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 defaultThemeVersion="153222"/>
  <mc:AlternateContent xmlns:mc="http://schemas.openxmlformats.org/markup-compatibility/2006">
    <mc:Choice Requires="x15">
      <x15ac:absPath xmlns:x15ac="http://schemas.microsoft.com/office/spreadsheetml/2010/11/ac" url="C:\Git\Project\BPA\lms\db\ref\"/>
    </mc:Choice>
  </mc:AlternateContent>
  <bookViews>
    <workbookView xWindow="0" yWindow="0" windowWidth="20490" windowHeight="7755" firstSheet="11" activeTab="14"/>
  </bookViews>
  <sheets>
    <sheet name="Main" sheetId="1" r:id="rId1"/>
    <sheet name="T_SYSTEM_KEY" sheetId="5" r:id="rId2"/>
    <sheet name="T_SYSTEM" sheetId="10" r:id="rId3"/>
    <sheet name="T_TYPE" sheetId="19" r:id="rId4"/>
    <sheet name="T_TYPE_VALUE" sheetId="37" r:id="rId5"/>
    <sheet name="T_PREFERENCE" sheetId="32" r:id="rId6"/>
    <sheet name="T_GENERIC_MAP" sheetId="23" r:id="rId7"/>
    <sheet name="T_LEGAL_ENTITY" sheetId="2" r:id="rId8"/>
    <sheet name="T_SYSTEM_DATE" sheetId="6" r:id="rId9"/>
    <sheet name="T_SP_LOG_LEVEL" sheetId="9" r:id="rId10"/>
    <sheet name="T_FSM_TYPE" sheetId="11" r:id="rId11"/>
    <sheet name="T_FSM_STATE" sheetId="12" r:id="rId12"/>
    <sheet name="T_FSM_ACTION" sheetId="13" r:id="rId13"/>
    <sheet name="T_FSM_STATE_TRANSITION" sheetId="14" r:id="rId14"/>
    <sheet name="T_ROLE_STATE_MAP" sheetId="50" r:id="rId15"/>
    <sheet name="T_STATE_RECOMMEND_RETURN_MAP" sheetId="51" r:id="rId16"/>
    <sheet name="T_ROLE" sheetId="20" r:id="rId17"/>
    <sheet name="T_GROUP" sheetId="21" r:id="rId18"/>
    <sheet name="T_USER" sheetId="22" r:id="rId19"/>
    <sheet name="T_GUI_CONTROL" sheetId="28" r:id="rId20"/>
    <sheet name="T_GUI_CONTROL_PERMISSION" sheetId="29" r:id="rId21"/>
    <sheet name="T_EMAIL_TEMPLATE" sheetId="36" r:id="rId22"/>
    <sheet name="T_ON_SPOT_HELP" sheetId="49" r:id="rId23"/>
  </sheets>
  <externalReferences>
    <externalReference r:id="rId24"/>
    <externalReference r:id="rId25"/>
    <externalReference r:id="rId26"/>
    <externalReference r:id="rId27"/>
    <externalReference r:id="rId28"/>
  </externalReferences>
  <definedNames>
    <definedName name="_xlnm._FilterDatabase" localSheetId="20" hidden="1">T_GUI_CONTROL_PERMISSION!$A$3:$AMK$145</definedName>
    <definedName name="_xlnm._FilterDatabase" localSheetId="3" hidden="1">T_TYPE!$A$3:$Q$4</definedName>
    <definedName name="_xlnm._FilterDatabase" localSheetId="4" hidden="1">T_TYPE_VALUE!$A$3:$O$669</definedName>
    <definedName name="A" localSheetId="4">[1]T_IMP_ACCT_TYPE!#REF!</definedName>
    <definedName name="f">Main!$C$2</definedName>
    <definedName name="fh">[2]Main!$C$2</definedName>
    <definedName name="ID_DS_ENV_KEY" localSheetId="4">[2]Main!$C$2</definedName>
    <definedName name="ID_DS_ENV_KEY">Main!$C$2</definedName>
    <definedName name="ID_ENV_KEY">Main!$C$2</definedName>
    <definedName name="ID_USER_MOD_KEY" localSheetId="4">[2]Main!$C$3</definedName>
    <definedName name="ID_USER_MOD_KEY">Main!$C$3</definedName>
    <definedName name="int_key" localSheetId="4">[1]T_IMP_ACCT_TYPE!#REF!</definedName>
  </definedNames>
  <calcPr calcId="162913"/>
</workbook>
</file>

<file path=xl/calcChain.xml><?xml version="1.0" encoding="utf-8"?>
<calcChain xmlns="http://schemas.openxmlformats.org/spreadsheetml/2006/main">
  <c r="E126" i="50" l="1"/>
  <c r="H210" i="14"/>
  <c r="N80" i="12"/>
  <c r="J80" i="12"/>
  <c r="E80" i="12"/>
  <c r="B80" i="12"/>
  <c r="M77" i="13"/>
  <c r="E76" i="13"/>
  <c r="E77" i="13"/>
  <c r="J77" i="13"/>
  <c r="B77" i="13"/>
  <c r="H138" i="14" l="1"/>
  <c r="H139" i="14"/>
  <c r="H140" i="14"/>
  <c r="H141" i="14"/>
  <c r="H137" i="14"/>
  <c r="M76" i="13"/>
  <c r="N79" i="12"/>
  <c r="J79" i="12"/>
  <c r="J76" i="13"/>
  <c r="B76" i="13"/>
  <c r="E79" i="12"/>
  <c r="H142" i="14"/>
  <c r="H136" i="14"/>
  <c r="H135" i="14"/>
  <c r="H134" i="14"/>
  <c r="H133" i="14"/>
  <c r="H132" i="14"/>
  <c r="E78" i="12"/>
  <c r="G45" i="51"/>
  <c r="G46" i="51"/>
  <c r="G47" i="51"/>
  <c r="G48" i="51"/>
  <c r="G49" i="51"/>
  <c r="G50" i="51"/>
  <c r="H127" i="14"/>
  <c r="H128" i="14"/>
  <c r="H129" i="14"/>
  <c r="H130" i="14"/>
  <c r="H131" i="14"/>
  <c r="H122" i="14" l="1"/>
  <c r="H123" i="14"/>
  <c r="H124" i="14"/>
  <c r="H125" i="14"/>
  <c r="H126" i="14"/>
  <c r="E42" i="50"/>
  <c r="E41" i="50"/>
  <c r="E40" i="50"/>
  <c r="E39" i="50"/>
  <c r="E38" i="50"/>
  <c r="E31" i="50"/>
  <c r="E30" i="50"/>
  <c r="E29" i="50"/>
  <c r="E28" i="50"/>
  <c r="E27" i="50"/>
  <c r="E11" i="50"/>
  <c r="E10" i="50"/>
  <c r="E9" i="50"/>
  <c r="E8" i="50"/>
  <c r="E7" i="50"/>
  <c r="E87" i="50" l="1"/>
  <c r="E86" i="50"/>
  <c r="E85" i="50"/>
  <c r="E84" i="50"/>
  <c r="E83" i="50"/>
  <c r="E115" i="50" l="1"/>
  <c r="E119" i="50"/>
  <c r="E111" i="50"/>
  <c r="E105" i="50"/>
  <c r="A78" i="12" l="1"/>
  <c r="H209" i="14"/>
  <c r="A69" i="13"/>
  <c r="A75" i="13"/>
  <c r="H31" i="14"/>
  <c r="G89" i="51" l="1"/>
  <c r="E102" i="50" l="1"/>
  <c r="E103" i="50"/>
  <c r="H121" i="14" l="1"/>
  <c r="H30" i="14"/>
  <c r="H207" i="14" l="1"/>
  <c r="H208" i="14"/>
  <c r="E74" i="12" l="1"/>
  <c r="A74" i="12"/>
  <c r="E25" i="50"/>
  <c r="E26" i="50"/>
  <c r="E24" i="50"/>
  <c r="E81" i="50"/>
  <c r="E82" i="50"/>
  <c r="E123" i="50"/>
  <c r="E125" i="50"/>
  <c r="E80" i="50"/>
  <c r="E122" i="50"/>
  <c r="E124" i="50"/>
  <c r="H120" i="14"/>
  <c r="H119" i="14"/>
  <c r="H29" i="14"/>
  <c r="H28" i="14"/>
  <c r="H205" i="14"/>
  <c r="H206" i="14"/>
  <c r="H204" i="14"/>
  <c r="E75" i="13"/>
  <c r="E74" i="13"/>
  <c r="A74" i="13"/>
  <c r="E77" i="12"/>
  <c r="A77" i="12"/>
  <c r="E76" i="12"/>
  <c r="A76" i="12"/>
  <c r="E75" i="12"/>
  <c r="A75" i="12"/>
  <c r="A73" i="13"/>
  <c r="E73" i="13"/>
  <c r="E72" i="13"/>
  <c r="A72" i="13"/>
  <c r="H118" i="14" l="1"/>
  <c r="H117" i="14"/>
  <c r="H116" i="14"/>
  <c r="E56" i="50" l="1"/>
  <c r="H95" i="14" l="1"/>
  <c r="H115" i="14" l="1"/>
  <c r="H114" i="14"/>
  <c r="A71" i="13" l="1"/>
  <c r="E71" i="13"/>
  <c r="A70" i="13"/>
  <c r="E70" i="13"/>
  <c r="H172" i="14"/>
  <c r="H173" i="14"/>
  <c r="G43" i="51"/>
  <c r="G44" i="51"/>
  <c r="G42" i="51"/>
  <c r="G40" i="51" l="1"/>
  <c r="G41" i="51"/>
  <c r="H113" i="14"/>
  <c r="G39" i="51" l="1"/>
  <c r="G37" i="51"/>
  <c r="G38" i="51"/>
  <c r="H107" i="14" l="1"/>
  <c r="H112" i="14" l="1"/>
  <c r="H111" i="14" l="1"/>
  <c r="E78" i="50" l="1"/>
  <c r="E79" i="50"/>
  <c r="H108" i="14" l="1"/>
  <c r="H109" i="14"/>
  <c r="H110" i="14"/>
  <c r="E77" i="50" l="1"/>
  <c r="H106" i="14" l="1"/>
  <c r="H105" i="14"/>
  <c r="H104" i="14" l="1"/>
  <c r="E73" i="12" l="1"/>
  <c r="A73" i="12"/>
  <c r="A71" i="12"/>
  <c r="E76" i="50" l="1"/>
  <c r="E97" i="50"/>
  <c r="E104" i="50"/>
  <c r="E110" i="50"/>
  <c r="E75" i="50" l="1"/>
  <c r="E74" i="50"/>
  <c r="E109" i="50" l="1"/>
  <c r="E96" i="50"/>
  <c r="E101" i="50"/>
  <c r="E108" i="50"/>
  <c r="E73" i="50" l="1"/>
  <c r="E72" i="50"/>
  <c r="N6" i="5" l="1"/>
  <c r="H27" i="14" l="1"/>
  <c r="H102" i="14"/>
  <c r="E70" i="50"/>
  <c r="E23" i="50"/>
  <c r="E71" i="12"/>
  <c r="H26" i="14"/>
  <c r="G25" i="51" l="1"/>
  <c r="G26" i="51"/>
  <c r="G27" i="51"/>
  <c r="G28" i="51"/>
  <c r="G29" i="51"/>
  <c r="G30" i="51"/>
  <c r="G31" i="51"/>
  <c r="G32" i="51"/>
  <c r="G33" i="51"/>
  <c r="G34" i="51"/>
  <c r="G35" i="51"/>
  <c r="G36" i="51"/>
  <c r="G51" i="51"/>
  <c r="G52" i="51"/>
  <c r="G53" i="51"/>
  <c r="G54" i="51"/>
  <c r="G55" i="51"/>
  <c r="G56" i="51"/>
  <c r="G57" i="51"/>
  <c r="G58" i="51"/>
  <c r="G59" i="51"/>
  <c r="G60" i="51"/>
  <c r="G61" i="51"/>
  <c r="G62" i="51"/>
  <c r="G63" i="51"/>
  <c r="G64" i="51"/>
  <c r="G65" i="51"/>
  <c r="G66" i="51"/>
  <c r="G67" i="51"/>
  <c r="G68" i="51"/>
  <c r="G69" i="51"/>
  <c r="G70" i="51"/>
  <c r="G71" i="51"/>
  <c r="G72" i="51"/>
  <c r="G73" i="51"/>
  <c r="G74" i="51"/>
  <c r="G75" i="51"/>
  <c r="G76" i="51"/>
  <c r="G77" i="51"/>
  <c r="G78" i="51"/>
  <c r="G79" i="51"/>
  <c r="G80" i="51"/>
  <c r="G81" i="51"/>
  <c r="G82" i="51"/>
  <c r="G83" i="51"/>
  <c r="G84" i="51"/>
  <c r="G85" i="51"/>
  <c r="G86" i="51"/>
  <c r="G87" i="51"/>
  <c r="G88" i="51"/>
  <c r="G24" i="51"/>
  <c r="H78" i="14"/>
  <c r="H24" i="14" l="1"/>
  <c r="H203" i="14" l="1"/>
  <c r="E22" i="50" l="1"/>
  <c r="H25" i="14"/>
  <c r="E72" i="12"/>
  <c r="A72" i="12"/>
  <c r="E69" i="13"/>
  <c r="H23" i="14" l="1"/>
  <c r="G23" i="51"/>
  <c r="G22" i="51"/>
  <c r="E21" i="50"/>
  <c r="H77" i="14"/>
  <c r="H76" i="14"/>
  <c r="E68" i="13"/>
  <c r="A68" i="13"/>
  <c r="E70" i="12"/>
  <c r="A70" i="12"/>
  <c r="H211" i="14" l="1"/>
  <c r="H212" i="14"/>
  <c r="H213" i="14"/>
  <c r="H214" i="14"/>
  <c r="H215" i="14"/>
  <c r="H216" i="14"/>
  <c r="H217" i="14"/>
  <c r="H218" i="14"/>
  <c r="H219" i="14"/>
  <c r="H220" i="14"/>
  <c r="H221" i="14"/>
  <c r="H222" i="14"/>
  <c r="H223" i="14"/>
  <c r="E62" i="13"/>
  <c r="E63" i="13"/>
  <c r="E64" i="13"/>
  <c r="E65" i="13"/>
  <c r="E66" i="13"/>
  <c r="E67" i="13"/>
  <c r="A62" i="13"/>
  <c r="A63" i="13"/>
  <c r="A64" i="13"/>
  <c r="A65" i="13"/>
  <c r="A66" i="13"/>
  <c r="A67" i="13"/>
  <c r="A61" i="13"/>
  <c r="E64" i="12"/>
  <c r="E65" i="12"/>
  <c r="E66" i="12"/>
  <c r="E67" i="12"/>
  <c r="E68" i="12"/>
  <c r="E69" i="12"/>
  <c r="E63" i="12"/>
  <c r="A64" i="12"/>
  <c r="A65" i="12"/>
  <c r="A66" i="12"/>
  <c r="A67" i="12"/>
  <c r="A68" i="12"/>
  <c r="A69" i="12"/>
  <c r="B5" i="11"/>
  <c r="E5" i="11"/>
  <c r="A5" i="11"/>
  <c r="K5" i="11" l="1"/>
  <c r="H64" i="14"/>
  <c r="A54" i="20" l="1"/>
  <c r="F54" i="20"/>
  <c r="E54" i="20"/>
  <c r="E121" i="50" l="1"/>
  <c r="E120" i="50"/>
  <c r="F53" i="20"/>
  <c r="E53" i="20"/>
  <c r="A53" i="20"/>
  <c r="H196" i="14" l="1"/>
  <c r="H197" i="14"/>
  <c r="H198" i="14"/>
  <c r="H199" i="14"/>
  <c r="H200" i="14"/>
  <c r="H201" i="14"/>
  <c r="H202" i="14"/>
  <c r="A63" i="12" l="1"/>
  <c r="E61" i="13"/>
  <c r="H79" i="14"/>
  <c r="G11" i="51" l="1"/>
  <c r="H74" i="14"/>
  <c r="H101" i="14" l="1"/>
  <c r="H87" i="14" l="1"/>
  <c r="H5" i="14" l="1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32" i="14"/>
  <c r="H33" i="14"/>
  <c r="H34" i="14"/>
  <c r="H35" i="14"/>
  <c r="H36" i="14"/>
  <c r="H37" i="14"/>
  <c r="H38" i="14"/>
  <c r="H39" i="14"/>
  <c r="H40" i="14"/>
  <c r="H41" i="14"/>
  <c r="H42" i="14"/>
  <c r="H43" i="14"/>
  <c r="H44" i="14"/>
  <c r="H45" i="14"/>
  <c r="H46" i="14"/>
  <c r="H47" i="14"/>
  <c r="H48" i="14"/>
  <c r="H49" i="14"/>
  <c r="H50" i="14"/>
  <c r="H51" i="14"/>
  <c r="H52" i="14"/>
  <c r="H53" i="14"/>
  <c r="H54" i="14"/>
  <c r="H55" i="14"/>
  <c r="H56" i="14"/>
  <c r="H57" i="14"/>
  <c r="H58" i="14"/>
  <c r="H59" i="14"/>
  <c r="H60" i="14"/>
  <c r="H61" i="14"/>
  <c r="H62" i="14"/>
  <c r="H63" i="14"/>
  <c r="H65" i="14"/>
  <c r="H66" i="14"/>
  <c r="H67" i="14"/>
  <c r="H68" i="14"/>
  <c r="H69" i="14"/>
  <c r="H70" i="14"/>
  <c r="H71" i="14"/>
  <c r="H72" i="14"/>
  <c r="H73" i="14"/>
  <c r="H75" i="14"/>
  <c r="H80" i="14"/>
  <c r="H81" i="14"/>
  <c r="H82" i="14"/>
  <c r="H83" i="14"/>
  <c r="H84" i="14"/>
  <c r="H85" i="14"/>
  <c r="H88" i="14"/>
  <c r="H89" i="14"/>
  <c r="H90" i="14"/>
  <c r="H91" i="14"/>
  <c r="H92" i="14"/>
  <c r="H93" i="14"/>
  <c r="H94" i="14"/>
  <c r="H96" i="14"/>
  <c r="H97" i="14"/>
  <c r="H98" i="14"/>
  <c r="H99" i="14"/>
  <c r="H100" i="14"/>
  <c r="H103" i="14"/>
  <c r="H143" i="14"/>
  <c r="H144" i="14"/>
  <c r="H145" i="14"/>
  <c r="H146" i="14"/>
  <c r="H147" i="14"/>
  <c r="H148" i="14"/>
  <c r="H149" i="14"/>
  <c r="H150" i="14"/>
  <c r="H151" i="14"/>
  <c r="H152" i="14"/>
  <c r="H153" i="14"/>
  <c r="H154" i="14"/>
  <c r="H155" i="14"/>
  <c r="H156" i="14"/>
  <c r="H157" i="14"/>
  <c r="H158" i="14"/>
  <c r="H159" i="14"/>
  <c r="H160" i="14"/>
  <c r="H161" i="14"/>
  <c r="H162" i="14"/>
  <c r="H163" i="14"/>
  <c r="H164" i="14"/>
  <c r="H165" i="14"/>
  <c r="H166" i="14"/>
  <c r="H167" i="14"/>
  <c r="H168" i="14"/>
  <c r="H169" i="14"/>
  <c r="H170" i="14"/>
  <c r="H171" i="14"/>
  <c r="H174" i="14"/>
  <c r="H175" i="14"/>
  <c r="H176" i="14"/>
  <c r="H177" i="14"/>
  <c r="H178" i="14"/>
  <c r="H179" i="14"/>
  <c r="H180" i="14"/>
  <c r="H181" i="14"/>
  <c r="H182" i="14"/>
  <c r="H183" i="14"/>
  <c r="H184" i="14"/>
  <c r="H185" i="14"/>
  <c r="H186" i="14"/>
  <c r="H187" i="14"/>
  <c r="H188" i="14"/>
  <c r="H189" i="14"/>
  <c r="H190" i="14"/>
  <c r="H191" i="14"/>
  <c r="H192" i="14"/>
  <c r="H193" i="14"/>
  <c r="H194" i="14"/>
  <c r="H195" i="14"/>
  <c r="H4" i="14"/>
  <c r="E60" i="13"/>
  <c r="A60" i="13"/>
  <c r="E69" i="50" l="1"/>
  <c r="E68" i="50"/>
  <c r="E67" i="50"/>
  <c r="E57" i="50"/>
  <c r="E20" i="50"/>
  <c r="G21" i="51"/>
  <c r="E100" i="50"/>
  <c r="G20" i="51" l="1"/>
  <c r="E99" i="50"/>
  <c r="G18" i="51"/>
  <c r="G17" i="51"/>
  <c r="G19" i="51"/>
  <c r="G16" i="51"/>
  <c r="G4" i="51" l="1"/>
  <c r="G5" i="51"/>
  <c r="G6" i="51"/>
  <c r="G7" i="51"/>
  <c r="G8" i="51"/>
  <c r="G9" i="51"/>
  <c r="G10" i="51"/>
  <c r="G12" i="51"/>
  <c r="G13" i="51"/>
  <c r="G14" i="51"/>
  <c r="G15" i="51"/>
  <c r="G3" i="51"/>
  <c r="E94" i="50"/>
  <c r="E93" i="50"/>
  <c r="E92" i="50"/>
  <c r="E91" i="50"/>
  <c r="E90" i="50"/>
  <c r="E89" i="50"/>
  <c r="E88" i="50"/>
  <c r="E62" i="12"/>
  <c r="A62" i="12"/>
  <c r="E19" i="50" l="1"/>
  <c r="E66" i="50"/>
  <c r="E65" i="50"/>
  <c r="E98" i="50" l="1"/>
  <c r="E106" i="50"/>
  <c r="E107" i="50"/>
  <c r="E112" i="50"/>
  <c r="E113" i="50"/>
  <c r="E114" i="50"/>
  <c r="E116" i="50"/>
  <c r="E117" i="50"/>
  <c r="E118" i="50"/>
  <c r="E95" i="50"/>
  <c r="E58" i="50"/>
  <c r="E13" i="50" l="1"/>
  <c r="E14" i="50"/>
  <c r="E15" i="50"/>
  <c r="E16" i="50"/>
  <c r="E17" i="50"/>
  <c r="E18" i="50"/>
  <c r="E32" i="50"/>
  <c r="E33" i="50"/>
  <c r="E34" i="50"/>
  <c r="E35" i="50"/>
  <c r="E36" i="50"/>
  <c r="E37" i="50"/>
  <c r="E43" i="50"/>
  <c r="E44" i="50"/>
  <c r="E45" i="50"/>
  <c r="E46" i="50"/>
  <c r="E47" i="50"/>
  <c r="E48" i="50"/>
  <c r="E49" i="50"/>
  <c r="E50" i="50"/>
  <c r="E51" i="50"/>
  <c r="E52" i="50"/>
  <c r="E53" i="50"/>
  <c r="E54" i="50"/>
  <c r="E55" i="50"/>
  <c r="E59" i="50"/>
  <c r="E60" i="50"/>
  <c r="E61" i="50"/>
  <c r="E62" i="50"/>
  <c r="E63" i="50"/>
  <c r="E64" i="50"/>
  <c r="E71" i="50"/>
  <c r="E12" i="50"/>
  <c r="E26" i="20" l="1"/>
  <c r="E27" i="20"/>
  <c r="E28" i="20"/>
  <c r="E29" i="20"/>
  <c r="E30" i="20"/>
  <c r="E31" i="20"/>
  <c r="E32" i="20"/>
  <c r="E33" i="20"/>
  <c r="E34" i="20"/>
  <c r="E35" i="20"/>
  <c r="E36" i="20"/>
  <c r="E37" i="20"/>
  <c r="E38" i="20"/>
  <c r="E39" i="20"/>
  <c r="E40" i="20"/>
  <c r="E41" i="20"/>
  <c r="E42" i="20"/>
  <c r="E43" i="20"/>
  <c r="E44" i="20"/>
  <c r="E45" i="20"/>
  <c r="E46" i="20"/>
  <c r="E47" i="20"/>
  <c r="E48" i="20"/>
  <c r="E49" i="20"/>
  <c r="E50" i="20"/>
  <c r="E51" i="20"/>
  <c r="E52" i="20"/>
  <c r="A26" i="20"/>
  <c r="A27" i="20"/>
  <c r="A28" i="20"/>
  <c r="A29" i="20"/>
  <c r="A30" i="20"/>
  <c r="A31" i="20"/>
  <c r="A32" i="20"/>
  <c r="A33" i="20"/>
  <c r="A34" i="20"/>
  <c r="A35" i="20"/>
  <c r="A36" i="20"/>
  <c r="A37" i="20"/>
  <c r="A38" i="20"/>
  <c r="A39" i="20"/>
  <c r="A40" i="20"/>
  <c r="A41" i="20"/>
  <c r="A42" i="20"/>
  <c r="A43" i="20"/>
  <c r="A44" i="20"/>
  <c r="A45" i="20"/>
  <c r="A46" i="20"/>
  <c r="A47" i="20"/>
  <c r="A48" i="20"/>
  <c r="A49" i="20"/>
  <c r="A50" i="20"/>
  <c r="A51" i="20"/>
  <c r="A52" i="20"/>
  <c r="B52" i="20"/>
  <c r="B53" i="20" s="1"/>
  <c r="F52" i="20"/>
  <c r="F26" i="20"/>
  <c r="M26" i="20" s="1"/>
  <c r="F27" i="20"/>
  <c r="M27" i="20" s="1"/>
  <c r="F28" i="20"/>
  <c r="M28" i="20" s="1"/>
  <c r="F29" i="20"/>
  <c r="M29" i="20" s="1"/>
  <c r="F30" i="20"/>
  <c r="M30" i="20" s="1"/>
  <c r="F31" i="20"/>
  <c r="M31" i="20" s="1"/>
  <c r="F32" i="20"/>
  <c r="M32" i="20" s="1"/>
  <c r="F33" i="20"/>
  <c r="M33" i="20" s="1"/>
  <c r="F34" i="20"/>
  <c r="M34" i="20" s="1"/>
  <c r="F35" i="20"/>
  <c r="M35" i="20" s="1"/>
  <c r="F36" i="20"/>
  <c r="M36" i="20" s="1"/>
  <c r="F37" i="20"/>
  <c r="M37" i="20" s="1"/>
  <c r="F38" i="20"/>
  <c r="M38" i="20" s="1"/>
  <c r="F39" i="20"/>
  <c r="M39" i="20" s="1"/>
  <c r="F40" i="20"/>
  <c r="M40" i="20" s="1"/>
  <c r="F41" i="20"/>
  <c r="M41" i="20" s="1"/>
  <c r="F42" i="20"/>
  <c r="M42" i="20" s="1"/>
  <c r="F43" i="20"/>
  <c r="M43" i="20" s="1"/>
  <c r="F44" i="20"/>
  <c r="M44" i="20" s="1"/>
  <c r="F45" i="20"/>
  <c r="M45" i="20" s="1"/>
  <c r="F46" i="20"/>
  <c r="M46" i="20" s="1"/>
  <c r="F47" i="20"/>
  <c r="M47" i="20" s="1"/>
  <c r="F48" i="20"/>
  <c r="M48" i="20" s="1"/>
  <c r="F49" i="20"/>
  <c r="M49" i="20" s="1"/>
  <c r="F50" i="20"/>
  <c r="M50" i="20" s="1"/>
  <c r="F51" i="20"/>
  <c r="M51" i="20" s="1"/>
  <c r="M52" i="20" l="1"/>
  <c r="M53" i="20"/>
  <c r="B54" i="20"/>
  <c r="M54" i="20" s="1"/>
  <c r="E59" i="13"/>
  <c r="A59" i="13"/>
  <c r="E61" i="12"/>
  <c r="A61" i="12"/>
  <c r="E4" i="50"/>
  <c r="E5" i="50"/>
  <c r="E6" i="50"/>
  <c r="E3" i="50"/>
  <c r="F11" i="20"/>
  <c r="M11" i="20" s="1"/>
  <c r="E11" i="20"/>
  <c r="A11" i="20"/>
  <c r="E58" i="13" l="1"/>
  <c r="A58" i="13"/>
  <c r="E60" i="12"/>
  <c r="A60" i="12"/>
  <c r="M5" i="12"/>
  <c r="M6" i="12"/>
  <c r="M7" i="12"/>
  <c r="M8" i="12"/>
  <c r="M9" i="12"/>
  <c r="M10" i="12"/>
  <c r="M11" i="12"/>
  <c r="M12" i="12"/>
  <c r="M13" i="12"/>
  <c r="M14" i="12"/>
  <c r="M15" i="12"/>
  <c r="M16" i="12"/>
  <c r="M17" i="12"/>
  <c r="M18" i="12"/>
  <c r="M19" i="12"/>
  <c r="M20" i="12"/>
  <c r="M21" i="12"/>
  <c r="M22" i="12"/>
  <c r="M23" i="12"/>
  <c r="M24" i="12"/>
  <c r="M25" i="12"/>
  <c r="M26" i="12"/>
  <c r="M27" i="12"/>
  <c r="M28" i="12"/>
  <c r="M29" i="12"/>
  <c r="M30" i="12"/>
  <c r="M31" i="12"/>
  <c r="M32" i="12"/>
  <c r="M33" i="12"/>
  <c r="M34" i="12"/>
  <c r="M35" i="12"/>
  <c r="M36" i="12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52" i="12"/>
  <c r="M53" i="12"/>
  <c r="M54" i="12"/>
  <c r="M55" i="12"/>
  <c r="M56" i="12"/>
  <c r="M57" i="12"/>
  <c r="M58" i="12"/>
  <c r="M59" i="12"/>
  <c r="M4" i="12"/>
  <c r="E28" i="12"/>
  <c r="A28" i="12"/>
  <c r="E29" i="12"/>
  <c r="A29" i="12"/>
  <c r="E27" i="12"/>
  <c r="A27" i="12"/>
  <c r="E26" i="12"/>
  <c r="A26" i="12"/>
  <c r="E25" i="12"/>
  <c r="A25" i="12"/>
  <c r="E4" i="13"/>
  <c r="E5" i="13"/>
  <c r="E6" i="13"/>
  <c r="E7" i="13"/>
  <c r="A8" i="13"/>
  <c r="A9" i="13"/>
  <c r="A10" i="13"/>
  <c r="A11" i="13"/>
  <c r="A12" i="13"/>
  <c r="A13" i="13"/>
  <c r="A14" i="13"/>
  <c r="A15" i="13"/>
  <c r="A16" i="13"/>
  <c r="A17" i="13"/>
  <c r="A18" i="13"/>
  <c r="A19" i="13"/>
  <c r="A20" i="13"/>
  <c r="A21" i="13"/>
  <c r="A22" i="13"/>
  <c r="A23" i="13"/>
  <c r="A24" i="13"/>
  <c r="A25" i="13"/>
  <c r="A26" i="13"/>
  <c r="A27" i="13"/>
  <c r="A28" i="13"/>
  <c r="A29" i="13"/>
  <c r="A30" i="13"/>
  <c r="A31" i="13"/>
  <c r="A32" i="13"/>
  <c r="A33" i="13"/>
  <c r="A34" i="13"/>
  <c r="A35" i="13"/>
  <c r="A36" i="13"/>
  <c r="A37" i="13"/>
  <c r="A38" i="13"/>
  <c r="A39" i="13"/>
  <c r="A40" i="13"/>
  <c r="A41" i="13"/>
  <c r="A42" i="13"/>
  <c r="A43" i="13"/>
  <c r="A44" i="13"/>
  <c r="A45" i="13"/>
  <c r="A46" i="13"/>
  <c r="A47" i="13"/>
  <c r="A48" i="13"/>
  <c r="A49" i="13"/>
  <c r="A50" i="13"/>
  <c r="A51" i="13"/>
  <c r="A52" i="13"/>
  <c r="A53" i="13"/>
  <c r="A54" i="13"/>
  <c r="A55" i="13"/>
  <c r="A56" i="13"/>
  <c r="A57" i="13"/>
  <c r="A5" i="13"/>
  <c r="A6" i="13"/>
  <c r="A7" i="13"/>
  <c r="A4" i="13"/>
  <c r="B5" i="13"/>
  <c r="A5" i="12"/>
  <c r="A6" i="12"/>
  <c r="A7" i="12"/>
  <c r="A8" i="12"/>
  <c r="A9" i="12"/>
  <c r="A10" i="12"/>
  <c r="A11" i="12"/>
  <c r="A12" i="12"/>
  <c r="A13" i="12"/>
  <c r="A14" i="12"/>
  <c r="A15" i="12"/>
  <c r="A16" i="12"/>
  <c r="A17" i="12"/>
  <c r="A18" i="12"/>
  <c r="A19" i="12"/>
  <c r="A20" i="12"/>
  <c r="A21" i="12"/>
  <c r="A22" i="12"/>
  <c r="A23" i="12"/>
  <c r="A24" i="12"/>
  <c r="A30" i="12"/>
  <c r="A31" i="12"/>
  <c r="A32" i="12"/>
  <c r="A33" i="12"/>
  <c r="A34" i="12"/>
  <c r="A35" i="12"/>
  <c r="A36" i="12"/>
  <c r="A37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53" i="12"/>
  <c r="A54" i="12"/>
  <c r="A55" i="12"/>
  <c r="A56" i="12"/>
  <c r="A57" i="12"/>
  <c r="A58" i="12"/>
  <c r="A59" i="12"/>
  <c r="B5" i="12"/>
  <c r="E5" i="12"/>
  <c r="E6" i="12"/>
  <c r="E7" i="12"/>
  <c r="E8" i="12"/>
  <c r="B6" i="12" l="1"/>
  <c r="B6" i="13"/>
  <c r="A13" i="20"/>
  <c r="A14" i="20"/>
  <c r="A15" i="20"/>
  <c r="A16" i="20"/>
  <c r="A17" i="20"/>
  <c r="A18" i="20"/>
  <c r="A19" i="20"/>
  <c r="A20" i="20"/>
  <c r="A21" i="20"/>
  <c r="A22" i="20"/>
  <c r="A23" i="20"/>
  <c r="A24" i="20"/>
  <c r="A25" i="20"/>
  <c r="A12" i="20"/>
  <c r="F23" i="20"/>
  <c r="E23" i="20"/>
  <c r="A5" i="20"/>
  <c r="A6" i="20"/>
  <c r="A7" i="20"/>
  <c r="A8" i="20"/>
  <c r="A9" i="20"/>
  <c r="A10" i="20"/>
  <c r="E16" i="20"/>
  <c r="F16" i="20"/>
  <c r="E17" i="20"/>
  <c r="F17" i="20"/>
  <c r="E15" i="20"/>
  <c r="F15" i="20"/>
  <c r="E5" i="20"/>
  <c r="F5" i="20"/>
  <c r="M5" i="20" l="1"/>
  <c r="B7" i="12"/>
  <c r="B7" i="13"/>
  <c r="E10" i="12"/>
  <c r="E9" i="12"/>
  <c r="B8" i="12" l="1"/>
  <c r="B8" i="13"/>
  <c r="B5" i="5"/>
  <c r="E5" i="5"/>
  <c r="B9" i="12" l="1"/>
  <c r="B9" i="13"/>
  <c r="N5" i="5"/>
  <c r="E15" i="12"/>
  <c r="B10" i="12" l="1"/>
  <c r="B10" i="13"/>
  <c r="E17" i="13"/>
  <c r="E9" i="13"/>
  <c r="E17" i="12"/>
  <c r="E4" i="5"/>
  <c r="B11" i="12" l="1"/>
  <c r="B11" i="13"/>
  <c r="N4" i="5"/>
  <c r="E19" i="12"/>
  <c r="E14" i="12"/>
  <c r="E16" i="12"/>
  <c r="E18" i="12"/>
  <c r="E20" i="12"/>
  <c r="E21" i="12"/>
  <c r="E22" i="12"/>
  <c r="E23" i="12"/>
  <c r="E24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E58" i="12"/>
  <c r="E59" i="12"/>
  <c r="E53" i="13"/>
  <c r="E54" i="13"/>
  <c r="E55" i="13"/>
  <c r="E56" i="13"/>
  <c r="E57" i="13"/>
  <c r="E42" i="13"/>
  <c r="E43" i="13"/>
  <c r="E44" i="13"/>
  <c r="E45" i="13"/>
  <c r="E46" i="13"/>
  <c r="E47" i="13"/>
  <c r="E48" i="13"/>
  <c r="E49" i="13"/>
  <c r="E50" i="13"/>
  <c r="E51" i="13"/>
  <c r="E52" i="13"/>
  <c r="E31" i="13"/>
  <c r="E32" i="13"/>
  <c r="E33" i="13"/>
  <c r="E34" i="13"/>
  <c r="E35" i="13"/>
  <c r="E36" i="13"/>
  <c r="E37" i="13"/>
  <c r="E38" i="13"/>
  <c r="E39" i="13"/>
  <c r="E40" i="13"/>
  <c r="E41" i="13"/>
  <c r="E18" i="13"/>
  <c r="E19" i="13"/>
  <c r="E20" i="13"/>
  <c r="E21" i="13"/>
  <c r="E22" i="13"/>
  <c r="E23" i="13"/>
  <c r="E24" i="13"/>
  <c r="E25" i="13"/>
  <c r="E26" i="13"/>
  <c r="E27" i="13"/>
  <c r="E28" i="13"/>
  <c r="E29" i="13"/>
  <c r="E30" i="13"/>
  <c r="E14" i="13"/>
  <c r="E15" i="13"/>
  <c r="E16" i="13"/>
  <c r="E6" i="20"/>
  <c r="F6" i="20"/>
  <c r="E7" i="20"/>
  <c r="F7" i="20"/>
  <c r="E8" i="20"/>
  <c r="F8" i="20"/>
  <c r="E9" i="20"/>
  <c r="F9" i="20"/>
  <c r="E10" i="20"/>
  <c r="F10" i="20"/>
  <c r="E12" i="20"/>
  <c r="F12" i="20"/>
  <c r="E13" i="20"/>
  <c r="F13" i="20"/>
  <c r="E14" i="20"/>
  <c r="F14" i="20"/>
  <c r="E18" i="20"/>
  <c r="F18" i="20"/>
  <c r="E19" i="20"/>
  <c r="F19" i="20"/>
  <c r="E20" i="20"/>
  <c r="F20" i="20"/>
  <c r="E21" i="20"/>
  <c r="F21" i="20"/>
  <c r="E22" i="20"/>
  <c r="F22" i="20"/>
  <c r="E24" i="20"/>
  <c r="F24" i="20"/>
  <c r="E25" i="20"/>
  <c r="F25" i="20"/>
  <c r="E11" i="12"/>
  <c r="E12" i="12"/>
  <c r="E13" i="12"/>
  <c r="A4" i="19"/>
  <c r="E4" i="19"/>
  <c r="M14" i="20" l="1"/>
  <c r="M13" i="20"/>
  <c r="B12" i="12"/>
  <c r="B12" i="13"/>
  <c r="M15" i="20"/>
  <c r="M10" i="20"/>
  <c r="M9" i="20"/>
  <c r="M7" i="20"/>
  <c r="M8" i="20"/>
  <c r="M6" i="20"/>
  <c r="M12" i="20"/>
  <c r="B13" i="12" l="1"/>
  <c r="B13" i="13"/>
  <c r="M16" i="20"/>
  <c r="B27" i="21"/>
  <c r="M27" i="21"/>
  <c r="F27" i="21"/>
  <c r="E27" i="21"/>
  <c r="A27" i="21"/>
  <c r="B14" i="12" l="1"/>
  <c r="B14" i="13"/>
  <c r="M17" i="20"/>
  <c r="O27" i="21"/>
  <c r="B15" i="12" l="1"/>
  <c r="B15" i="13"/>
  <c r="M18" i="20"/>
  <c r="Q6" i="49"/>
  <c r="Q7" i="49"/>
  <c r="Q8" i="49"/>
  <c r="Q9" i="49"/>
  <c r="Q10" i="49"/>
  <c r="Q11" i="49"/>
  <c r="Q12" i="49"/>
  <c r="Q13" i="49"/>
  <c r="Q14" i="49"/>
  <c r="Q15" i="49"/>
  <c r="Q16" i="49"/>
  <c r="Q17" i="49"/>
  <c r="Q18" i="49"/>
  <c r="Q19" i="49"/>
  <c r="Q20" i="49"/>
  <c r="Q21" i="49"/>
  <c r="Q22" i="49"/>
  <c r="Q23" i="49"/>
  <c r="Q24" i="49"/>
  <c r="Q25" i="49"/>
  <c r="Q26" i="49"/>
  <c r="Q27" i="49"/>
  <c r="Q28" i="49"/>
  <c r="Q29" i="49"/>
  <c r="Q30" i="49"/>
  <c r="Q31" i="49"/>
  <c r="Q32" i="49"/>
  <c r="Q33" i="49"/>
  <c r="Q34" i="49"/>
  <c r="Q35" i="49"/>
  <c r="Q36" i="49"/>
  <c r="Q37" i="49"/>
  <c r="Q38" i="49"/>
  <c r="Q39" i="49"/>
  <c r="Q40" i="49"/>
  <c r="Q4" i="49"/>
  <c r="Q5" i="49"/>
  <c r="B16" i="12" l="1"/>
  <c r="B16" i="13"/>
  <c r="M19" i="20"/>
  <c r="Q3" i="49"/>
  <c r="Q2" i="49"/>
  <c r="B17" i="12" l="1"/>
  <c r="B17" i="13"/>
  <c r="M20" i="20"/>
  <c r="S4" i="23"/>
  <c r="B18" i="12" l="1"/>
  <c r="B18" i="13"/>
  <c r="M21" i="20"/>
  <c r="P3" i="37"/>
  <c r="B19" i="12" l="1"/>
  <c r="B19" i="13"/>
  <c r="M22" i="20"/>
  <c r="M26" i="21"/>
  <c r="F26" i="21"/>
  <c r="E26" i="21"/>
  <c r="A26" i="21"/>
  <c r="B20" i="12" l="1"/>
  <c r="B20" i="13"/>
  <c r="M23" i="20"/>
  <c r="M17" i="21"/>
  <c r="M18" i="21"/>
  <c r="F17" i="21"/>
  <c r="F18" i="21"/>
  <c r="E17" i="21"/>
  <c r="E18" i="21"/>
  <c r="A17" i="21"/>
  <c r="A18" i="21"/>
  <c r="B21" i="12" l="1"/>
  <c r="B21" i="13"/>
  <c r="M25" i="20"/>
  <c r="M24" i="20"/>
  <c r="B7" i="2"/>
  <c r="A4" i="2"/>
  <c r="A5" i="2"/>
  <c r="A6" i="2"/>
  <c r="A7" i="2"/>
  <c r="F7" i="2"/>
  <c r="G7" i="2"/>
  <c r="U5" i="22"/>
  <c r="A5" i="22" s="1"/>
  <c r="A16" i="21"/>
  <c r="M16" i="21"/>
  <c r="M22" i="21"/>
  <c r="M23" i="21"/>
  <c r="M24" i="21"/>
  <c r="M21" i="21"/>
  <c r="M7" i="21"/>
  <c r="M8" i="21"/>
  <c r="M9" i="21"/>
  <c r="M10" i="21"/>
  <c r="M11" i="21"/>
  <c r="M12" i="21"/>
  <c r="M13" i="21"/>
  <c r="M14" i="21"/>
  <c r="M15" i="21"/>
  <c r="M6" i="21"/>
  <c r="M4" i="21"/>
  <c r="B22" i="12" l="1"/>
  <c r="B22" i="13"/>
  <c r="F16" i="21"/>
  <c r="E16" i="21"/>
  <c r="A10" i="21"/>
  <c r="B23" i="12" l="1"/>
  <c r="B23" i="13"/>
  <c r="L5" i="22"/>
  <c r="E5" i="22"/>
  <c r="F5" i="22"/>
  <c r="J4" i="32"/>
  <c r="B24" i="12" l="1"/>
  <c r="B24" i="13"/>
  <c r="A24" i="21"/>
  <c r="F24" i="21"/>
  <c r="E24" i="21"/>
  <c r="A4" i="10"/>
  <c r="J4" i="19" s="1"/>
  <c r="Q4" i="19" s="1"/>
  <c r="B5" i="28"/>
  <c r="B6" i="28" s="1"/>
  <c r="B7" i="28" s="1"/>
  <c r="X3" i="22"/>
  <c r="O3" i="21"/>
  <c r="M3" i="20"/>
  <c r="E141" i="29"/>
  <c r="E142" i="29"/>
  <c r="E143" i="29"/>
  <c r="E144" i="29"/>
  <c r="E145" i="29"/>
  <c r="E135" i="29"/>
  <c r="E136" i="29"/>
  <c r="E137" i="29"/>
  <c r="E138" i="29"/>
  <c r="E5" i="29"/>
  <c r="E6" i="29"/>
  <c r="E7" i="29"/>
  <c r="E8" i="29"/>
  <c r="E9" i="29"/>
  <c r="E10" i="29"/>
  <c r="E11" i="29"/>
  <c r="E12" i="29"/>
  <c r="E13" i="29"/>
  <c r="E14" i="29"/>
  <c r="E15" i="29"/>
  <c r="E16" i="29"/>
  <c r="E17" i="29"/>
  <c r="E18" i="29"/>
  <c r="E19" i="29"/>
  <c r="E20" i="29"/>
  <c r="E21" i="29"/>
  <c r="E22" i="29"/>
  <c r="E23" i="29"/>
  <c r="E24" i="29"/>
  <c r="E25" i="29"/>
  <c r="E26" i="29"/>
  <c r="E27" i="29"/>
  <c r="E28" i="29"/>
  <c r="E29" i="29"/>
  <c r="E30" i="29"/>
  <c r="E31" i="29"/>
  <c r="E32" i="29"/>
  <c r="E33" i="29"/>
  <c r="E34" i="29"/>
  <c r="E35" i="29"/>
  <c r="E36" i="29"/>
  <c r="E37" i="29"/>
  <c r="E38" i="29"/>
  <c r="E39" i="29"/>
  <c r="E40" i="29"/>
  <c r="E41" i="29"/>
  <c r="E42" i="29"/>
  <c r="E43" i="29"/>
  <c r="E44" i="29"/>
  <c r="E45" i="29"/>
  <c r="E46" i="29"/>
  <c r="E47" i="29"/>
  <c r="E48" i="29"/>
  <c r="E49" i="29"/>
  <c r="E50" i="29"/>
  <c r="E51" i="29"/>
  <c r="E52" i="29"/>
  <c r="E53" i="29"/>
  <c r="E54" i="29"/>
  <c r="E55" i="29"/>
  <c r="E56" i="29"/>
  <c r="E57" i="29"/>
  <c r="E58" i="29"/>
  <c r="E59" i="29"/>
  <c r="E60" i="29"/>
  <c r="E61" i="29"/>
  <c r="E62" i="29"/>
  <c r="E63" i="29"/>
  <c r="E64" i="29"/>
  <c r="E65" i="29"/>
  <c r="E66" i="29"/>
  <c r="E67" i="29"/>
  <c r="E68" i="29"/>
  <c r="E69" i="29"/>
  <c r="E70" i="29"/>
  <c r="E71" i="29"/>
  <c r="E72" i="29"/>
  <c r="E73" i="29"/>
  <c r="E74" i="29"/>
  <c r="E75" i="29"/>
  <c r="E76" i="29"/>
  <c r="E77" i="29"/>
  <c r="E78" i="29"/>
  <c r="E79" i="29"/>
  <c r="E80" i="29"/>
  <c r="E81" i="29"/>
  <c r="E82" i="29"/>
  <c r="E83" i="29"/>
  <c r="E84" i="29"/>
  <c r="E85" i="29"/>
  <c r="E86" i="29"/>
  <c r="E87" i="29"/>
  <c r="E88" i="29"/>
  <c r="E89" i="29"/>
  <c r="E90" i="29"/>
  <c r="E91" i="29"/>
  <c r="E92" i="29"/>
  <c r="E93" i="29"/>
  <c r="E94" i="29"/>
  <c r="E95" i="29"/>
  <c r="E96" i="29"/>
  <c r="E97" i="29"/>
  <c r="E98" i="29"/>
  <c r="E99" i="29"/>
  <c r="E100" i="29"/>
  <c r="E101" i="29"/>
  <c r="E102" i="29"/>
  <c r="E103" i="29"/>
  <c r="E104" i="29"/>
  <c r="E105" i="29"/>
  <c r="E106" i="29"/>
  <c r="E107" i="29"/>
  <c r="E108" i="29"/>
  <c r="E109" i="29"/>
  <c r="E110" i="29"/>
  <c r="E111" i="29"/>
  <c r="E112" i="29"/>
  <c r="E113" i="29"/>
  <c r="E114" i="29"/>
  <c r="E115" i="29"/>
  <c r="E116" i="29"/>
  <c r="E117" i="29"/>
  <c r="E118" i="29"/>
  <c r="E119" i="29"/>
  <c r="E120" i="29"/>
  <c r="E121" i="29"/>
  <c r="E122" i="29"/>
  <c r="E123" i="29"/>
  <c r="E124" i="29"/>
  <c r="E125" i="29"/>
  <c r="E126" i="29"/>
  <c r="E127" i="29"/>
  <c r="E128" i="29"/>
  <c r="E129" i="29"/>
  <c r="E130" i="29"/>
  <c r="E131" i="29"/>
  <c r="E132" i="29"/>
  <c r="E54" i="28"/>
  <c r="E53" i="28"/>
  <c r="E48" i="28"/>
  <c r="E49" i="28"/>
  <c r="E50" i="28"/>
  <c r="E51" i="28"/>
  <c r="E5" i="28"/>
  <c r="P5" i="28" s="1"/>
  <c r="E6" i="28"/>
  <c r="E7" i="28"/>
  <c r="E8" i="28"/>
  <c r="E9" i="28"/>
  <c r="E10" i="28"/>
  <c r="E11" i="28"/>
  <c r="E12" i="28"/>
  <c r="E13" i="28"/>
  <c r="E14" i="28"/>
  <c r="E15" i="28"/>
  <c r="E16" i="28"/>
  <c r="E17" i="28"/>
  <c r="E18" i="28"/>
  <c r="E19" i="28"/>
  <c r="E20" i="28"/>
  <c r="E21" i="28"/>
  <c r="E22" i="28"/>
  <c r="E23" i="28"/>
  <c r="E24" i="28"/>
  <c r="E25" i="28"/>
  <c r="E26" i="28"/>
  <c r="E27" i="28"/>
  <c r="E28" i="28"/>
  <c r="E29" i="28"/>
  <c r="E30" i="28"/>
  <c r="E31" i="28"/>
  <c r="E32" i="28"/>
  <c r="E33" i="28"/>
  <c r="E34" i="28"/>
  <c r="E35" i="28"/>
  <c r="E36" i="28"/>
  <c r="E37" i="28"/>
  <c r="E38" i="28"/>
  <c r="E39" i="28"/>
  <c r="E40" i="28"/>
  <c r="E41" i="28"/>
  <c r="E42" i="28"/>
  <c r="E43" i="28"/>
  <c r="E44" i="28"/>
  <c r="E45" i="28"/>
  <c r="E4" i="37"/>
  <c r="E4" i="10"/>
  <c r="F4" i="36"/>
  <c r="E4" i="36"/>
  <c r="R2" i="36"/>
  <c r="A33" i="28"/>
  <c r="B5" i="29"/>
  <c r="B6" i="29" s="1"/>
  <c r="B7" i="29" s="1"/>
  <c r="B8" i="29" s="1"/>
  <c r="B9" i="29" s="1"/>
  <c r="B10" i="29" s="1"/>
  <c r="B11" i="29" s="1"/>
  <c r="B12" i="29" s="1"/>
  <c r="B13" i="29" s="1"/>
  <c r="B14" i="29" s="1"/>
  <c r="B15" i="29" s="1"/>
  <c r="B16" i="29" s="1"/>
  <c r="B17" i="29" s="1"/>
  <c r="B18" i="29" s="1"/>
  <c r="B19" i="29" s="1"/>
  <c r="B20" i="29" s="1"/>
  <c r="B21" i="29" s="1"/>
  <c r="B22" i="29" s="1"/>
  <c r="B23" i="29" s="1"/>
  <c r="B24" i="29" s="1"/>
  <c r="B25" i="29" s="1"/>
  <c r="B26" i="29" s="1"/>
  <c r="B27" i="29" s="1"/>
  <c r="B28" i="29" s="1"/>
  <c r="B29" i="29" s="1"/>
  <c r="B30" i="29" s="1"/>
  <c r="B31" i="29" s="1"/>
  <c r="B32" i="29" s="1"/>
  <c r="B33" i="29" s="1"/>
  <c r="B34" i="29" s="1"/>
  <c r="B35" i="29" s="1"/>
  <c r="B36" i="29" s="1"/>
  <c r="B37" i="29" s="1"/>
  <c r="B38" i="29" s="1"/>
  <c r="B39" i="29" s="1"/>
  <c r="B40" i="29" s="1"/>
  <c r="B41" i="29" s="1"/>
  <c r="B42" i="29" s="1"/>
  <c r="B43" i="29" s="1"/>
  <c r="B44" i="29" s="1"/>
  <c r="B45" i="29" s="1"/>
  <c r="B46" i="29" s="1"/>
  <c r="B47" i="29" s="1"/>
  <c r="B48" i="29" s="1"/>
  <c r="B49" i="29" s="1"/>
  <c r="B50" i="29" s="1"/>
  <c r="B51" i="29" s="1"/>
  <c r="B52" i="29" s="1"/>
  <c r="B53" i="29" s="1"/>
  <c r="B54" i="29" s="1"/>
  <c r="B55" i="29" s="1"/>
  <c r="B56" i="29" s="1"/>
  <c r="B57" i="29" s="1"/>
  <c r="B58" i="29" s="1"/>
  <c r="B59" i="29" s="1"/>
  <c r="B60" i="29" s="1"/>
  <c r="B61" i="29" s="1"/>
  <c r="B62" i="29" s="1"/>
  <c r="B63" i="29" s="1"/>
  <c r="B64" i="29" s="1"/>
  <c r="B65" i="29" s="1"/>
  <c r="B66" i="29" s="1"/>
  <c r="B67" i="29" s="1"/>
  <c r="B68" i="29" s="1"/>
  <c r="B69" i="29" s="1"/>
  <c r="B70" i="29" s="1"/>
  <c r="B71" i="29" s="1"/>
  <c r="B72" i="29" s="1"/>
  <c r="B73" i="29" s="1"/>
  <c r="B74" i="29" s="1"/>
  <c r="B75" i="29" s="1"/>
  <c r="B76" i="29" s="1"/>
  <c r="B77" i="29" s="1"/>
  <c r="B78" i="29" s="1"/>
  <c r="B79" i="29" s="1"/>
  <c r="B80" i="29" s="1"/>
  <c r="B81" i="29" s="1"/>
  <c r="B82" i="29" s="1"/>
  <c r="B83" i="29" s="1"/>
  <c r="B84" i="29" s="1"/>
  <c r="B85" i="29" s="1"/>
  <c r="B86" i="29" s="1"/>
  <c r="B87" i="29" s="1"/>
  <c r="B88" i="29" s="1"/>
  <c r="B89" i="29" s="1"/>
  <c r="B90" i="29" s="1"/>
  <c r="B91" i="29" s="1"/>
  <c r="B92" i="29" s="1"/>
  <c r="B93" i="29" s="1"/>
  <c r="B94" i="29" s="1"/>
  <c r="B95" i="29" s="1"/>
  <c r="B96" i="29" s="1"/>
  <c r="B97" i="29" s="1"/>
  <c r="B98" i="29" s="1"/>
  <c r="B99" i="29" s="1"/>
  <c r="B100" i="29" s="1"/>
  <c r="B101" i="29" s="1"/>
  <c r="B102" i="29" s="1"/>
  <c r="B103" i="29" s="1"/>
  <c r="B104" i="29" s="1"/>
  <c r="B105" i="29" s="1"/>
  <c r="B106" i="29" s="1"/>
  <c r="B107" i="29" s="1"/>
  <c r="B108" i="29" s="1"/>
  <c r="B109" i="29" s="1"/>
  <c r="B110" i="29" s="1"/>
  <c r="B111" i="29" s="1"/>
  <c r="B112" i="29" s="1"/>
  <c r="B113" i="29" s="1"/>
  <c r="B114" i="29" s="1"/>
  <c r="B115" i="29" s="1"/>
  <c r="B116" i="29" s="1"/>
  <c r="B117" i="29" s="1"/>
  <c r="B118" i="29" s="1"/>
  <c r="B119" i="29" s="1"/>
  <c r="B120" i="29" s="1"/>
  <c r="B121" i="29" s="1"/>
  <c r="B122" i="29" s="1"/>
  <c r="B123" i="29" s="1"/>
  <c r="B124" i="29" s="1"/>
  <c r="B125" i="29" s="1"/>
  <c r="B126" i="29" s="1"/>
  <c r="B127" i="29" s="1"/>
  <c r="B128" i="29" s="1"/>
  <c r="B129" i="29" s="1"/>
  <c r="B130" i="29" s="1"/>
  <c r="B131" i="29" s="1"/>
  <c r="B132" i="29" s="1"/>
  <c r="B134" i="29" s="1"/>
  <c r="B135" i="29" s="1"/>
  <c r="B136" i="29" s="1"/>
  <c r="B137" i="29" s="1"/>
  <c r="B138" i="29" s="1"/>
  <c r="B140" i="29" s="1"/>
  <c r="B141" i="29" s="1"/>
  <c r="B142" i="29" s="1"/>
  <c r="B143" i="29" s="1"/>
  <c r="B144" i="29" s="1"/>
  <c r="B145" i="29" s="1"/>
  <c r="E140" i="29"/>
  <c r="E134" i="29"/>
  <c r="E4" i="29"/>
  <c r="S3" i="29"/>
  <c r="S2" i="29"/>
  <c r="A54" i="28"/>
  <c r="A53" i="28"/>
  <c r="A51" i="28"/>
  <c r="A50" i="28"/>
  <c r="A49" i="28"/>
  <c r="A48" i="28"/>
  <c r="E47" i="28"/>
  <c r="A47" i="28"/>
  <c r="A45" i="28"/>
  <c r="A44" i="28"/>
  <c r="A43" i="28"/>
  <c r="A42" i="28"/>
  <c r="A41" i="28"/>
  <c r="A40" i="28"/>
  <c r="A39" i="28"/>
  <c r="A38" i="28"/>
  <c r="A37" i="28"/>
  <c r="A36" i="28"/>
  <c r="A35" i="28"/>
  <c r="A34" i="28"/>
  <c r="A32" i="28"/>
  <c r="A31" i="28"/>
  <c r="A30" i="28"/>
  <c r="A29" i="28"/>
  <c r="A28" i="28"/>
  <c r="A27" i="28"/>
  <c r="A26" i="28"/>
  <c r="A25" i="28"/>
  <c r="A24" i="28"/>
  <c r="A23" i="28"/>
  <c r="A22" i="28"/>
  <c r="A21" i="28"/>
  <c r="A20" i="28"/>
  <c r="A19" i="28"/>
  <c r="A18" i="28"/>
  <c r="A17" i="28"/>
  <c r="A16" i="28"/>
  <c r="A15" i="28"/>
  <c r="A14" i="28"/>
  <c r="A13" i="28"/>
  <c r="A12" i="28"/>
  <c r="A11" i="28"/>
  <c r="A10" i="28"/>
  <c r="A9" i="28"/>
  <c r="A8" i="28"/>
  <c r="A7" i="28"/>
  <c r="P6" i="28"/>
  <c r="A6" i="28"/>
  <c r="A5" i="28"/>
  <c r="E4" i="28"/>
  <c r="P4" i="28" s="1"/>
  <c r="A4" i="28"/>
  <c r="L4" i="29" s="1"/>
  <c r="P3" i="28"/>
  <c r="N5" i="22"/>
  <c r="F23" i="21"/>
  <c r="E23" i="21"/>
  <c r="A23" i="21"/>
  <c r="F22" i="21"/>
  <c r="E22" i="21"/>
  <c r="A22" i="21"/>
  <c r="F21" i="21"/>
  <c r="E21" i="21"/>
  <c r="A21" i="21"/>
  <c r="F15" i="21"/>
  <c r="E15" i="21"/>
  <c r="A15" i="21"/>
  <c r="F14" i="21"/>
  <c r="E14" i="21"/>
  <c r="A14" i="21"/>
  <c r="F13" i="21"/>
  <c r="E13" i="21"/>
  <c r="A13" i="21"/>
  <c r="F12" i="21"/>
  <c r="E12" i="21"/>
  <c r="A12" i="21"/>
  <c r="F11" i="21"/>
  <c r="E11" i="21"/>
  <c r="A11" i="21"/>
  <c r="F10" i="21"/>
  <c r="E10" i="21"/>
  <c r="F9" i="21"/>
  <c r="E9" i="21"/>
  <c r="A9" i="21"/>
  <c r="F8" i="21"/>
  <c r="E8" i="21"/>
  <c r="A8" i="21"/>
  <c r="F7" i="21"/>
  <c r="E7" i="21"/>
  <c r="A7" i="21"/>
  <c r="F6" i="21"/>
  <c r="E6" i="21"/>
  <c r="B6" i="21"/>
  <c r="A6" i="21"/>
  <c r="E4" i="21"/>
  <c r="F4" i="21"/>
  <c r="A4" i="21"/>
  <c r="F4" i="20"/>
  <c r="E4" i="20"/>
  <c r="A4" i="20"/>
  <c r="H3" i="14"/>
  <c r="E13" i="13"/>
  <c r="E12" i="13"/>
  <c r="E11" i="13"/>
  <c r="E10" i="13"/>
  <c r="E8" i="13"/>
  <c r="M3" i="13"/>
  <c r="E4" i="12"/>
  <c r="A4" i="12"/>
  <c r="N9" i="29" s="1"/>
  <c r="E4" i="11"/>
  <c r="K4" i="11" s="1"/>
  <c r="A4" i="11"/>
  <c r="K3" i="11"/>
  <c r="E5" i="9"/>
  <c r="B5" i="9"/>
  <c r="E4" i="9"/>
  <c r="Q4" i="9" s="1"/>
  <c r="Q3" i="9"/>
  <c r="J9" i="6"/>
  <c r="E9" i="6"/>
  <c r="J8" i="6"/>
  <c r="E8" i="6"/>
  <c r="J7" i="6"/>
  <c r="E7" i="6"/>
  <c r="J6" i="6"/>
  <c r="E6" i="6"/>
  <c r="J5" i="6"/>
  <c r="E5" i="6"/>
  <c r="B5" i="6"/>
  <c r="B6" i="6" s="1"/>
  <c r="B7" i="6" s="1"/>
  <c r="B8" i="6" s="1"/>
  <c r="B9" i="6" s="1"/>
  <c r="J4" i="6"/>
  <c r="E4" i="6"/>
  <c r="O3" i="6"/>
  <c r="F6" i="2"/>
  <c r="G6" i="2"/>
  <c r="F5" i="2"/>
  <c r="G5" i="2"/>
  <c r="F4" i="2"/>
  <c r="G4" i="2"/>
  <c r="S3" i="2"/>
  <c r="N4" i="23"/>
  <c r="F4" i="23"/>
  <c r="E4" i="23"/>
  <c r="Z3" i="23"/>
  <c r="F4" i="32"/>
  <c r="E4" i="32"/>
  <c r="T3" i="32"/>
  <c r="J4" i="37"/>
  <c r="O4" i="37"/>
  <c r="F4" i="37"/>
  <c r="A4" i="37"/>
  <c r="M4" i="10"/>
  <c r="N3" i="10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E23" i="1"/>
  <c r="F23" i="1" s="1"/>
  <c r="Q22" i="1"/>
  <c r="E22" i="1"/>
  <c r="F22" i="1" s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N4" i="10" l="1"/>
  <c r="J76" i="12"/>
  <c r="J73" i="13"/>
  <c r="J72" i="13"/>
  <c r="J75" i="13"/>
  <c r="J74" i="13"/>
  <c r="J77" i="12"/>
  <c r="J78" i="12"/>
  <c r="J74" i="12"/>
  <c r="J75" i="12"/>
  <c r="J71" i="13"/>
  <c r="J70" i="13"/>
  <c r="J73" i="12"/>
  <c r="J71" i="12"/>
  <c r="J69" i="13"/>
  <c r="J72" i="12"/>
  <c r="J68" i="13"/>
  <c r="J70" i="12"/>
  <c r="J64" i="13"/>
  <c r="J65" i="13"/>
  <c r="J67" i="12"/>
  <c r="J69" i="12"/>
  <c r="J62" i="13"/>
  <c r="J66" i="13"/>
  <c r="J64" i="12"/>
  <c r="J68" i="12"/>
  <c r="J66" i="12"/>
  <c r="J63" i="13"/>
  <c r="J67" i="13"/>
  <c r="J65" i="12"/>
  <c r="J63" i="12"/>
  <c r="J61" i="13"/>
  <c r="J60" i="13"/>
  <c r="J62" i="12"/>
  <c r="J61" i="12"/>
  <c r="J59" i="13"/>
  <c r="J58" i="13"/>
  <c r="J27" i="12"/>
  <c r="J5" i="13"/>
  <c r="M5" i="13" s="1"/>
  <c r="J8" i="12"/>
  <c r="N8" i="12" s="1"/>
  <c r="J29" i="12"/>
  <c r="J6" i="13"/>
  <c r="M6" i="13" s="1"/>
  <c r="J7" i="12"/>
  <c r="N7" i="12" s="1"/>
  <c r="J28" i="12"/>
  <c r="J25" i="12"/>
  <c r="J4" i="13"/>
  <c r="M4" i="13" s="1"/>
  <c r="J60" i="12"/>
  <c r="J26" i="12"/>
  <c r="J7" i="13"/>
  <c r="M7" i="13" s="1"/>
  <c r="J5" i="12"/>
  <c r="N5" i="12" s="1"/>
  <c r="J6" i="12"/>
  <c r="N6" i="12" s="1"/>
  <c r="J10" i="12"/>
  <c r="N10" i="12" s="1"/>
  <c r="J9" i="12"/>
  <c r="N9" i="12" s="1"/>
  <c r="J15" i="12"/>
  <c r="N15" i="12" s="1"/>
  <c r="J17" i="13"/>
  <c r="M17" i="13" s="1"/>
  <c r="J17" i="12"/>
  <c r="N17" i="12" s="1"/>
  <c r="J14" i="12"/>
  <c r="N14" i="12" s="1"/>
  <c r="J18" i="12"/>
  <c r="N18" i="12" s="1"/>
  <c r="J21" i="12"/>
  <c r="N21" i="12" s="1"/>
  <c r="J23" i="12"/>
  <c r="N23" i="12" s="1"/>
  <c r="J30" i="12"/>
  <c r="J32" i="12"/>
  <c r="J34" i="12"/>
  <c r="J36" i="12"/>
  <c r="J38" i="12"/>
  <c r="J40" i="12"/>
  <c r="J42" i="12"/>
  <c r="J44" i="12"/>
  <c r="J46" i="12"/>
  <c r="J48" i="12"/>
  <c r="J50" i="12"/>
  <c r="J52" i="12"/>
  <c r="J54" i="12"/>
  <c r="J58" i="12"/>
  <c r="J53" i="13"/>
  <c r="J57" i="13"/>
  <c r="J45" i="13"/>
  <c r="J49" i="13"/>
  <c r="J31" i="13"/>
  <c r="J35" i="13"/>
  <c r="J39" i="13"/>
  <c r="J19" i="13"/>
  <c r="M19" i="13" s="1"/>
  <c r="J25" i="13"/>
  <c r="J29" i="13"/>
  <c r="J16" i="13"/>
  <c r="M16" i="13" s="1"/>
  <c r="J13" i="12"/>
  <c r="N13" i="12" s="1"/>
  <c r="J46" i="13"/>
  <c r="J52" i="13"/>
  <c r="J34" i="13"/>
  <c r="J36" i="13"/>
  <c r="J40" i="13"/>
  <c r="J20" i="13"/>
  <c r="M20" i="13" s="1"/>
  <c r="J24" i="13"/>
  <c r="J26" i="13"/>
  <c r="J30" i="13"/>
  <c r="J12" i="12"/>
  <c r="N12" i="12" s="1"/>
  <c r="J19" i="12"/>
  <c r="N19" i="12" s="1"/>
  <c r="J16" i="12"/>
  <c r="N16" i="12" s="1"/>
  <c r="J20" i="12"/>
  <c r="N20" i="12" s="1"/>
  <c r="J22" i="12"/>
  <c r="N22" i="12" s="1"/>
  <c r="J24" i="12"/>
  <c r="N24" i="12" s="1"/>
  <c r="J31" i="12"/>
  <c r="J33" i="12"/>
  <c r="J35" i="12"/>
  <c r="J37" i="12"/>
  <c r="J39" i="12"/>
  <c r="J41" i="12"/>
  <c r="J43" i="12"/>
  <c r="J45" i="12"/>
  <c r="J47" i="12"/>
  <c r="J49" i="12"/>
  <c r="J51" i="12"/>
  <c r="J53" i="12"/>
  <c r="J55" i="12"/>
  <c r="J57" i="12"/>
  <c r="J59" i="12"/>
  <c r="J54" i="13"/>
  <c r="J56" i="13"/>
  <c r="J42" i="13"/>
  <c r="J44" i="13"/>
  <c r="J48" i="13"/>
  <c r="J50" i="13"/>
  <c r="J32" i="13"/>
  <c r="J38" i="13"/>
  <c r="J18" i="13"/>
  <c r="M18" i="13" s="1"/>
  <c r="J22" i="13"/>
  <c r="M22" i="13" s="1"/>
  <c r="J28" i="13"/>
  <c r="J15" i="13"/>
  <c r="M15" i="13" s="1"/>
  <c r="J56" i="12"/>
  <c r="J55" i="13"/>
  <c r="J43" i="13"/>
  <c r="J47" i="13"/>
  <c r="J51" i="13"/>
  <c r="J33" i="13"/>
  <c r="J37" i="13"/>
  <c r="J41" i="13"/>
  <c r="J21" i="13"/>
  <c r="M21" i="13" s="1"/>
  <c r="J23" i="13"/>
  <c r="M23" i="13" s="1"/>
  <c r="J27" i="13"/>
  <c r="J14" i="13"/>
  <c r="M14" i="13" s="1"/>
  <c r="J11" i="12"/>
  <c r="N11" i="12" s="1"/>
  <c r="B25" i="12"/>
  <c r="B25" i="13"/>
  <c r="M24" i="13"/>
  <c r="Q3" i="19"/>
  <c r="Q2" i="19"/>
  <c r="P4" i="23"/>
  <c r="T4" i="32"/>
  <c r="Q5" i="9"/>
  <c r="O4" i="21"/>
  <c r="M4" i="20"/>
  <c r="R4" i="36"/>
  <c r="N3" i="5"/>
  <c r="J144" i="29"/>
  <c r="U4" i="23"/>
  <c r="J142" i="29"/>
  <c r="J6" i="29"/>
  <c r="J14" i="29"/>
  <c r="J24" i="29"/>
  <c r="J32" i="29"/>
  <c r="J42" i="29"/>
  <c r="J50" i="29"/>
  <c r="J60" i="29"/>
  <c r="J68" i="29"/>
  <c r="J78" i="29"/>
  <c r="J86" i="29"/>
  <c r="J15" i="29"/>
  <c r="J35" i="29"/>
  <c r="J51" i="29"/>
  <c r="J67" i="29"/>
  <c r="J143" i="29"/>
  <c r="J13" i="29"/>
  <c r="J29" i="29"/>
  <c r="J49" i="29"/>
  <c r="J69" i="29"/>
  <c r="J85" i="29"/>
  <c r="O5" i="6"/>
  <c r="O7" i="6"/>
  <c r="O9" i="6"/>
  <c r="J10" i="13"/>
  <c r="M10" i="13" s="1"/>
  <c r="J12" i="13"/>
  <c r="M12" i="13" s="1"/>
  <c r="B7" i="21"/>
  <c r="O6" i="21"/>
  <c r="B8" i="28"/>
  <c r="L20" i="29" s="1"/>
  <c r="P7" i="28"/>
  <c r="O4" i="6"/>
  <c r="O6" i="6"/>
  <c r="O8" i="6"/>
  <c r="J4" i="12"/>
  <c r="N4" i="12" s="1"/>
  <c r="J8" i="13"/>
  <c r="M8" i="13" s="1"/>
  <c r="J9" i="13"/>
  <c r="M9" i="13" s="1"/>
  <c r="J11" i="13"/>
  <c r="M11" i="13" s="1"/>
  <c r="J13" i="13"/>
  <c r="M13" i="13" s="1"/>
  <c r="L6" i="29"/>
  <c r="L8" i="29"/>
  <c r="L10" i="29"/>
  <c r="L12" i="29"/>
  <c r="L14" i="29"/>
  <c r="L16" i="29"/>
  <c r="L18" i="29"/>
  <c r="L19" i="29"/>
  <c r="L15" i="29"/>
  <c r="L11" i="29"/>
  <c r="L7" i="29"/>
  <c r="L17" i="29"/>
  <c r="L13" i="29"/>
  <c r="L9" i="29"/>
  <c r="L5" i="29"/>
  <c r="N5" i="29"/>
  <c r="N7" i="29"/>
  <c r="N4" i="29"/>
  <c r="N20" i="29"/>
  <c r="N16" i="29"/>
  <c r="N12" i="29"/>
  <c r="N8" i="29"/>
  <c r="N18" i="29"/>
  <c r="N14" i="29"/>
  <c r="N10" i="29"/>
  <c r="N6" i="29"/>
  <c r="N17" i="29"/>
  <c r="N13" i="29"/>
  <c r="N19" i="29"/>
  <c r="N15" i="29"/>
  <c r="N11" i="29"/>
  <c r="B26" i="12" l="1"/>
  <c r="N25" i="12"/>
  <c r="B26" i="13"/>
  <c r="M25" i="13"/>
  <c r="J134" i="29"/>
  <c r="J77" i="29"/>
  <c r="J61" i="29"/>
  <c r="J41" i="29"/>
  <c r="J21" i="29"/>
  <c r="J5" i="29"/>
  <c r="S5" i="29" s="1"/>
  <c r="J79" i="29"/>
  <c r="J59" i="29"/>
  <c r="J43" i="29"/>
  <c r="J27" i="29"/>
  <c r="J7" i="29"/>
  <c r="S7" i="29" s="1"/>
  <c r="J82" i="29"/>
  <c r="J74" i="29"/>
  <c r="J64" i="29"/>
  <c r="J56" i="29"/>
  <c r="J46" i="29"/>
  <c r="J38" i="29"/>
  <c r="J28" i="29"/>
  <c r="J18" i="29"/>
  <c r="S18" i="29" s="1"/>
  <c r="J10" i="29"/>
  <c r="S10" i="29" s="1"/>
  <c r="J140" i="29"/>
  <c r="J4" i="29"/>
  <c r="S4" i="29" s="1"/>
  <c r="J81" i="29"/>
  <c r="J73" i="29"/>
  <c r="J65" i="29"/>
  <c r="J57" i="29"/>
  <c r="J45" i="29"/>
  <c r="J33" i="29"/>
  <c r="J25" i="29"/>
  <c r="J17" i="29"/>
  <c r="S17" i="29" s="1"/>
  <c r="J9" i="29"/>
  <c r="S9" i="29" s="1"/>
  <c r="J135" i="29"/>
  <c r="J83" i="29"/>
  <c r="J75" i="29"/>
  <c r="J63" i="29"/>
  <c r="J55" i="29"/>
  <c r="J47" i="29"/>
  <c r="J39" i="29"/>
  <c r="J31" i="29"/>
  <c r="J23" i="29"/>
  <c r="J11" i="29"/>
  <c r="J141" i="29"/>
  <c r="J84" i="29"/>
  <c r="J80" i="29"/>
  <c r="J76" i="29"/>
  <c r="J72" i="29"/>
  <c r="J66" i="29"/>
  <c r="J62" i="29"/>
  <c r="J58" i="29"/>
  <c r="J52" i="29"/>
  <c r="J48" i="29"/>
  <c r="J44" i="29"/>
  <c r="J40" i="29"/>
  <c r="J34" i="29"/>
  <c r="J30" i="29"/>
  <c r="J26" i="29"/>
  <c r="J22" i="29"/>
  <c r="J16" i="29"/>
  <c r="S16" i="29" s="1"/>
  <c r="J12" i="29"/>
  <c r="S12" i="29" s="1"/>
  <c r="J8" i="29"/>
  <c r="S8" i="29" s="1"/>
  <c r="J136" i="29"/>
  <c r="Z4" i="23"/>
  <c r="S13" i="29"/>
  <c r="S14" i="29"/>
  <c r="S15" i="29"/>
  <c r="S6" i="29"/>
  <c r="S11" i="29"/>
  <c r="B9" i="28"/>
  <c r="P8" i="28"/>
  <c r="B8" i="21"/>
  <c r="O7" i="21"/>
  <c r="B27" i="12" l="1"/>
  <c r="N26" i="12"/>
  <c r="B27" i="13"/>
  <c r="M26" i="13"/>
  <c r="J138" i="29"/>
  <c r="J20" i="29"/>
  <c r="S20" i="29" s="1"/>
  <c r="J36" i="29"/>
  <c r="J88" i="29"/>
  <c r="J145" i="29"/>
  <c r="J71" i="29"/>
  <c r="J87" i="29"/>
  <c r="J37" i="29"/>
  <c r="J53" i="29"/>
  <c r="J54" i="29"/>
  <c r="J70" i="29"/>
  <c r="J137" i="29"/>
  <c r="J19" i="29"/>
  <c r="S19" i="29" s="1"/>
  <c r="B9" i="21"/>
  <c r="O8" i="21"/>
  <c r="P5" i="22"/>
  <c r="X5" i="22" s="1"/>
  <c r="B10" i="28"/>
  <c r="P9" i="28"/>
  <c r="L22" i="29"/>
  <c r="L21" i="29"/>
  <c r="L24" i="29"/>
  <c r="L23" i="29"/>
  <c r="L25" i="29"/>
  <c r="B28" i="12" l="1"/>
  <c r="N27" i="12"/>
  <c r="B28" i="13"/>
  <c r="M27" i="13"/>
  <c r="B10" i="21"/>
  <c r="O9" i="21"/>
  <c r="B11" i="28"/>
  <c r="P10" i="28"/>
  <c r="L26" i="29"/>
  <c r="L30" i="29"/>
  <c r="L27" i="29"/>
  <c r="L29" i="29"/>
  <c r="L28" i="29"/>
  <c r="B29" i="12" l="1"/>
  <c r="N28" i="12"/>
  <c r="B29" i="13"/>
  <c r="M28" i="13"/>
  <c r="B12" i="28"/>
  <c r="P11" i="28"/>
  <c r="L34" i="29"/>
  <c r="L35" i="29"/>
  <c r="L32" i="29"/>
  <c r="L31" i="29"/>
  <c r="L33" i="29"/>
  <c r="J91" i="29"/>
  <c r="J95" i="29"/>
  <c r="J99" i="29"/>
  <c r="J111" i="29"/>
  <c r="J115" i="29"/>
  <c r="J119" i="29"/>
  <c r="J123" i="29"/>
  <c r="J131" i="29"/>
  <c r="J94" i="29"/>
  <c r="J102" i="29"/>
  <c r="J110" i="29"/>
  <c r="J118" i="29"/>
  <c r="J96" i="29"/>
  <c r="J112" i="29"/>
  <c r="J120" i="29"/>
  <c r="J89" i="29"/>
  <c r="J93" i="29"/>
  <c r="J97" i="29"/>
  <c r="J101" i="29"/>
  <c r="J109" i="29"/>
  <c r="J113" i="29"/>
  <c r="J117" i="29"/>
  <c r="J121" i="29"/>
  <c r="J125" i="29"/>
  <c r="J90" i="29"/>
  <c r="J98" i="29"/>
  <c r="J114" i="29"/>
  <c r="J122" i="29"/>
  <c r="J130" i="29"/>
  <c r="J92" i="29"/>
  <c r="J100" i="29"/>
  <c r="J116" i="29"/>
  <c r="J124" i="29"/>
  <c r="J132" i="29"/>
  <c r="B11" i="21"/>
  <c r="O10" i="21"/>
  <c r="B30" i="12" l="1"/>
  <c r="N29" i="12"/>
  <c r="B30" i="13"/>
  <c r="M29" i="13"/>
  <c r="B13" i="28"/>
  <c r="P12" i="28"/>
  <c r="L36" i="29"/>
  <c r="B12" i="21"/>
  <c r="O11" i="21"/>
  <c r="J103" i="29"/>
  <c r="J127" i="29"/>
  <c r="J126" i="29"/>
  <c r="J104" i="29"/>
  <c r="J128" i="29"/>
  <c r="J105" i="29"/>
  <c r="J129" i="29"/>
  <c r="J106" i="29"/>
  <c r="B31" i="12" l="1"/>
  <c r="N30" i="12"/>
  <c r="B31" i="13"/>
  <c r="M30" i="13"/>
  <c r="B13" i="21"/>
  <c r="O12" i="21"/>
  <c r="B14" i="28"/>
  <c r="P13" i="28"/>
  <c r="L37" i="29"/>
  <c r="J107" i="29"/>
  <c r="J108" i="29"/>
  <c r="N31" i="29"/>
  <c r="S31" i="29" s="1"/>
  <c r="N21" i="29"/>
  <c r="S21" i="29" s="1"/>
  <c r="N26" i="29"/>
  <c r="S26" i="29" s="1"/>
  <c r="B32" i="12" l="1"/>
  <c r="N31" i="12"/>
  <c r="B32" i="13"/>
  <c r="M31" i="13"/>
  <c r="B15" i="28"/>
  <c r="P14" i="28"/>
  <c r="L58" i="29"/>
  <c r="L59" i="29"/>
  <c r="L56" i="29"/>
  <c r="L55" i="29"/>
  <c r="L57" i="29"/>
  <c r="B14" i="21"/>
  <c r="O13" i="21"/>
  <c r="N27" i="29"/>
  <c r="S27" i="29" s="1"/>
  <c r="N32" i="29"/>
  <c r="S32" i="29" s="1"/>
  <c r="N22" i="29"/>
  <c r="S22" i="29" s="1"/>
  <c r="B33" i="12" l="1"/>
  <c r="N32" i="12"/>
  <c r="B33" i="13"/>
  <c r="M32" i="13"/>
  <c r="B15" i="21"/>
  <c r="B16" i="21" s="1"/>
  <c r="O14" i="21"/>
  <c r="B16" i="28"/>
  <c r="P15" i="28"/>
  <c r="L62" i="29"/>
  <c r="L61" i="29"/>
  <c r="L60" i="29"/>
  <c r="L64" i="29"/>
  <c r="L63" i="29"/>
  <c r="N28" i="29"/>
  <c r="S28" i="29" s="1"/>
  <c r="N23" i="29"/>
  <c r="S23" i="29" s="1"/>
  <c r="N33" i="29"/>
  <c r="S33" i="29" s="1"/>
  <c r="B34" i="12" l="1"/>
  <c r="N33" i="12"/>
  <c r="B34" i="13"/>
  <c r="M33" i="13"/>
  <c r="B17" i="28"/>
  <c r="P16" i="28"/>
  <c r="L66" i="29"/>
  <c r="L67" i="29"/>
  <c r="L69" i="29"/>
  <c r="L68" i="29"/>
  <c r="L65" i="29"/>
  <c r="O15" i="21"/>
  <c r="N36" i="29"/>
  <c r="S36" i="29" s="1"/>
  <c r="N37" i="29"/>
  <c r="S37" i="29" s="1"/>
  <c r="B35" i="12" l="1"/>
  <c r="N34" i="12"/>
  <c r="B35" i="13"/>
  <c r="M34" i="13"/>
  <c r="B18" i="28"/>
  <c r="P17" i="28"/>
  <c r="L70" i="29"/>
  <c r="N29" i="29"/>
  <c r="S29" i="29" s="1"/>
  <c r="N34" i="29"/>
  <c r="S34" i="29" s="1"/>
  <c r="N24" i="29"/>
  <c r="S24" i="29" s="1"/>
  <c r="B36" i="12" l="1"/>
  <c r="N35" i="12"/>
  <c r="B36" i="13"/>
  <c r="M35" i="13"/>
  <c r="B19" i="28"/>
  <c r="P18" i="28"/>
  <c r="L71" i="29"/>
  <c r="N35" i="29"/>
  <c r="S35" i="29" s="1"/>
  <c r="N25" i="29"/>
  <c r="S25" i="29" s="1"/>
  <c r="N30" i="29"/>
  <c r="S30" i="29" s="1"/>
  <c r="B37" i="12" l="1"/>
  <c r="N36" i="12"/>
  <c r="B37" i="13"/>
  <c r="M36" i="13"/>
  <c r="B20" i="28"/>
  <c r="P19" i="28"/>
  <c r="L74" i="29"/>
  <c r="L75" i="29"/>
  <c r="L72" i="29"/>
  <c r="L76" i="29"/>
  <c r="L73" i="29"/>
  <c r="N55" i="29"/>
  <c r="S55" i="29" s="1"/>
  <c r="N60" i="29"/>
  <c r="S60" i="29" s="1"/>
  <c r="N65" i="29"/>
  <c r="S65" i="29" s="1"/>
  <c r="B38" i="12" l="1"/>
  <c r="N37" i="12"/>
  <c r="B38" i="13"/>
  <c r="M37" i="13"/>
  <c r="B17" i="21"/>
  <c r="B21" i="28"/>
  <c r="P20" i="28"/>
  <c r="L78" i="29"/>
  <c r="L77" i="29"/>
  <c r="L80" i="29"/>
  <c r="L79" i="29"/>
  <c r="L81" i="29"/>
  <c r="N56" i="29"/>
  <c r="S56" i="29" s="1"/>
  <c r="N61" i="29"/>
  <c r="S61" i="29" s="1"/>
  <c r="N66" i="29"/>
  <c r="S66" i="29" s="1"/>
  <c r="B39" i="12" l="1"/>
  <c r="N38" i="12"/>
  <c r="B39" i="13"/>
  <c r="M38" i="13"/>
  <c r="B18" i="21"/>
  <c r="O17" i="21"/>
  <c r="B22" i="28"/>
  <c r="P21" i="28"/>
  <c r="L82" i="29"/>
  <c r="L86" i="29"/>
  <c r="L83" i="29"/>
  <c r="L85" i="29"/>
  <c r="L84" i="29"/>
  <c r="O16" i="21"/>
  <c r="N67" i="29"/>
  <c r="S67" i="29" s="1"/>
  <c r="N57" i="29"/>
  <c r="S57" i="29" s="1"/>
  <c r="N62" i="29"/>
  <c r="S62" i="29" s="1"/>
  <c r="B40" i="12" l="1"/>
  <c r="N39" i="12"/>
  <c r="B40" i="13"/>
  <c r="M39" i="13"/>
  <c r="B21" i="21"/>
  <c r="O18" i="21"/>
  <c r="B26" i="21"/>
  <c r="O26" i="21" s="1"/>
  <c r="B23" i="28"/>
  <c r="P22" i="28"/>
  <c r="L87" i="29"/>
  <c r="N71" i="29"/>
  <c r="S71" i="29" s="1"/>
  <c r="N70" i="29"/>
  <c r="S70" i="29" s="1"/>
  <c r="B41" i="12" l="1"/>
  <c r="N40" i="12"/>
  <c r="B41" i="13"/>
  <c r="M40" i="13"/>
  <c r="O21" i="21"/>
  <c r="B22" i="21"/>
  <c r="B24" i="28"/>
  <c r="P23" i="28"/>
  <c r="L88" i="29"/>
  <c r="N68" i="29"/>
  <c r="S68" i="29" s="1"/>
  <c r="N63" i="29"/>
  <c r="S63" i="29" s="1"/>
  <c r="N58" i="29"/>
  <c r="S58" i="29" s="1"/>
  <c r="B42" i="12" l="1"/>
  <c r="N41" i="12"/>
  <c r="B42" i="13"/>
  <c r="M41" i="13"/>
  <c r="B23" i="21"/>
  <c r="O22" i="21"/>
  <c r="B25" i="28"/>
  <c r="P24" i="28"/>
  <c r="L38" i="29"/>
  <c r="L42" i="29"/>
  <c r="L40" i="29"/>
  <c r="L39" i="29"/>
  <c r="L41" i="29"/>
  <c r="N64" i="29"/>
  <c r="S64" i="29" s="1"/>
  <c r="N59" i="29"/>
  <c r="S59" i="29" s="1"/>
  <c r="N69" i="29"/>
  <c r="S69" i="29" s="1"/>
  <c r="B43" i="12" l="1"/>
  <c r="N42" i="12"/>
  <c r="B43" i="13"/>
  <c r="M42" i="13"/>
  <c r="B24" i="21"/>
  <c r="O23" i="21"/>
  <c r="B26" i="28"/>
  <c r="P25" i="28"/>
  <c r="L46" i="29"/>
  <c r="L43" i="29"/>
  <c r="L45" i="29"/>
  <c r="L44" i="29"/>
  <c r="L47" i="29"/>
  <c r="N48" i="29"/>
  <c r="N43" i="29"/>
  <c r="N140" i="29"/>
  <c r="N38" i="29"/>
  <c r="S38" i="29" s="1"/>
  <c r="S43" i="29" l="1"/>
  <c r="B44" i="12"/>
  <c r="N43" i="12"/>
  <c r="B44" i="13"/>
  <c r="M43" i="13"/>
  <c r="O24" i="21"/>
  <c r="B27" i="28"/>
  <c r="P26" i="28"/>
  <c r="L50" i="29"/>
  <c r="L51" i="29"/>
  <c r="L48" i="29"/>
  <c r="S48" i="29" s="1"/>
  <c r="L52" i="29"/>
  <c r="L49" i="29"/>
  <c r="N44" i="29"/>
  <c r="S44" i="29" s="1"/>
  <c r="N39" i="29"/>
  <c r="S39" i="29" s="1"/>
  <c r="N141" i="29"/>
  <c r="N49" i="29"/>
  <c r="B45" i="12" l="1"/>
  <c r="N44" i="12"/>
  <c r="B45" i="13"/>
  <c r="M44" i="13"/>
  <c r="S49" i="29"/>
  <c r="B28" i="28"/>
  <c r="P27" i="28"/>
  <c r="L53" i="29"/>
  <c r="N40" i="29"/>
  <c r="S40" i="29" s="1"/>
  <c r="N142" i="29"/>
  <c r="N45" i="29"/>
  <c r="S45" i="29" s="1"/>
  <c r="N50" i="29"/>
  <c r="S50" i="29" s="1"/>
  <c r="B46" i="12" l="1"/>
  <c r="N45" i="12"/>
  <c r="B46" i="13"/>
  <c r="M45" i="13"/>
  <c r="B29" i="28"/>
  <c r="P28" i="28"/>
  <c r="L54" i="29"/>
  <c r="N145" i="29"/>
  <c r="N54" i="29"/>
  <c r="N53" i="29"/>
  <c r="S53" i="29" s="1"/>
  <c r="B47" i="12" l="1"/>
  <c r="N46" i="12"/>
  <c r="B47" i="13"/>
  <c r="M46" i="13"/>
  <c r="S54" i="29"/>
  <c r="B30" i="28"/>
  <c r="P29" i="28"/>
  <c r="L90" i="29"/>
  <c r="L91" i="29"/>
  <c r="L92" i="29"/>
  <c r="L89" i="29"/>
  <c r="N51" i="29"/>
  <c r="S51" i="29" s="1"/>
  <c r="N41" i="29"/>
  <c r="S41" i="29" s="1"/>
  <c r="N46" i="29"/>
  <c r="S46" i="29" s="1"/>
  <c r="N143" i="29"/>
  <c r="B48" i="12" l="1"/>
  <c r="N47" i="12"/>
  <c r="B48" i="13"/>
  <c r="M47" i="13"/>
  <c r="B31" i="28"/>
  <c r="P30" i="28"/>
  <c r="L94" i="29"/>
  <c r="L93" i="29"/>
  <c r="L96" i="29"/>
  <c r="L95" i="29"/>
  <c r="N52" i="29"/>
  <c r="S52" i="29" s="1"/>
  <c r="N47" i="29"/>
  <c r="S47" i="29" s="1"/>
  <c r="N144" i="29"/>
  <c r="N42" i="29"/>
  <c r="S42" i="29" s="1"/>
  <c r="B49" i="12" l="1"/>
  <c r="N48" i="12"/>
  <c r="B49" i="13"/>
  <c r="M48" i="13"/>
  <c r="B32" i="28"/>
  <c r="P31" i="28"/>
  <c r="L98" i="29"/>
  <c r="L131" i="29"/>
  <c r="L99" i="29"/>
  <c r="L97" i="29"/>
  <c r="N77" i="29"/>
  <c r="S77" i="29" s="1"/>
  <c r="N82" i="29"/>
  <c r="S82" i="29" s="1"/>
  <c r="N72" i="29"/>
  <c r="S72" i="29" s="1"/>
  <c r="B50" i="12" l="1"/>
  <c r="N49" i="12"/>
  <c r="B50" i="13"/>
  <c r="M49" i="13"/>
  <c r="B33" i="28"/>
  <c r="P32" i="28"/>
  <c r="L104" i="29"/>
  <c r="N83" i="29"/>
  <c r="S83" i="29" s="1"/>
  <c r="N73" i="29"/>
  <c r="S73" i="29" s="1"/>
  <c r="N78" i="29"/>
  <c r="S78" i="29" s="1"/>
  <c r="B51" i="12" l="1"/>
  <c r="N50" i="12"/>
  <c r="B51" i="13"/>
  <c r="M50" i="13"/>
  <c r="B34" i="28"/>
  <c r="P33" i="28"/>
  <c r="L106" i="29"/>
  <c r="L108" i="29"/>
  <c r="L105" i="29"/>
  <c r="N84" i="29"/>
  <c r="S84" i="29" s="1"/>
  <c r="N79" i="29"/>
  <c r="S79" i="29" s="1"/>
  <c r="N74" i="29"/>
  <c r="S74" i="29" s="1"/>
  <c r="B52" i="12" l="1"/>
  <c r="N51" i="12"/>
  <c r="B52" i="13"/>
  <c r="M51" i="13"/>
  <c r="B35" i="28"/>
  <c r="P34" i="28"/>
  <c r="L107" i="29"/>
  <c r="N87" i="29"/>
  <c r="S87" i="29" s="1"/>
  <c r="N88" i="29"/>
  <c r="S88" i="29" s="1"/>
  <c r="B53" i="12" l="1"/>
  <c r="N52" i="12"/>
  <c r="B53" i="13"/>
  <c r="M52" i="13"/>
  <c r="B36" i="28"/>
  <c r="P35" i="28"/>
  <c r="L102" i="29"/>
  <c r="L101" i="29"/>
  <c r="L100" i="29"/>
  <c r="L103" i="29"/>
  <c r="N80" i="29"/>
  <c r="S80" i="29" s="1"/>
  <c r="N75" i="29"/>
  <c r="S75" i="29" s="1"/>
  <c r="N85" i="29"/>
  <c r="S85" i="29" s="1"/>
  <c r="B54" i="12" l="1"/>
  <c r="N53" i="12"/>
  <c r="B54" i="13"/>
  <c r="M53" i="13"/>
  <c r="B37" i="28"/>
  <c r="P36" i="28"/>
  <c r="N81" i="29"/>
  <c r="S81" i="29" s="1"/>
  <c r="N86" i="29"/>
  <c r="S86" i="29" s="1"/>
  <c r="N76" i="29"/>
  <c r="S76" i="29" s="1"/>
  <c r="B55" i="12" l="1"/>
  <c r="N54" i="12"/>
  <c r="B55" i="13"/>
  <c r="M54" i="13"/>
  <c r="B38" i="28"/>
  <c r="P37" i="28"/>
  <c r="N131" i="29"/>
  <c r="S131" i="29" s="1"/>
  <c r="N89" i="29"/>
  <c r="S89" i="29" s="1"/>
  <c r="N93" i="29"/>
  <c r="S93" i="29" s="1"/>
  <c r="B56" i="12" l="1"/>
  <c r="N55" i="12"/>
  <c r="B56" i="13"/>
  <c r="M55" i="13"/>
  <c r="B39" i="28"/>
  <c r="P38" i="28"/>
  <c r="N94" i="29"/>
  <c r="S94" i="29" s="1"/>
  <c r="N100" i="29"/>
  <c r="S100" i="29" s="1"/>
  <c r="N97" i="29"/>
  <c r="S97" i="29" s="1"/>
  <c r="N90" i="29"/>
  <c r="S90" i="29" s="1"/>
  <c r="B57" i="12" l="1"/>
  <c r="N56" i="12"/>
  <c r="B57" i="13"/>
  <c r="M56" i="13"/>
  <c r="B40" i="28"/>
  <c r="P39" i="28"/>
  <c r="N98" i="29"/>
  <c r="S98" i="29" s="1"/>
  <c r="N91" i="29"/>
  <c r="S91" i="29" s="1"/>
  <c r="N95" i="29"/>
  <c r="S95" i="29" s="1"/>
  <c r="N101" i="29"/>
  <c r="S101" i="29" s="1"/>
  <c r="B58" i="12" l="1"/>
  <c r="N57" i="12"/>
  <c r="B58" i="13"/>
  <c r="M57" i="13"/>
  <c r="B41" i="28"/>
  <c r="P40" i="28"/>
  <c r="L110" i="29"/>
  <c r="L109" i="29"/>
  <c r="L112" i="29"/>
  <c r="L111" i="29"/>
  <c r="N104" i="29"/>
  <c r="S104" i="29" s="1"/>
  <c r="N105" i="29"/>
  <c r="S105" i="29" s="1"/>
  <c r="B59" i="12" l="1"/>
  <c r="N58" i="12"/>
  <c r="B59" i="13"/>
  <c r="M58" i="13"/>
  <c r="B42" i="28"/>
  <c r="P41" i="28"/>
  <c r="L114" i="29"/>
  <c r="L118" i="29"/>
  <c r="L115" i="29"/>
  <c r="L117" i="29"/>
  <c r="L116" i="29"/>
  <c r="L119" i="29"/>
  <c r="L113" i="29"/>
  <c r="N108" i="29"/>
  <c r="S108" i="29" s="1"/>
  <c r="N107" i="29"/>
  <c r="S107" i="29" s="1"/>
  <c r="M59" i="13" l="1"/>
  <c r="B60" i="13"/>
  <c r="N59" i="12"/>
  <c r="B60" i="12"/>
  <c r="B43" i="28"/>
  <c r="P42" i="28"/>
  <c r="L122" i="29"/>
  <c r="L130" i="29"/>
  <c r="L120" i="29"/>
  <c r="L121" i="29"/>
  <c r="N92" i="29"/>
  <c r="S92" i="29" s="1"/>
  <c r="N99" i="29"/>
  <c r="S99" i="29" s="1"/>
  <c r="N96" i="29"/>
  <c r="S96" i="29" s="1"/>
  <c r="N102" i="29"/>
  <c r="S102" i="29" s="1"/>
  <c r="B61" i="13" l="1"/>
  <c r="M60" i="13"/>
  <c r="B61" i="12"/>
  <c r="N60" i="12"/>
  <c r="B44" i="28"/>
  <c r="P43" i="28"/>
  <c r="L127" i="29"/>
  <c r="B62" i="13" l="1"/>
  <c r="M61" i="13"/>
  <c r="N61" i="12"/>
  <c r="B62" i="12"/>
  <c r="B45" i="28"/>
  <c r="P44" i="28"/>
  <c r="L128" i="29"/>
  <c r="L129" i="29"/>
  <c r="N103" i="29"/>
  <c r="S103" i="29" s="1"/>
  <c r="N106" i="29"/>
  <c r="S106" i="29" s="1"/>
  <c r="M62" i="13" l="1"/>
  <c r="B63" i="13"/>
  <c r="N62" i="12"/>
  <c r="B63" i="12"/>
  <c r="B47" i="28"/>
  <c r="P45" i="28"/>
  <c r="L126" i="29"/>
  <c r="L123" i="29"/>
  <c r="L125" i="29"/>
  <c r="L124" i="29"/>
  <c r="L132" i="29"/>
  <c r="B64" i="13" l="1"/>
  <c r="M63" i="13"/>
  <c r="B64" i="12"/>
  <c r="N63" i="12"/>
  <c r="B48" i="28"/>
  <c r="P47" i="28"/>
  <c r="L134" i="29"/>
  <c r="B65" i="13" l="1"/>
  <c r="M64" i="13"/>
  <c r="N64" i="12"/>
  <c r="B65" i="12"/>
  <c r="B49" i="28"/>
  <c r="P48" i="28"/>
  <c r="L135" i="29"/>
  <c r="B66" i="13" l="1"/>
  <c r="M65" i="13"/>
  <c r="B66" i="12"/>
  <c r="N66" i="12" s="1"/>
  <c r="N65" i="12"/>
  <c r="B50" i="28"/>
  <c r="P49" i="28"/>
  <c r="L136" i="29"/>
  <c r="B67" i="13" l="1"/>
  <c r="M66" i="13"/>
  <c r="B67" i="12"/>
  <c r="B51" i="28"/>
  <c r="P50" i="28"/>
  <c r="L137" i="29"/>
  <c r="B68" i="13" l="1"/>
  <c r="M67" i="13"/>
  <c r="B68" i="12"/>
  <c r="N67" i="12"/>
  <c r="B53" i="28"/>
  <c r="P51" i="28"/>
  <c r="L138" i="29"/>
  <c r="B69" i="13" l="1"/>
  <c r="M68" i="13"/>
  <c r="B69" i="12"/>
  <c r="N68" i="12"/>
  <c r="B54" i="28"/>
  <c r="P53" i="28"/>
  <c r="L143" i="29"/>
  <c r="S143" i="29" s="1"/>
  <c r="L140" i="29"/>
  <c r="S140" i="29" s="1"/>
  <c r="L142" i="29"/>
  <c r="S142" i="29" s="1"/>
  <c r="L141" i="29"/>
  <c r="S141" i="29" s="1"/>
  <c r="L144" i="29"/>
  <c r="S144" i="29" s="1"/>
  <c r="M69" i="13" l="1"/>
  <c r="B70" i="13"/>
  <c r="B70" i="12"/>
  <c r="N69" i="12"/>
  <c r="P54" i="28"/>
  <c r="L145" i="29"/>
  <c r="S145" i="29" s="1"/>
  <c r="N70" i="12" l="1"/>
  <c r="B71" i="12"/>
  <c r="M70" i="13"/>
  <c r="B71" i="13"/>
  <c r="N109" i="29"/>
  <c r="S109" i="29" s="1"/>
  <c r="N130" i="29"/>
  <c r="S130" i="29" s="1"/>
  <c r="N113" i="29"/>
  <c r="S113" i="29" s="1"/>
  <c r="M71" i="13" l="1"/>
  <c r="B72" i="13"/>
  <c r="B72" i="12"/>
  <c r="N71" i="12"/>
  <c r="N110" i="29"/>
  <c r="S110" i="29" s="1"/>
  <c r="N120" i="29"/>
  <c r="S120" i="29" s="1"/>
  <c r="N114" i="29"/>
  <c r="S114" i="29" s="1"/>
  <c r="N123" i="29"/>
  <c r="S123" i="29" s="1"/>
  <c r="M72" i="13" l="1"/>
  <c r="B73" i="13"/>
  <c r="N72" i="12"/>
  <c r="B73" i="12"/>
  <c r="N115" i="29"/>
  <c r="S115" i="29" s="1"/>
  <c r="N121" i="29"/>
  <c r="S121" i="29" s="1"/>
  <c r="N124" i="29"/>
  <c r="S124" i="29" s="1"/>
  <c r="N111" i="29"/>
  <c r="S111" i="29" s="1"/>
  <c r="M73" i="13" l="1"/>
  <c r="B74" i="13"/>
  <c r="N73" i="12"/>
  <c r="B74" i="12"/>
  <c r="N74" i="12" s="1"/>
  <c r="N116" i="29"/>
  <c r="S116" i="29" s="1"/>
  <c r="N128" i="29"/>
  <c r="S128" i="29" s="1"/>
  <c r="N127" i="29"/>
  <c r="S127" i="29" s="1"/>
  <c r="B75" i="13" l="1"/>
  <c r="M74" i="13"/>
  <c r="B75" i="12"/>
  <c r="N75" i="12" s="1"/>
  <c r="N126" i="29"/>
  <c r="S126" i="29" s="1"/>
  <c r="N129" i="29"/>
  <c r="S129" i="29" s="1"/>
  <c r="N117" i="29"/>
  <c r="S117" i="29" s="1"/>
  <c r="M75" i="13" l="1"/>
  <c r="B76" i="12"/>
  <c r="N76" i="12" s="1"/>
  <c r="N118" i="29"/>
  <c r="S118" i="29" s="1"/>
  <c r="N132" i="29"/>
  <c r="S132" i="29" s="1"/>
  <c r="B77" i="12" l="1"/>
  <c r="N77" i="12" s="1"/>
  <c r="N119" i="29"/>
  <c r="S119" i="29" s="1"/>
  <c r="N125" i="29"/>
  <c r="S125" i="29" s="1"/>
  <c r="N112" i="29"/>
  <c r="S112" i="29" s="1"/>
  <c r="N122" i="29"/>
  <c r="S122" i="29" s="1"/>
  <c r="B78" i="12" l="1"/>
  <c r="N138" i="29"/>
  <c r="S138" i="29" s="1"/>
  <c r="N137" i="29"/>
  <c r="S137" i="29" s="1"/>
  <c r="N134" i="29"/>
  <c r="S134" i="29" s="1"/>
  <c r="N136" i="29"/>
  <c r="S136" i="29" s="1"/>
  <c r="N135" i="29"/>
  <c r="S135" i="29" s="1"/>
  <c r="N78" i="12" l="1"/>
  <c r="B79" i="12"/>
  <c r="M4" i="2"/>
  <c r="M7" i="2"/>
  <c r="M5" i="2"/>
  <c r="M6" i="2"/>
  <c r="K5" i="2"/>
  <c r="K6" i="2"/>
  <c r="K7" i="2"/>
  <c r="K4" i="2"/>
  <c r="S7" i="2" l="1"/>
  <c r="S6" i="2"/>
  <c r="S5" i="2"/>
  <c r="S4" i="2"/>
  <c r="L4" i="37" l="1"/>
  <c r="P4" i="37" s="1"/>
</calcChain>
</file>

<file path=xl/sharedStrings.xml><?xml version="1.0" encoding="utf-8"?>
<sst xmlns="http://schemas.openxmlformats.org/spreadsheetml/2006/main" count="4907" uniqueCount="735">
  <si>
    <t>ID_ENV_KEY</t>
  </si>
  <si>
    <t>ID_USR_MOD_KEY</t>
  </si>
  <si>
    <t>T_CLIENT</t>
  </si>
  <si>
    <t>T_DATA_SERVER</t>
  </si>
  <si>
    <t>T_FSM</t>
  </si>
  <si>
    <t>T_FSM_ACTION</t>
  </si>
  <si>
    <t>T_FSM_STATE</t>
  </si>
  <si>
    <t>T_FSM_STATE_TRANSITION</t>
  </si>
  <si>
    <t>T_GENERIC_MAPPING</t>
  </si>
  <si>
    <t>T_LOGIN</t>
  </si>
  <si>
    <t>T_MSG_LOG</t>
  </si>
  <si>
    <t>T_NULL_VALUES</t>
  </si>
  <si>
    <t>T_SP_LOG_LEVEL</t>
  </si>
  <si>
    <t>T_SYSTEM</t>
  </si>
  <si>
    <t>T_SYSTEM_KEY</t>
  </si>
  <si>
    <t>T_USER</t>
  </si>
  <si>
    <t>T_USER_GROUP</t>
  </si>
  <si>
    <t>T_COUNTRY</t>
  </si>
  <si>
    <t>T_LEGAL_ENTITY</t>
  </si>
  <si>
    <t>id_legal_entity_key</t>
  </si>
  <si>
    <t>id_legal_entity_ver</t>
  </si>
  <si>
    <t>id_version</t>
  </si>
  <si>
    <t>is_active</t>
  </si>
  <si>
    <t>id_env_key</t>
  </si>
  <si>
    <t>id_user_mod_key</t>
  </si>
  <si>
    <t>dtt_mod</t>
  </si>
  <si>
    <t>id_event_key</t>
  </si>
  <si>
    <t>tx_state_name</t>
  </si>
  <si>
    <t>id_state_key</t>
  </si>
  <si>
    <t>tx_action</t>
  </si>
  <si>
    <t>id_action_key</t>
  </si>
  <si>
    <t>tx_legal_entity_name</t>
  </si>
  <si>
    <t>tx_legal_entity_alias</t>
  </si>
  <si>
    <t>tx_desc</t>
  </si>
  <si>
    <t>GETDATE()</t>
  </si>
  <si>
    <t>REF_LEGAL_ENTITY.APPROVED</t>
  </si>
  <si>
    <t>REF_LEGAL_ENTITY.SYS_AUTO_APPROVE</t>
  </si>
  <si>
    <t>?</t>
  </si>
  <si>
    <t>id_legal_entity_bic_key</t>
  </si>
  <si>
    <t>tx_type_name</t>
  </si>
  <si>
    <t>id_type_key</t>
  </si>
  <si>
    <t>is_primary</t>
  </si>
  <si>
    <t>id_system_key</t>
  </si>
  <si>
    <t>id_key_value</t>
  </si>
  <si>
    <t>tx_key_name</t>
  </si>
  <si>
    <t>tx_table_name</t>
  </si>
  <si>
    <t>id_key_vid_key_value_seed</t>
  </si>
  <si>
    <t>'?'</t>
  </si>
  <si>
    <t>id_fsm_type_key</t>
  </si>
  <si>
    <t>id_fsm_state_key</t>
  </si>
  <si>
    <t>id_fsm_action_key</t>
  </si>
  <si>
    <t>id_user_key</t>
  </si>
  <si>
    <t>id_group_key</t>
  </si>
  <si>
    <t>id_role_key</t>
  </si>
  <si>
    <t>id_generic_map_key</t>
  </si>
  <si>
    <t>id_gui_control_key</t>
  </si>
  <si>
    <t>id_gui_control_perm_key</t>
  </si>
  <si>
    <t>id_ext_map_key</t>
  </si>
  <si>
    <t>id_pref_key</t>
  </si>
  <si>
    <t>id_country_key</t>
  </si>
  <si>
    <t>id_region_key</t>
  </si>
  <si>
    <t>id_system_date_key</t>
  </si>
  <si>
    <t>id_corp_key</t>
  </si>
  <si>
    <t>id_person_key</t>
  </si>
  <si>
    <t>id_contact_address_key</t>
  </si>
  <si>
    <t>id_contact_misc_key</t>
  </si>
  <si>
    <t>id_valuable_key</t>
  </si>
  <si>
    <t>id_ssi_tmplt_mt_key</t>
  </si>
  <si>
    <t>id_ssi_tmplt_mt_field_key</t>
  </si>
  <si>
    <t>id_bank_account_key</t>
  </si>
  <si>
    <t>id_login_key</t>
  </si>
  <si>
    <t>id_generic_map_ssi_key</t>
  </si>
  <si>
    <t>id_payment_key</t>
  </si>
  <si>
    <t>T_PAYMENT</t>
  </si>
  <si>
    <t>id_netting_rule_key</t>
  </si>
  <si>
    <t>id_temp_source_payment_key</t>
  </si>
  <si>
    <t>id_payment_ssi_mt_key</t>
  </si>
  <si>
    <t>id_payment_ssi_mt_field_key</t>
  </si>
  <si>
    <t>id_source_payment_key</t>
  </si>
  <si>
    <t>id_netting_map_key</t>
  </si>
  <si>
    <t>id_generic_mapping_key</t>
  </si>
  <si>
    <t>id_file_key</t>
  </si>
  <si>
    <t>id_payment_reconcile_key</t>
  </si>
  <si>
    <t>id_authorize_memo_key</t>
  </si>
  <si>
    <t>id_payment_orig_key</t>
  </si>
  <si>
    <t>id_swift_msg_key</t>
  </si>
  <si>
    <t>id_stage_payment_key</t>
  </si>
  <si>
    <t>id_stage_payment_futures_key</t>
  </si>
  <si>
    <t>id_stage_payment_dtc_key</t>
  </si>
  <si>
    <t>id_generic_map_payment_key</t>
  </si>
  <si>
    <t>id_bank_account_transaction_key</t>
  </si>
  <si>
    <t>id_bank_account_eod_balance_key</t>
  </si>
  <si>
    <t>id_payment_flag_key</t>
  </si>
  <si>
    <t>id_bsa_mapping_key</t>
  </si>
  <si>
    <t>id_payment_orig_ext_key</t>
  </si>
  <si>
    <t>id_bank_account_balance_key</t>
  </si>
  <si>
    <t>id_dexia_nsmart_map_key</t>
  </si>
  <si>
    <t>id_report_key</t>
  </si>
  <si>
    <t>id_processed_eod_key</t>
  </si>
  <si>
    <t>id_email_history_key</t>
  </si>
  <si>
    <t>id_processed_bsa_map_key</t>
  </si>
  <si>
    <t>id_ip_permission_key</t>
  </si>
  <si>
    <t>id_email_template_key</t>
  </si>
  <si>
    <t>T_EMAIL_TEMPLATE</t>
  </si>
  <si>
    <t>T_SYSTEM_DATE</t>
  </si>
  <si>
    <t>dtt_date</t>
  </si>
  <si>
    <t>tx_region_id</t>
  </si>
  <si>
    <t>tx_date_name</t>
  </si>
  <si>
    <t>is_holiday</t>
  </si>
  <si>
    <t>NYC</t>
  </si>
  <si>
    <t>TODAY</t>
  </si>
  <si>
    <t>Jan 01 1970</t>
  </si>
  <si>
    <t>Current Date for NYC</t>
  </si>
  <si>
    <t>PREV_DAY</t>
  </si>
  <si>
    <t>Yesterday''s Date for NYC</t>
  </si>
  <si>
    <t>NEXT_DAY</t>
  </si>
  <si>
    <t>Tomorrow''s Date for NYC</t>
  </si>
  <si>
    <t>PREV_BUSINESS_DAY</t>
  </si>
  <si>
    <t>Previous Business date Date for NYC</t>
  </si>
  <si>
    <t>NEXT_BUSINESS_DAY</t>
  </si>
  <si>
    <t>Next Business Date for NYC</t>
  </si>
  <si>
    <t>PREV_PREV_BUSINESS_DAY</t>
  </si>
  <si>
    <t>Previous Previous Business Date for NYC</t>
  </si>
  <si>
    <t>tx_sp_name</t>
  </si>
  <si>
    <t>ct_sort_order</t>
  </si>
  <si>
    <t>dtt_valid_from</t>
  </si>
  <si>
    <t>dtt_valid_to</t>
  </si>
  <si>
    <t>id_sp_log_level_key</t>
  </si>
  <si>
    <t>id_user_group_key</t>
  </si>
  <si>
    <t>tx_log_level</t>
  </si>
  <si>
    <t>is_record_time</t>
  </si>
  <si>
    <t>is_print_msg</t>
  </si>
  <si>
    <t>is_persist_msg</t>
  </si>
  <si>
    <t>tx_comment</t>
  </si>
  <si>
    <t>'*'</t>
  </si>
  <si>
    <t>'INFO'</t>
  </si>
  <si>
    <t>'ACT_msg_log'</t>
  </si>
  <si>
    <t>'ERROR'</t>
  </si>
  <si>
    <t>tx_system_name</t>
  </si>
  <si>
    <t>is_internal</t>
  </si>
  <si>
    <t>tx_sys_desc</t>
  </si>
  <si>
    <t>nSMART</t>
  </si>
  <si>
    <t>T_FSM_TYPE</t>
  </si>
  <si>
    <t>tx_fsm_type_name</t>
  </si>
  <si>
    <t>tx_fsm_type_desc</t>
  </si>
  <si>
    <t>VALUABLE</t>
  </si>
  <si>
    <t>PAYMENT</t>
  </si>
  <si>
    <t>tx_fsm_name</t>
  </si>
  <si>
    <t>tx_action_desc</t>
  </si>
  <si>
    <t>UNDEF</t>
  </si>
  <si>
    <t>OFAC_HIT</t>
  </si>
  <si>
    <t>..</t>
  </si>
  <si>
    <t>id_fsm_key</t>
  </si>
  <si>
    <t>id_next_state_key</t>
  </si>
  <si>
    <t>tx_login_name</t>
  </si>
  <si>
    <t>@tx_login_name</t>
  </si>
  <si>
    <t>T_TYPE</t>
  </si>
  <si>
    <t>tx_type_category</t>
  </si>
  <si>
    <t>GROUP</t>
  </si>
  <si>
    <t>T_GROUP</t>
  </si>
  <si>
    <t>ROLE</t>
  </si>
  <si>
    <t>T_ROLE</t>
  </si>
  <si>
    <t>SYS_PREF</t>
  </si>
  <si>
    <t>T_PREFERENCE</t>
  </si>
  <si>
    <t>id_user_group_perm_key</t>
  </si>
  <si>
    <t>tx_permission_name</t>
  </si>
  <si>
    <t>SYS_USER</t>
  </si>
  <si>
    <t>READ_ONLY</t>
  </si>
  <si>
    <t>REF_READ_ONLY</t>
  </si>
  <si>
    <t>REF_MODIFY</t>
  </si>
  <si>
    <t>REF_APPROVE</t>
  </si>
  <si>
    <t>PMT_MODIFY</t>
  </si>
  <si>
    <t>PMT_APPROVE</t>
  </si>
  <si>
    <t>PMT_AUTHORIZE</t>
  </si>
  <si>
    <t>tx_user_group_name</t>
  </si>
  <si>
    <t>SYSTEM</t>
  </si>
  <si>
    <t>REF_VIEWER</t>
  </si>
  <si>
    <t>REF_INITIATOR</t>
  </si>
  <si>
    <t>REF_APPROVER</t>
  </si>
  <si>
    <t>PMT_VIEWER</t>
  </si>
  <si>
    <t>PMT_INITIATOR</t>
  </si>
  <si>
    <t>PMT_APPROVER</t>
  </si>
  <si>
    <t>PMT_AUTHORIZER</t>
  </si>
  <si>
    <t>TECH_SA</t>
  </si>
  <si>
    <t>BIZ_SA</t>
  </si>
  <si>
    <t>LE NAME</t>
  </si>
  <si>
    <t>tx_first_name</t>
  </si>
  <si>
    <t>tx_last_name</t>
  </si>
  <si>
    <t>tx_password</t>
  </si>
  <si>
    <t>tx_user_alias</t>
  </si>
  <si>
    <t>is_disable</t>
  </si>
  <si>
    <t>Naz</t>
  </si>
  <si>
    <t>Ahmed</t>
  </si>
  <si>
    <t>T_GENERIC_MAP</t>
  </si>
  <si>
    <t>id_from_type_key</t>
  </si>
  <si>
    <t>from Key</t>
  </si>
  <si>
    <t>id_from_key</t>
  </si>
  <si>
    <t>id_from_key_version</t>
  </si>
  <si>
    <t>id_to_type_key</t>
  </si>
  <si>
    <t>TO Key</t>
  </si>
  <si>
    <t>id_to_key</t>
  </si>
  <si>
    <t>id_to_key_version</t>
  </si>
  <si>
    <t>31 Dec 9999</t>
  </si>
  <si>
    <t>naz.ahmed</t>
  </si>
  <si>
    <t>Senders Reference</t>
  </si>
  <si>
    <t>53A</t>
  </si>
  <si>
    <t>57D</t>
  </si>
  <si>
    <t>Account With Institution</t>
  </si>
  <si>
    <t>Benificiary Customer</t>
  </si>
  <si>
    <t>Sender to Receiver Information</t>
  </si>
  <si>
    <t>T_GUI_CONTROL</t>
  </si>
  <si>
    <t>id_parent_control_key</t>
  </si>
  <si>
    <t>tx_gui_form_name</t>
  </si>
  <si>
    <t>tx_gui_container_name</t>
  </si>
  <si>
    <t>tx_gui_control_name</t>
  </si>
  <si>
    <t>tx_gui_control_alias</t>
  </si>
  <si>
    <t>frmCorp</t>
  </si>
  <si>
    <t>btnPanel</t>
  </si>
  <si>
    <t>btnSave</t>
  </si>
  <si>
    <t>btnCancel</t>
  </si>
  <si>
    <t>btnSubmit</t>
  </si>
  <si>
    <t>btnApprove</t>
  </si>
  <si>
    <t>btnReject</t>
  </si>
  <si>
    <t>frmContact</t>
  </si>
  <si>
    <t>frmValuable</t>
  </si>
  <si>
    <t>frmBankAccount</t>
  </si>
  <si>
    <t>frmSsi</t>
  </si>
  <si>
    <t>frmPayment</t>
  </si>
  <si>
    <t>Phase-3</t>
  </si>
  <si>
    <t>btnAuthorize</t>
  </si>
  <si>
    <t>btnDelete</t>
  </si>
  <si>
    <t>frmPaymentSsi</t>
  </si>
  <si>
    <t>btnUpdateTemplate</t>
  </si>
  <si>
    <t>btnSaveNewTemplate</t>
  </si>
  <si>
    <t>frmActualPayment</t>
  </si>
  <si>
    <t>frmRefLegalEntity</t>
  </si>
  <si>
    <t>btnSubmitWithTemplate</t>
  </si>
  <si>
    <t>btnApproveWithTemplate</t>
  </si>
  <si>
    <t>T_GUI_CONTROL_PERMISSION</t>
  </si>
  <si>
    <t>tx_role_name</t>
  </si>
  <si>
    <t>id_gui_control_state_key</t>
  </si>
  <si>
    <t>tx_function_name</t>
  </si>
  <si>
    <t>tx_property_name</t>
  </si>
  <si>
    <t>tx_property_value</t>
  </si>
  <si>
    <t>frmCorp.btnPanel.btnSave</t>
  </si>
  <si>
    <t>CORPORATION.UNDEF</t>
  </si>
  <si>
    <t>setDisabled(false)</t>
  </si>
  <si>
    <t>CORPORATION.PEND_NEW</t>
  </si>
  <si>
    <t>CORPORATION.PEND_MOD</t>
  </si>
  <si>
    <t>CORPORATION.APPROVED</t>
  </si>
  <si>
    <t>CORPORATION.REJECTED</t>
  </si>
  <si>
    <t>frmCorp.btnPanel.btnCancel</t>
  </si>
  <si>
    <t>frmCorp.btnPanel.btnSubmit</t>
  </si>
  <si>
    <t>frmCorp.btnPanel.btnApprove</t>
  </si>
  <si>
    <t>CORPORATION.PEND_APPROVAL</t>
  </si>
  <si>
    <t>frmCorp.btnPanel.btnReject</t>
  </si>
  <si>
    <t>frmContact.btnPanel.btnSave</t>
  </si>
  <si>
    <t>PERSON.UNDEF</t>
  </si>
  <si>
    <t>PERSON.PEND_NEW</t>
  </si>
  <si>
    <t>PERSON.PEND_MOD</t>
  </si>
  <si>
    <t>PERSON.APPROVED</t>
  </si>
  <si>
    <t>PERSON.REJECTED</t>
  </si>
  <si>
    <t>frmContact.btnPanel.btnCancel</t>
  </si>
  <si>
    <t>frmContact.btnPanel.btnSubmit</t>
  </si>
  <si>
    <t>frmContact.btnPanel.btnApprove</t>
  </si>
  <si>
    <t>PERSON.PEND_APPROVAL</t>
  </si>
  <si>
    <t>frmContact.btnPanel.btnReject</t>
  </si>
  <si>
    <t>frmSsi.btnPanel.btnSave</t>
  </si>
  <si>
    <t>SSI.UNDEF</t>
  </si>
  <si>
    <t>SSI.PEND_NEW</t>
  </si>
  <si>
    <t>SSI.PEND_MOD</t>
  </si>
  <si>
    <t>SSI.APPROVED</t>
  </si>
  <si>
    <t>SSI.REJECTED</t>
  </si>
  <si>
    <t>frmSsi.btnPanel.btnCancel</t>
  </si>
  <si>
    <t>frmSsi.btnPanel.btnSubmit</t>
  </si>
  <si>
    <t>frmSsi.btnPanel.btnApprove</t>
  </si>
  <si>
    <t>SSI.PEND_APPROVAL</t>
  </si>
  <si>
    <t>frmSsi.btnPanel.btnReject</t>
  </si>
  <si>
    <t>frmValuable.btnPanel.btnSave</t>
  </si>
  <si>
    <t>VALUABLE.UNDEF</t>
  </si>
  <si>
    <t>VALUABLE.PEND_NEW</t>
  </si>
  <si>
    <t>VALUABLE.PEND_MOD</t>
  </si>
  <si>
    <t>VALUABLE.APPROVED</t>
  </si>
  <si>
    <t>VALUABLE.REJECTED</t>
  </si>
  <si>
    <t>frmValuable.btnPanel.btnCancel</t>
  </si>
  <si>
    <t>frmValuable.btnPanel.btnSubmit</t>
  </si>
  <si>
    <t>frmValuable.btnPanel.btnApprove</t>
  </si>
  <si>
    <t>VALUABLE.PEND_APPROVAL</t>
  </si>
  <si>
    <t>frmValuable.btnPanel.btnReject</t>
  </si>
  <si>
    <t>frmBankAccount.btnPanel.btnSave</t>
  </si>
  <si>
    <t>BANK_ACCOUNT.UNDEF</t>
  </si>
  <si>
    <t>BANK_ACCOUNT.PEND_NEW</t>
  </si>
  <si>
    <t>BANK_ACCOUNT.PEND_MOD</t>
  </si>
  <si>
    <t>BANK_ACCOUNT.APPROVED</t>
  </si>
  <si>
    <t>BANK_ACCOUNT.REJECTED</t>
  </si>
  <si>
    <t>frmBankAccount.btnPanel.btnCancel</t>
  </si>
  <si>
    <t>frmBankAccount.btnPanel.btnSubmit</t>
  </si>
  <si>
    <t>frmBankAccount.btnPanel.btnApprove</t>
  </si>
  <si>
    <t>BANK_ACCOUNT.PEND_APPROVAL</t>
  </si>
  <si>
    <t>frmBankAccount.btnPanel.btnReject</t>
  </si>
  <si>
    <t>frmPayment.btnPanel.btnSave</t>
  </si>
  <si>
    <t>PAYMENT.UNDEF</t>
  </si>
  <si>
    <t>PAYMENT.PEND_NEW</t>
  </si>
  <si>
    <t>PAYMENT.PEND_MOD</t>
  </si>
  <si>
    <t>PAYMENT.REJECTED</t>
  </si>
  <si>
    <t>frmPayment.btnPanel.btnCancel</t>
  </si>
  <si>
    <t>frmPayment.btnPanel.btnSubmit</t>
  </si>
  <si>
    <t>frmPayment.btnPanel.btnDelete</t>
  </si>
  <si>
    <t>PAYMENT.PEND_DELETE</t>
  </si>
  <si>
    <t>frmPayment.btnPanel.btnApprove</t>
  </si>
  <si>
    <t>PAYMENT.PEND_APPROVAL</t>
  </si>
  <si>
    <t>frmPayment.btnPanel.btnReject</t>
  </si>
  <si>
    <t>frmPayment.btnPanel.btnAuthorize</t>
  </si>
  <si>
    <t>PAYMENT.PEND_AUTHORIZE</t>
  </si>
  <si>
    <t>frmActualPayment.btnPanel.btnSave</t>
  </si>
  <si>
    <t>PAYMENT_ACTUAL.UNDEF</t>
  </si>
  <si>
    <t>PAYMENT_ACTUAL.PEND_NEW</t>
  </si>
  <si>
    <t>PAYMENT_ACTUAL.PEND_MOD</t>
  </si>
  <si>
    <t>PAYMENT_ACTUAL.REJECTED</t>
  </si>
  <si>
    <t>frmActualPayment.btnPanel.btnCancel</t>
  </si>
  <si>
    <t>PAYMENT_ACTUAL.PEND_APPROVAL</t>
  </si>
  <si>
    <t>PAYMENT_ACTUAL.PEND_DELETE</t>
  </si>
  <si>
    <t>PAYMENT_ACTUAL.APPROVED</t>
  </si>
  <si>
    <t>frmActualPayment.btnPanel.btnSubmit</t>
  </si>
  <si>
    <t>frmActualPayment.btnPanel.btnDelete</t>
  </si>
  <si>
    <t>frmActualPayment.btnPanel.btnApprove</t>
  </si>
  <si>
    <t>frmActualPayment.btnPanel.btnReject</t>
  </si>
  <si>
    <t>frmRefLegalEntity.btnPanel.btnSave</t>
  </si>
  <si>
    <t>REF_LEGAL_ENTITY.UNDEF</t>
  </si>
  <si>
    <t>frmRefLegalEntity.btnPanel.btnCancel</t>
  </si>
  <si>
    <t>frmRefLegalEntity.btnPanel.btnSubmit</t>
  </si>
  <si>
    <t>frmRefLegalEntity.btnPanel.btnApprove</t>
  </si>
  <si>
    <t>frmRefLegalEntity.btnPanel.btnReject</t>
  </si>
  <si>
    <t>frmSsi.btnPanel.btnSubmitWithTemplate</t>
  </si>
  <si>
    <t>frmSsi.btnPanel.btnApproveWithTemplate</t>
  </si>
  <si>
    <t>tx_pref_type</t>
  </si>
  <si>
    <t>tx_pref_group</t>
  </si>
  <si>
    <t>tx_pref_name</t>
  </si>
  <si>
    <t>tx_pref_val_LOOKUP</t>
  </si>
  <si>
    <t>tx_pref_val</t>
  </si>
  <si>
    <t>is_allow_override</t>
  </si>
  <si>
    <t>id_pref_order</t>
  </si>
  <si>
    <t>tx_pref_desc</t>
  </si>
  <si>
    <t>DEFAULT_REGION_ID</t>
  </si>
  <si>
    <t>id_even_key</t>
  </si>
  <si>
    <t>tx_email_template_name</t>
  </si>
  <si>
    <t>tx_email_template_type</t>
  </si>
  <si>
    <t>tx_email_template_to_list</t>
  </si>
  <si>
    <t>tx_email_template_cc_list</t>
  </si>
  <si>
    <t>tx_email_template_bcc_list</t>
  </si>
  <si>
    <t>tx_email_template_subject</t>
  </si>
  <si>
    <t>tx_email_template_body</t>
  </si>
  <si>
    <t>tx_interval_time</t>
  </si>
  <si>
    <t>tx_interval_recurrence_type</t>
  </si>
  <si>
    <t>OFAC HIT</t>
  </si>
  <si>
    <t>ATTEN: OFAC_HIT- #Date# - #Time#</t>
  </si>
  <si>
    <t>The following Payment has received an OFAC HIT from OFAC:&lt;br/&gt;&lt;br/&gt; #paymentDetails# Email generated by nSmart.</t>
  </si>
  <si>
    <t>REPEAT</t>
  </si>
  <si>
    <t>id_export_file_config_key</t>
  </si>
  <si>
    <t>id_schedule_key</t>
  </si>
  <si>
    <t>id_criteria_key</t>
  </si>
  <si>
    <t>id_dashboard_key</t>
  </si>
  <si>
    <t>id_report_config_key</t>
  </si>
  <si>
    <t>T_TYPE_VALUE</t>
  </si>
  <si>
    <t>id_type_value_key</t>
  </si>
  <si>
    <t>id_type_value_ver</t>
  </si>
  <si>
    <t>tx_i8ln_name</t>
  </si>
  <si>
    <t>id_i8ln_key</t>
  </si>
  <si>
    <t>tx_type_value</t>
  </si>
  <si>
    <t>Sort_order</t>
  </si>
  <si>
    <t>EN_US</t>
  </si>
  <si>
    <t>id_parent_system_key</t>
  </si>
  <si>
    <t>PARENT SYSTEM</t>
  </si>
  <si>
    <t>BUSINESS_ENTITY</t>
  </si>
  <si>
    <t>SYSTEM NAME</t>
  </si>
  <si>
    <t>NOFAC_ENTITY_TYPE</t>
  </si>
  <si>
    <t>id_ofac_entity_key</t>
  </si>
  <si>
    <t>id_ofac_address_key</t>
  </si>
  <si>
    <t>id_ofac_alias_key</t>
  </si>
  <si>
    <t>id_ofac_identity_key</t>
  </si>
  <si>
    <t>id_ofac_nationality_key</t>
  </si>
  <si>
    <t>id_ofac_vessel_key</t>
  </si>
  <si>
    <t>id_ofac_citizenship_key</t>
  </si>
  <si>
    <t>id_ofac_dob_key</t>
  </si>
  <si>
    <t>id_ofac_pob_key</t>
  </si>
  <si>
    <t>ICBI</t>
  </si>
  <si>
    <t>BANK_ASIA</t>
  </si>
  <si>
    <t>External</t>
  </si>
  <si>
    <t>TRUST_BANK</t>
  </si>
  <si>
    <t>id_file_status_key</t>
  </si>
  <si>
    <t>id_pref_ver</t>
  </si>
  <si>
    <t>DAC</t>
  </si>
  <si>
    <t>SYSTEM_NAME</t>
  </si>
  <si>
    <t>REGION_ID</t>
  </si>
  <si>
    <t>id_fsm_state_transition_key</t>
  </si>
  <si>
    <t>id_ccy_key</t>
  </si>
  <si>
    <t>id_request_key</t>
  </si>
  <si>
    <t>id_holiday_calendar_key</t>
  </si>
  <si>
    <t>id_holiday_key</t>
  </si>
  <si>
    <t>id_test_key</t>
  </si>
  <si>
    <t>id_client_key</t>
  </si>
  <si>
    <t>id_attachment_key</t>
  </si>
  <si>
    <t>id_identifier_key</t>
  </si>
  <si>
    <t>Remove</t>
  </si>
  <si>
    <t>naz.ahmed@nazdaqTechnologies.com</t>
  </si>
  <si>
    <t>DEFAULT</t>
  </si>
  <si>
    <t>DFPS - Asset Management Group</t>
  </si>
  <si>
    <t>DFPS - FSAPAL</t>
  </si>
  <si>
    <t>id_group_type_key</t>
  </si>
  <si>
    <t>id_gui_control_type_key</t>
  </si>
  <si>
    <t>tx_map_desc</t>
  </si>
  <si>
    <t>40A</t>
  </si>
  <si>
    <t>31C</t>
  </si>
  <si>
    <t>Date of Issue</t>
  </si>
  <si>
    <t>40E</t>
  </si>
  <si>
    <t>31D</t>
  </si>
  <si>
    <t>Applicant</t>
  </si>
  <si>
    <t>32B</t>
  </si>
  <si>
    <t>Currency Code, Amount</t>
  </si>
  <si>
    <t>39A</t>
  </si>
  <si>
    <t>Percentage Credit Amount Tolerance</t>
  </si>
  <si>
    <t>39B</t>
  </si>
  <si>
    <t>39C</t>
  </si>
  <si>
    <t>42C</t>
  </si>
  <si>
    <t>Drafts at</t>
  </si>
  <si>
    <t>Drawee</t>
  </si>
  <si>
    <t>42M</t>
  </si>
  <si>
    <t>42P</t>
  </si>
  <si>
    <t>43P</t>
  </si>
  <si>
    <t>43T</t>
  </si>
  <si>
    <t>Transshipment</t>
  </si>
  <si>
    <t>44A</t>
  </si>
  <si>
    <t>44B</t>
  </si>
  <si>
    <t>44C</t>
  </si>
  <si>
    <t>44D</t>
  </si>
  <si>
    <t>Shipment Period</t>
  </si>
  <si>
    <t>44E</t>
  </si>
  <si>
    <t>44F</t>
  </si>
  <si>
    <t>45A</t>
  </si>
  <si>
    <t>46A</t>
  </si>
  <si>
    <t>Documents Required</t>
  </si>
  <si>
    <t>47A</t>
  </si>
  <si>
    <t>71B</t>
  </si>
  <si>
    <t>Charges</t>
  </si>
  <si>
    <t>Instructions to the Paying/Accepting/Negotiating Bank</t>
  </si>
  <si>
    <t>Place of Final Destination</t>
  </si>
  <si>
    <t>Place of Taking in Charge</t>
  </si>
  <si>
    <t>51A</t>
  </si>
  <si>
    <t>41A</t>
  </si>
  <si>
    <t>42A</t>
  </si>
  <si>
    <t>DHAKA_BANK</t>
  </si>
  <si>
    <t>PREFERENCE.SYS_GLOBAL</t>
  </si>
  <si>
    <t>PREF_TYPE_VALUE</t>
  </si>
  <si>
    <t>id_pref_type_value_key</t>
  </si>
  <si>
    <t>id_pref_type_value_key_value</t>
  </si>
  <si>
    <t>REGION</t>
  </si>
  <si>
    <t>is_allow_login</t>
  </si>
  <si>
    <t>OFAC_ACCESS</t>
  </si>
  <si>
    <t>GROUP_TYPE</t>
  </si>
  <si>
    <t>GROUP.SYSTEM</t>
  </si>
  <si>
    <t>GROUP.INTERNAL</t>
  </si>
  <si>
    <t>GROUP.EXTERNAL</t>
  </si>
  <si>
    <t>access to OFAC Screen</t>
  </si>
  <si>
    <t>DHAKA</t>
  </si>
  <si>
    <t>BAMLCO</t>
  </si>
  <si>
    <t>CAMLCO</t>
  </si>
  <si>
    <t>Access to kyc</t>
  </si>
  <si>
    <t>HEAD OFFICE</t>
  </si>
  <si>
    <t>ALARAFAH_BANK</t>
  </si>
  <si>
    <t>tx_legal_entity_id</t>
  </si>
  <si>
    <t>is_head_office</t>
  </si>
  <si>
    <t>0001</t>
  </si>
  <si>
    <t>Date and Place of Expiry</t>
  </si>
  <si>
    <t>Maximum Credit Amount</t>
  </si>
  <si>
    <t>Additional Amounts Covered</t>
  </si>
  <si>
    <t>Partial Shipments</t>
  </si>
  <si>
    <t>Latest Date of Shipment</t>
  </si>
  <si>
    <t>Additional Conditions</t>
  </si>
  <si>
    <t>setVisible(true)</t>
  </si>
  <si>
    <t>T_ON_SPOT_HELP</t>
  </si>
  <si>
    <t>id_on_spot_help_key</t>
  </si>
  <si>
    <t>id_on_spot_help_ver</t>
  </si>
  <si>
    <t>id_mt_key</t>
  </si>
  <si>
    <t>id_field_key</t>
  </si>
  <si>
    <t>id_sub_field_key</t>
  </si>
  <si>
    <t>tx_description</t>
  </si>
  <si>
    <t>Aplicable rulse</t>
  </si>
  <si>
    <t>T_ON_SPOT_HELP_AUDIT</t>
  </si>
  <si>
    <t>Mandatory ! This field specifies the number of this message in the series of messages sent for a documentary
credit, and the total number of messages in the series</t>
  </si>
  <si>
    <t>Mandatory ! This field specifies the type of credit. From dropdown one of the following codes must be used
(Error code(s): T60)
:</t>
  </si>
  <si>
    <t>Reference to Pre_Advice</t>
  </si>
  <si>
    <t>Applicant Bank with name &amp; address</t>
  </si>
  <si>
    <t>Available with/By</t>
  </si>
  <si>
    <t>Mixed Payament Details</t>
  </si>
  <si>
    <t>Deferred Payament Details</t>
  </si>
  <si>
    <t>Port of Loading</t>
  </si>
  <si>
    <t>Port of Discharge</t>
  </si>
  <si>
    <t>Description of Goods</t>
  </si>
  <si>
    <t>Period of Presentation</t>
  </si>
  <si>
    <t>Confiremation Instructions</t>
  </si>
  <si>
    <t>Senders Corresondent</t>
  </si>
  <si>
    <t>MT_TYPE</t>
  </si>
  <si>
    <t>field_name</t>
  </si>
  <si>
    <t>TREASURY</t>
  </si>
  <si>
    <t>Access Treasury</t>
  </si>
  <si>
    <t>LOAN</t>
  </si>
  <si>
    <t>Bank Loan</t>
  </si>
  <si>
    <t>BM_RECOMMEND</t>
  </si>
  <si>
    <t>BM_RETURN</t>
  </si>
  <si>
    <t>BOM_RECOMMEND</t>
  </si>
  <si>
    <t>BOM_RETURN</t>
  </si>
  <si>
    <t>MIS_RECEIVE</t>
  </si>
  <si>
    <t>MIS_UPDATE</t>
  </si>
  <si>
    <t>SEND_TO_CAD</t>
  </si>
  <si>
    <t>RM_RECOMMEND</t>
  </si>
  <si>
    <t>RM_RETURN</t>
  </si>
  <si>
    <t>CEO_APPROVE</t>
  </si>
  <si>
    <t>CEO_RETURN</t>
  </si>
  <si>
    <t>CEO_DEFER</t>
  </si>
  <si>
    <t>CEO_DECLINE</t>
  </si>
  <si>
    <t>MD_APPROVE</t>
  </si>
  <si>
    <t>MD_RETURN</t>
  </si>
  <si>
    <t>MD_DEFER</t>
  </si>
  <si>
    <t>MD_DECLINE</t>
  </si>
  <si>
    <t>tx_display_text</t>
  </si>
  <si>
    <t>SO_RECOMMENDED</t>
  </si>
  <si>
    <t>SO_RE_RECOMMENDED</t>
  </si>
  <si>
    <t>PEND_RECEIVED</t>
  </si>
  <si>
    <t>BM_RETURNED</t>
  </si>
  <si>
    <t>BOM_RETURNED</t>
  </si>
  <si>
    <t>MIS_UPDATED</t>
  </si>
  <si>
    <t>SENT_TO_CAD</t>
  </si>
  <si>
    <t>RM_RECOMMENDED</t>
  </si>
  <si>
    <t>RM_RETURNED</t>
  </si>
  <si>
    <t>CEO_APPROVED</t>
  </si>
  <si>
    <t>CEO_C_APPROVED</t>
  </si>
  <si>
    <t>CEO_RETURNED</t>
  </si>
  <si>
    <t>CEO_DECLINED</t>
  </si>
  <si>
    <t>MD_APPROVED</t>
  </si>
  <si>
    <t>MD_C_APPROVED</t>
  </si>
  <si>
    <t>MD_RETURNED</t>
  </si>
  <si>
    <t>MD_DECLINED</t>
  </si>
  <si>
    <t>TRUNCATE TABLE  T_FSM_STATE</t>
  </si>
  <si>
    <t>SO</t>
  </si>
  <si>
    <t>BM</t>
  </si>
  <si>
    <t>MIS</t>
  </si>
  <si>
    <t>BOM</t>
  </si>
  <si>
    <t>PC</t>
  </si>
  <si>
    <t>ACTOR</t>
  </si>
  <si>
    <t>dbo.T_APPLICATION_ID</t>
  </si>
  <si>
    <t>id_loan_application_id_key</t>
  </si>
  <si>
    <t>PPC_RECOMMEND</t>
  </si>
  <si>
    <t>PPC_RETURN</t>
  </si>
  <si>
    <t>PPC_RETURNED</t>
  </si>
  <si>
    <t>id_loan_tracking_id_key</t>
  </si>
  <si>
    <t>dbo.T_LOAN_TRACKING_ID</t>
  </si>
  <si>
    <t>SOURCE_OFFICER</t>
  </si>
  <si>
    <t>BRANCH_MANAGER</t>
  </si>
  <si>
    <t>BRANCH_OPERATION_MANAGER</t>
  </si>
  <si>
    <t>RISK_MANAGER</t>
  </si>
  <si>
    <t>UNIT_HEAD</t>
  </si>
  <si>
    <t>HO_CRM</t>
  </si>
  <si>
    <t>CHIEF_BUSINESS_OFFICER</t>
  </si>
  <si>
    <t>MANAGING_DIRECTOR</t>
  </si>
  <si>
    <t>CEO</t>
  </si>
  <si>
    <t>FIELD_OFFICER</t>
  </si>
  <si>
    <t>SA</t>
  </si>
  <si>
    <t>TECH_ADMIN</t>
  </si>
  <si>
    <t>BIZ_ADMIN</t>
  </si>
  <si>
    <t>SUPERVISOR</t>
  </si>
  <si>
    <t>USER</t>
  </si>
  <si>
    <t>FO_CREATED</t>
  </si>
  <si>
    <t>FO_UPDATED</t>
  </si>
  <si>
    <t>FO_DELETED</t>
  </si>
  <si>
    <t>FO_CREATE</t>
  </si>
  <si>
    <t>FO_UPDATE</t>
  </si>
  <si>
    <t>FO_DELETE</t>
  </si>
  <si>
    <t>FO</t>
  </si>
  <si>
    <t>MAILED_TO_POLICE</t>
  </si>
  <si>
    <t>SENT_TO_CIB</t>
  </si>
  <si>
    <t>CA_UPDATED</t>
  </si>
  <si>
    <t>CA_RECOMMENDED</t>
  </si>
  <si>
    <t>CA_RETURNED</t>
  </si>
  <si>
    <t>CA_SENT_QUERY</t>
  </si>
  <si>
    <t>CA_CONDITION_FULFILLED</t>
  </si>
  <si>
    <t>SO_CREATED</t>
  </si>
  <si>
    <t>SO_UPDATED</t>
  </si>
  <si>
    <t>SO_DELETED</t>
  </si>
  <si>
    <t>BM_RECOMMENDED</t>
  </si>
  <si>
    <t>BOM_RECOMMENDED</t>
  </si>
  <si>
    <t>PPC_RECOMMENDED</t>
  </si>
  <si>
    <t>MIS_RECEIVED</t>
  </si>
  <si>
    <t>RM_APPROVED</t>
  </si>
  <si>
    <t>RM_C_APPROVED</t>
  </si>
  <si>
    <t>RM_DECLINED</t>
  </si>
  <si>
    <t>RM_DEFERED</t>
  </si>
  <si>
    <t>HOCRM_APPROVED</t>
  </si>
  <si>
    <t>HOCRM_C_APPROVED</t>
  </si>
  <si>
    <t>HOCRM_RECOMMENDED</t>
  </si>
  <si>
    <t>HOCRM_RETURNED</t>
  </si>
  <si>
    <t>HOCRM_DECLINED</t>
  </si>
  <si>
    <t>HOCRM_DEFERED</t>
  </si>
  <si>
    <t>CEO_DEFERED</t>
  </si>
  <si>
    <t>MD_DEFERED</t>
  </si>
  <si>
    <t>FO_SUBMIT</t>
  </si>
  <si>
    <t>SO_CREATE</t>
  </si>
  <si>
    <t>SO_UPDATE</t>
  </si>
  <si>
    <t>SO_RECOMMEND</t>
  </si>
  <si>
    <t>SO_RE_RECOMMEND</t>
  </si>
  <si>
    <t>SO_DELETE</t>
  </si>
  <si>
    <t>MAIL_TO_POLICE</t>
  </si>
  <si>
    <t>SEND_TO_CIB</t>
  </si>
  <si>
    <t>CA_UPDATE</t>
  </si>
  <si>
    <t>CA_RECOMMEND</t>
  </si>
  <si>
    <t>CA_RETURN</t>
  </si>
  <si>
    <t>CA_SEND_QUERY</t>
  </si>
  <si>
    <t>CA_CONDITION_FULFILL</t>
  </si>
  <si>
    <t>RM_APPROVE</t>
  </si>
  <si>
    <t>RM_DECLINE</t>
  </si>
  <si>
    <t>RM_DEFER</t>
  </si>
  <si>
    <t>HOCRM_APPROVE</t>
  </si>
  <si>
    <t>HOCRM_C_APPROVE</t>
  </si>
  <si>
    <t>HOCRM_RECOMMEND</t>
  </si>
  <si>
    <t>HOCRM_RETURN</t>
  </si>
  <si>
    <t>HOCRM_DECLINE</t>
  </si>
  <si>
    <t>HOCRM_DEFER</t>
  </si>
  <si>
    <t>CEO_C_APPROVE</t>
  </si>
  <si>
    <t>MD_C_APPROVE</t>
  </si>
  <si>
    <t>CA</t>
  </si>
  <si>
    <t>MIS_ALLOCATED</t>
  </si>
  <si>
    <t>MIS_RE_ALLOCATED</t>
  </si>
  <si>
    <t>MIS_ALLOCATE</t>
  </si>
  <si>
    <t>MIS_RE_ALLOCATE</t>
  </si>
  <si>
    <t>RM</t>
  </si>
  <si>
    <t>RM_C_APPROVE</t>
  </si>
  <si>
    <t>UH</t>
  </si>
  <si>
    <t>HOCRM</t>
  </si>
  <si>
    <t>MD</t>
  </si>
  <si>
    <t>int_permission</t>
  </si>
  <si>
    <t>tx_fsm_state</t>
  </si>
  <si>
    <t>UH_APPROVED</t>
  </si>
  <si>
    <t>UH_C_APPROVED</t>
  </si>
  <si>
    <t>UH_RECOMMENDED</t>
  </si>
  <si>
    <t>UH_RETURNED</t>
  </si>
  <si>
    <t>UH_DECLINED</t>
  </si>
  <si>
    <t>UH_DEFERED</t>
  </si>
  <si>
    <t>UH_APPROVE</t>
  </si>
  <si>
    <t>UH_C_APPROVE</t>
  </si>
  <si>
    <t>UH_RECOMMEND</t>
  </si>
  <si>
    <t>UH_RETURN</t>
  </si>
  <si>
    <t>UH_DECLINE</t>
  </si>
  <si>
    <t>UH_DEFER</t>
  </si>
  <si>
    <t>TEST</t>
  </si>
  <si>
    <t>int_recommend</t>
  </si>
  <si>
    <t>int_return</t>
  </si>
  <si>
    <t>REF_DATA_RO</t>
  </si>
  <si>
    <t>REF_DATA_RW</t>
  </si>
  <si>
    <t>REF_DATA_APPROVE</t>
  </si>
  <si>
    <t>REF_DATA_REJECT</t>
  </si>
  <si>
    <t>PMT_READ_ONLY</t>
  </si>
  <si>
    <t>SA_TECH</t>
  </si>
  <si>
    <t>SA_BIZ</t>
  </si>
  <si>
    <t>OFAC_READ_ONLY</t>
  </si>
  <si>
    <t>KYC_INITIATE</t>
  </si>
  <si>
    <t>KYC_APPROVE</t>
  </si>
  <si>
    <t>SWIFT_INITIATE</t>
  </si>
  <si>
    <t>SWIFT_APPROVE</t>
  </si>
  <si>
    <t>REMITTANCE_INITIATE</t>
  </si>
  <si>
    <t>REMITTANCE_APPROVE</t>
  </si>
  <si>
    <t>KYC_AUTHORIZE</t>
  </si>
  <si>
    <t>SWIFT_AUTHORIZE</t>
  </si>
  <si>
    <t>NOSTRO_INITIATE</t>
  </si>
  <si>
    <t>NOSTRO_APPROVE</t>
  </si>
  <si>
    <t>NOSTRO_AUTHORIZE</t>
  </si>
  <si>
    <t>NOSTRO_ADMIN</t>
  </si>
  <si>
    <t>TREASURY_ADMIN</t>
  </si>
  <si>
    <t>tx_comments</t>
  </si>
  <si>
    <t>insert</t>
  </si>
  <si>
    <t>MIS_RETURNED</t>
  </si>
  <si>
    <t>MIS_RETURN</t>
  </si>
  <si>
    <t>CREDIT_ANALYST</t>
  </si>
  <si>
    <t>POLICE_PORTFOLIO_COORDINATOR</t>
  </si>
  <si>
    <t>BOM_UPDATED</t>
  </si>
  <si>
    <t>FO_SUBMITTED</t>
  </si>
  <si>
    <t>TRUNCATE TABLE T_STATE_RECOMMEND_RETURN_MAP</t>
  </si>
  <si>
    <t>TRUNCATE TABLE T_ROLE_STATE_MAP</t>
  </si>
  <si>
    <t>tx_from_role_name</t>
  </si>
  <si>
    <t>CA_C_FULFILL</t>
  </si>
  <si>
    <t>EXEC INS_fsm_state_transition @tx_fsm_type_name='LOAN', @tx_state_name='CA_UPDATED', @tx_action_name='CA_UPDATE', @tx_next_state_name='CA_UPDATED', @tx_login_name='nazdaq_prod'</t>
  </si>
  <si>
    <t>SL_GENERATED</t>
  </si>
  <si>
    <t>GENERATE_SL</t>
  </si>
  <si>
    <t>CAD</t>
  </si>
  <si>
    <t>CIB</t>
  </si>
  <si>
    <t>REF_LEGAL_ENTITY</t>
  </si>
  <si>
    <t>PEND_NEW</t>
  </si>
  <si>
    <t>PEND_MOD</t>
  </si>
  <si>
    <t>PEND_APPROVAL</t>
  </si>
  <si>
    <t>APPROVED</t>
  </si>
  <si>
    <t>REJECTED</t>
  </si>
  <si>
    <t>NEW</t>
  </si>
  <si>
    <t>UPDATE</t>
  </si>
  <si>
    <t>REQUEST_APPROVAL</t>
  </si>
  <si>
    <t>APPROVE</t>
  </si>
  <si>
    <t>REJECT</t>
  </si>
  <si>
    <t>SYS_AUTO_APPROVE</t>
  </si>
  <si>
    <t>SYS</t>
  </si>
  <si>
    <t>APPROVED_RETURNED</t>
  </si>
  <si>
    <t>APPROVED_RETURN</t>
  </si>
  <si>
    <t>CAD_RETURNED</t>
  </si>
  <si>
    <t>CAD_RETURN</t>
  </si>
  <si>
    <t>SENT_QUERY_UPDATED</t>
  </si>
  <si>
    <t>id_loan_group_key</t>
  </si>
  <si>
    <t>dbo.T_LOAN_GROUP_ID</t>
  </si>
  <si>
    <t>CA_RECEIVED</t>
  </si>
  <si>
    <t xml:space="preserve">HOCRM_RETURNED </t>
  </si>
  <si>
    <t>CA_RECEIVE</t>
  </si>
  <si>
    <t>HOCRM_SEND_TO_CAD</t>
  </si>
  <si>
    <t>CAD_QUERY_TO_SO</t>
  </si>
  <si>
    <t>CAD_QUERY_TO_CA</t>
  </si>
  <si>
    <t>CAD_SENT_QUERY_TO_SO</t>
  </si>
  <si>
    <t>CAD_SENT_QUERY_TO_CA</t>
  </si>
  <si>
    <t>SO_CAD_QUERY_UPDATED</t>
  </si>
  <si>
    <t>CA_CAD_QUERY_UPDATED</t>
  </si>
  <si>
    <t>CA_CAD_QUERY_UPDATE</t>
  </si>
  <si>
    <t>SO_CAD_QUERY_UPDATE</t>
  </si>
  <si>
    <t>CAD_QUERY_CA</t>
  </si>
  <si>
    <t>CAD_QUERY_SO</t>
  </si>
  <si>
    <t>LOAN.CA_DELETED</t>
  </si>
  <si>
    <t>LOAN.CA_DELETE</t>
  </si>
  <si>
    <t>CA_DELETE</t>
  </si>
  <si>
    <t>CA_DELETED</t>
  </si>
  <si>
    <t>LOAN.CAD_DISBURSED</t>
  </si>
  <si>
    <t>CAD_DISBURSED</t>
  </si>
  <si>
    <t>LOAN.CAD_DISBURSE</t>
  </si>
  <si>
    <t>CAD_DISBURSE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</si>
</sst>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m/yyyy"/>
  </numFmts>
  <fonts count="30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rgb="FF0000FF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i/>
      <sz val="10"/>
      <color rgb="FF000000"/>
      <name val="Calibri"/>
      <family val="2"/>
      <charset val="1"/>
    </font>
    <font>
      <sz val="10"/>
      <name val="Calibri"/>
      <family val="2"/>
      <charset val="1"/>
    </font>
    <font>
      <u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b/>
      <i/>
      <sz val="11"/>
      <color rgb="FFFF0000"/>
      <name val="Calibri"/>
      <family val="2"/>
      <charset val="1"/>
    </font>
    <font>
      <sz val="11"/>
      <color rgb="FFFF0000"/>
      <name val="Calibri"/>
      <family val="2"/>
      <charset val="1"/>
    </font>
    <font>
      <b/>
      <sz val="11"/>
      <color rgb="FF10243E"/>
      <name val="Calibri"/>
      <family val="2"/>
      <charset val="1"/>
    </font>
    <font>
      <sz val="11"/>
      <color rgb="FF000000"/>
      <name val="Calibri"/>
      <family val="2"/>
      <charset val="1"/>
    </font>
    <font>
      <u/>
      <sz val="11"/>
      <color theme="11"/>
      <name val="Calibri"/>
      <family val="2"/>
      <charset val="1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2"/>
      <color theme="1"/>
      <name val="Times New Roman"/>
      <family val="1"/>
    </font>
    <font>
      <sz val="10"/>
      <color theme="1"/>
      <name val="Arial"/>
      <family val="2"/>
    </font>
    <font>
      <sz val="8"/>
      <name val="Calibri"/>
      <family val="2"/>
      <charset val="1"/>
    </font>
    <font>
      <b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trike/>
      <sz val="11"/>
      <color theme="1"/>
      <name val="Calibri"/>
      <family val="2"/>
      <charset val="1"/>
    </font>
    <font>
      <strike/>
      <sz val="11"/>
      <color theme="1"/>
      <name val="Calibri"/>
      <family val="2"/>
      <charset val="1"/>
    </font>
    <font>
      <sz val="9"/>
      <color rgb="FF000000"/>
      <name val="Calibri"/>
      <family val="2"/>
      <charset val="1"/>
    </font>
    <font>
      <b/>
      <sz val="9"/>
      <color rgb="FF000000"/>
      <name val="Calibri"/>
      <family val="2"/>
      <charset val="1"/>
    </font>
    <font>
      <sz val="11"/>
      <color rgb="FF111111"/>
      <name val="Open Sans"/>
    </font>
  </fonts>
  <fills count="48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B3A2C7"/>
        <bgColor rgb="FF95B3D7"/>
      </patternFill>
    </fill>
    <fill>
      <patternFill patternType="solid">
        <fgColor rgb="FFFFFF00"/>
        <bgColor rgb="FFFFFF00"/>
      </patternFill>
    </fill>
    <fill>
      <patternFill patternType="solid">
        <fgColor rgb="FF8EB4E3"/>
        <bgColor rgb="FF95B3D7"/>
      </patternFill>
    </fill>
    <fill>
      <patternFill patternType="solid">
        <fgColor rgb="FFD9D9D9"/>
        <bgColor rgb="FFE6E0EC"/>
      </patternFill>
    </fill>
    <fill>
      <patternFill patternType="solid">
        <fgColor rgb="FFB7DEE8"/>
        <bgColor rgb="FFD9D9D9"/>
      </patternFill>
    </fill>
    <fill>
      <patternFill patternType="solid">
        <fgColor rgb="FF92D050"/>
        <bgColor rgb="FFC3D69B"/>
      </patternFill>
    </fill>
    <fill>
      <patternFill patternType="solid">
        <fgColor rgb="FF95B3D7"/>
        <bgColor rgb="FF8EB4E3"/>
      </patternFill>
    </fill>
    <fill>
      <patternFill patternType="solid">
        <fgColor rgb="FFF2F2F2"/>
        <bgColor rgb="FFFFFFFF"/>
      </patternFill>
    </fill>
    <fill>
      <patternFill patternType="solid">
        <fgColor rgb="FF7030A0"/>
        <bgColor rgb="FF993366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D9D9D9"/>
      </patternFill>
    </fill>
    <fill>
      <patternFill patternType="solid">
        <fgColor rgb="FFFF6600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00000"/>
        <bgColor rgb="FFFF9900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rgb="FFFF9900"/>
      </patternFill>
    </fill>
    <fill>
      <patternFill patternType="solid">
        <fgColor theme="9" tint="0.59999389629810485"/>
        <bgColor rgb="FFFF9900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FF9900"/>
      </patternFill>
    </fill>
    <fill>
      <patternFill patternType="solid">
        <fgColor theme="9" tint="0.59999389629810485"/>
        <bgColor rgb="FF95B3D7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rgb="FF95B3D7"/>
      </patternFill>
    </fill>
    <fill>
      <patternFill patternType="solid">
        <fgColor theme="5" tint="-0.249977111117893"/>
        <bgColor rgb="FFFF9900"/>
      </patternFill>
    </fill>
    <fill>
      <patternFill patternType="solid">
        <fgColor theme="4" tint="0.39997558519241921"/>
        <bgColor rgb="FF95B3D7"/>
      </patternFill>
    </fill>
    <fill>
      <patternFill patternType="solid">
        <fgColor theme="4" tint="0.39997558519241921"/>
        <bgColor rgb="FFFF9900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21"/>
        <bgColor rgb="FF95B3D7"/>
      </patternFill>
    </fill>
    <fill>
      <patternFill patternType="solid">
        <fgColor theme="9" tint="-0.499984740745262"/>
        <bgColor rgb="FF95B3D7"/>
      </patternFill>
    </fill>
  </fills>
  <borders count="1">
    <border>
      <left/>
      <right/>
      <top/>
      <bottom/>
      <diagonal/>
    </border>
  </borders>
  <cellStyleXfs count="3910">
    <xf numFmtId="0" fontId="0" fillId="0" borderId="0"/>
    <xf numFmtId="0" fontId="3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" fillId="0" borderId="0"/>
    <xf numFmtId="0" fontId="14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</cellStyleXfs>
  <cellXfs count="224">
    <xf numFmtId="0" fontId="0" fillId="0" borderId="0" xfId="0"/>
    <xf numFmtId="0" fontId="3" fillId="0" borderId="0" xfId="1" applyFont="1" applyBorder="1" applyAlignment="1" applyProtection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5" fillId="2" borderId="0" xfId="0" applyFont="1" applyFill="1" applyAlignment="1">
      <alignment horizontal="center" vertical="center"/>
    </xf>
    <xf numFmtId="0" fontId="4" fillId="0" borderId="0" xfId="0" applyFont="1"/>
    <xf numFmtId="0" fontId="6" fillId="2" borderId="0" xfId="0" applyFont="1" applyFill="1" applyAlignment="1">
      <alignment horizontal="left" vertical="center"/>
    </xf>
    <xf numFmtId="0" fontId="6" fillId="0" borderId="0" xfId="0" applyFont="1" applyAlignment="1">
      <alignment horizontal="center"/>
    </xf>
    <xf numFmtId="0" fontId="6" fillId="2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0" fontId="6" fillId="0" borderId="0" xfId="0" applyFont="1"/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164" fontId="0" fillId="0" borderId="0" xfId="0" applyNumberFormat="1"/>
    <xf numFmtId="49" fontId="0" fillId="0" borderId="0" xfId="0" applyNumberFormat="1"/>
    <xf numFmtId="164" fontId="0" fillId="0" borderId="0" xfId="0" applyNumberFormat="1" applyFont="1"/>
    <xf numFmtId="0" fontId="0" fillId="4" borderId="0" xfId="0" applyFont="1" applyFill="1"/>
    <xf numFmtId="49" fontId="0" fillId="0" borderId="0" xfId="0" applyNumberFormat="1" applyFont="1"/>
    <xf numFmtId="0" fontId="0" fillId="0" borderId="0" xfId="0" applyFont="1" applyAlignment="1">
      <alignment horizontal="center" vertical="center"/>
    </xf>
    <xf numFmtId="15" fontId="0" fillId="0" borderId="0" xfId="0" applyNumberFormat="1" applyFont="1"/>
    <xf numFmtId="0" fontId="6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left" vertical="center"/>
    </xf>
    <xf numFmtId="0" fontId="5" fillId="0" borderId="0" xfId="0" applyFont="1" applyAlignment="1">
      <alignment horizontal="left"/>
    </xf>
    <xf numFmtId="0" fontId="6" fillId="5" borderId="0" xfId="0" applyFont="1" applyFill="1"/>
    <xf numFmtId="0" fontId="8" fillId="5" borderId="0" xfId="0" applyFont="1" applyFill="1" applyAlignment="1">
      <alignment horizontal="center" vertical="center"/>
    </xf>
    <xf numFmtId="0" fontId="0" fillId="0" borderId="0" xfId="0" applyFont="1"/>
    <xf numFmtId="0" fontId="5" fillId="0" borderId="0" xfId="0" applyFont="1"/>
    <xf numFmtId="0" fontId="6" fillId="0" borderId="0" xfId="0" applyFont="1" applyAlignment="1">
      <alignment horizontal="left"/>
    </xf>
    <xf numFmtId="0" fontId="6" fillId="0" borderId="0" xfId="0" applyFont="1" applyAlignment="1"/>
    <xf numFmtId="0" fontId="4" fillId="4" borderId="0" xfId="0" applyFont="1" applyFill="1"/>
    <xf numFmtId="0" fontId="9" fillId="0" borderId="0" xfId="0" applyFont="1"/>
    <xf numFmtId="0" fontId="0" fillId="4" borderId="0" xfId="0" applyFill="1" applyAlignment="1">
      <alignment horizontal="center"/>
    </xf>
    <xf numFmtId="0" fontId="10" fillId="8" borderId="0" xfId="0" applyFont="1" applyFill="1"/>
    <xf numFmtId="0" fontId="0" fillId="8" borderId="0" xfId="0" applyFill="1"/>
    <xf numFmtId="0" fontId="10" fillId="8" borderId="0" xfId="0" applyFont="1" applyFill="1" applyAlignment="1">
      <alignment horizontal="center"/>
    </xf>
    <xf numFmtId="0" fontId="10" fillId="8" borderId="0" xfId="0" applyFont="1" applyFill="1" applyAlignment="1">
      <alignment horizontal="center" vertical="center"/>
    </xf>
    <xf numFmtId="0" fontId="10" fillId="8" borderId="0" xfId="0" applyFont="1" applyFill="1" applyAlignment="1">
      <alignment horizontal="left"/>
    </xf>
    <xf numFmtId="0" fontId="0" fillId="10" borderId="0" xfId="0" applyFont="1" applyFill="1" applyAlignment="1">
      <alignment horizontal="center"/>
    </xf>
    <xf numFmtId="0" fontId="11" fillId="4" borderId="0" xfId="0" applyFont="1" applyFill="1"/>
    <xf numFmtId="0" fontId="0" fillId="10" borderId="0" xfId="0" applyFont="1" applyFill="1"/>
    <xf numFmtId="0" fontId="12" fillId="0" borderId="0" xfId="0" applyFont="1" applyAlignment="1">
      <alignment horizontal="left"/>
    </xf>
    <xf numFmtId="0" fontId="0" fillId="10" borderId="0" xfId="0" applyFont="1" applyFill="1" applyAlignment="1">
      <alignment horizontal="left"/>
    </xf>
    <xf numFmtId="0" fontId="12" fillId="10" borderId="0" xfId="0" applyFont="1" applyFill="1" applyAlignment="1">
      <alignment horizontal="left"/>
    </xf>
    <xf numFmtId="0" fontId="13" fillId="4" borderId="0" xfId="0" applyFont="1" applyFill="1"/>
    <xf numFmtId="0" fontId="0" fillId="8" borderId="0" xfId="0" applyFont="1" applyFill="1"/>
    <xf numFmtId="0" fontId="0" fillId="8" borderId="0" xfId="0" applyFont="1" applyFill="1" applyAlignment="1">
      <alignment horizontal="center"/>
    </xf>
    <xf numFmtId="0" fontId="11" fillId="8" borderId="0" xfId="0" applyFont="1" applyFill="1"/>
    <xf numFmtId="0" fontId="12" fillId="8" borderId="0" xfId="0" applyFont="1" applyFill="1" applyAlignment="1">
      <alignment horizontal="left"/>
    </xf>
    <xf numFmtId="0" fontId="0" fillId="8" borderId="0" xfId="0" applyFont="1" applyFill="1" applyAlignment="1">
      <alignment horizontal="left"/>
    </xf>
    <xf numFmtId="0" fontId="0" fillId="11" borderId="0" xfId="0" applyFont="1" applyFill="1" applyAlignment="1">
      <alignment horizontal="center"/>
    </xf>
    <xf numFmtId="0" fontId="0" fillId="11" borderId="0" xfId="0" applyFont="1" applyFill="1"/>
    <xf numFmtId="0" fontId="12" fillId="11" borderId="0" xfId="0" applyFont="1" applyFill="1" applyAlignment="1">
      <alignment horizontal="left"/>
    </xf>
    <xf numFmtId="0" fontId="0" fillId="11" borderId="0" xfId="0" applyFont="1" applyFill="1" applyAlignment="1">
      <alignment horizontal="left"/>
    </xf>
    <xf numFmtId="0" fontId="0" fillId="9" borderId="0" xfId="0" applyFont="1" applyFill="1"/>
    <xf numFmtId="0" fontId="0" fillId="0" borderId="0" xfId="0" applyAlignment="1">
      <alignment horizontal="left"/>
    </xf>
    <xf numFmtId="0" fontId="0" fillId="0" borderId="0" xfId="0" applyAlignment="1">
      <alignment horizontal="center" vertical="top"/>
    </xf>
    <xf numFmtId="49" fontId="0" fillId="0" borderId="0" xfId="0" applyNumberFormat="1" applyAlignment="1">
      <alignment horizontal="center"/>
    </xf>
    <xf numFmtId="0" fontId="16" fillId="0" borderId="0" xfId="7"/>
    <xf numFmtId="0" fontId="17" fillId="0" borderId="0" xfId="7" applyFont="1"/>
    <xf numFmtId="0" fontId="17" fillId="0" borderId="0" xfId="7" applyFont="1" applyAlignment="1">
      <alignment horizontal="left"/>
    </xf>
    <xf numFmtId="0" fontId="17" fillId="0" borderId="0" xfId="7" applyFont="1" applyBorder="1" applyAlignment="1">
      <alignment horizontal="left"/>
    </xf>
    <xf numFmtId="0" fontId="17" fillId="0" borderId="0" xfId="7" applyFont="1" applyBorder="1" applyAlignment="1">
      <alignment horizontal="center"/>
    </xf>
    <xf numFmtId="0" fontId="17" fillId="0" borderId="0" xfId="7" applyFont="1" applyAlignment="1">
      <alignment horizontal="center"/>
    </xf>
    <xf numFmtId="0" fontId="18" fillId="0" borderId="0" xfId="7" applyFont="1"/>
    <xf numFmtId="0" fontId="18" fillId="12" borderId="0" xfId="7" applyFont="1" applyFill="1" applyAlignment="1">
      <alignment horizontal="left"/>
    </xf>
    <xf numFmtId="0" fontId="18" fillId="0" borderId="0" xfId="7" applyFont="1" applyAlignment="1">
      <alignment horizontal="left"/>
    </xf>
    <xf numFmtId="0" fontId="18" fillId="0" borderId="0" xfId="7" applyFont="1" applyBorder="1" applyAlignment="1">
      <alignment horizontal="left"/>
    </xf>
    <xf numFmtId="0" fontId="18" fillId="0" borderId="0" xfId="7" applyFont="1" applyBorder="1" applyAlignment="1">
      <alignment horizontal="center"/>
    </xf>
    <xf numFmtId="0" fontId="18" fillId="0" borderId="0" xfId="7" applyFont="1" applyBorder="1" applyAlignment="1"/>
    <xf numFmtId="0" fontId="17" fillId="0" borderId="0" xfId="7" applyFont="1" applyFill="1" applyAlignment="1">
      <alignment horizontal="center"/>
    </xf>
    <xf numFmtId="0" fontId="19" fillId="0" borderId="0" xfId="7" applyFont="1" applyAlignment="1">
      <alignment horizontal="center"/>
    </xf>
    <xf numFmtId="0" fontId="17" fillId="12" borderId="0" xfId="7" applyFont="1" applyFill="1" applyAlignment="1">
      <alignment horizontal="center"/>
    </xf>
    <xf numFmtId="0" fontId="17" fillId="0" borderId="0" xfId="7" applyFont="1" applyBorder="1"/>
    <xf numFmtId="0" fontId="17" fillId="0" borderId="0" xfId="7" applyFont="1" applyFill="1" applyAlignment="1">
      <alignment horizontal="left" indent="1"/>
    </xf>
    <xf numFmtId="0" fontId="17" fillId="0" borderId="0" xfId="7" applyFont="1" applyBorder="1" applyAlignment="1">
      <alignment horizontal="left" wrapText="1"/>
    </xf>
    <xf numFmtId="0" fontId="17" fillId="12" borderId="0" xfId="7" applyFont="1" applyFill="1"/>
    <xf numFmtId="0" fontId="17" fillId="0" borderId="0" xfId="7" applyFont="1" applyBorder="1" applyAlignment="1"/>
    <xf numFmtId="0" fontId="16" fillId="0" borderId="0" xfId="7" applyAlignment="1">
      <alignment horizontal="center"/>
    </xf>
    <xf numFmtId="0" fontId="19" fillId="0" borderId="0" xfId="7" applyFont="1" applyBorder="1" applyAlignment="1">
      <alignment wrapText="1"/>
    </xf>
    <xf numFmtId="0" fontId="19" fillId="0" borderId="0" xfId="7" applyFont="1" applyBorder="1" applyAlignment="1">
      <alignment horizontal="left" wrapText="1"/>
    </xf>
    <xf numFmtId="0" fontId="17" fillId="0" borderId="0" xfId="7" applyFont="1" applyFill="1"/>
    <xf numFmtId="0" fontId="16" fillId="0" borderId="0" xfId="7" applyFont="1" applyAlignment="1">
      <alignment horizontal="center"/>
    </xf>
    <xf numFmtId="0" fontId="17" fillId="0" borderId="0" xfId="7" applyFont="1" applyFill="1" applyBorder="1" applyAlignment="1">
      <alignment horizontal="left" wrapText="1"/>
    </xf>
    <xf numFmtId="0" fontId="17" fillId="0" borderId="0" xfId="7" applyFont="1" applyBorder="1" applyAlignment="1">
      <alignment vertical="top" wrapText="1"/>
    </xf>
    <xf numFmtId="0" fontId="17" fillId="0" borderId="0" xfId="7" applyFont="1" applyBorder="1" applyAlignment="1">
      <alignment horizontal="left" vertical="top" wrapText="1"/>
    </xf>
    <xf numFmtId="0" fontId="20" fillId="0" borderId="0" xfId="7" applyFont="1" applyBorder="1" applyAlignment="1">
      <alignment vertical="top" wrapText="1"/>
    </xf>
    <xf numFmtId="0" fontId="21" fillId="0" borderId="0" xfId="7" applyFont="1" applyBorder="1" applyAlignment="1">
      <alignment wrapText="1"/>
    </xf>
    <xf numFmtId="0" fontId="20" fillId="0" borderId="0" xfId="7" applyFont="1" applyBorder="1" applyAlignment="1">
      <alignment wrapText="1"/>
    </xf>
    <xf numFmtId="0" fontId="23" fillId="0" borderId="0" xfId="0" applyFont="1"/>
    <xf numFmtId="0" fontId="16" fillId="0" borderId="0" xfId="7" applyAlignment="1">
      <alignment horizontal="left" vertical="center"/>
    </xf>
    <xf numFmtId="0" fontId="6" fillId="12" borderId="0" xfId="0" applyFont="1" applyFill="1"/>
    <xf numFmtId="0" fontId="0" fillId="12" borderId="0" xfId="0" applyFill="1"/>
    <xf numFmtId="0" fontId="7" fillId="0" borderId="0" xfId="0" applyFont="1" applyAlignment="1">
      <alignment horizontal="center" vertical="center"/>
    </xf>
    <xf numFmtId="22" fontId="7" fillId="0" borderId="0" xfId="0" applyNumberFormat="1" applyFont="1" applyAlignment="1">
      <alignment horizontal="center" vertical="center"/>
    </xf>
    <xf numFmtId="22" fontId="6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14" borderId="0" xfId="0" applyFill="1"/>
    <xf numFmtId="0" fontId="24" fillId="0" borderId="0" xfId="0" applyFont="1"/>
    <xf numFmtId="0" fontId="18" fillId="0" borderId="0" xfId="0" applyFont="1" applyAlignment="1">
      <alignment horizontal="center"/>
    </xf>
    <xf numFmtId="0" fontId="17" fillId="0" borderId="0" xfId="0" quotePrefix="1" applyFont="1"/>
    <xf numFmtId="0" fontId="17" fillId="0" borderId="0" xfId="0" applyFont="1"/>
    <xf numFmtId="0" fontId="6" fillId="12" borderId="0" xfId="0" applyFont="1" applyFill="1" applyAlignment="1">
      <alignment horizontal="left" vertical="center"/>
    </xf>
    <xf numFmtId="0" fontId="25" fillId="15" borderId="0" xfId="0" applyFont="1" applyFill="1" applyBorder="1" applyAlignment="1">
      <alignment horizontal="center"/>
    </xf>
    <xf numFmtId="0" fontId="27" fillId="0" borderId="0" xfId="0" applyFont="1" applyAlignment="1">
      <alignment horizontal="center"/>
    </xf>
    <xf numFmtId="0" fontId="27" fillId="0" borderId="0" xfId="0" applyFont="1"/>
    <xf numFmtId="0" fontId="28" fillId="0" borderId="0" xfId="0" applyFont="1" applyAlignment="1">
      <alignment horizontal="center"/>
    </xf>
    <xf numFmtId="0" fontId="28" fillId="0" borderId="0" xfId="0" applyFont="1"/>
    <xf numFmtId="0" fontId="28" fillId="4" borderId="0" xfId="0" applyFont="1" applyFill="1"/>
    <xf numFmtId="0" fontId="28" fillId="4" borderId="0" xfId="0" applyFont="1" applyFill="1" applyAlignment="1">
      <alignment horizontal="center"/>
    </xf>
    <xf numFmtId="0" fontId="27" fillId="14" borderId="0" xfId="0" applyFont="1" applyFill="1" applyAlignment="1">
      <alignment horizontal="center"/>
    </xf>
    <xf numFmtId="0" fontId="27" fillId="6" borderId="0" xfId="0" applyFont="1" applyFill="1"/>
    <xf numFmtId="0" fontId="27" fillId="6" borderId="0" xfId="0" applyFont="1" applyFill="1" applyAlignment="1">
      <alignment horizontal="center"/>
    </xf>
    <xf numFmtId="0" fontId="27" fillId="7" borderId="0" xfId="0" applyFont="1" applyFill="1" applyAlignment="1">
      <alignment horizontal="center"/>
    </xf>
    <xf numFmtId="0" fontId="27" fillId="13" borderId="0" xfId="0" applyFont="1" applyFill="1" applyAlignment="1">
      <alignment horizontal="center"/>
    </xf>
    <xf numFmtId="0" fontId="29" fillId="0" borderId="0" xfId="0" applyFont="1"/>
    <xf numFmtId="0" fontId="0" fillId="16" borderId="0" xfId="0" applyFill="1"/>
    <xf numFmtId="0" fontId="0" fillId="16" borderId="0" xfId="0" applyFill="1" applyAlignment="1">
      <alignment horizontal="center"/>
    </xf>
    <xf numFmtId="0" fontId="26" fillId="16" borderId="0" xfId="0" applyFont="1" applyFill="1" applyBorder="1" applyAlignment="1">
      <alignment horizontal="center"/>
    </xf>
    <xf numFmtId="0" fontId="6" fillId="17" borderId="0" xfId="0" applyFont="1" applyFill="1" applyAlignment="1">
      <alignment horizontal="left" vertical="center"/>
    </xf>
    <xf numFmtId="0" fontId="6" fillId="16" borderId="0" xfId="0" applyFont="1" applyFill="1" applyAlignment="1">
      <alignment horizontal="center"/>
    </xf>
    <xf numFmtId="0" fontId="6" fillId="17" borderId="0" xfId="0" applyFont="1" applyFill="1" applyAlignment="1">
      <alignment horizontal="center"/>
    </xf>
    <xf numFmtId="49" fontId="4" fillId="0" borderId="0" xfId="0" applyNumberFormat="1" applyFont="1"/>
    <xf numFmtId="49" fontId="0" fillId="16" borderId="0" xfId="0" applyNumberFormat="1" applyFill="1"/>
    <xf numFmtId="49" fontId="29" fillId="0" borderId="0" xfId="0" applyNumberFormat="1" applyFont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0" borderId="0" xfId="0" applyAlignment="1">
      <alignment horizontal="center"/>
    </xf>
    <xf numFmtId="0" fontId="6" fillId="21" borderId="0" xfId="0" applyFont="1" applyFill="1"/>
    <xf numFmtId="0" fontId="6" fillId="20" borderId="0" xfId="0" applyFont="1" applyFill="1" applyAlignment="1">
      <alignment horizontal="center" vertical="center"/>
    </xf>
    <xf numFmtId="22" fontId="0" fillId="0" borderId="0" xfId="0" applyNumberFormat="1"/>
    <xf numFmtId="0" fontId="0" fillId="0" borderId="0" xfId="0" applyAlignment="1"/>
    <xf numFmtId="0" fontId="0" fillId="0" borderId="0" xfId="0" applyAlignment="1">
      <alignment horizontal="right"/>
    </xf>
    <xf numFmtId="0" fontId="6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8" fillId="20" borderId="0" xfId="0" applyFont="1" applyFill="1" applyAlignment="1">
      <alignment horizontal="center" vertical="center"/>
    </xf>
    <xf numFmtId="0" fontId="6" fillId="19" borderId="0" xfId="0" applyFont="1" applyFill="1" applyAlignment="1">
      <alignment horizontal="center" vertical="center"/>
    </xf>
    <xf numFmtId="0" fontId="0" fillId="22" borderId="0" xfId="0" applyFill="1"/>
    <xf numFmtId="0" fontId="0" fillId="23" borderId="0" xfId="0" applyFill="1"/>
    <xf numFmtId="0" fontId="0" fillId="0" borderId="0" xfId="0" applyAlignment="1">
      <alignment vertical="center" wrapText="1"/>
    </xf>
    <xf numFmtId="0" fontId="6" fillId="20" borderId="0" xfId="0" applyFont="1" applyFill="1"/>
    <xf numFmtId="0" fontId="6" fillId="20" borderId="0" xfId="0" applyFont="1" applyFill="1" applyAlignment="1">
      <alignment horizontal="center"/>
    </xf>
    <xf numFmtId="0" fontId="0" fillId="20" borderId="0" xfId="0" applyFill="1" applyAlignment="1">
      <alignment horizontal="center"/>
    </xf>
    <xf numFmtId="0" fontId="6" fillId="22" borderId="0" xfId="0" applyFont="1" applyFill="1"/>
    <xf numFmtId="0" fontId="0" fillId="24" borderId="0" xfId="0" applyFill="1"/>
    <xf numFmtId="0" fontId="6" fillId="24" borderId="0" xfId="0" applyFont="1" applyFill="1" applyAlignment="1">
      <alignment horizontal="left" vertical="center"/>
    </xf>
    <xf numFmtId="0" fontId="6" fillId="20" borderId="0" xfId="0" applyFont="1" applyFill="1" applyAlignment="1">
      <alignment horizontal="left" vertical="center"/>
    </xf>
    <xf numFmtId="0" fontId="8" fillId="20" borderId="0" xfId="0" applyFont="1" applyFill="1"/>
    <xf numFmtId="0" fontId="5" fillId="20" borderId="0" xfId="0" applyFont="1" applyFill="1" applyAlignment="1">
      <alignment horizontal="center"/>
    </xf>
    <xf numFmtId="0" fontId="6" fillId="22" borderId="0" xfId="0" applyFont="1" applyFill="1" applyAlignment="1">
      <alignment horizontal="center" vertical="center"/>
    </xf>
    <xf numFmtId="0" fontId="6" fillId="22" borderId="0" xfId="0" applyFont="1" applyFill="1" applyAlignment="1">
      <alignment horizontal="center"/>
    </xf>
    <xf numFmtId="0" fontId="6" fillId="24" borderId="0" xfId="0" applyFont="1" applyFill="1" applyAlignment="1">
      <alignment horizontal="center" vertical="center"/>
    </xf>
    <xf numFmtId="0" fontId="6" fillId="25" borderId="0" xfId="0" applyFont="1" applyFill="1"/>
    <xf numFmtId="0" fontId="6" fillId="26" borderId="0" xfId="0" applyFont="1" applyFill="1"/>
    <xf numFmtId="0" fontId="0" fillId="20" borderId="0" xfId="0" applyFill="1" applyAlignment="1">
      <alignment wrapText="1"/>
    </xf>
    <xf numFmtId="0" fontId="0" fillId="22" borderId="0" xfId="0" applyFill="1" applyAlignment="1">
      <alignment wrapText="1"/>
    </xf>
    <xf numFmtId="0" fontId="6" fillId="27" borderId="0" xfId="0" applyFont="1" applyFill="1"/>
    <xf numFmtId="0" fontId="6" fillId="27" borderId="0" xfId="0" applyFont="1" applyFill="1" applyAlignment="1">
      <alignment horizontal="center" vertical="center"/>
    </xf>
    <xf numFmtId="0" fontId="6" fillId="27" borderId="0" xfId="0" applyFont="1" applyFill="1" applyAlignment="1">
      <alignment horizontal="center"/>
    </xf>
    <xf numFmtId="0" fontId="6" fillId="28" borderId="0" xfId="0" applyFont="1" applyFill="1"/>
    <xf numFmtId="0" fontId="0" fillId="27" borderId="0" xfId="0" applyFill="1"/>
    <xf numFmtId="0" fontId="0" fillId="27" borderId="0" xfId="0" applyFill="1" applyAlignment="1">
      <alignment wrapText="1"/>
    </xf>
    <xf numFmtId="0" fontId="8" fillId="24" borderId="0" xfId="0" applyFont="1" applyFill="1" applyAlignment="1">
      <alignment horizontal="center" vertical="center"/>
    </xf>
    <xf numFmtId="0" fontId="8" fillId="27" borderId="0" xfId="0" applyFont="1" applyFill="1" applyAlignment="1">
      <alignment horizontal="center" vertical="center"/>
    </xf>
    <xf numFmtId="0" fontId="10" fillId="27" borderId="0" xfId="0" applyFont="1" applyFill="1"/>
    <xf numFmtId="0" fontId="8" fillId="22" borderId="0" xfId="0" applyFont="1" applyFill="1" applyAlignment="1">
      <alignment horizontal="center" vertical="center"/>
    </xf>
    <xf numFmtId="0" fontId="6" fillId="29" borderId="0" xfId="0" applyFont="1" applyFill="1"/>
    <xf numFmtId="0" fontId="8" fillId="29" borderId="0" xfId="0" applyFont="1" applyFill="1" applyAlignment="1">
      <alignment horizontal="center" vertical="center"/>
    </xf>
    <xf numFmtId="0" fontId="0" fillId="0" borderId="0" xfId="0" applyFill="1"/>
    <xf numFmtId="0" fontId="0" fillId="30" borderId="0" xfId="0" applyFill="1"/>
    <xf numFmtId="0" fontId="0" fillId="31" borderId="0" xfId="0" applyFill="1"/>
    <xf numFmtId="0" fontId="0" fillId="32" borderId="0" xfId="0" applyFill="1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39" borderId="0" xfId="0" applyFill="1"/>
    <xf numFmtId="0" fontId="0" fillId="22" borderId="0" xfId="0" applyFill="1" applyAlignment="1"/>
    <xf numFmtId="0" fontId="0" fillId="40" borderId="0" xfId="0" applyFill="1"/>
    <xf numFmtId="0" fontId="6" fillId="40" borderId="0" xfId="0" applyFont="1" applyFill="1"/>
    <xf numFmtId="0" fontId="6" fillId="23" borderId="0" xfId="0" applyFont="1" applyFill="1"/>
    <xf numFmtId="0" fontId="10" fillId="19" borderId="0" xfId="0" applyFont="1" applyFill="1"/>
    <xf numFmtId="0" fontId="8" fillId="19" borderId="0" xfId="0" applyFont="1" applyFill="1"/>
    <xf numFmtId="0" fontId="0" fillId="20" borderId="0" xfId="0" applyFill="1" applyAlignment="1"/>
    <xf numFmtId="0" fontId="0" fillId="3" borderId="0" xfId="0" applyFill="1"/>
    <xf numFmtId="0" fontId="6" fillId="39" borderId="0" xfId="0" applyFont="1" applyFill="1"/>
    <xf numFmtId="0" fontId="6" fillId="39" borderId="0" xfId="0" applyFont="1" applyFill="1" applyAlignment="1">
      <alignment horizontal="center" vertical="center"/>
    </xf>
    <xf numFmtId="0" fontId="6" fillId="39" borderId="0" xfId="0" applyFont="1" applyFill="1" applyAlignment="1">
      <alignment horizontal="center"/>
    </xf>
    <xf numFmtId="0" fontId="6" fillId="41" borderId="0" xfId="0" applyFont="1" applyFill="1"/>
    <xf numFmtId="0" fontId="6" fillId="41" borderId="0" xfId="0" applyFont="1" applyFill="1" applyAlignment="1">
      <alignment horizontal="left" vertical="center"/>
    </xf>
    <xf numFmtId="0" fontId="6" fillId="42" borderId="0" xfId="0" applyFont="1" applyFill="1"/>
    <xf numFmtId="0" fontId="6" fillId="39" borderId="0" xfId="0" applyFont="1" applyFill="1" applyAlignment="1">
      <alignment horizontal="left" vertical="center"/>
    </xf>
    <xf numFmtId="0" fontId="6" fillId="41" borderId="0" xfId="0" applyFont="1" applyFill="1" applyAlignment="1">
      <alignment horizontal="center" vertical="center"/>
    </xf>
    <xf numFmtId="0" fontId="8" fillId="41" borderId="0" xfId="0" applyFont="1" applyFill="1" applyAlignment="1">
      <alignment horizontal="center" vertical="center"/>
    </xf>
    <xf numFmtId="0" fontId="8" fillId="39" borderId="0" xfId="0" applyFont="1" applyFill="1"/>
    <xf numFmtId="0" fontId="6" fillId="24" borderId="0" xfId="0" applyFont="1" applyFill="1"/>
    <xf numFmtId="0" fontId="6" fillId="24" borderId="0" xfId="0" applyFont="1" applyFill="1" applyAlignment="1">
      <alignment horizontal="center"/>
    </xf>
    <xf numFmtId="0" fontId="6" fillId="43" borderId="0" xfId="0" applyFont="1" applyFill="1" applyAlignment="1">
      <alignment horizontal="left" vertical="center"/>
    </xf>
    <xf numFmtId="0" fontId="6" fillId="44" borderId="0" xfId="0" applyFont="1" applyFill="1"/>
    <xf numFmtId="0" fontId="0" fillId="45" borderId="0" xfId="0" applyFill="1"/>
    <xf numFmtId="0" fontId="6" fillId="37" borderId="0" xfId="0" applyFont="1" applyFill="1"/>
    <xf numFmtId="0" fontId="6" fillId="46" borderId="0" xfId="0" applyFont="1" applyFill="1"/>
    <xf numFmtId="0" fontId="6" fillId="37" borderId="0" xfId="0" applyFont="1" applyFill="1" applyAlignment="1">
      <alignment horizontal="center" vertical="center"/>
    </xf>
    <xf numFmtId="0" fontId="8" fillId="46" borderId="0" xfId="0" applyFont="1" applyFill="1" applyAlignment="1">
      <alignment horizontal="center" vertical="center"/>
    </xf>
    <xf numFmtId="0" fontId="8" fillId="37" borderId="0" xfId="0" applyFont="1" applyFill="1"/>
    <xf numFmtId="0" fontId="6" fillId="47" borderId="0" xfId="0" applyFont="1" applyFill="1" applyAlignment="1">
      <alignment horizontal="left" vertical="center"/>
    </xf>
    <xf numFmtId="0" fontId="6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20" borderId="0" xfId="0" applyFont="1" applyFill="1" applyAlignment="1">
      <alignment vertical="center"/>
    </xf>
    <xf numFmtId="0" fontId="6" fillId="22" borderId="0" xfId="0" applyFont="1" applyFill="1" applyAlignment="1">
      <alignment vertical="center"/>
    </xf>
    <xf numFmtId="0" fontId="0" fillId="27" borderId="0" xfId="0" applyFill="1" applyAlignment="1"/>
    <xf numFmtId="0" fontId="6" fillId="41" borderId="0" xfId="0" applyFont="1" applyFill="1" applyAlignment="1">
      <alignment vertical="center"/>
    </xf>
    <xf numFmtId="0" fontId="6" fillId="43" borderId="0" xfId="0" applyFont="1" applyFill="1" applyAlignment="1">
      <alignment vertical="center"/>
    </xf>
    <xf numFmtId="0" fontId="6" fillId="24" borderId="0" xfId="0" applyFont="1" applyFill="1" applyAlignment="1">
      <alignment vertical="center"/>
    </xf>
    <xf numFmtId="0" fontId="10" fillId="32" borderId="0" xfId="0" applyFont="1" applyFill="1"/>
    <xf numFmtId="0" fontId="6" fillId="29" borderId="0" xfId="0" applyFont="1" applyFill="1" applyAlignment="1">
      <alignment horizontal="left" vertical="center"/>
    </xf>
    <xf numFmtId="0" fontId="0" fillId="29" borderId="0" xfId="0" applyFont="1" applyFill="1" applyAlignment="1">
      <alignment horizontal="left" vertical="center"/>
    </xf>
  </cellXfs>
  <cellStyles count="3910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89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1" builtinId="9" hidden="1"/>
    <cellStyle name="Followed Hyperlink" xfId="252" builtinId="9" hidden="1"/>
    <cellStyle name="Followed Hyperlink" xfId="253" builtinId="9" hidden="1"/>
    <cellStyle name="Followed Hyperlink" xfId="254" builtinId="9" hidden="1"/>
    <cellStyle name="Followed Hyperlink" xfId="255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Followed Hyperlink" xfId="281" builtinId="9" hidden="1"/>
    <cellStyle name="Followed Hyperlink" xfId="282" builtinId="9" hidden="1"/>
    <cellStyle name="Followed Hyperlink" xfId="283" builtinId="9" hidden="1"/>
    <cellStyle name="Followed Hyperlink" xfId="284" builtinId="9" hidden="1"/>
    <cellStyle name="Followed Hyperlink" xfId="285" builtinId="9" hidden="1"/>
    <cellStyle name="Followed Hyperlink" xfId="286" builtinId="9" hidden="1"/>
    <cellStyle name="Followed Hyperlink" xfId="287" builtinId="9" hidden="1"/>
    <cellStyle name="Followed Hyperlink" xfId="288" builtinId="9" hidden="1"/>
    <cellStyle name="Followed Hyperlink" xfId="289" builtinId="9" hidden="1"/>
    <cellStyle name="Followed Hyperlink" xfId="290" builtinId="9" hidden="1"/>
    <cellStyle name="Followed Hyperlink" xfId="291" builtinId="9" hidden="1"/>
    <cellStyle name="Followed Hyperlink" xfId="292" builtinId="9" hidden="1"/>
    <cellStyle name="Followed Hyperlink" xfId="293" builtinId="9" hidden="1"/>
    <cellStyle name="Followed Hyperlink" xfId="294" builtinId="9" hidden="1"/>
    <cellStyle name="Followed Hyperlink" xfId="295" builtinId="9" hidden="1"/>
    <cellStyle name="Followed Hyperlink" xfId="296" builtinId="9" hidden="1"/>
    <cellStyle name="Followed Hyperlink" xfId="297" builtinId="9" hidden="1"/>
    <cellStyle name="Followed Hyperlink" xfId="298" builtinId="9" hidden="1"/>
    <cellStyle name="Followed Hyperlink" xfId="299" builtinId="9" hidden="1"/>
    <cellStyle name="Followed Hyperlink" xfId="300" builtinId="9" hidden="1"/>
    <cellStyle name="Followed Hyperlink" xfId="301" builtinId="9" hidden="1"/>
    <cellStyle name="Followed Hyperlink" xfId="302" builtinId="9" hidden="1"/>
    <cellStyle name="Followed Hyperlink" xfId="303" builtinId="9" hidden="1"/>
    <cellStyle name="Followed Hyperlink" xfId="304" builtinId="9" hidden="1"/>
    <cellStyle name="Followed Hyperlink" xfId="305" builtinId="9" hidden="1"/>
    <cellStyle name="Followed Hyperlink" xfId="306" builtinId="9" hidden="1"/>
    <cellStyle name="Followed Hyperlink" xfId="307" builtinId="9" hidden="1"/>
    <cellStyle name="Followed Hyperlink" xfId="308" builtinId="9" hidden="1"/>
    <cellStyle name="Followed Hyperlink" xfId="309" builtinId="9" hidden="1"/>
    <cellStyle name="Followed Hyperlink" xfId="310" builtinId="9" hidden="1"/>
    <cellStyle name="Followed Hyperlink" xfId="311" builtinId="9" hidden="1"/>
    <cellStyle name="Followed Hyperlink" xfId="312" builtinId="9" hidden="1"/>
    <cellStyle name="Followed Hyperlink" xfId="313" builtinId="9" hidden="1"/>
    <cellStyle name="Followed Hyperlink" xfId="314" builtinId="9" hidden="1"/>
    <cellStyle name="Followed Hyperlink" xfId="315" builtinId="9" hidden="1"/>
    <cellStyle name="Followed Hyperlink" xfId="316" builtinId="9" hidden="1"/>
    <cellStyle name="Followed Hyperlink" xfId="317" builtinId="9" hidden="1"/>
    <cellStyle name="Followed Hyperlink" xfId="318" builtinId="9" hidden="1"/>
    <cellStyle name="Followed Hyperlink" xfId="319" builtinId="9" hidden="1"/>
    <cellStyle name="Followed Hyperlink" xfId="320" builtinId="9" hidden="1"/>
    <cellStyle name="Followed Hyperlink" xfId="321" builtinId="9" hidden="1"/>
    <cellStyle name="Followed Hyperlink" xfId="322" builtinId="9" hidden="1"/>
    <cellStyle name="Followed Hyperlink" xfId="323" builtinId="9" hidden="1"/>
    <cellStyle name="Followed Hyperlink" xfId="324" builtinId="9" hidden="1"/>
    <cellStyle name="Followed Hyperlink" xfId="325" builtinId="9" hidden="1"/>
    <cellStyle name="Followed Hyperlink" xfId="326" builtinId="9" hidden="1"/>
    <cellStyle name="Followed Hyperlink" xfId="327" builtinId="9" hidden="1"/>
    <cellStyle name="Followed Hyperlink" xfId="330" builtinId="9" hidden="1"/>
    <cellStyle name="Followed Hyperlink" xfId="331" builtinId="9" hidden="1"/>
    <cellStyle name="Followed Hyperlink" xfId="332" builtinId="9" hidden="1"/>
    <cellStyle name="Followed Hyperlink" xfId="333" builtinId="9" hidden="1"/>
    <cellStyle name="Followed Hyperlink" xfId="334" builtinId="9" hidden="1"/>
    <cellStyle name="Followed Hyperlink" xfId="336" builtinId="9" hidden="1"/>
    <cellStyle name="Followed Hyperlink" xfId="337" builtinId="9" hidden="1"/>
    <cellStyle name="Followed Hyperlink" xfId="338" builtinId="9" hidden="1"/>
    <cellStyle name="Followed Hyperlink" xfId="339" builtinId="9" hidden="1"/>
    <cellStyle name="Followed Hyperlink" xfId="340" builtinId="9" hidden="1"/>
    <cellStyle name="Followed Hyperlink" xfId="341" builtinId="9" hidden="1"/>
    <cellStyle name="Followed Hyperlink" xfId="342" builtinId="9" hidden="1"/>
    <cellStyle name="Followed Hyperlink" xfId="343" builtinId="9" hidden="1"/>
    <cellStyle name="Followed Hyperlink" xfId="344" builtinId="9" hidden="1"/>
    <cellStyle name="Followed Hyperlink" xfId="345" builtinId="9" hidden="1"/>
    <cellStyle name="Followed Hyperlink" xfId="346" builtinId="9" hidden="1"/>
    <cellStyle name="Followed Hyperlink" xfId="347" builtinId="9" hidden="1"/>
    <cellStyle name="Followed Hyperlink" xfId="348" builtinId="9" hidden="1"/>
    <cellStyle name="Followed Hyperlink" xfId="349" builtinId="9" hidden="1"/>
    <cellStyle name="Followed Hyperlink" xfId="350" builtinId="9" hidden="1"/>
    <cellStyle name="Followed Hyperlink" xfId="351" builtinId="9" hidden="1"/>
    <cellStyle name="Followed Hyperlink" xfId="352" builtinId="9" hidden="1"/>
    <cellStyle name="Followed Hyperlink" xfId="353" builtinId="9" hidden="1"/>
    <cellStyle name="Followed Hyperlink" xfId="354" builtinId="9" hidden="1"/>
    <cellStyle name="Followed Hyperlink" xfId="355" builtinId="9" hidden="1"/>
    <cellStyle name="Followed Hyperlink" xfId="356" builtinId="9" hidden="1"/>
    <cellStyle name="Followed Hyperlink" xfId="357" builtinId="9" hidden="1"/>
    <cellStyle name="Followed Hyperlink" xfId="358" builtinId="9" hidden="1"/>
    <cellStyle name="Followed Hyperlink" xfId="359" builtinId="9" hidden="1"/>
    <cellStyle name="Followed Hyperlink" xfId="360" builtinId="9" hidden="1"/>
    <cellStyle name="Followed Hyperlink" xfId="361" builtinId="9" hidden="1"/>
    <cellStyle name="Followed Hyperlink" xfId="362" builtinId="9" hidden="1"/>
    <cellStyle name="Followed Hyperlink" xfId="363" builtinId="9" hidden="1"/>
    <cellStyle name="Followed Hyperlink" xfId="364" builtinId="9" hidden="1"/>
    <cellStyle name="Followed Hyperlink" xfId="365" builtinId="9" hidden="1"/>
    <cellStyle name="Followed Hyperlink" xfId="366" builtinId="9" hidden="1"/>
    <cellStyle name="Followed Hyperlink" xfId="367" builtinId="9" hidden="1"/>
    <cellStyle name="Followed Hyperlink" xfId="368" builtinId="9" hidden="1"/>
    <cellStyle name="Followed Hyperlink" xfId="369" builtinId="9" hidden="1"/>
    <cellStyle name="Followed Hyperlink" xfId="370" builtinId="9" hidden="1"/>
    <cellStyle name="Followed Hyperlink" xfId="371" builtinId="9" hidden="1"/>
    <cellStyle name="Followed Hyperlink" xfId="372" builtinId="9" hidden="1"/>
    <cellStyle name="Followed Hyperlink" xfId="373" builtinId="9" hidden="1"/>
    <cellStyle name="Followed Hyperlink" xfId="374" builtinId="9" hidden="1"/>
    <cellStyle name="Followed Hyperlink" xfId="375" builtinId="9" hidden="1"/>
    <cellStyle name="Followed Hyperlink" xfId="376" builtinId="9" hidden="1"/>
    <cellStyle name="Followed Hyperlink" xfId="377" builtinId="9" hidden="1"/>
    <cellStyle name="Followed Hyperlink" xfId="378" builtinId="9" hidden="1"/>
    <cellStyle name="Followed Hyperlink" xfId="379" builtinId="9" hidden="1"/>
    <cellStyle name="Followed Hyperlink" xfId="380" builtinId="9" hidden="1"/>
    <cellStyle name="Followed Hyperlink" xfId="381" builtinId="9" hidden="1"/>
    <cellStyle name="Followed Hyperlink" xfId="382" builtinId="9" hidden="1"/>
    <cellStyle name="Followed Hyperlink" xfId="383" builtinId="9" hidden="1"/>
    <cellStyle name="Followed Hyperlink" xfId="384" builtinId="9" hidden="1"/>
    <cellStyle name="Followed Hyperlink" xfId="385" builtinId="9" hidden="1"/>
    <cellStyle name="Followed Hyperlink" xfId="386" builtinId="9" hidden="1"/>
    <cellStyle name="Followed Hyperlink" xfId="387" builtinId="9" hidden="1"/>
    <cellStyle name="Followed Hyperlink" xfId="388" builtinId="9" hidden="1"/>
    <cellStyle name="Followed Hyperlink" xfId="389" builtinId="9" hidden="1"/>
    <cellStyle name="Followed Hyperlink" xfId="390" builtinId="9" hidden="1"/>
    <cellStyle name="Followed Hyperlink" xfId="391" builtinId="9" hidden="1"/>
    <cellStyle name="Followed Hyperlink" xfId="392" builtinId="9" hidden="1"/>
    <cellStyle name="Followed Hyperlink" xfId="393" builtinId="9" hidden="1"/>
    <cellStyle name="Followed Hyperlink" xfId="394" builtinId="9" hidden="1"/>
    <cellStyle name="Followed Hyperlink" xfId="395" builtinId="9" hidden="1"/>
    <cellStyle name="Followed Hyperlink" xfId="396" builtinId="9" hidden="1"/>
    <cellStyle name="Followed Hyperlink" xfId="397" builtinId="9" hidden="1"/>
    <cellStyle name="Followed Hyperlink" xfId="398" builtinId="9" hidden="1"/>
    <cellStyle name="Followed Hyperlink" xfId="399" builtinId="9" hidden="1"/>
    <cellStyle name="Followed Hyperlink" xfId="400" builtinId="9" hidden="1"/>
    <cellStyle name="Followed Hyperlink" xfId="401" builtinId="9" hidden="1"/>
    <cellStyle name="Followed Hyperlink" xfId="402" builtinId="9" hidden="1"/>
    <cellStyle name="Followed Hyperlink" xfId="403" builtinId="9" hidden="1"/>
    <cellStyle name="Followed Hyperlink" xfId="404" builtinId="9" hidden="1"/>
    <cellStyle name="Followed Hyperlink" xfId="405" builtinId="9" hidden="1"/>
    <cellStyle name="Followed Hyperlink" xfId="406" builtinId="9" hidden="1"/>
    <cellStyle name="Followed Hyperlink" xfId="407" builtinId="9" hidden="1"/>
    <cellStyle name="Followed Hyperlink" xfId="408" builtinId="9" hidden="1"/>
    <cellStyle name="Followed Hyperlink" xfId="409" builtinId="9" hidden="1"/>
    <cellStyle name="Followed Hyperlink" xfId="410" builtinId="9" hidden="1"/>
    <cellStyle name="Followed Hyperlink" xfId="411" builtinId="9" hidden="1"/>
    <cellStyle name="Followed Hyperlink" xfId="412" builtinId="9" hidden="1"/>
    <cellStyle name="Followed Hyperlink" xfId="413" builtinId="9" hidden="1"/>
    <cellStyle name="Followed Hyperlink" xfId="414" builtinId="9" hidden="1"/>
    <cellStyle name="Followed Hyperlink" xfId="415" builtinId="9" hidden="1"/>
    <cellStyle name="Followed Hyperlink" xfId="416" builtinId="9" hidden="1"/>
    <cellStyle name="Followed Hyperlink" xfId="417" builtinId="9" hidden="1"/>
    <cellStyle name="Followed Hyperlink" xfId="418" builtinId="9" hidden="1"/>
    <cellStyle name="Followed Hyperlink" xfId="419" builtinId="9" hidden="1"/>
    <cellStyle name="Followed Hyperlink" xfId="420" builtinId="9" hidden="1"/>
    <cellStyle name="Followed Hyperlink" xfId="421" builtinId="9" hidden="1"/>
    <cellStyle name="Followed Hyperlink" xfId="422" builtinId="9" hidden="1"/>
    <cellStyle name="Followed Hyperlink" xfId="423" builtinId="9" hidden="1"/>
    <cellStyle name="Followed Hyperlink" xfId="424" builtinId="9" hidden="1"/>
    <cellStyle name="Followed Hyperlink" xfId="425" builtinId="9" hidden="1"/>
    <cellStyle name="Followed Hyperlink" xfId="426" builtinId="9" hidden="1"/>
    <cellStyle name="Followed Hyperlink" xfId="427" builtinId="9" hidden="1"/>
    <cellStyle name="Followed Hyperlink" xfId="428" builtinId="9" hidden="1"/>
    <cellStyle name="Followed Hyperlink" xfId="429" builtinId="9" hidden="1"/>
    <cellStyle name="Followed Hyperlink" xfId="430" builtinId="9" hidden="1"/>
    <cellStyle name="Followed Hyperlink" xfId="431" builtinId="9" hidden="1"/>
    <cellStyle name="Followed Hyperlink" xfId="432" builtinId="9" hidden="1"/>
    <cellStyle name="Followed Hyperlink" xfId="433" builtinId="9" hidden="1"/>
    <cellStyle name="Followed Hyperlink" xfId="434" builtinId="9" hidden="1"/>
    <cellStyle name="Followed Hyperlink" xfId="435" builtinId="9" hidden="1"/>
    <cellStyle name="Followed Hyperlink" xfId="436" builtinId="9" hidden="1"/>
    <cellStyle name="Followed Hyperlink" xfId="437" builtinId="9" hidden="1"/>
    <cellStyle name="Followed Hyperlink" xfId="438" builtinId="9" hidden="1"/>
    <cellStyle name="Followed Hyperlink" xfId="439" builtinId="9" hidden="1"/>
    <cellStyle name="Followed Hyperlink" xfId="440" builtinId="9" hidden="1"/>
    <cellStyle name="Followed Hyperlink" xfId="441" builtinId="9" hidden="1"/>
    <cellStyle name="Followed Hyperlink" xfId="442" builtinId="9" hidden="1"/>
    <cellStyle name="Followed Hyperlink" xfId="443" builtinId="9" hidden="1"/>
    <cellStyle name="Followed Hyperlink" xfId="444" builtinId="9" hidden="1"/>
    <cellStyle name="Followed Hyperlink" xfId="445" builtinId="9" hidden="1"/>
    <cellStyle name="Followed Hyperlink" xfId="446" builtinId="9" hidden="1"/>
    <cellStyle name="Followed Hyperlink" xfId="447" builtinId="9" hidden="1"/>
    <cellStyle name="Followed Hyperlink" xfId="448" builtinId="9" hidden="1"/>
    <cellStyle name="Followed Hyperlink" xfId="449" builtinId="9" hidden="1"/>
    <cellStyle name="Followed Hyperlink" xfId="450" builtinId="9" hidden="1"/>
    <cellStyle name="Followed Hyperlink" xfId="451" builtinId="9" hidden="1"/>
    <cellStyle name="Followed Hyperlink" xfId="452" builtinId="9" hidden="1"/>
    <cellStyle name="Followed Hyperlink" xfId="453" builtinId="9" hidden="1"/>
    <cellStyle name="Followed Hyperlink" xfId="454" builtinId="9" hidden="1"/>
    <cellStyle name="Followed Hyperlink" xfId="455" builtinId="9" hidden="1"/>
    <cellStyle name="Followed Hyperlink" xfId="456" builtinId="9" hidden="1"/>
    <cellStyle name="Followed Hyperlink" xfId="457" builtinId="9" hidden="1"/>
    <cellStyle name="Followed Hyperlink" xfId="458" builtinId="9" hidden="1"/>
    <cellStyle name="Followed Hyperlink" xfId="459" builtinId="9" hidden="1"/>
    <cellStyle name="Followed Hyperlink" xfId="460" builtinId="9" hidden="1"/>
    <cellStyle name="Followed Hyperlink" xfId="461" builtinId="9" hidden="1"/>
    <cellStyle name="Followed Hyperlink" xfId="462" builtinId="9" hidden="1"/>
    <cellStyle name="Followed Hyperlink" xfId="463" builtinId="9" hidden="1"/>
    <cellStyle name="Followed Hyperlink" xfId="464" builtinId="9" hidden="1"/>
    <cellStyle name="Followed Hyperlink" xfId="465" builtinId="9" hidden="1"/>
    <cellStyle name="Followed Hyperlink" xfId="466" builtinId="9" hidden="1"/>
    <cellStyle name="Followed Hyperlink" xfId="467" builtinId="9" hidden="1"/>
    <cellStyle name="Followed Hyperlink" xfId="468" builtinId="9" hidden="1"/>
    <cellStyle name="Followed Hyperlink" xfId="469" builtinId="9" hidden="1"/>
    <cellStyle name="Followed Hyperlink" xfId="470" builtinId="9" hidden="1"/>
    <cellStyle name="Followed Hyperlink" xfId="471" builtinId="9" hidden="1"/>
    <cellStyle name="Followed Hyperlink" xfId="472" builtinId="9" hidden="1"/>
    <cellStyle name="Followed Hyperlink" xfId="473" builtinId="9" hidden="1"/>
    <cellStyle name="Followed Hyperlink" xfId="474" builtinId="9" hidden="1"/>
    <cellStyle name="Followed Hyperlink" xfId="475" builtinId="9" hidden="1"/>
    <cellStyle name="Followed Hyperlink" xfId="476" builtinId="9" hidden="1"/>
    <cellStyle name="Followed Hyperlink" xfId="477" builtinId="9" hidden="1"/>
    <cellStyle name="Followed Hyperlink" xfId="478" builtinId="9" hidden="1"/>
    <cellStyle name="Followed Hyperlink" xfId="479" builtinId="9" hidden="1"/>
    <cellStyle name="Followed Hyperlink" xfId="480" builtinId="9" hidden="1"/>
    <cellStyle name="Followed Hyperlink" xfId="481" builtinId="9" hidden="1"/>
    <cellStyle name="Followed Hyperlink" xfId="482" builtinId="9" hidden="1"/>
    <cellStyle name="Followed Hyperlink" xfId="483" builtinId="9" hidden="1"/>
    <cellStyle name="Followed Hyperlink" xfId="484" builtinId="9" hidden="1"/>
    <cellStyle name="Followed Hyperlink" xfId="485" builtinId="9" hidden="1"/>
    <cellStyle name="Followed Hyperlink" xfId="486" builtinId="9" hidden="1"/>
    <cellStyle name="Followed Hyperlink" xfId="487" builtinId="9" hidden="1"/>
    <cellStyle name="Followed Hyperlink" xfId="488" builtinId="9" hidden="1"/>
    <cellStyle name="Followed Hyperlink" xfId="489" builtinId="9" hidden="1"/>
    <cellStyle name="Followed Hyperlink" xfId="490" builtinId="9" hidden="1"/>
    <cellStyle name="Followed Hyperlink" xfId="491" builtinId="9" hidden="1"/>
    <cellStyle name="Followed Hyperlink" xfId="492" builtinId="9" hidden="1"/>
    <cellStyle name="Followed Hyperlink" xfId="493" builtinId="9" hidden="1"/>
    <cellStyle name="Followed Hyperlink" xfId="494" builtinId="9" hidden="1"/>
    <cellStyle name="Followed Hyperlink" xfId="495" builtinId="9" hidden="1"/>
    <cellStyle name="Followed Hyperlink" xfId="496" builtinId="9" hidden="1"/>
    <cellStyle name="Followed Hyperlink" xfId="497" builtinId="9" hidden="1"/>
    <cellStyle name="Followed Hyperlink" xfId="498" builtinId="9" hidden="1"/>
    <cellStyle name="Followed Hyperlink" xfId="499" builtinId="9" hidden="1"/>
    <cellStyle name="Followed Hyperlink" xfId="500" builtinId="9" hidden="1"/>
    <cellStyle name="Followed Hyperlink" xfId="501" builtinId="9" hidden="1"/>
    <cellStyle name="Followed Hyperlink" xfId="502" builtinId="9" hidden="1"/>
    <cellStyle name="Followed Hyperlink" xfId="503" builtinId="9" hidden="1"/>
    <cellStyle name="Followed Hyperlink" xfId="504" builtinId="9" hidden="1"/>
    <cellStyle name="Followed Hyperlink" xfId="505" builtinId="9" hidden="1"/>
    <cellStyle name="Followed Hyperlink" xfId="506" builtinId="9" hidden="1"/>
    <cellStyle name="Followed Hyperlink" xfId="507" builtinId="9" hidden="1"/>
    <cellStyle name="Followed Hyperlink" xfId="508" builtinId="9" hidden="1"/>
    <cellStyle name="Followed Hyperlink" xfId="509" builtinId="9" hidden="1"/>
    <cellStyle name="Followed Hyperlink" xfId="510" builtinId="9" hidden="1"/>
    <cellStyle name="Followed Hyperlink" xfId="511" builtinId="9" hidden="1"/>
    <cellStyle name="Followed Hyperlink" xfId="512" builtinId="9" hidden="1"/>
    <cellStyle name="Followed Hyperlink" xfId="513" builtinId="9" hidden="1"/>
    <cellStyle name="Followed Hyperlink" xfId="514" builtinId="9" hidden="1"/>
    <cellStyle name="Followed Hyperlink" xfId="515" builtinId="9" hidden="1"/>
    <cellStyle name="Followed Hyperlink" xfId="516" builtinId="9" hidden="1"/>
    <cellStyle name="Followed Hyperlink" xfId="517" builtinId="9" hidden="1"/>
    <cellStyle name="Followed Hyperlink" xfId="518" builtinId="9" hidden="1"/>
    <cellStyle name="Followed Hyperlink" xfId="519" builtinId="9" hidden="1"/>
    <cellStyle name="Followed Hyperlink" xfId="520" builtinId="9" hidden="1"/>
    <cellStyle name="Followed Hyperlink" xfId="521" builtinId="9" hidden="1"/>
    <cellStyle name="Followed Hyperlink" xfId="522" builtinId="9" hidden="1"/>
    <cellStyle name="Followed Hyperlink" xfId="523" builtinId="9" hidden="1"/>
    <cellStyle name="Followed Hyperlink" xfId="524" builtinId="9" hidden="1"/>
    <cellStyle name="Followed Hyperlink" xfId="525" builtinId="9" hidden="1"/>
    <cellStyle name="Followed Hyperlink" xfId="526" builtinId="9" hidden="1"/>
    <cellStyle name="Followed Hyperlink" xfId="527" builtinId="9" hidden="1"/>
    <cellStyle name="Followed Hyperlink" xfId="528" builtinId="9" hidden="1"/>
    <cellStyle name="Followed Hyperlink" xfId="529" builtinId="9" hidden="1"/>
    <cellStyle name="Followed Hyperlink" xfId="530" builtinId="9" hidden="1"/>
    <cellStyle name="Followed Hyperlink" xfId="531" builtinId="9" hidden="1"/>
    <cellStyle name="Followed Hyperlink" xfId="532" builtinId="9" hidden="1"/>
    <cellStyle name="Followed Hyperlink" xfId="533" builtinId="9" hidden="1"/>
    <cellStyle name="Followed Hyperlink" xfId="534" builtinId="9" hidden="1"/>
    <cellStyle name="Followed Hyperlink" xfId="535" builtinId="9" hidden="1"/>
    <cellStyle name="Followed Hyperlink" xfId="536" builtinId="9" hidden="1"/>
    <cellStyle name="Followed Hyperlink" xfId="537" builtinId="9" hidden="1"/>
    <cellStyle name="Followed Hyperlink" xfId="538" builtinId="9" hidden="1"/>
    <cellStyle name="Followed Hyperlink" xfId="539" builtinId="9" hidden="1"/>
    <cellStyle name="Followed Hyperlink" xfId="540" builtinId="9" hidden="1"/>
    <cellStyle name="Followed Hyperlink" xfId="541" builtinId="9" hidden="1"/>
    <cellStyle name="Followed Hyperlink" xfId="542" builtinId="9" hidden="1"/>
    <cellStyle name="Followed Hyperlink" xfId="543" builtinId="9" hidden="1"/>
    <cellStyle name="Followed Hyperlink" xfId="544" builtinId="9" hidden="1"/>
    <cellStyle name="Followed Hyperlink" xfId="545" builtinId="9" hidden="1"/>
    <cellStyle name="Followed Hyperlink" xfId="546" builtinId="9" hidden="1"/>
    <cellStyle name="Followed Hyperlink" xfId="547" builtinId="9" hidden="1"/>
    <cellStyle name="Followed Hyperlink" xfId="548" builtinId="9" hidden="1"/>
    <cellStyle name="Followed Hyperlink" xfId="549" builtinId="9" hidden="1"/>
    <cellStyle name="Followed Hyperlink" xfId="550" builtinId="9" hidden="1"/>
    <cellStyle name="Followed Hyperlink" xfId="551" builtinId="9" hidden="1"/>
    <cellStyle name="Followed Hyperlink" xfId="552" builtinId="9" hidden="1"/>
    <cellStyle name="Followed Hyperlink" xfId="553" builtinId="9" hidden="1"/>
    <cellStyle name="Followed Hyperlink" xfId="554" builtinId="9" hidden="1"/>
    <cellStyle name="Followed Hyperlink" xfId="555" builtinId="9" hidden="1"/>
    <cellStyle name="Followed Hyperlink" xfId="556" builtinId="9" hidden="1"/>
    <cellStyle name="Followed Hyperlink" xfId="557" builtinId="9" hidden="1"/>
    <cellStyle name="Followed Hyperlink" xfId="558" builtinId="9" hidden="1"/>
    <cellStyle name="Followed Hyperlink" xfId="559" builtinId="9" hidden="1"/>
    <cellStyle name="Followed Hyperlink" xfId="560" builtinId="9" hidden="1"/>
    <cellStyle name="Followed Hyperlink" xfId="561" builtinId="9" hidden="1"/>
    <cellStyle name="Followed Hyperlink" xfId="562" builtinId="9" hidden="1"/>
    <cellStyle name="Followed Hyperlink" xfId="563" builtinId="9" hidden="1"/>
    <cellStyle name="Followed Hyperlink" xfId="564" builtinId="9" hidden="1"/>
    <cellStyle name="Followed Hyperlink" xfId="565" builtinId="9" hidden="1"/>
    <cellStyle name="Followed Hyperlink" xfId="566" builtinId="9" hidden="1"/>
    <cellStyle name="Followed Hyperlink" xfId="567" builtinId="9" hidden="1"/>
    <cellStyle name="Followed Hyperlink" xfId="568" builtinId="9" hidden="1"/>
    <cellStyle name="Followed Hyperlink" xfId="569" builtinId="9" hidden="1"/>
    <cellStyle name="Followed Hyperlink" xfId="570" builtinId="9" hidden="1"/>
    <cellStyle name="Followed Hyperlink" xfId="571" builtinId="9" hidden="1"/>
    <cellStyle name="Followed Hyperlink" xfId="572" builtinId="9" hidden="1"/>
    <cellStyle name="Followed Hyperlink" xfId="573" builtinId="9" hidden="1"/>
    <cellStyle name="Followed Hyperlink" xfId="574" builtinId="9" hidden="1"/>
    <cellStyle name="Followed Hyperlink" xfId="575" builtinId="9" hidden="1"/>
    <cellStyle name="Followed Hyperlink" xfId="576" builtinId="9" hidden="1"/>
    <cellStyle name="Followed Hyperlink" xfId="577" builtinId="9" hidden="1"/>
    <cellStyle name="Followed Hyperlink" xfId="578" builtinId="9" hidden="1"/>
    <cellStyle name="Followed Hyperlink" xfId="579" builtinId="9" hidden="1"/>
    <cellStyle name="Followed Hyperlink" xfId="580" builtinId="9" hidden="1"/>
    <cellStyle name="Followed Hyperlink" xfId="581" builtinId="9" hidden="1"/>
    <cellStyle name="Followed Hyperlink" xfId="582" builtinId="9" hidden="1"/>
    <cellStyle name="Followed Hyperlink" xfId="583" builtinId="9" hidden="1"/>
    <cellStyle name="Followed Hyperlink" xfId="584" builtinId="9" hidden="1"/>
    <cellStyle name="Followed Hyperlink" xfId="585" builtinId="9" hidden="1"/>
    <cellStyle name="Followed Hyperlink" xfId="586" builtinId="9" hidden="1"/>
    <cellStyle name="Followed Hyperlink" xfId="587" builtinId="9" hidden="1"/>
    <cellStyle name="Followed Hyperlink" xfId="588" builtinId="9" hidden="1"/>
    <cellStyle name="Followed Hyperlink" xfId="589" builtinId="9" hidden="1"/>
    <cellStyle name="Followed Hyperlink" xfId="590" builtinId="9" hidden="1"/>
    <cellStyle name="Followed Hyperlink" xfId="591" builtinId="9" hidden="1"/>
    <cellStyle name="Followed Hyperlink" xfId="592" builtinId="9" hidden="1"/>
    <cellStyle name="Followed Hyperlink" xfId="593" builtinId="9" hidden="1"/>
    <cellStyle name="Followed Hyperlink" xfId="594" builtinId="9" hidden="1"/>
    <cellStyle name="Followed Hyperlink" xfId="595" builtinId="9" hidden="1"/>
    <cellStyle name="Followed Hyperlink" xfId="596" builtinId="9" hidden="1"/>
    <cellStyle name="Followed Hyperlink" xfId="597" builtinId="9" hidden="1"/>
    <cellStyle name="Followed Hyperlink" xfId="598" builtinId="9" hidden="1"/>
    <cellStyle name="Followed Hyperlink" xfId="599" builtinId="9" hidden="1"/>
    <cellStyle name="Followed Hyperlink" xfId="600" builtinId="9" hidden="1"/>
    <cellStyle name="Followed Hyperlink" xfId="601" builtinId="9" hidden="1"/>
    <cellStyle name="Followed Hyperlink" xfId="602" builtinId="9" hidden="1"/>
    <cellStyle name="Followed Hyperlink" xfId="603" builtinId="9" hidden="1"/>
    <cellStyle name="Followed Hyperlink" xfId="604" builtinId="9" hidden="1"/>
    <cellStyle name="Followed Hyperlink" xfId="605" builtinId="9" hidden="1"/>
    <cellStyle name="Followed Hyperlink" xfId="606" builtinId="9" hidden="1"/>
    <cellStyle name="Followed Hyperlink" xfId="607" builtinId="9" hidden="1"/>
    <cellStyle name="Followed Hyperlink" xfId="608" builtinId="9" hidden="1"/>
    <cellStyle name="Followed Hyperlink" xfId="609" builtinId="9" hidden="1"/>
    <cellStyle name="Followed Hyperlink" xfId="610" builtinId="9" hidden="1"/>
    <cellStyle name="Followed Hyperlink" xfId="611" builtinId="9" hidden="1"/>
    <cellStyle name="Followed Hyperlink" xfId="612" builtinId="9" hidden="1"/>
    <cellStyle name="Followed Hyperlink" xfId="613" builtinId="9" hidden="1"/>
    <cellStyle name="Followed Hyperlink" xfId="614" builtinId="9" hidden="1"/>
    <cellStyle name="Followed Hyperlink" xfId="615" builtinId="9" hidden="1"/>
    <cellStyle name="Followed Hyperlink" xfId="616" builtinId="9" hidden="1"/>
    <cellStyle name="Followed Hyperlink" xfId="617" builtinId="9" hidden="1"/>
    <cellStyle name="Followed Hyperlink" xfId="618" builtinId="9" hidden="1"/>
    <cellStyle name="Followed Hyperlink" xfId="619" builtinId="9" hidden="1"/>
    <cellStyle name="Followed Hyperlink" xfId="620" builtinId="9" hidden="1"/>
    <cellStyle name="Followed Hyperlink" xfId="621" builtinId="9" hidden="1"/>
    <cellStyle name="Followed Hyperlink" xfId="622" builtinId="9" hidden="1"/>
    <cellStyle name="Followed Hyperlink" xfId="623" builtinId="9" hidden="1"/>
    <cellStyle name="Followed Hyperlink" xfId="624" builtinId="9" hidden="1"/>
    <cellStyle name="Followed Hyperlink" xfId="625" builtinId="9" hidden="1"/>
    <cellStyle name="Followed Hyperlink" xfId="626" builtinId="9" hidden="1"/>
    <cellStyle name="Followed Hyperlink" xfId="627" builtinId="9" hidden="1"/>
    <cellStyle name="Followed Hyperlink" xfId="628" builtinId="9" hidden="1"/>
    <cellStyle name="Followed Hyperlink" xfId="629" builtinId="9" hidden="1"/>
    <cellStyle name="Followed Hyperlink" xfId="630" builtinId="9" hidden="1"/>
    <cellStyle name="Followed Hyperlink" xfId="631" builtinId="9" hidden="1"/>
    <cellStyle name="Followed Hyperlink" xfId="632" builtinId="9" hidden="1"/>
    <cellStyle name="Followed Hyperlink" xfId="633" builtinId="9" hidden="1"/>
    <cellStyle name="Followed Hyperlink" xfId="634" builtinId="9" hidden="1"/>
    <cellStyle name="Followed Hyperlink" xfId="635" builtinId="9" hidden="1"/>
    <cellStyle name="Followed Hyperlink" xfId="636" builtinId="9" hidden="1"/>
    <cellStyle name="Followed Hyperlink" xfId="637" builtinId="9" hidden="1"/>
    <cellStyle name="Followed Hyperlink" xfId="638" builtinId="9" hidden="1"/>
    <cellStyle name="Followed Hyperlink" xfId="639" builtinId="9" hidden="1"/>
    <cellStyle name="Followed Hyperlink" xfId="640" builtinId="9" hidden="1"/>
    <cellStyle name="Followed Hyperlink" xfId="641" builtinId="9" hidden="1"/>
    <cellStyle name="Followed Hyperlink" xfId="642" builtinId="9" hidden="1"/>
    <cellStyle name="Followed Hyperlink" xfId="643" builtinId="9" hidden="1"/>
    <cellStyle name="Followed Hyperlink" xfId="644" builtinId="9" hidden="1"/>
    <cellStyle name="Followed Hyperlink" xfId="645" builtinId="9" hidden="1"/>
    <cellStyle name="Followed Hyperlink" xfId="646" builtinId="9" hidden="1"/>
    <cellStyle name="Followed Hyperlink" xfId="647" builtinId="9" hidden="1"/>
    <cellStyle name="Followed Hyperlink" xfId="648" builtinId="9" hidden="1"/>
    <cellStyle name="Followed Hyperlink" xfId="649" builtinId="9" hidden="1"/>
    <cellStyle name="Followed Hyperlink" xfId="650" builtinId="9" hidden="1"/>
    <cellStyle name="Followed Hyperlink" xfId="651" builtinId="9" hidden="1"/>
    <cellStyle name="Followed Hyperlink" xfId="652" builtinId="9" hidden="1"/>
    <cellStyle name="Followed Hyperlink" xfId="653" builtinId="9" hidden="1"/>
    <cellStyle name="Followed Hyperlink" xfId="654" builtinId="9" hidden="1"/>
    <cellStyle name="Followed Hyperlink" xfId="656" builtinId="9" hidden="1"/>
    <cellStyle name="Followed Hyperlink" xfId="657" builtinId="9" hidden="1"/>
    <cellStyle name="Followed Hyperlink" xfId="658" builtinId="9" hidden="1"/>
    <cellStyle name="Followed Hyperlink" xfId="659" builtinId="9" hidden="1"/>
    <cellStyle name="Followed Hyperlink" xfId="660" builtinId="9" hidden="1"/>
    <cellStyle name="Followed Hyperlink" xfId="662" builtinId="9" hidden="1"/>
    <cellStyle name="Followed Hyperlink" xfId="663" builtinId="9" hidden="1"/>
    <cellStyle name="Followed Hyperlink" xfId="664" builtinId="9" hidden="1"/>
    <cellStyle name="Followed Hyperlink" xfId="665" builtinId="9" hidden="1"/>
    <cellStyle name="Followed Hyperlink" xfId="666" builtinId="9" hidden="1"/>
    <cellStyle name="Followed Hyperlink" xfId="667" builtinId="9" hidden="1"/>
    <cellStyle name="Followed Hyperlink" xfId="668" builtinId="9" hidden="1"/>
    <cellStyle name="Followed Hyperlink" xfId="669" builtinId="9" hidden="1"/>
    <cellStyle name="Followed Hyperlink" xfId="670" builtinId="9" hidden="1"/>
    <cellStyle name="Followed Hyperlink" xfId="671" builtinId="9" hidden="1"/>
    <cellStyle name="Followed Hyperlink" xfId="672" builtinId="9" hidden="1"/>
    <cellStyle name="Followed Hyperlink" xfId="673" builtinId="9" hidden="1"/>
    <cellStyle name="Followed Hyperlink" xfId="674" builtinId="9" hidden="1"/>
    <cellStyle name="Followed Hyperlink" xfId="675" builtinId="9" hidden="1"/>
    <cellStyle name="Followed Hyperlink" xfId="676" builtinId="9" hidden="1"/>
    <cellStyle name="Followed Hyperlink" xfId="677" builtinId="9" hidden="1"/>
    <cellStyle name="Followed Hyperlink" xfId="678" builtinId="9" hidden="1"/>
    <cellStyle name="Followed Hyperlink" xfId="679" builtinId="9" hidden="1"/>
    <cellStyle name="Followed Hyperlink" xfId="680" builtinId="9" hidden="1"/>
    <cellStyle name="Followed Hyperlink" xfId="681" builtinId="9" hidden="1"/>
    <cellStyle name="Followed Hyperlink" xfId="682" builtinId="9" hidden="1"/>
    <cellStyle name="Followed Hyperlink" xfId="683" builtinId="9" hidden="1"/>
    <cellStyle name="Followed Hyperlink" xfId="684" builtinId="9" hidden="1"/>
    <cellStyle name="Followed Hyperlink" xfId="685" builtinId="9" hidden="1"/>
    <cellStyle name="Followed Hyperlink" xfId="686" builtinId="9" hidden="1"/>
    <cellStyle name="Followed Hyperlink" xfId="687" builtinId="9" hidden="1"/>
    <cellStyle name="Followed Hyperlink" xfId="688" builtinId="9" hidden="1"/>
    <cellStyle name="Followed Hyperlink" xfId="689" builtinId="9" hidden="1"/>
    <cellStyle name="Followed Hyperlink" xfId="690" builtinId="9" hidden="1"/>
    <cellStyle name="Followed Hyperlink" xfId="691" builtinId="9" hidden="1"/>
    <cellStyle name="Followed Hyperlink" xfId="692" builtinId="9" hidden="1"/>
    <cellStyle name="Followed Hyperlink" xfId="693" builtinId="9" hidden="1"/>
    <cellStyle name="Followed Hyperlink" xfId="694" builtinId="9" hidden="1"/>
    <cellStyle name="Followed Hyperlink" xfId="695" builtinId="9" hidden="1"/>
    <cellStyle name="Followed Hyperlink" xfId="697" builtinId="9" hidden="1"/>
    <cellStyle name="Followed Hyperlink" xfId="698" builtinId="9" hidden="1"/>
    <cellStyle name="Followed Hyperlink" xfId="699" builtinId="9" hidden="1"/>
    <cellStyle name="Followed Hyperlink" xfId="700" builtinId="9" hidden="1"/>
    <cellStyle name="Followed Hyperlink" xfId="701" builtinId="9" hidden="1"/>
    <cellStyle name="Followed Hyperlink" xfId="702" builtinId="9" hidden="1"/>
    <cellStyle name="Followed Hyperlink" xfId="703" builtinId="9" hidden="1"/>
    <cellStyle name="Followed Hyperlink" xfId="704" builtinId="9" hidden="1"/>
    <cellStyle name="Followed Hyperlink" xfId="705" builtinId="9" hidden="1"/>
    <cellStyle name="Followed Hyperlink" xfId="706" builtinId="9" hidden="1"/>
    <cellStyle name="Followed Hyperlink" xfId="707" builtinId="9" hidden="1"/>
    <cellStyle name="Followed Hyperlink" xfId="708" builtinId="9" hidden="1"/>
    <cellStyle name="Followed Hyperlink" xfId="709" builtinId="9" hidden="1"/>
    <cellStyle name="Followed Hyperlink" xfId="710" builtinId="9" hidden="1"/>
    <cellStyle name="Followed Hyperlink" xfId="711" builtinId="9" hidden="1"/>
    <cellStyle name="Followed Hyperlink" xfId="712" builtinId="9" hidden="1"/>
    <cellStyle name="Followed Hyperlink" xfId="713" builtinId="9" hidden="1"/>
    <cellStyle name="Followed Hyperlink" xfId="714" builtinId="9" hidden="1"/>
    <cellStyle name="Followed Hyperlink" xfId="715" builtinId="9" hidden="1"/>
    <cellStyle name="Followed Hyperlink" xfId="716" builtinId="9" hidden="1"/>
    <cellStyle name="Followed Hyperlink" xfId="717" builtinId="9" hidden="1"/>
    <cellStyle name="Followed Hyperlink" xfId="718" builtinId="9" hidden="1"/>
    <cellStyle name="Followed Hyperlink" xfId="719" builtinId="9" hidden="1"/>
    <cellStyle name="Followed Hyperlink" xfId="720" builtinId="9" hidden="1"/>
    <cellStyle name="Followed Hyperlink" xfId="721" builtinId="9" hidden="1"/>
    <cellStyle name="Followed Hyperlink" xfId="722" builtinId="9" hidden="1"/>
    <cellStyle name="Followed Hyperlink" xfId="723" builtinId="9" hidden="1"/>
    <cellStyle name="Followed Hyperlink" xfId="724" builtinId="9" hidden="1"/>
    <cellStyle name="Followed Hyperlink" xfId="725" builtinId="9" hidden="1"/>
    <cellStyle name="Followed Hyperlink" xfId="726" builtinId="9" hidden="1"/>
    <cellStyle name="Followed Hyperlink" xfId="727" builtinId="9" hidden="1"/>
    <cellStyle name="Followed Hyperlink" xfId="728" builtinId="9" hidden="1"/>
    <cellStyle name="Followed Hyperlink" xfId="729" builtinId="9" hidden="1"/>
    <cellStyle name="Followed Hyperlink" xfId="730" builtinId="9" hidden="1"/>
    <cellStyle name="Followed Hyperlink" xfId="731" builtinId="9" hidden="1"/>
    <cellStyle name="Followed Hyperlink" xfId="732" builtinId="9" hidden="1"/>
    <cellStyle name="Followed Hyperlink" xfId="733" builtinId="9" hidden="1"/>
    <cellStyle name="Followed Hyperlink" xfId="734" builtinId="9" hidden="1"/>
    <cellStyle name="Followed Hyperlink" xfId="735" builtinId="9" hidden="1"/>
    <cellStyle name="Followed Hyperlink" xfId="736" builtinId="9" hidden="1"/>
    <cellStyle name="Followed Hyperlink" xfId="737" builtinId="9" hidden="1"/>
    <cellStyle name="Followed Hyperlink" xfId="738" builtinId="9" hidden="1"/>
    <cellStyle name="Followed Hyperlink" xfId="739" builtinId="9" hidden="1"/>
    <cellStyle name="Followed Hyperlink" xfId="740" builtinId="9" hidden="1"/>
    <cellStyle name="Followed Hyperlink" xfId="741" builtinId="9" hidden="1"/>
    <cellStyle name="Followed Hyperlink" xfId="742" builtinId="9" hidden="1"/>
    <cellStyle name="Followed Hyperlink" xfId="743" builtinId="9" hidden="1"/>
    <cellStyle name="Followed Hyperlink" xfId="744" builtinId="9" hidden="1"/>
    <cellStyle name="Followed Hyperlink" xfId="745" builtinId="9" hidden="1"/>
    <cellStyle name="Followed Hyperlink" xfId="746" builtinId="9" hidden="1"/>
    <cellStyle name="Followed Hyperlink" xfId="747" builtinId="9" hidden="1"/>
    <cellStyle name="Followed Hyperlink" xfId="748" builtinId="9" hidden="1"/>
    <cellStyle name="Followed Hyperlink" xfId="749" builtinId="9" hidden="1"/>
    <cellStyle name="Followed Hyperlink" xfId="750" builtinId="9" hidden="1"/>
    <cellStyle name="Followed Hyperlink" xfId="751" builtinId="9" hidden="1"/>
    <cellStyle name="Followed Hyperlink" xfId="752" builtinId="9" hidden="1"/>
    <cellStyle name="Followed Hyperlink" xfId="753" builtinId="9" hidden="1"/>
    <cellStyle name="Followed Hyperlink" xfId="754" builtinId="9" hidden="1"/>
    <cellStyle name="Followed Hyperlink" xfId="755" builtinId="9" hidden="1"/>
    <cellStyle name="Followed Hyperlink" xfId="756" builtinId="9" hidden="1"/>
    <cellStyle name="Followed Hyperlink" xfId="757" builtinId="9" hidden="1"/>
    <cellStyle name="Followed Hyperlink" xfId="758" builtinId="9" hidden="1"/>
    <cellStyle name="Followed Hyperlink" xfId="759" builtinId="9" hidden="1"/>
    <cellStyle name="Followed Hyperlink" xfId="760" builtinId="9" hidden="1"/>
    <cellStyle name="Followed Hyperlink" xfId="761" builtinId="9" hidden="1"/>
    <cellStyle name="Followed Hyperlink" xfId="762" builtinId="9" hidden="1"/>
    <cellStyle name="Followed Hyperlink" xfId="763" builtinId="9" hidden="1"/>
    <cellStyle name="Followed Hyperlink" xfId="764" builtinId="9" hidden="1"/>
    <cellStyle name="Followed Hyperlink" xfId="765" builtinId="9" hidden="1"/>
    <cellStyle name="Followed Hyperlink" xfId="766" builtinId="9" hidden="1"/>
    <cellStyle name="Followed Hyperlink" xfId="767" builtinId="9" hidden="1"/>
    <cellStyle name="Followed Hyperlink" xfId="768" builtinId="9" hidden="1"/>
    <cellStyle name="Followed Hyperlink" xfId="769" builtinId="9" hidden="1"/>
    <cellStyle name="Followed Hyperlink" xfId="770" builtinId="9" hidden="1"/>
    <cellStyle name="Followed Hyperlink" xfId="771" builtinId="9" hidden="1"/>
    <cellStyle name="Followed Hyperlink" xfId="772" builtinId="9" hidden="1"/>
    <cellStyle name="Followed Hyperlink" xfId="773" builtinId="9" hidden="1"/>
    <cellStyle name="Followed Hyperlink" xfId="774" builtinId="9" hidden="1"/>
    <cellStyle name="Followed Hyperlink" xfId="775" builtinId="9" hidden="1"/>
    <cellStyle name="Followed Hyperlink" xfId="776" builtinId="9" hidden="1"/>
    <cellStyle name="Followed Hyperlink" xfId="777" builtinId="9" hidden="1"/>
    <cellStyle name="Followed Hyperlink" xfId="778" builtinId="9" hidden="1"/>
    <cellStyle name="Followed Hyperlink" xfId="779" builtinId="9" hidden="1"/>
    <cellStyle name="Followed Hyperlink" xfId="780" builtinId="9" hidden="1"/>
    <cellStyle name="Followed Hyperlink" xfId="781" builtinId="9" hidden="1"/>
    <cellStyle name="Followed Hyperlink" xfId="782" builtinId="9" hidden="1"/>
    <cellStyle name="Followed Hyperlink" xfId="783" builtinId="9" hidden="1"/>
    <cellStyle name="Followed Hyperlink" xfId="784" builtinId="9" hidden="1"/>
    <cellStyle name="Followed Hyperlink" xfId="785" builtinId="9" hidden="1"/>
    <cellStyle name="Followed Hyperlink" xfId="786" builtinId="9" hidden="1"/>
    <cellStyle name="Followed Hyperlink" xfId="787" builtinId="9" hidden="1"/>
    <cellStyle name="Followed Hyperlink" xfId="788" builtinId="9" hidden="1"/>
    <cellStyle name="Followed Hyperlink" xfId="789" builtinId="9" hidden="1"/>
    <cellStyle name="Followed Hyperlink" xfId="790" builtinId="9" hidden="1"/>
    <cellStyle name="Followed Hyperlink" xfId="791" builtinId="9" hidden="1"/>
    <cellStyle name="Followed Hyperlink" xfId="792" builtinId="9" hidden="1"/>
    <cellStyle name="Followed Hyperlink" xfId="793" builtinId="9" hidden="1"/>
    <cellStyle name="Followed Hyperlink" xfId="794" builtinId="9" hidden="1"/>
    <cellStyle name="Followed Hyperlink" xfId="795" builtinId="9" hidden="1"/>
    <cellStyle name="Followed Hyperlink" xfId="796" builtinId="9" hidden="1"/>
    <cellStyle name="Followed Hyperlink" xfId="797" builtinId="9" hidden="1"/>
    <cellStyle name="Followed Hyperlink" xfId="798" builtinId="9" hidden="1"/>
    <cellStyle name="Followed Hyperlink" xfId="799" builtinId="9" hidden="1"/>
    <cellStyle name="Followed Hyperlink" xfId="800" builtinId="9" hidden="1"/>
    <cellStyle name="Followed Hyperlink" xfId="801" builtinId="9" hidden="1"/>
    <cellStyle name="Followed Hyperlink" xfId="802" builtinId="9" hidden="1"/>
    <cellStyle name="Followed Hyperlink" xfId="803" builtinId="9" hidden="1"/>
    <cellStyle name="Followed Hyperlink" xfId="804" builtinId="9" hidden="1"/>
    <cellStyle name="Followed Hyperlink" xfId="805" builtinId="9" hidden="1"/>
    <cellStyle name="Followed Hyperlink" xfId="806" builtinId="9" hidden="1"/>
    <cellStyle name="Followed Hyperlink" xfId="807" builtinId="9" hidden="1"/>
    <cellStyle name="Followed Hyperlink" xfId="808" builtinId="9" hidden="1"/>
    <cellStyle name="Followed Hyperlink" xfId="809" builtinId="9" hidden="1"/>
    <cellStyle name="Followed Hyperlink" xfId="810" builtinId="9" hidden="1"/>
    <cellStyle name="Followed Hyperlink" xfId="811" builtinId="9" hidden="1"/>
    <cellStyle name="Followed Hyperlink" xfId="812" builtinId="9" hidden="1"/>
    <cellStyle name="Followed Hyperlink" xfId="813" builtinId="9" hidden="1"/>
    <cellStyle name="Followed Hyperlink" xfId="814" builtinId="9" hidden="1"/>
    <cellStyle name="Followed Hyperlink" xfId="815" builtinId="9" hidden="1"/>
    <cellStyle name="Followed Hyperlink" xfId="816" builtinId="9" hidden="1"/>
    <cellStyle name="Followed Hyperlink" xfId="817" builtinId="9" hidden="1"/>
    <cellStyle name="Followed Hyperlink" xfId="818" builtinId="9" hidden="1"/>
    <cellStyle name="Followed Hyperlink" xfId="819" builtinId="9" hidden="1"/>
    <cellStyle name="Followed Hyperlink" xfId="820" builtinId="9" hidden="1"/>
    <cellStyle name="Followed Hyperlink" xfId="821" builtinId="9" hidden="1"/>
    <cellStyle name="Followed Hyperlink" xfId="822" builtinId="9" hidden="1"/>
    <cellStyle name="Followed Hyperlink" xfId="823" builtinId="9" hidden="1"/>
    <cellStyle name="Followed Hyperlink" xfId="824" builtinId="9" hidden="1"/>
    <cellStyle name="Followed Hyperlink" xfId="825" builtinId="9" hidden="1"/>
    <cellStyle name="Followed Hyperlink" xfId="826" builtinId="9" hidden="1"/>
    <cellStyle name="Followed Hyperlink" xfId="827" builtinId="9" hidden="1"/>
    <cellStyle name="Followed Hyperlink" xfId="828" builtinId="9" hidden="1"/>
    <cellStyle name="Followed Hyperlink" xfId="829" builtinId="9" hidden="1"/>
    <cellStyle name="Followed Hyperlink" xfId="830" builtinId="9" hidden="1"/>
    <cellStyle name="Followed Hyperlink" xfId="831" builtinId="9" hidden="1"/>
    <cellStyle name="Followed Hyperlink" xfId="832" builtinId="9" hidden="1"/>
    <cellStyle name="Followed Hyperlink" xfId="833" builtinId="9" hidden="1"/>
    <cellStyle name="Followed Hyperlink" xfId="834" builtinId="9" hidden="1"/>
    <cellStyle name="Followed Hyperlink" xfId="835" builtinId="9" hidden="1"/>
    <cellStyle name="Followed Hyperlink" xfId="836" builtinId="9" hidden="1"/>
    <cellStyle name="Followed Hyperlink" xfId="837" builtinId="9" hidden="1"/>
    <cellStyle name="Followed Hyperlink" xfId="838" builtinId="9" hidden="1"/>
    <cellStyle name="Followed Hyperlink" xfId="839" builtinId="9" hidden="1"/>
    <cellStyle name="Followed Hyperlink" xfId="840" builtinId="9" hidden="1"/>
    <cellStyle name="Followed Hyperlink" xfId="841" builtinId="9" hidden="1"/>
    <cellStyle name="Followed Hyperlink" xfId="842" builtinId="9" hidden="1"/>
    <cellStyle name="Followed Hyperlink" xfId="843" builtinId="9" hidden="1"/>
    <cellStyle name="Followed Hyperlink" xfId="844" builtinId="9" hidden="1"/>
    <cellStyle name="Followed Hyperlink" xfId="845" builtinId="9" hidden="1"/>
    <cellStyle name="Followed Hyperlink" xfId="846" builtinId="9" hidden="1"/>
    <cellStyle name="Followed Hyperlink" xfId="847" builtinId="9" hidden="1"/>
    <cellStyle name="Followed Hyperlink" xfId="848" builtinId="9" hidden="1"/>
    <cellStyle name="Followed Hyperlink" xfId="849" builtinId="9" hidden="1"/>
    <cellStyle name="Followed Hyperlink" xfId="850" builtinId="9" hidden="1"/>
    <cellStyle name="Followed Hyperlink" xfId="851" builtinId="9" hidden="1"/>
    <cellStyle name="Followed Hyperlink" xfId="852" builtinId="9" hidden="1"/>
    <cellStyle name="Followed Hyperlink" xfId="853" builtinId="9" hidden="1"/>
    <cellStyle name="Followed Hyperlink" xfId="854" builtinId="9" hidden="1"/>
    <cellStyle name="Followed Hyperlink" xfId="855" builtinId="9" hidden="1"/>
    <cellStyle name="Followed Hyperlink" xfId="856" builtinId="9" hidden="1"/>
    <cellStyle name="Followed Hyperlink" xfId="857" builtinId="9" hidden="1"/>
    <cellStyle name="Followed Hyperlink" xfId="858" builtinId="9" hidden="1"/>
    <cellStyle name="Followed Hyperlink" xfId="859" builtinId="9" hidden="1"/>
    <cellStyle name="Followed Hyperlink" xfId="860" builtinId="9" hidden="1"/>
    <cellStyle name="Followed Hyperlink" xfId="861" builtinId="9" hidden="1"/>
    <cellStyle name="Followed Hyperlink" xfId="862" builtinId="9" hidden="1"/>
    <cellStyle name="Followed Hyperlink" xfId="863" builtinId="9" hidden="1"/>
    <cellStyle name="Followed Hyperlink" xfId="864" builtinId="9" hidden="1"/>
    <cellStyle name="Followed Hyperlink" xfId="865" builtinId="9" hidden="1"/>
    <cellStyle name="Followed Hyperlink" xfId="866" builtinId="9" hidden="1"/>
    <cellStyle name="Followed Hyperlink" xfId="867" builtinId="9" hidden="1"/>
    <cellStyle name="Followed Hyperlink" xfId="868" builtinId="9" hidden="1"/>
    <cellStyle name="Followed Hyperlink" xfId="869" builtinId="9" hidden="1"/>
    <cellStyle name="Followed Hyperlink" xfId="870" builtinId="9" hidden="1"/>
    <cellStyle name="Followed Hyperlink" xfId="871" builtinId="9" hidden="1"/>
    <cellStyle name="Followed Hyperlink" xfId="872" builtinId="9" hidden="1"/>
    <cellStyle name="Followed Hyperlink" xfId="873" builtinId="9" hidden="1"/>
    <cellStyle name="Followed Hyperlink" xfId="874" builtinId="9" hidden="1"/>
    <cellStyle name="Followed Hyperlink" xfId="875" builtinId="9" hidden="1"/>
    <cellStyle name="Followed Hyperlink" xfId="876" builtinId="9" hidden="1"/>
    <cellStyle name="Followed Hyperlink" xfId="877" builtinId="9" hidden="1"/>
    <cellStyle name="Followed Hyperlink" xfId="878" builtinId="9" hidden="1"/>
    <cellStyle name="Followed Hyperlink" xfId="879" builtinId="9" hidden="1"/>
    <cellStyle name="Followed Hyperlink" xfId="880" builtinId="9" hidden="1"/>
    <cellStyle name="Followed Hyperlink" xfId="881" builtinId="9" hidden="1"/>
    <cellStyle name="Followed Hyperlink" xfId="882" builtinId="9" hidden="1"/>
    <cellStyle name="Followed Hyperlink" xfId="883" builtinId="9" hidden="1"/>
    <cellStyle name="Followed Hyperlink" xfId="884" builtinId="9" hidden="1"/>
    <cellStyle name="Followed Hyperlink" xfId="885" builtinId="9" hidden="1"/>
    <cellStyle name="Followed Hyperlink" xfId="886" builtinId="9" hidden="1"/>
    <cellStyle name="Followed Hyperlink" xfId="887" builtinId="9" hidden="1"/>
    <cellStyle name="Followed Hyperlink" xfId="888" builtinId="9" hidden="1"/>
    <cellStyle name="Followed Hyperlink" xfId="889" builtinId="9" hidden="1"/>
    <cellStyle name="Followed Hyperlink" xfId="890" builtinId="9" hidden="1"/>
    <cellStyle name="Followed Hyperlink" xfId="891" builtinId="9" hidden="1"/>
    <cellStyle name="Followed Hyperlink" xfId="892" builtinId="9" hidden="1"/>
    <cellStyle name="Followed Hyperlink" xfId="893" builtinId="9" hidden="1"/>
    <cellStyle name="Followed Hyperlink" xfId="894" builtinId="9" hidden="1"/>
    <cellStyle name="Followed Hyperlink" xfId="895" builtinId="9" hidden="1"/>
    <cellStyle name="Followed Hyperlink" xfId="896" builtinId="9" hidden="1"/>
    <cellStyle name="Followed Hyperlink" xfId="897" builtinId="9" hidden="1"/>
    <cellStyle name="Followed Hyperlink" xfId="898" builtinId="9" hidden="1"/>
    <cellStyle name="Followed Hyperlink" xfId="899" builtinId="9" hidden="1"/>
    <cellStyle name="Followed Hyperlink" xfId="900" builtinId="9" hidden="1"/>
    <cellStyle name="Followed Hyperlink" xfId="901" builtinId="9" hidden="1"/>
    <cellStyle name="Followed Hyperlink" xfId="902" builtinId="9" hidden="1"/>
    <cellStyle name="Followed Hyperlink" xfId="903" builtinId="9" hidden="1"/>
    <cellStyle name="Followed Hyperlink" xfId="904" builtinId="9" hidden="1"/>
    <cellStyle name="Followed Hyperlink" xfId="905" builtinId="9" hidden="1"/>
    <cellStyle name="Followed Hyperlink" xfId="906" builtinId="9" hidden="1"/>
    <cellStyle name="Followed Hyperlink" xfId="907" builtinId="9" hidden="1"/>
    <cellStyle name="Followed Hyperlink" xfId="908" builtinId="9" hidden="1"/>
    <cellStyle name="Followed Hyperlink" xfId="909" builtinId="9" hidden="1"/>
    <cellStyle name="Followed Hyperlink" xfId="910" builtinId="9" hidden="1"/>
    <cellStyle name="Followed Hyperlink" xfId="911" builtinId="9" hidden="1"/>
    <cellStyle name="Followed Hyperlink" xfId="912" builtinId="9" hidden="1"/>
    <cellStyle name="Followed Hyperlink" xfId="913" builtinId="9" hidden="1"/>
    <cellStyle name="Followed Hyperlink" xfId="914" builtinId="9" hidden="1"/>
    <cellStyle name="Followed Hyperlink" xfId="915" builtinId="9" hidden="1"/>
    <cellStyle name="Followed Hyperlink" xfId="916" builtinId="9" hidden="1"/>
    <cellStyle name="Followed Hyperlink" xfId="917" builtinId="9" hidden="1"/>
    <cellStyle name="Followed Hyperlink" xfId="918" builtinId="9" hidden="1"/>
    <cellStyle name="Followed Hyperlink" xfId="919" builtinId="9" hidden="1"/>
    <cellStyle name="Followed Hyperlink" xfId="920" builtinId="9" hidden="1"/>
    <cellStyle name="Followed Hyperlink" xfId="921" builtinId="9" hidden="1"/>
    <cellStyle name="Followed Hyperlink" xfId="922" builtinId="9" hidden="1"/>
    <cellStyle name="Followed Hyperlink" xfId="923" builtinId="9" hidden="1"/>
    <cellStyle name="Followed Hyperlink" xfId="924" builtinId="9" hidden="1"/>
    <cellStyle name="Followed Hyperlink" xfId="925" builtinId="9" hidden="1"/>
    <cellStyle name="Followed Hyperlink" xfId="926" builtinId="9" hidden="1"/>
    <cellStyle name="Followed Hyperlink" xfId="927" builtinId="9" hidden="1"/>
    <cellStyle name="Followed Hyperlink" xfId="928" builtinId="9" hidden="1"/>
    <cellStyle name="Followed Hyperlink" xfId="929" builtinId="9" hidden="1"/>
    <cellStyle name="Followed Hyperlink" xfId="930" builtinId="9" hidden="1"/>
    <cellStyle name="Followed Hyperlink" xfId="931" builtinId="9" hidden="1"/>
    <cellStyle name="Followed Hyperlink" xfId="932" builtinId="9" hidden="1"/>
    <cellStyle name="Followed Hyperlink" xfId="933" builtinId="9" hidden="1"/>
    <cellStyle name="Followed Hyperlink" xfId="934" builtinId="9" hidden="1"/>
    <cellStyle name="Followed Hyperlink" xfId="935" builtinId="9" hidden="1"/>
    <cellStyle name="Followed Hyperlink" xfId="936" builtinId="9" hidden="1"/>
    <cellStyle name="Followed Hyperlink" xfId="937" builtinId="9" hidden="1"/>
    <cellStyle name="Followed Hyperlink" xfId="938" builtinId="9" hidden="1"/>
    <cellStyle name="Followed Hyperlink" xfId="939" builtinId="9" hidden="1"/>
    <cellStyle name="Followed Hyperlink" xfId="940" builtinId="9" hidden="1"/>
    <cellStyle name="Followed Hyperlink" xfId="941" builtinId="9" hidden="1"/>
    <cellStyle name="Followed Hyperlink" xfId="942" builtinId="9" hidden="1"/>
    <cellStyle name="Followed Hyperlink" xfId="943" builtinId="9" hidden="1"/>
    <cellStyle name="Followed Hyperlink" xfId="944" builtinId="9" hidden="1"/>
    <cellStyle name="Followed Hyperlink" xfId="945" builtinId="9" hidden="1"/>
    <cellStyle name="Followed Hyperlink" xfId="946" builtinId="9" hidden="1"/>
    <cellStyle name="Followed Hyperlink" xfId="947" builtinId="9" hidden="1"/>
    <cellStyle name="Followed Hyperlink" xfId="948" builtinId="9" hidden="1"/>
    <cellStyle name="Followed Hyperlink" xfId="949" builtinId="9" hidden="1"/>
    <cellStyle name="Followed Hyperlink" xfId="950" builtinId="9" hidden="1"/>
    <cellStyle name="Followed Hyperlink" xfId="951" builtinId="9" hidden="1"/>
    <cellStyle name="Followed Hyperlink" xfId="952" builtinId="9" hidden="1"/>
    <cellStyle name="Followed Hyperlink" xfId="953" builtinId="9" hidden="1"/>
    <cellStyle name="Followed Hyperlink" xfId="954" builtinId="9" hidden="1"/>
    <cellStyle name="Followed Hyperlink" xfId="955" builtinId="9" hidden="1"/>
    <cellStyle name="Followed Hyperlink" xfId="956" builtinId="9" hidden="1"/>
    <cellStyle name="Followed Hyperlink" xfId="957" builtinId="9" hidden="1"/>
    <cellStyle name="Followed Hyperlink" xfId="958" builtinId="9" hidden="1"/>
    <cellStyle name="Followed Hyperlink" xfId="959" builtinId="9" hidden="1"/>
    <cellStyle name="Followed Hyperlink" xfId="960" builtinId="9" hidden="1"/>
    <cellStyle name="Followed Hyperlink" xfId="961" builtinId="9" hidden="1"/>
    <cellStyle name="Followed Hyperlink" xfId="962" builtinId="9" hidden="1"/>
    <cellStyle name="Followed Hyperlink" xfId="963" builtinId="9" hidden="1"/>
    <cellStyle name="Followed Hyperlink" xfId="964" builtinId="9" hidden="1"/>
    <cellStyle name="Followed Hyperlink" xfId="965" builtinId="9" hidden="1"/>
    <cellStyle name="Followed Hyperlink" xfId="966" builtinId="9" hidden="1"/>
    <cellStyle name="Followed Hyperlink" xfId="967" builtinId="9" hidden="1"/>
    <cellStyle name="Followed Hyperlink" xfId="968" builtinId="9" hidden="1"/>
    <cellStyle name="Followed Hyperlink" xfId="969" builtinId="9" hidden="1"/>
    <cellStyle name="Followed Hyperlink" xfId="970" builtinId="9" hidden="1"/>
    <cellStyle name="Followed Hyperlink" xfId="971" builtinId="9" hidden="1"/>
    <cellStyle name="Followed Hyperlink" xfId="972" builtinId="9" hidden="1"/>
    <cellStyle name="Followed Hyperlink" xfId="973" builtinId="9" hidden="1"/>
    <cellStyle name="Followed Hyperlink" xfId="974" builtinId="9" hidden="1"/>
    <cellStyle name="Followed Hyperlink" xfId="975" builtinId="9" hidden="1"/>
    <cellStyle name="Followed Hyperlink" xfId="976" builtinId="9" hidden="1"/>
    <cellStyle name="Followed Hyperlink" xfId="977" builtinId="9" hidden="1"/>
    <cellStyle name="Followed Hyperlink" xfId="978" builtinId="9" hidden="1"/>
    <cellStyle name="Followed Hyperlink" xfId="979" builtinId="9" hidden="1"/>
    <cellStyle name="Followed Hyperlink" xfId="980" builtinId="9" hidden="1"/>
    <cellStyle name="Followed Hyperlink" xfId="981" builtinId="9" hidden="1"/>
    <cellStyle name="Followed Hyperlink" xfId="982" builtinId="9" hidden="1"/>
    <cellStyle name="Followed Hyperlink" xfId="983" builtinId="9" hidden="1"/>
    <cellStyle name="Followed Hyperlink" xfId="984" builtinId="9" hidden="1"/>
    <cellStyle name="Followed Hyperlink" xfId="985" builtinId="9" hidden="1"/>
    <cellStyle name="Followed Hyperlink" xfId="986" builtinId="9" hidden="1"/>
    <cellStyle name="Followed Hyperlink" xfId="988" builtinId="9" hidden="1"/>
    <cellStyle name="Followed Hyperlink" xfId="989" builtinId="9" hidden="1"/>
    <cellStyle name="Followed Hyperlink" xfId="990" builtinId="9" hidden="1"/>
    <cellStyle name="Followed Hyperlink" xfId="991" builtinId="9" hidden="1"/>
    <cellStyle name="Followed Hyperlink" xfId="992" builtinId="9" hidden="1"/>
    <cellStyle name="Followed Hyperlink" xfId="993" builtinId="9" hidden="1"/>
    <cellStyle name="Followed Hyperlink" xfId="994" builtinId="9" hidden="1"/>
    <cellStyle name="Followed Hyperlink" xfId="995" builtinId="9" hidden="1"/>
    <cellStyle name="Followed Hyperlink" xfId="996" builtinId="9" hidden="1"/>
    <cellStyle name="Followed Hyperlink" xfId="997" builtinId="9" hidden="1"/>
    <cellStyle name="Followed Hyperlink" xfId="998" builtinId="9" hidden="1"/>
    <cellStyle name="Followed Hyperlink" xfId="999" builtinId="9" hidden="1"/>
    <cellStyle name="Followed Hyperlink" xfId="1000" builtinId="9" hidden="1"/>
    <cellStyle name="Followed Hyperlink" xfId="1001" builtinId="9" hidden="1"/>
    <cellStyle name="Followed Hyperlink" xfId="1002" builtinId="9" hidden="1"/>
    <cellStyle name="Followed Hyperlink" xfId="1003" builtinId="9" hidden="1"/>
    <cellStyle name="Followed Hyperlink" xfId="1004" builtinId="9" hidden="1"/>
    <cellStyle name="Followed Hyperlink" xfId="1005" builtinId="9" hidden="1"/>
    <cellStyle name="Followed Hyperlink" xfId="1006" builtinId="9" hidden="1"/>
    <cellStyle name="Followed Hyperlink" xfId="1007" builtinId="9" hidden="1"/>
    <cellStyle name="Followed Hyperlink" xfId="1008" builtinId="9" hidden="1"/>
    <cellStyle name="Followed Hyperlink" xfId="1009" builtinId="9" hidden="1"/>
    <cellStyle name="Followed Hyperlink" xfId="1010" builtinId="9" hidden="1"/>
    <cellStyle name="Followed Hyperlink" xfId="1011" builtinId="9" hidden="1"/>
    <cellStyle name="Followed Hyperlink" xfId="1012" builtinId="9" hidden="1"/>
    <cellStyle name="Followed Hyperlink" xfId="1013" builtinId="9" hidden="1"/>
    <cellStyle name="Followed Hyperlink" xfId="1014" builtinId="9" hidden="1"/>
    <cellStyle name="Followed Hyperlink" xfId="1015" builtinId="9" hidden="1"/>
    <cellStyle name="Followed Hyperlink" xfId="1016" builtinId="9" hidden="1"/>
    <cellStyle name="Followed Hyperlink" xfId="1017" builtinId="9" hidden="1"/>
    <cellStyle name="Followed Hyperlink" xfId="1018" builtinId="9" hidden="1"/>
    <cellStyle name="Followed Hyperlink" xfId="1019" builtinId="9" hidden="1"/>
    <cellStyle name="Followed Hyperlink" xfId="1020" builtinId="9" hidden="1"/>
    <cellStyle name="Followed Hyperlink" xfId="1021" builtinId="9" hidden="1"/>
    <cellStyle name="Followed Hyperlink" xfId="1023" builtinId="9" hidden="1"/>
    <cellStyle name="Followed Hyperlink" xfId="1024" builtinId="9" hidden="1"/>
    <cellStyle name="Followed Hyperlink" xfId="1025" builtinId="9" hidden="1"/>
    <cellStyle name="Followed Hyperlink" xfId="1026" builtinId="9" hidden="1"/>
    <cellStyle name="Followed Hyperlink" xfId="1027" builtinId="9" hidden="1"/>
    <cellStyle name="Followed Hyperlink" xfId="1028" builtinId="9" hidden="1"/>
    <cellStyle name="Followed Hyperlink" xfId="1029" builtinId="9" hidden="1"/>
    <cellStyle name="Followed Hyperlink" xfId="1030" builtinId="9" hidden="1"/>
    <cellStyle name="Followed Hyperlink" xfId="1031" builtinId="9" hidden="1"/>
    <cellStyle name="Followed Hyperlink" xfId="1032" builtinId="9" hidden="1"/>
    <cellStyle name="Followed Hyperlink" xfId="1033" builtinId="9" hidden="1"/>
    <cellStyle name="Followed Hyperlink" xfId="1034" builtinId="9" hidden="1"/>
    <cellStyle name="Followed Hyperlink" xfId="1035" builtinId="9" hidden="1"/>
    <cellStyle name="Followed Hyperlink" xfId="1036" builtinId="9" hidden="1"/>
    <cellStyle name="Followed Hyperlink" xfId="1037" builtinId="9" hidden="1"/>
    <cellStyle name="Followed Hyperlink" xfId="1038" builtinId="9" hidden="1"/>
    <cellStyle name="Followed Hyperlink" xfId="1039" builtinId="9" hidden="1"/>
    <cellStyle name="Followed Hyperlink" xfId="1040" builtinId="9" hidden="1"/>
    <cellStyle name="Followed Hyperlink" xfId="1041" builtinId="9" hidden="1"/>
    <cellStyle name="Followed Hyperlink" xfId="1042" builtinId="9" hidden="1"/>
    <cellStyle name="Followed Hyperlink" xfId="1043" builtinId="9" hidden="1"/>
    <cellStyle name="Followed Hyperlink" xfId="1044" builtinId="9" hidden="1"/>
    <cellStyle name="Followed Hyperlink" xfId="1045" builtinId="9" hidden="1"/>
    <cellStyle name="Followed Hyperlink" xfId="1046" builtinId="9" hidden="1"/>
    <cellStyle name="Followed Hyperlink" xfId="1047" builtinId="9" hidden="1"/>
    <cellStyle name="Followed Hyperlink" xfId="1048" builtinId="9" hidden="1"/>
    <cellStyle name="Followed Hyperlink" xfId="1049" builtinId="9" hidden="1"/>
    <cellStyle name="Followed Hyperlink" xfId="1050" builtinId="9" hidden="1"/>
    <cellStyle name="Followed Hyperlink" xfId="1051" builtinId="9" hidden="1"/>
    <cellStyle name="Followed Hyperlink" xfId="1052" builtinId="9" hidden="1"/>
    <cellStyle name="Followed Hyperlink" xfId="1053" builtinId="9" hidden="1"/>
    <cellStyle name="Followed Hyperlink" xfId="1054" builtinId="9" hidden="1"/>
    <cellStyle name="Followed Hyperlink" xfId="1055" builtinId="9" hidden="1"/>
    <cellStyle name="Followed Hyperlink" xfId="1056" builtinId="9" hidden="1"/>
    <cellStyle name="Followed Hyperlink" xfId="1057" builtinId="9" hidden="1"/>
    <cellStyle name="Followed Hyperlink" xfId="1058" builtinId="9" hidden="1"/>
    <cellStyle name="Followed Hyperlink" xfId="1059" builtinId="9" hidden="1"/>
    <cellStyle name="Followed Hyperlink" xfId="1060" builtinId="9" hidden="1"/>
    <cellStyle name="Followed Hyperlink" xfId="1061" builtinId="9" hidden="1"/>
    <cellStyle name="Followed Hyperlink" xfId="1062" builtinId="9" hidden="1"/>
    <cellStyle name="Followed Hyperlink" xfId="1063" builtinId="9" hidden="1"/>
    <cellStyle name="Followed Hyperlink" xfId="1064" builtinId="9" hidden="1"/>
    <cellStyle name="Followed Hyperlink" xfId="1065" builtinId="9" hidden="1"/>
    <cellStyle name="Followed Hyperlink" xfId="1066" builtinId="9" hidden="1"/>
    <cellStyle name="Followed Hyperlink" xfId="1067" builtinId="9" hidden="1"/>
    <cellStyle name="Followed Hyperlink" xfId="1068" builtinId="9" hidden="1"/>
    <cellStyle name="Followed Hyperlink" xfId="1069" builtinId="9" hidden="1"/>
    <cellStyle name="Followed Hyperlink" xfId="1070" builtinId="9" hidden="1"/>
    <cellStyle name="Followed Hyperlink" xfId="1071" builtinId="9" hidden="1"/>
    <cellStyle name="Followed Hyperlink" xfId="1072" builtinId="9" hidden="1"/>
    <cellStyle name="Followed Hyperlink" xfId="1073" builtinId="9" hidden="1"/>
    <cellStyle name="Followed Hyperlink" xfId="1074" builtinId="9" hidden="1"/>
    <cellStyle name="Followed Hyperlink" xfId="1075" builtinId="9" hidden="1"/>
    <cellStyle name="Followed Hyperlink" xfId="1076" builtinId="9" hidden="1"/>
    <cellStyle name="Followed Hyperlink" xfId="1077" builtinId="9" hidden="1"/>
    <cellStyle name="Followed Hyperlink" xfId="1078" builtinId="9" hidden="1"/>
    <cellStyle name="Followed Hyperlink" xfId="1079" builtinId="9" hidden="1"/>
    <cellStyle name="Followed Hyperlink" xfId="1080" builtinId="9" hidden="1"/>
    <cellStyle name="Followed Hyperlink" xfId="1081" builtinId="9" hidden="1"/>
    <cellStyle name="Followed Hyperlink" xfId="1082" builtinId="9" hidden="1"/>
    <cellStyle name="Followed Hyperlink" xfId="1083" builtinId="9" hidden="1"/>
    <cellStyle name="Followed Hyperlink" xfId="1084" builtinId="9" hidden="1"/>
    <cellStyle name="Followed Hyperlink" xfId="1085" builtinId="9" hidden="1"/>
    <cellStyle name="Followed Hyperlink" xfId="1086" builtinId="9" hidden="1"/>
    <cellStyle name="Followed Hyperlink" xfId="1087" builtinId="9" hidden="1"/>
    <cellStyle name="Followed Hyperlink" xfId="1088" builtinId="9" hidden="1"/>
    <cellStyle name="Followed Hyperlink" xfId="1089" builtinId="9" hidden="1"/>
    <cellStyle name="Followed Hyperlink" xfId="1090" builtinId="9" hidden="1"/>
    <cellStyle name="Followed Hyperlink" xfId="1091" builtinId="9" hidden="1"/>
    <cellStyle name="Followed Hyperlink" xfId="1092" builtinId="9" hidden="1"/>
    <cellStyle name="Followed Hyperlink" xfId="1093" builtinId="9" hidden="1"/>
    <cellStyle name="Followed Hyperlink" xfId="1094" builtinId="9" hidden="1"/>
    <cellStyle name="Followed Hyperlink" xfId="1095" builtinId="9" hidden="1"/>
    <cellStyle name="Followed Hyperlink" xfId="1096" builtinId="9" hidden="1"/>
    <cellStyle name="Followed Hyperlink" xfId="1097" builtinId="9" hidden="1"/>
    <cellStyle name="Followed Hyperlink" xfId="1098" builtinId="9" hidden="1"/>
    <cellStyle name="Followed Hyperlink" xfId="1099" builtinId="9" hidden="1"/>
    <cellStyle name="Followed Hyperlink" xfId="1100" builtinId="9" hidden="1"/>
    <cellStyle name="Followed Hyperlink" xfId="1101" builtinId="9" hidden="1"/>
    <cellStyle name="Followed Hyperlink" xfId="1102" builtinId="9" hidden="1"/>
    <cellStyle name="Followed Hyperlink" xfId="1103" builtinId="9" hidden="1"/>
    <cellStyle name="Followed Hyperlink" xfId="1104" builtinId="9" hidden="1"/>
    <cellStyle name="Followed Hyperlink" xfId="1105" builtinId="9" hidden="1"/>
    <cellStyle name="Followed Hyperlink" xfId="1106" builtinId="9" hidden="1"/>
    <cellStyle name="Followed Hyperlink" xfId="1107" builtinId="9" hidden="1"/>
    <cellStyle name="Followed Hyperlink" xfId="1108" builtinId="9" hidden="1"/>
    <cellStyle name="Followed Hyperlink" xfId="1109" builtinId="9" hidden="1"/>
    <cellStyle name="Followed Hyperlink" xfId="1110" builtinId="9" hidden="1"/>
    <cellStyle name="Followed Hyperlink" xfId="1111" builtinId="9" hidden="1"/>
    <cellStyle name="Followed Hyperlink" xfId="1112" builtinId="9" hidden="1"/>
    <cellStyle name="Followed Hyperlink" xfId="1113" builtinId="9" hidden="1"/>
    <cellStyle name="Followed Hyperlink" xfId="1114" builtinId="9" hidden="1"/>
    <cellStyle name="Followed Hyperlink" xfId="1115" builtinId="9" hidden="1"/>
    <cellStyle name="Followed Hyperlink" xfId="1116" builtinId="9" hidden="1"/>
    <cellStyle name="Followed Hyperlink" xfId="1117" builtinId="9" hidden="1"/>
    <cellStyle name="Followed Hyperlink" xfId="1118" builtinId="9" hidden="1"/>
    <cellStyle name="Followed Hyperlink" xfId="1119" builtinId="9" hidden="1"/>
    <cellStyle name="Followed Hyperlink" xfId="1120" builtinId="9" hidden="1"/>
    <cellStyle name="Followed Hyperlink" xfId="1121" builtinId="9" hidden="1"/>
    <cellStyle name="Followed Hyperlink" xfId="1122" builtinId="9" hidden="1"/>
    <cellStyle name="Followed Hyperlink" xfId="1123" builtinId="9" hidden="1"/>
    <cellStyle name="Followed Hyperlink" xfId="1124" builtinId="9" hidden="1"/>
    <cellStyle name="Followed Hyperlink" xfId="1125" builtinId="9" hidden="1"/>
    <cellStyle name="Followed Hyperlink" xfId="1126" builtinId="9" hidden="1"/>
    <cellStyle name="Followed Hyperlink" xfId="1127" builtinId="9" hidden="1"/>
    <cellStyle name="Followed Hyperlink" xfId="1128" builtinId="9" hidden="1"/>
    <cellStyle name="Followed Hyperlink" xfId="1129" builtinId="9" hidden="1"/>
    <cellStyle name="Followed Hyperlink" xfId="1130" builtinId="9" hidden="1"/>
    <cellStyle name="Followed Hyperlink" xfId="1131" builtinId="9" hidden="1"/>
    <cellStyle name="Followed Hyperlink" xfId="1132" builtinId="9" hidden="1"/>
    <cellStyle name="Followed Hyperlink" xfId="1133" builtinId="9" hidden="1"/>
    <cellStyle name="Followed Hyperlink" xfId="1134" builtinId="9" hidden="1"/>
    <cellStyle name="Followed Hyperlink" xfId="1135" builtinId="9" hidden="1"/>
    <cellStyle name="Followed Hyperlink" xfId="1136" builtinId="9" hidden="1"/>
    <cellStyle name="Followed Hyperlink" xfId="1137" builtinId="9" hidden="1"/>
    <cellStyle name="Followed Hyperlink" xfId="1138" builtinId="9" hidden="1"/>
    <cellStyle name="Followed Hyperlink" xfId="1139" builtinId="9" hidden="1"/>
    <cellStyle name="Followed Hyperlink" xfId="1140" builtinId="9" hidden="1"/>
    <cellStyle name="Followed Hyperlink" xfId="1141" builtinId="9" hidden="1"/>
    <cellStyle name="Followed Hyperlink" xfId="1142" builtinId="9" hidden="1"/>
    <cellStyle name="Followed Hyperlink" xfId="1143" builtinId="9" hidden="1"/>
    <cellStyle name="Followed Hyperlink" xfId="1144" builtinId="9" hidden="1"/>
    <cellStyle name="Followed Hyperlink" xfId="1145" builtinId="9" hidden="1"/>
    <cellStyle name="Followed Hyperlink" xfId="1146" builtinId="9" hidden="1"/>
    <cellStyle name="Followed Hyperlink" xfId="1147" builtinId="9" hidden="1"/>
    <cellStyle name="Followed Hyperlink" xfId="1148" builtinId="9" hidden="1"/>
    <cellStyle name="Followed Hyperlink" xfId="1149" builtinId="9" hidden="1"/>
    <cellStyle name="Followed Hyperlink" xfId="1150" builtinId="9" hidden="1"/>
    <cellStyle name="Followed Hyperlink" xfId="1151" builtinId="9" hidden="1"/>
    <cellStyle name="Followed Hyperlink" xfId="1152" builtinId="9" hidden="1"/>
    <cellStyle name="Followed Hyperlink" xfId="1153" builtinId="9" hidden="1"/>
    <cellStyle name="Followed Hyperlink" xfId="1154" builtinId="9" hidden="1"/>
    <cellStyle name="Followed Hyperlink" xfId="1155" builtinId="9" hidden="1"/>
    <cellStyle name="Followed Hyperlink" xfId="1156" builtinId="9" hidden="1"/>
    <cellStyle name="Followed Hyperlink" xfId="1157" builtinId="9" hidden="1"/>
    <cellStyle name="Followed Hyperlink" xfId="1158" builtinId="9" hidden="1"/>
    <cellStyle name="Followed Hyperlink" xfId="1159" builtinId="9" hidden="1"/>
    <cellStyle name="Followed Hyperlink" xfId="1160" builtinId="9" hidden="1"/>
    <cellStyle name="Followed Hyperlink" xfId="1161" builtinId="9" hidden="1"/>
    <cellStyle name="Followed Hyperlink" xfId="1162" builtinId="9" hidden="1"/>
    <cellStyle name="Followed Hyperlink" xfId="1163" builtinId="9" hidden="1"/>
    <cellStyle name="Followed Hyperlink" xfId="1164" builtinId="9" hidden="1"/>
    <cellStyle name="Followed Hyperlink" xfId="1165" builtinId="9" hidden="1"/>
    <cellStyle name="Followed Hyperlink" xfId="1166" builtinId="9" hidden="1"/>
    <cellStyle name="Followed Hyperlink" xfId="1167" builtinId="9" hidden="1"/>
    <cellStyle name="Followed Hyperlink" xfId="1168" builtinId="9" hidden="1"/>
    <cellStyle name="Followed Hyperlink" xfId="1169" builtinId="9" hidden="1"/>
    <cellStyle name="Followed Hyperlink" xfId="1170" builtinId="9" hidden="1"/>
    <cellStyle name="Followed Hyperlink" xfId="1171" builtinId="9" hidden="1"/>
    <cellStyle name="Followed Hyperlink" xfId="1172" builtinId="9" hidden="1"/>
    <cellStyle name="Followed Hyperlink" xfId="1173" builtinId="9" hidden="1"/>
    <cellStyle name="Followed Hyperlink" xfId="1174" builtinId="9" hidden="1"/>
    <cellStyle name="Followed Hyperlink" xfId="1175" builtinId="9" hidden="1"/>
    <cellStyle name="Followed Hyperlink" xfId="1176" builtinId="9" hidden="1"/>
    <cellStyle name="Followed Hyperlink" xfId="1177" builtinId="9" hidden="1"/>
    <cellStyle name="Followed Hyperlink" xfId="1178" builtinId="9" hidden="1"/>
    <cellStyle name="Followed Hyperlink" xfId="1179" builtinId="9" hidden="1"/>
    <cellStyle name="Followed Hyperlink" xfId="1180" builtinId="9" hidden="1"/>
    <cellStyle name="Followed Hyperlink" xfId="1181" builtinId="9" hidden="1"/>
    <cellStyle name="Followed Hyperlink" xfId="1182" builtinId="9" hidden="1"/>
    <cellStyle name="Followed Hyperlink" xfId="1183" builtinId="9" hidden="1"/>
    <cellStyle name="Followed Hyperlink" xfId="1184" builtinId="9" hidden="1"/>
    <cellStyle name="Followed Hyperlink" xfId="1185" builtinId="9" hidden="1"/>
    <cellStyle name="Followed Hyperlink" xfId="1186" builtinId="9" hidden="1"/>
    <cellStyle name="Followed Hyperlink" xfId="1187" builtinId="9" hidden="1"/>
    <cellStyle name="Followed Hyperlink" xfId="1188" builtinId="9" hidden="1"/>
    <cellStyle name="Followed Hyperlink" xfId="1189" builtinId="9" hidden="1"/>
    <cellStyle name="Followed Hyperlink" xfId="1190" builtinId="9" hidden="1"/>
    <cellStyle name="Followed Hyperlink" xfId="1191" builtinId="9" hidden="1"/>
    <cellStyle name="Followed Hyperlink" xfId="1192" builtinId="9" hidden="1"/>
    <cellStyle name="Followed Hyperlink" xfId="1193" builtinId="9" hidden="1"/>
    <cellStyle name="Followed Hyperlink" xfId="1194" builtinId="9" hidden="1"/>
    <cellStyle name="Followed Hyperlink" xfId="1195" builtinId="9" hidden="1"/>
    <cellStyle name="Followed Hyperlink" xfId="1196" builtinId="9" hidden="1"/>
    <cellStyle name="Followed Hyperlink" xfId="1197" builtinId="9" hidden="1"/>
    <cellStyle name="Followed Hyperlink" xfId="1198" builtinId="9" hidden="1"/>
    <cellStyle name="Followed Hyperlink" xfId="1199" builtinId="9" hidden="1"/>
    <cellStyle name="Followed Hyperlink" xfId="1200" builtinId="9" hidden="1"/>
    <cellStyle name="Followed Hyperlink" xfId="1201" builtinId="9" hidden="1"/>
    <cellStyle name="Followed Hyperlink" xfId="1202" builtinId="9" hidden="1"/>
    <cellStyle name="Followed Hyperlink" xfId="1203" builtinId="9" hidden="1"/>
    <cellStyle name="Followed Hyperlink" xfId="1204" builtinId="9" hidden="1"/>
    <cellStyle name="Followed Hyperlink" xfId="1205" builtinId="9" hidden="1"/>
    <cellStyle name="Followed Hyperlink" xfId="1206" builtinId="9" hidden="1"/>
    <cellStyle name="Followed Hyperlink" xfId="1207" builtinId="9" hidden="1"/>
    <cellStyle name="Followed Hyperlink" xfId="1208" builtinId="9" hidden="1"/>
    <cellStyle name="Followed Hyperlink" xfId="1209" builtinId="9" hidden="1"/>
    <cellStyle name="Followed Hyperlink" xfId="1210" builtinId="9" hidden="1"/>
    <cellStyle name="Followed Hyperlink" xfId="1211" builtinId="9" hidden="1"/>
    <cellStyle name="Followed Hyperlink" xfId="1212" builtinId="9" hidden="1"/>
    <cellStyle name="Followed Hyperlink" xfId="1213" builtinId="9" hidden="1"/>
    <cellStyle name="Followed Hyperlink" xfId="1214" builtinId="9" hidden="1"/>
    <cellStyle name="Followed Hyperlink" xfId="1215" builtinId="9" hidden="1"/>
    <cellStyle name="Followed Hyperlink" xfId="1216" builtinId="9" hidden="1"/>
    <cellStyle name="Followed Hyperlink" xfId="1217" builtinId="9" hidden="1"/>
    <cellStyle name="Followed Hyperlink" xfId="1218" builtinId="9" hidden="1"/>
    <cellStyle name="Followed Hyperlink" xfId="1219" builtinId="9" hidden="1"/>
    <cellStyle name="Followed Hyperlink" xfId="1220" builtinId="9" hidden="1"/>
    <cellStyle name="Followed Hyperlink" xfId="1221" builtinId="9" hidden="1"/>
    <cellStyle name="Followed Hyperlink" xfId="1222" builtinId="9" hidden="1"/>
    <cellStyle name="Followed Hyperlink" xfId="1223" builtinId="9" hidden="1"/>
    <cellStyle name="Followed Hyperlink" xfId="1224" builtinId="9" hidden="1"/>
    <cellStyle name="Followed Hyperlink" xfId="1225" builtinId="9" hidden="1"/>
    <cellStyle name="Followed Hyperlink" xfId="1226" builtinId="9" hidden="1"/>
    <cellStyle name="Followed Hyperlink" xfId="1227" builtinId="9" hidden="1"/>
    <cellStyle name="Followed Hyperlink" xfId="1228" builtinId="9" hidden="1"/>
    <cellStyle name="Followed Hyperlink" xfId="1229" builtinId="9" hidden="1"/>
    <cellStyle name="Followed Hyperlink" xfId="1230" builtinId="9" hidden="1"/>
    <cellStyle name="Followed Hyperlink" xfId="1231" builtinId="9" hidden="1"/>
    <cellStyle name="Followed Hyperlink" xfId="1232" builtinId="9" hidden="1"/>
    <cellStyle name="Followed Hyperlink" xfId="1233" builtinId="9" hidden="1"/>
    <cellStyle name="Followed Hyperlink" xfId="1234" builtinId="9" hidden="1"/>
    <cellStyle name="Followed Hyperlink" xfId="1235" builtinId="9" hidden="1"/>
    <cellStyle name="Followed Hyperlink" xfId="1236" builtinId="9" hidden="1"/>
    <cellStyle name="Followed Hyperlink" xfId="1237" builtinId="9" hidden="1"/>
    <cellStyle name="Followed Hyperlink" xfId="1238" builtinId="9" hidden="1"/>
    <cellStyle name="Followed Hyperlink" xfId="1239" builtinId="9" hidden="1"/>
    <cellStyle name="Followed Hyperlink" xfId="1240" builtinId="9" hidden="1"/>
    <cellStyle name="Followed Hyperlink" xfId="1241" builtinId="9" hidden="1"/>
    <cellStyle name="Followed Hyperlink" xfId="1242" builtinId="9" hidden="1"/>
    <cellStyle name="Followed Hyperlink" xfId="1243" builtinId="9" hidden="1"/>
    <cellStyle name="Followed Hyperlink" xfId="1244" builtinId="9" hidden="1"/>
    <cellStyle name="Followed Hyperlink" xfId="1245" builtinId="9" hidden="1"/>
    <cellStyle name="Followed Hyperlink" xfId="1246" builtinId="9" hidden="1"/>
    <cellStyle name="Followed Hyperlink" xfId="1247" builtinId="9" hidden="1"/>
    <cellStyle name="Followed Hyperlink" xfId="1248" builtinId="9" hidden="1"/>
    <cellStyle name="Followed Hyperlink" xfId="1249" builtinId="9" hidden="1"/>
    <cellStyle name="Followed Hyperlink" xfId="1250" builtinId="9" hidden="1"/>
    <cellStyle name="Followed Hyperlink" xfId="1251" builtinId="9" hidden="1"/>
    <cellStyle name="Followed Hyperlink" xfId="1252" builtinId="9" hidden="1"/>
    <cellStyle name="Followed Hyperlink" xfId="1253" builtinId="9" hidden="1"/>
    <cellStyle name="Followed Hyperlink" xfId="1254" builtinId="9" hidden="1"/>
    <cellStyle name="Followed Hyperlink" xfId="1255" builtinId="9" hidden="1"/>
    <cellStyle name="Followed Hyperlink" xfId="1256" builtinId="9" hidden="1"/>
    <cellStyle name="Followed Hyperlink" xfId="1257" builtinId="9" hidden="1"/>
    <cellStyle name="Followed Hyperlink" xfId="1258" builtinId="9" hidden="1"/>
    <cellStyle name="Followed Hyperlink" xfId="1259" builtinId="9" hidden="1"/>
    <cellStyle name="Followed Hyperlink" xfId="1260" builtinId="9" hidden="1"/>
    <cellStyle name="Followed Hyperlink" xfId="1261" builtinId="9" hidden="1"/>
    <cellStyle name="Followed Hyperlink" xfId="1262" builtinId="9" hidden="1"/>
    <cellStyle name="Followed Hyperlink" xfId="1263" builtinId="9" hidden="1"/>
    <cellStyle name="Followed Hyperlink" xfId="1264" builtinId="9" hidden="1"/>
    <cellStyle name="Followed Hyperlink" xfId="1265" builtinId="9" hidden="1"/>
    <cellStyle name="Followed Hyperlink" xfId="1266" builtinId="9" hidden="1"/>
    <cellStyle name="Followed Hyperlink" xfId="1267" builtinId="9" hidden="1"/>
    <cellStyle name="Followed Hyperlink" xfId="1268" builtinId="9" hidden="1"/>
    <cellStyle name="Followed Hyperlink" xfId="1269" builtinId="9" hidden="1"/>
    <cellStyle name="Followed Hyperlink" xfId="1270" builtinId="9" hidden="1"/>
    <cellStyle name="Followed Hyperlink" xfId="1271" builtinId="9" hidden="1"/>
    <cellStyle name="Followed Hyperlink" xfId="1272" builtinId="9" hidden="1"/>
    <cellStyle name="Followed Hyperlink" xfId="1273" builtinId="9" hidden="1"/>
    <cellStyle name="Followed Hyperlink" xfId="1274" builtinId="9" hidden="1"/>
    <cellStyle name="Followed Hyperlink" xfId="1275" builtinId="9" hidden="1"/>
    <cellStyle name="Followed Hyperlink" xfId="1276" builtinId="9" hidden="1"/>
    <cellStyle name="Followed Hyperlink" xfId="1277" builtinId="9" hidden="1"/>
    <cellStyle name="Followed Hyperlink" xfId="1278" builtinId="9" hidden="1"/>
    <cellStyle name="Followed Hyperlink" xfId="1279" builtinId="9" hidden="1"/>
    <cellStyle name="Followed Hyperlink" xfId="1280" builtinId="9" hidden="1"/>
    <cellStyle name="Followed Hyperlink" xfId="1281" builtinId="9" hidden="1"/>
    <cellStyle name="Followed Hyperlink" xfId="1282" builtinId="9" hidden="1"/>
    <cellStyle name="Followed Hyperlink" xfId="1283" builtinId="9" hidden="1"/>
    <cellStyle name="Followed Hyperlink" xfId="1284" builtinId="9" hidden="1"/>
    <cellStyle name="Followed Hyperlink" xfId="1285" builtinId="9" hidden="1"/>
    <cellStyle name="Followed Hyperlink" xfId="1286" builtinId="9" hidden="1"/>
    <cellStyle name="Followed Hyperlink" xfId="1287" builtinId="9" hidden="1"/>
    <cellStyle name="Followed Hyperlink" xfId="1288" builtinId="9" hidden="1"/>
    <cellStyle name="Followed Hyperlink" xfId="1289" builtinId="9" hidden="1"/>
    <cellStyle name="Followed Hyperlink" xfId="1290" builtinId="9" hidden="1"/>
    <cellStyle name="Followed Hyperlink" xfId="1291" builtinId="9" hidden="1"/>
    <cellStyle name="Followed Hyperlink" xfId="1292" builtinId="9" hidden="1"/>
    <cellStyle name="Followed Hyperlink" xfId="1293" builtinId="9" hidden="1"/>
    <cellStyle name="Followed Hyperlink" xfId="1294" builtinId="9" hidden="1"/>
    <cellStyle name="Followed Hyperlink" xfId="1295" builtinId="9" hidden="1"/>
    <cellStyle name="Followed Hyperlink" xfId="1296" builtinId="9" hidden="1"/>
    <cellStyle name="Followed Hyperlink" xfId="1297" builtinId="9" hidden="1"/>
    <cellStyle name="Followed Hyperlink" xfId="1298" builtinId="9" hidden="1"/>
    <cellStyle name="Followed Hyperlink" xfId="1299" builtinId="9" hidden="1"/>
    <cellStyle name="Followed Hyperlink" xfId="1300" builtinId="9" hidden="1"/>
    <cellStyle name="Followed Hyperlink" xfId="1301" builtinId="9" hidden="1"/>
    <cellStyle name="Followed Hyperlink" xfId="1302" builtinId="9" hidden="1"/>
    <cellStyle name="Followed Hyperlink" xfId="1303" builtinId="9" hidden="1"/>
    <cellStyle name="Followed Hyperlink" xfId="1304" builtinId="9" hidden="1"/>
    <cellStyle name="Followed Hyperlink" xfId="1305" builtinId="9" hidden="1"/>
    <cellStyle name="Followed Hyperlink" xfId="1306" builtinId="9" hidden="1"/>
    <cellStyle name="Followed Hyperlink" xfId="1307" builtinId="9" hidden="1"/>
    <cellStyle name="Followed Hyperlink" xfId="1308" builtinId="9" hidden="1"/>
    <cellStyle name="Followed Hyperlink" xfId="1309" builtinId="9" hidden="1"/>
    <cellStyle name="Followed Hyperlink" xfId="1310" builtinId="9" hidden="1"/>
    <cellStyle name="Followed Hyperlink" xfId="1311" builtinId="9" hidden="1"/>
    <cellStyle name="Followed Hyperlink" xfId="1312" builtinId="9" hidden="1"/>
    <cellStyle name="Followed Hyperlink" xfId="1314" builtinId="9" hidden="1"/>
    <cellStyle name="Followed Hyperlink" xfId="1315" builtinId="9" hidden="1"/>
    <cellStyle name="Followed Hyperlink" xfId="1316" builtinId="9" hidden="1"/>
    <cellStyle name="Followed Hyperlink" xfId="1317" builtinId="9" hidden="1"/>
    <cellStyle name="Followed Hyperlink" xfId="1318" builtinId="9" hidden="1"/>
    <cellStyle name="Followed Hyperlink" xfId="1319" builtinId="9" hidden="1"/>
    <cellStyle name="Followed Hyperlink" xfId="1320" builtinId="9" hidden="1"/>
    <cellStyle name="Followed Hyperlink" xfId="1321" builtinId="9" hidden="1"/>
    <cellStyle name="Followed Hyperlink" xfId="1322" builtinId="9" hidden="1"/>
    <cellStyle name="Followed Hyperlink" xfId="1323" builtinId="9" hidden="1"/>
    <cellStyle name="Followed Hyperlink" xfId="1324" builtinId="9" hidden="1"/>
    <cellStyle name="Followed Hyperlink" xfId="1325" builtinId="9" hidden="1"/>
    <cellStyle name="Followed Hyperlink" xfId="1326" builtinId="9" hidden="1"/>
    <cellStyle name="Followed Hyperlink" xfId="1327" builtinId="9" hidden="1"/>
    <cellStyle name="Followed Hyperlink" xfId="1328" builtinId="9" hidden="1"/>
    <cellStyle name="Followed Hyperlink" xfId="1329" builtinId="9" hidden="1"/>
    <cellStyle name="Followed Hyperlink" xfId="1330" builtinId="9" hidden="1"/>
    <cellStyle name="Followed Hyperlink" xfId="1331" builtinId="9" hidden="1"/>
    <cellStyle name="Followed Hyperlink" xfId="1332" builtinId="9" hidden="1"/>
    <cellStyle name="Followed Hyperlink" xfId="1333" builtinId="9" hidden="1"/>
    <cellStyle name="Followed Hyperlink" xfId="1334" builtinId="9" hidden="1"/>
    <cellStyle name="Followed Hyperlink" xfId="1335" builtinId="9" hidden="1"/>
    <cellStyle name="Followed Hyperlink" xfId="1336" builtinId="9" hidden="1"/>
    <cellStyle name="Followed Hyperlink" xfId="1337" builtinId="9" hidden="1"/>
    <cellStyle name="Followed Hyperlink" xfId="1338" builtinId="9" hidden="1"/>
    <cellStyle name="Followed Hyperlink" xfId="1339" builtinId="9" hidden="1"/>
    <cellStyle name="Followed Hyperlink" xfId="1340" builtinId="9" hidden="1"/>
    <cellStyle name="Followed Hyperlink" xfId="1341" builtinId="9" hidden="1"/>
    <cellStyle name="Followed Hyperlink" xfId="1342" builtinId="9" hidden="1"/>
    <cellStyle name="Followed Hyperlink" xfId="1343" builtinId="9" hidden="1"/>
    <cellStyle name="Followed Hyperlink" xfId="1344" builtinId="9" hidden="1"/>
    <cellStyle name="Followed Hyperlink" xfId="1345" builtinId="9" hidden="1"/>
    <cellStyle name="Followed Hyperlink" xfId="1346" builtinId="9" hidden="1"/>
    <cellStyle name="Followed Hyperlink" xfId="1347" builtinId="9" hidden="1"/>
    <cellStyle name="Followed Hyperlink" xfId="1349" builtinId="9" hidden="1"/>
    <cellStyle name="Followed Hyperlink" xfId="1350" builtinId="9" hidden="1"/>
    <cellStyle name="Followed Hyperlink" xfId="1351" builtinId="9" hidden="1"/>
    <cellStyle name="Followed Hyperlink" xfId="1352" builtinId="9" hidden="1"/>
    <cellStyle name="Followed Hyperlink" xfId="1353" builtinId="9" hidden="1"/>
    <cellStyle name="Followed Hyperlink" xfId="1354" builtinId="9" hidden="1"/>
    <cellStyle name="Followed Hyperlink" xfId="1355" builtinId="9" hidden="1"/>
    <cellStyle name="Followed Hyperlink" xfId="1356" builtinId="9" hidden="1"/>
    <cellStyle name="Followed Hyperlink" xfId="1357" builtinId="9" hidden="1"/>
    <cellStyle name="Followed Hyperlink" xfId="1358" builtinId="9" hidden="1"/>
    <cellStyle name="Followed Hyperlink" xfId="1359" builtinId="9" hidden="1"/>
    <cellStyle name="Followed Hyperlink" xfId="1360" builtinId="9" hidden="1"/>
    <cellStyle name="Followed Hyperlink" xfId="1361" builtinId="9" hidden="1"/>
    <cellStyle name="Followed Hyperlink" xfId="1362" builtinId="9" hidden="1"/>
    <cellStyle name="Followed Hyperlink" xfId="1363" builtinId="9" hidden="1"/>
    <cellStyle name="Followed Hyperlink" xfId="1364" builtinId="9" hidden="1"/>
    <cellStyle name="Followed Hyperlink" xfId="1365" builtinId="9" hidden="1"/>
    <cellStyle name="Followed Hyperlink" xfId="1366" builtinId="9" hidden="1"/>
    <cellStyle name="Followed Hyperlink" xfId="1367" builtinId="9" hidden="1"/>
    <cellStyle name="Followed Hyperlink" xfId="1368" builtinId="9" hidden="1"/>
    <cellStyle name="Followed Hyperlink" xfId="1369" builtinId="9" hidden="1"/>
    <cellStyle name="Followed Hyperlink" xfId="1370" builtinId="9" hidden="1"/>
    <cellStyle name="Followed Hyperlink" xfId="1371" builtinId="9" hidden="1"/>
    <cellStyle name="Followed Hyperlink" xfId="1372" builtinId="9" hidden="1"/>
    <cellStyle name="Followed Hyperlink" xfId="1373" builtinId="9" hidden="1"/>
    <cellStyle name="Followed Hyperlink" xfId="1374" builtinId="9" hidden="1"/>
    <cellStyle name="Followed Hyperlink" xfId="1375" builtinId="9" hidden="1"/>
    <cellStyle name="Followed Hyperlink" xfId="1376" builtinId="9" hidden="1"/>
    <cellStyle name="Followed Hyperlink" xfId="1377" builtinId="9" hidden="1"/>
    <cellStyle name="Followed Hyperlink" xfId="1378" builtinId="9" hidden="1"/>
    <cellStyle name="Followed Hyperlink" xfId="1379" builtinId="9" hidden="1"/>
    <cellStyle name="Followed Hyperlink" xfId="1380" builtinId="9" hidden="1"/>
    <cellStyle name="Followed Hyperlink" xfId="1381" builtinId="9" hidden="1"/>
    <cellStyle name="Followed Hyperlink" xfId="1382" builtinId="9" hidden="1"/>
    <cellStyle name="Followed Hyperlink" xfId="1383" builtinId="9" hidden="1"/>
    <cellStyle name="Followed Hyperlink" xfId="1384" builtinId="9" hidden="1"/>
    <cellStyle name="Followed Hyperlink" xfId="1385" builtinId="9" hidden="1"/>
    <cellStyle name="Followed Hyperlink" xfId="1386" builtinId="9" hidden="1"/>
    <cellStyle name="Followed Hyperlink" xfId="1387" builtinId="9" hidden="1"/>
    <cellStyle name="Followed Hyperlink" xfId="1388" builtinId="9" hidden="1"/>
    <cellStyle name="Followed Hyperlink" xfId="1389" builtinId="9" hidden="1"/>
    <cellStyle name="Followed Hyperlink" xfId="1390" builtinId="9" hidden="1"/>
    <cellStyle name="Followed Hyperlink" xfId="1391" builtinId="9" hidden="1"/>
    <cellStyle name="Followed Hyperlink" xfId="1392" builtinId="9" hidden="1"/>
    <cellStyle name="Followed Hyperlink" xfId="1393" builtinId="9" hidden="1"/>
    <cellStyle name="Followed Hyperlink" xfId="1394" builtinId="9" hidden="1"/>
    <cellStyle name="Followed Hyperlink" xfId="1395" builtinId="9" hidden="1"/>
    <cellStyle name="Followed Hyperlink" xfId="1396" builtinId="9" hidden="1"/>
    <cellStyle name="Followed Hyperlink" xfId="1397" builtinId="9" hidden="1"/>
    <cellStyle name="Followed Hyperlink" xfId="1398" builtinId="9" hidden="1"/>
    <cellStyle name="Followed Hyperlink" xfId="1399" builtinId="9" hidden="1"/>
    <cellStyle name="Followed Hyperlink" xfId="1400" builtinId="9" hidden="1"/>
    <cellStyle name="Followed Hyperlink" xfId="1401" builtinId="9" hidden="1"/>
    <cellStyle name="Followed Hyperlink" xfId="1402" builtinId="9" hidden="1"/>
    <cellStyle name="Followed Hyperlink" xfId="1403" builtinId="9" hidden="1"/>
    <cellStyle name="Followed Hyperlink" xfId="1404" builtinId="9" hidden="1"/>
    <cellStyle name="Followed Hyperlink" xfId="1405" builtinId="9" hidden="1"/>
    <cellStyle name="Followed Hyperlink" xfId="1406" builtinId="9" hidden="1"/>
    <cellStyle name="Followed Hyperlink" xfId="1407" builtinId="9" hidden="1"/>
    <cellStyle name="Followed Hyperlink" xfId="1408" builtinId="9" hidden="1"/>
    <cellStyle name="Followed Hyperlink" xfId="1409" builtinId="9" hidden="1"/>
    <cellStyle name="Followed Hyperlink" xfId="1410" builtinId="9" hidden="1"/>
    <cellStyle name="Followed Hyperlink" xfId="1411" builtinId="9" hidden="1"/>
    <cellStyle name="Followed Hyperlink" xfId="1412" builtinId="9" hidden="1"/>
    <cellStyle name="Followed Hyperlink" xfId="1413" builtinId="9" hidden="1"/>
    <cellStyle name="Followed Hyperlink" xfId="1414" builtinId="9" hidden="1"/>
    <cellStyle name="Followed Hyperlink" xfId="1415" builtinId="9" hidden="1"/>
    <cellStyle name="Followed Hyperlink" xfId="1416" builtinId="9" hidden="1"/>
    <cellStyle name="Followed Hyperlink" xfId="1417" builtinId="9" hidden="1"/>
    <cellStyle name="Followed Hyperlink" xfId="1418" builtinId="9" hidden="1"/>
    <cellStyle name="Followed Hyperlink" xfId="1419" builtinId="9" hidden="1"/>
    <cellStyle name="Followed Hyperlink" xfId="1420" builtinId="9" hidden="1"/>
    <cellStyle name="Followed Hyperlink" xfId="1421" builtinId="9" hidden="1"/>
    <cellStyle name="Followed Hyperlink" xfId="1422" builtinId="9" hidden="1"/>
    <cellStyle name="Followed Hyperlink" xfId="1423" builtinId="9" hidden="1"/>
    <cellStyle name="Followed Hyperlink" xfId="1424" builtinId="9" hidden="1"/>
    <cellStyle name="Followed Hyperlink" xfId="1425" builtinId="9" hidden="1"/>
    <cellStyle name="Followed Hyperlink" xfId="1426" builtinId="9" hidden="1"/>
    <cellStyle name="Followed Hyperlink" xfId="1427" builtinId="9" hidden="1"/>
    <cellStyle name="Followed Hyperlink" xfId="1428" builtinId="9" hidden="1"/>
    <cellStyle name="Followed Hyperlink" xfId="1429" builtinId="9" hidden="1"/>
    <cellStyle name="Followed Hyperlink" xfId="1430" builtinId="9" hidden="1"/>
    <cellStyle name="Followed Hyperlink" xfId="1431" builtinId="9" hidden="1"/>
    <cellStyle name="Followed Hyperlink" xfId="1432" builtinId="9" hidden="1"/>
    <cellStyle name="Followed Hyperlink" xfId="1433" builtinId="9" hidden="1"/>
    <cellStyle name="Followed Hyperlink" xfId="1434" builtinId="9" hidden="1"/>
    <cellStyle name="Followed Hyperlink" xfId="1435" builtinId="9" hidden="1"/>
    <cellStyle name="Followed Hyperlink" xfId="1436" builtinId="9" hidden="1"/>
    <cellStyle name="Followed Hyperlink" xfId="1437" builtinId="9" hidden="1"/>
    <cellStyle name="Followed Hyperlink" xfId="1438" builtinId="9" hidden="1"/>
    <cellStyle name="Followed Hyperlink" xfId="1439" builtinId="9" hidden="1"/>
    <cellStyle name="Followed Hyperlink" xfId="1440" builtinId="9" hidden="1"/>
    <cellStyle name="Followed Hyperlink" xfId="1441" builtinId="9" hidden="1"/>
    <cellStyle name="Followed Hyperlink" xfId="1442" builtinId="9" hidden="1"/>
    <cellStyle name="Followed Hyperlink" xfId="1443" builtinId="9" hidden="1"/>
    <cellStyle name="Followed Hyperlink" xfId="1444" builtinId="9" hidden="1"/>
    <cellStyle name="Followed Hyperlink" xfId="1445" builtinId="9" hidden="1"/>
    <cellStyle name="Followed Hyperlink" xfId="1446" builtinId="9" hidden="1"/>
    <cellStyle name="Followed Hyperlink" xfId="1447" builtinId="9" hidden="1"/>
    <cellStyle name="Followed Hyperlink" xfId="1448" builtinId="9" hidden="1"/>
    <cellStyle name="Followed Hyperlink" xfId="1449" builtinId="9" hidden="1"/>
    <cellStyle name="Followed Hyperlink" xfId="1450" builtinId="9" hidden="1"/>
    <cellStyle name="Followed Hyperlink" xfId="1451" builtinId="9" hidden="1"/>
    <cellStyle name="Followed Hyperlink" xfId="1452" builtinId="9" hidden="1"/>
    <cellStyle name="Followed Hyperlink" xfId="1453" builtinId="9" hidden="1"/>
    <cellStyle name="Followed Hyperlink" xfId="1454" builtinId="9" hidden="1"/>
    <cellStyle name="Followed Hyperlink" xfId="1455" builtinId="9" hidden="1"/>
    <cellStyle name="Followed Hyperlink" xfId="1456" builtinId="9" hidden="1"/>
    <cellStyle name="Followed Hyperlink" xfId="1457" builtinId="9" hidden="1"/>
    <cellStyle name="Followed Hyperlink" xfId="1458" builtinId="9" hidden="1"/>
    <cellStyle name="Followed Hyperlink" xfId="1459" builtinId="9" hidden="1"/>
    <cellStyle name="Followed Hyperlink" xfId="1460" builtinId="9" hidden="1"/>
    <cellStyle name="Followed Hyperlink" xfId="1461" builtinId="9" hidden="1"/>
    <cellStyle name="Followed Hyperlink" xfId="1462" builtinId="9" hidden="1"/>
    <cellStyle name="Followed Hyperlink" xfId="1463" builtinId="9" hidden="1"/>
    <cellStyle name="Followed Hyperlink" xfId="1464" builtinId="9" hidden="1"/>
    <cellStyle name="Followed Hyperlink" xfId="1465" builtinId="9" hidden="1"/>
    <cellStyle name="Followed Hyperlink" xfId="1466" builtinId="9" hidden="1"/>
    <cellStyle name="Followed Hyperlink" xfId="1467" builtinId="9" hidden="1"/>
    <cellStyle name="Followed Hyperlink" xfId="1468" builtinId="9" hidden="1"/>
    <cellStyle name="Followed Hyperlink" xfId="1469" builtinId="9" hidden="1"/>
    <cellStyle name="Followed Hyperlink" xfId="1470" builtinId="9" hidden="1"/>
    <cellStyle name="Followed Hyperlink" xfId="1471" builtinId="9" hidden="1"/>
    <cellStyle name="Followed Hyperlink" xfId="1472" builtinId="9" hidden="1"/>
    <cellStyle name="Followed Hyperlink" xfId="1473" builtinId="9" hidden="1"/>
    <cellStyle name="Followed Hyperlink" xfId="1474" builtinId="9" hidden="1"/>
    <cellStyle name="Followed Hyperlink" xfId="1475" builtinId="9" hidden="1"/>
    <cellStyle name="Followed Hyperlink" xfId="1476" builtinId="9" hidden="1"/>
    <cellStyle name="Followed Hyperlink" xfId="1477" builtinId="9" hidden="1"/>
    <cellStyle name="Followed Hyperlink" xfId="1478" builtinId="9" hidden="1"/>
    <cellStyle name="Followed Hyperlink" xfId="1479" builtinId="9" hidden="1"/>
    <cellStyle name="Followed Hyperlink" xfId="1480" builtinId="9" hidden="1"/>
    <cellStyle name="Followed Hyperlink" xfId="1481" builtinId="9" hidden="1"/>
    <cellStyle name="Followed Hyperlink" xfId="1482" builtinId="9" hidden="1"/>
    <cellStyle name="Followed Hyperlink" xfId="1483" builtinId="9" hidden="1"/>
    <cellStyle name="Followed Hyperlink" xfId="1484" builtinId="9" hidden="1"/>
    <cellStyle name="Followed Hyperlink" xfId="1485" builtinId="9" hidden="1"/>
    <cellStyle name="Followed Hyperlink" xfId="1486" builtinId="9" hidden="1"/>
    <cellStyle name="Followed Hyperlink" xfId="1487" builtinId="9" hidden="1"/>
    <cellStyle name="Followed Hyperlink" xfId="1488" builtinId="9" hidden="1"/>
    <cellStyle name="Followed Hyperlink" xfId="1489" builtinId="9" hidden="1"/>
    <cellStyle name="Followed Hyperlink" xfId="1490" builtinId="9" hidden="1"/>
    <cellStyle name="Followed Hyperlink" xfId="1491" builtinId="9" hidden="1"/>
    <cellStyle name="Followed Hyperlink" xfId="1492" builtinId="9" hidden="1"/>
    <cellStyle name="Followed Hyperlink" xfId="1493" builtinId="9" hidden="1"/>
    <cellStyle name="Followed Hyperlink" xfId="1494" builtinId="9" hidden="1"/>
    <cellStyle name="Followed Hyperlink" xfId="1495" builtinId="9" hidden="1"/>
    <cellStyle name="Followed Hyperlink" xfId="1496" builtinId="9" hidden="1"/>
    <cellStyle name="Followed Hyperlink" xfId="1497" builtinId="9" hidden="1"/>
    <cellStyle name="Followed Hyperlink" xfId="1498" builtinId="9" hidden="1"/>
    <cellStyle name="Followed Hyperlink" xfId="1499" builtinId="9" hidden="1"/>
    <cellStyle name="Followed Hyperlink" xfId="1500" builtinId="9" hidden="1"/>
    <cellStyle name="Followed Hyperlink" xfId="1501" builtinId="9" hidden="1"/>
    <cellStyle name="Followed Hyperlink" xfId="1502" builtinId="9" hidden="1"/>
    <cellStyle name="Followed Hyperlink" xfId="1503" builtinId="9" hidden="1"/>
    <cellStyle name="Followed Hyperlink" xfId="1504" builtinId="9" hidden="1"/>
    <cellStyle name="Followed Hyperlink" xfId="1505" builtinId="9" hidden="1"/>
    <cellStyle name="Followed Hyperlink" xfId="1506" builtinId="9" hidden="1"/>
    <cellStyle name="Followed Hyperlink" xfId="1507" builtinId="9" hidden="1"/>
    <cellStyle name="Followed Hyperlink" xfId="1508" builtinId="9" hidden="1"/>
    <cellStyle name="Followed Hyperlink" xfId="1509" builtinId="9" hidden="1"/>
    <cellStyle name="Followed Hyperlink" xfId="1510" builtinId="9" hidden="1"/>
    <cellStyle name="Followed Hyperlink" xfId="1511" builtinId="9" hidden="1"/>
    <cellStyle name="Followed Hyperlink" xfId="1512" builtinId="9" hidden="1"/>
    <cellStyle name="Followed Hyperlink" xfId="1513" builtinId="9" hidden="1"/>
    <cellStyle name="Followed Hyperlink" xfId="1514" builtinId="9" hidden="1"/>
    <cellStyle name="Followed Hyperlink" xfId="1515" builtinId="9" hidden="1"/>
    <cellStyle name="Followed Hyperlink" xfId="1516" builtinId="9" hidden="1"/>
    <cellStyle name="Followed Hyperlink" xfId="1517" builtinId="9" hidden="1"/>
    <cellStyle name="Followed Hyperlink" xfId="1518" builtinId="9" hidden="1"/>
    <cellStyle name="Followed Hyperlink" xfId="1519" builtinId="9" hidden="1"/>
    <cellStyle name="Followed Hyperlink" xfId="1520" builtinId="9" hidden="1"/>
    <cellStyle name="Followed Hyperlink" xfId="1521" builtinId="9" hidden="1"/>
    <cellStyle name="Followed Hyperlink" xfId="1522" builtinId="9" hidden="1"/>
    <cellStyle name="Followed Hyperlink" xfId="1523" builtinId="9" hidden="1"/>
    <cellStyle name="Followed Hyperlink" xfId="1524" builtinId="9" hidden="1"/>
    <cellStyle name="Followed Hyperlink" xfId="1525" builtinId="9" hidden="1"/>
    <cellStyle name="Followed Hyperlink" xfId="1526" builtinId="9" hidden="1"/>
    <cellStyle name="Followed Hyperlink" xfId="1527" builtinId="9" hidden="1"/>
    <cellStyle name="Followed Hyperlink" xfId="1528" builtinId="9" hidden="1"/>
    <cellStyle name="Followed Hyperlink" xfId="1529" builtinId="9" hidden="1"/>
    <cellStyle name="Followed Hyperlink" xfId="1530" builtinId="9" hidden="1"/>
    <cellStyle name="Followed Hyperlink" xfId="1531" builtinId="9" hidden="1"/>
    <cellStyle name="Followed Hyperlink" xfId="1532" builtinId="9" hidden="1"/>
    <cellStyle name="Followed Hyperlink" xfId="1533" builtinId="9" hidden="1"/>
    <cellStyle name="Followed Hyperlink" xfId="1534" builtinId="9" hidden="1"/>
    <cellStyle name="Followed Hyperlink" xfId="1535" builtinId="9" hidden="1"/>
    <cellStyle name="Followed Hyperlink" xfId="1536" builtinId="9" hidden="1"/>
    <cellStyle name="Followed Hyperlink" xfId="1537" builtinId="9" hidden="1"/>
    <cellStyle name="Followed Hyperlink" xfId="1538" builtinId="9" hidden="1"/>
    <cellStyle name="Followed Hyperlink" xfId="1539" builtinId="9" hidden="1"/>
    <cellStyle name="Followed Hyperlink" xfId="1540" builtinId="9" hidden="1"/>
    <cellStyle name="Followed Hyperlink" xfId="1541" builtinId="9" hidden="1"/>
    <cellStyle name="Followed Hyperlink" xfId="1542" builtinId="9" hidden="1"/>
    <cellStyle name="Followed Hyperlink" xfId="1543" builtinId="9" hidden="1"/>
    <cellStyle name="Followed Hyperlink" xfId="1544" builtinId="9" hidden="1"/>
    <cellStyle name="Followed Hyperlink" xfId="1545" builtinId="9" hidden="1"/>
    <cellStyle name="Followed Hyperlink" xfId="1546" builtinId="9" hidden="1"/>
    <cellStyle name="Followed Hyperlink" xfId="1547" builtinId="9" hidden="1"/>
    <cellStyle name="Followed Hyperlink" xfId="1548" builtinId="9" hidden="1"/>
    <cellStyle name="Followed Hyperlink" xfId="1549" builtinId="9" hidden="1"/>
    <cellStyle name="Followed Hyperlink" xfId="1550" builtinId="9" hidden="1"/>
    <cellStyle name="Followed Hyperlink" xfId="1551" builtinId="9" hidden="1"/>
    <cellStyle name="Followed Hyperlink" xfId="1552" builtinId="9" hidden="1"/>
    <cellStyle name="Followed Hyperlink" xfId="1553" builtinId="9" hidden="1"/>
    <cellStyle name="Followed Hyperlink" xfId="1554" builtinId="9" hidden="1"/>
    <cellStyle name="Followed Hyperlink" xfId="1555" builtinId="9" hidden="1"/>
    <cellStyle name="Followed Hyperlink" xfId="1556" builtinId="9" hidden="1"/>
    <cellStyle name="Followed Hyperlink" xfId="1557" builtinId="9" hidden="1"/>
    <cellStyle name="Followed Hyperlink" xfId="1558" builtinId="9" hidden="1"/>
    <cellStyle name="Followed Hyperlink" xfId="1559" builtinId="9" hidden="1"/>
    <cellStyle name="Followed Hyperlink" xfId="1560" builtinId="9" hidden="1"/>
    <cellStyle name="Followed Hyperlink" xfId="1561" builtinId="9" hidden="1"/>
    <cellStyle name="Followed Hyperlink" xfId="1562" builtinId="9" hidden="1"/>
    <cellStyle name="Followed Hyperlink" xfId="1563" builtinId="9" hidden="1"/>
    <cellStyle name="Followed Hyperlink" xfId="1564" builtinId="9" hidden="1"/>
    <cellStyle name="Followed Hyperlink" xfId="1565" builtinId="9" hidden="1"/>
    <cellStyle name="Followed Hyperlink" xfId="1566" builtinId="9" hidden="1"/>
    <cellStyle name="Followed Hyperlink" xfId="1567" builtinId="9" hidden="1"/>
    <cellStyle name="Followed Hyperlink" xfId="1568" builtinId="9" hidden="1"/>
    <cellStyle name="Followed Hyperlink" xfId="1569" builtinId="9" hidden="1"/>
    <cellStyle name="Followed Hyperlink" xfId="1570" builtinId="9" hidden="1"/>
    <cellStyle name="Followed Hyperlink" xfId="1571" builtinId="9" hidden="1"/>
    <cellStyle name="Followed Hyperlink" xfId="1572" builtinId="9" hidden="1"/>
    <cellStyle name="Followed Hyperlink" xfId="1573" builtinId="9" hidden="1"/>
    <cellStyle name="Followed Hyperlink" xfId="1574" builtinId="9" hidden="1"/>
    <cellStyle name="Followed Hyperlink" xfId="1575" builtinId="9" hidden="1"/>
    <cellStyle name="Followed Hyperlink" xfId="1576" builtinId="9" hidden="1"/>
    <cellStyle name="Followed Hyperlink" xfId="1577" builtinId="9" hidden="1"/>
    <cellStyle name="Followed Hyperlink" xfId="1578" builtinId="9" hidden="1"/>
    <cellStyle name="Followed Hyperlink" xfId="1579" builtinId="9" hidden="1"/>
    <cellStyle name="Followed Hyperlink" xfId="1580" builtinId="9" hidden="1"/>
    <cellStyle name="Followed Hyperlink" xfId="1581" builtinId="9" hidden="1"/>
    <cellStyle name="Followed Hyperlink" xfId="1582" builtinId="9" hidden="1"/>
    <cellStyle name="Followed Hyperlink" xfId="1583" builtinId="9" hidden="1"/>
    <cellStyle name="Followed Hyperlink" xfId="1584" builtinId="9" hidden="1"/>
    <cellStyle name="Followed Hyperlink" xfId="1585" builtinId="9" hidden="1"/>
    <cellStyle name="Followed Hyperlink" xfId="1586" builtinId="9" hidden="1"/>
    <cellStyle name="Followed Hyperlink" xfId="1587" builtinId="9" hidden="1"/>
    <cellStyle name="Followed Hyperlink" xfId="1588" builtinId="9" hidden="1"/>
    <cellStyle name="Followed Hyperlink" xfId="1589" builtinId="9" hidden="1"/>
    <cellStyle name="Followed Hyperlink" xfId="1590" builtinId="9" hidden="1"/>
    <cellStyle name="Followed Hyperlink" xfId="1591" builtinId="9" hidden="1"/>
    <cellStyle name="Followed Hyperlink" xfId="1592" builtinId="9" hidden="1"/>
    <cellStyle name="Followed Hyperlink" xfId="1593" builtinId="9" hidden="1"/>
    <cellStyle name="Followed Hyperlink" xfId="1594" builtinId="9" hidden="1"/>
    <cellStyle name="Followed Hyperlink" xfId="1595" builtinId="9" hidden="1"/>
    <cellStyle name="Followed Hyperlink" xfId="1596" builtinId="9" hidden="1"/>
    <cellStyle name="Followed Hyperlink" xfId="1597" builtinId="9" hidden="1"/>
    <cellStyle name="Followed Hyperlink" xfId="1598" builtinId="9" hidden="1"/>
    <cellStyle name="Followed Hyperlink" xfId="1599" builtinId="9" hidden="1"/>
    <cellStyle name="Followed Hyperlink" xfId="1600" builtinId="9" hidden="1"/>
    <cellStyle name="Followed Hyperlink" xfId="1601" builtinId="9" hidden="1"/>
    <cellStyle name="Followed Hyperlink" xfId="1602" builtinId="9" hidden="1"/>
    <cellStyle name="Followed Hyperlink" xfId="1603" builtinId="9" hidden="1"/>
    <cellStyle name="Followed Hyperlink" xfId="1604" builtinId="9" hidden="1"/>
    <cellStyle name="Followed Hyperlink" xfId="1605" builtinId="9" hidden="1"/>
    <cellStyle name="Followed Hyperlink" xfId="1606" builtinId="9" hidden="1"/>
    <cellStyle name="Followed Hyperlink" xfId="1607" builtinId="9" hidden="1"/>
    <cellStyle name="Followed Hyperlink" xfId="1608" builtinId="9" hidden="1"/>
    <cellStyle name="Followed Hyperlink" xfId="1609" builtinId="9" hidden="1"/>
    <cellStyle name="Followed Hyperlink" xfId="1610" builtinId="9" hidden="1"/>
    <cellStyle name="Followed Hyperlink" xfId="1611" builtinId="9" hidden="1"/>
    <cellStyle name="Followed Hyperlink" xfId="1612" builtinId="9" hidden="1"/>
    <cellStyle name="Followed Hyperlink" xfId="1613" builtinId="9" hidden="1"/>
    <cellStyle name="Followed Hyperlink" xfId="1614" builtinId="9" hidden="1"/>
    <cellStyle name="Followed Hyperlink" xfId="1615" builtinId="9" hidden="1"/>
    <cellStyle name="Followed Hyperlink" xfId="1616" builtinId="9" hidden="1"/>
    <cellStyle name="Followed Hyperlink" xfId="1617" builtinId="9" hidden="1"/>
    <cellStyle name="Followed Hyperlink" xfId="1618" builtinId="9" hidden="1"/>
    <cellStyle name="Followed Hyperlink" xfId="1619" builtinId="9" hidden="1"/>
    <cellStyle name="Followed Hyperlink" xfId="1620" builtinId="9" hidden="1"/>
    <cellStyle name="Followed Hyperlink" xfId="1621" builtinId="9" hidden="1"/>
    <cellStyle name="Followed Hyperlink" xfId="1622" builtinId="9" hidden="1"/>
    <cellStyle name="Followed Hyperlink" xfId="1623" builtinId="9" hidden="1"/>
    <cellStyle name="Followed Hyperlink" xfId="1624" builtinId="9" hidden="1"/>
    <cellStyle name="Followed Hyperlink" xfId="1625" builtinId="9" hidden="1"/>
    <cellStyle name="Followed Hyperlink" xfId="1626" builtinId="9" hidden="1"/>
    <cellStyle name="Followed Hyperlink" xfId="1627" builtinId="9" hidden="1"/>
    <cellStyle name="Followed Hyperlink" xfId="1628" builtinId="9" hidden="1"/>
    <cellStyle name="Followed Hyperlink" xfId="1629" builtinId="9" hidden="1"/>
    <cellStyle name="Followed Hyperlink" xfId="1630" builtinId="9" hidden="1"/>
    <cellStyle name="Followed Hyperlink" xfId="1631" builtinId="9" hidden="1"/>
    <cellStyle name="Followed Hyperlink" xfId="1632" builtinId="9" hidden="1"/>
    <cellStyle name="Followed Hyperlink" xfId="1633" builtinId="9" hidden="1"/>
    <cellStyle name="Followed Hyperlink" xfId="1634" builtinId="9" hidden="1"/>
    <cellStyle name="Followed Hyperlink" xfId="1635" builtinId="9" hidden="1"/>
    <cellStyle name="Followed Hyperlink" xfId="1636" builtinId="9" hidden="1"/>
    <cellStyle name="Followed Hyperlink" xfId="1637" builtinId="9" hidden="1"/>
    <cellStyle name="Followed Hyperlink" xfId="1638" builtinId="9" hidden="1"/>
    <cellStyle name="Followed Hyperlink" xfId="1640" builtinId="9" hidden="1"/>
    <cellStyle name="Followed Hyperlink" xfId="1641" builtinId="9" hidden="1"/>
    <cellStyle name="Followed Hyperlink" xfId="1642" builtinId="9" hidden="1"/>
    <cellStyle name="Followed Hyperlink" xfId="1643" builtinId="9" hidden="1"/>
    <cellStyle name="Followed Hyperlink" xfId="1644" builtinId="9" hidden="1"/>
    <cellStyle name="Followed Hyperlink" xfId="1645" builtinId="9" hidden="1"/>
    <cellStyle name="Followed Hyperlink" xfId="1646" builtinId="9" hidden="1"/>
    <cellStyle name="Followed Hyperlink" xfId="1647" builtinId="9" hidden="1"/>
    <cellStyle name="Followed Hyperlink" xfId="1648" builtinId="9" hidden="1"/>
    <cellStyle name="Followed Hyperlink" xfId="1649" builtinId="9" hidden="1"/>
    <cellStyle name="Followed Hyperlink" xfId="1650" builtinId="9" hidden="1"/>
    <cellStyle name="Followed Hyperlink" xfId="1651" builtinId="9" hidden="1"/>
    <cellStyle name="Followed Hyperlink" xfId="1652" builtinId="9" hidden="1"/>
    <cellStyle name="Followed Hyperlink" xfId="1653" builtinId="9" hidden="1"/>
    <cellStyle name="Followed Hyperlink" xfId="1654" builtinId="9" hidden="1"/>
    <cellStyle name="Followed Hyperlink" xfId="1655" builtinId="9" hidden="1"/>
    <cellStyle name="Followed Hyperlink" xfId="1656" builtinId="9" hidden="1"/>
    <cellStyle name="Followed Hyperlink" xfId="1657" builtinId="9" hidden="1"/>
    <cellStyle name="Followed Hyperlink" xfId="1658" builtinId="9" hidden="1"/>
    <cellStyle name="Followed Hyperlink" xfId="1659" builtinId="9" hidden="1"/>
    <cellStyle name="Followed Hyperlink" xfId="1660" builtinId="9" hidden="1"/>
    <cellStyle name="Followed Hyperlink" xfId="1661" builtinId="9" hidden="1"/>
    <cellStyle name="Followed Hyperlink" xfId="1662" builtinId="9" hidden="1"/>
    <cellStyle name="Followed Hyperlink" xfId="1663" builtinId="9" hidden="1"/>
    <cellStyle name="Followed Hyperlink" xfId="1664" builtinId="9" hidden="1"/>
    <cellStyle name="Followed Hyperlink" xfId="1665" builtinId="9" hidden="1"/>
    <cellStyle name="Followed Hyperlink" xfId="1666" builtinId="9" hidden="1"/>
    <cellStyle name="Followed Hyperlink" xfId="1667" builtinId="9" hidden="1"/>
    <cellStyle name="Followed Hyperlink" xfId="1668" builtinId="9" hidden="1"/>
    <cellStyle name="Followed Hyperlink" xfId="1669" builtinId="9" hidden="1"/>
    <cellStyle name="Followed Hyperlink" xfId="1670" builtinId="9" hidden="1"/>
    <cellStyle name="Followed Hyperlink" xfId="1671" builtinId="9" hidden="1"/>
    <cellStyle name="Followed Hyperlink" xfId="1672" builtinId="9" hidden="1"/>
    <cellStyle name="Followed Hyperlink" xfId="1673" builtinId="9" hidden="1"/>
    <cellStyle name="Followed Hyperlink" xfId="1674" builtinId="9" hidden="1"/>
    <cellStyle name="Followed Hyperlink" xfId="1675" builtinId="9" hidden="1"/>
    <cellStyle name="Followed Hyperlink" xfId="1676" builtinId="9" hidden="1"/>
    <cellStyle name="Followed Hyperlink" xfId="1677" builtinId="9" hidden="1"/>
    <cellStyle name="Followed Hyperlink" xfId="1678" builtinId="9" hidden="1"/>
    <cellStyle name="Followed Hyperlink" xfId="1679" builtinId="9" hidden="1"/>
    <cellStyle name="Followed Hyperlink" xfId="1680" builtinId="9" hidden="1"/>
    <cellStyle name="Followed Hyperlink" xfId="1681" builtinId="9" hidden="1"/>
    <cellStyle name="Followed Hyperlink" xfId="1682" builtinId="9" hidden="1"/>
    <cellStyle name="Followed Hyperlink" xfId="1683" builtinId="9" hidden="1"/>
    <cellStyle name="Followed Hyperlink" xfId="1684" builtinId="9" hidden="1"/>
    <cellStyle name="Followed Hyperlink" xfId="1685" builtinId="9" hidden="1"/>
    <cellStyle name="Followed Hyperlink" xfId="1686" builtinId="9" hidden="1"/>
    <cellStyle name="Followed Hyperlink" xfId="1687" builtinId="9" hidden="1"/>
    <cellStyle name="Followed Hyperlink" xfId="1688" builtinId="9" hidden="1"/>
    <cellStyle name="Followed Hyperlink" xfId="1689" builtinId="9" hidden="1"/>
    <cellStyle name="Followed Hyperlink" xfId="1690" builtinId="9" hidden="1"/>
    <cellStyle name="Followed Hyperlink" xfId="1691" builtinId="9" hidden="1"/>
    <cellStyle name="Followed Hyperlink" xfId="1692" builtinId="9" hidden="1"/>
    <cellStyle name="Followed Hyperlink" xfId="1693" builtinId="9" hidden="1"/>
    <cellStyle name="Followed Hyperlink" xfId="1694" builtinId="9" hidden="1"/>
    <cellStyle name="Followed Hyperlink" xfId="1695" builtinId="9" hidden="1"/>
    <cellStyle name="Followed Hyperlink" xfId="1696" builtinId="9" hidden="1"/>
    <cellStyle name="Followed Hyperlink" xfId="1697" builtinId="9" hidden="1"/>
    <cellStyle name="Followed Hyperlink" xfId="1698" builtinId="9" hidden="1"/>
    <cellStyle name="Followed Hyperlink" xfId="1699" builtinId="9" hidden="1"/>
    <cellStyle name="Followed Hyperlink" xfId="1700" builtinId="9" hidden="1"/>
    <cellStyle name="Followed Hyperlink" xfId="1701" builtinId="9" hidden="1"/>
    <cellStyle name="Followed Hyperlink" xfId="1702" builtinId="9" hidden="1"/>
    <cellStyle name="Followed Hyperlink" xfId="1703" builtinId="9" hidden="1"/>
    <cellStyle name="Followed Hyperlink" xfId="1704" builtinId="9" hidden="1"/>
    <cellStyle name="Followed Hyperlink" xfId="1705" builtinId="9" hidden="1"/>
    <cellStyle name="Followed Hyperlink" xfId="1706" builtinId="9" hidden="1"/>
    <cellStyle name="Followed Hyperlink" xfId="1707" builtinId="9" hidden="1"/>
    <cellStyle name="Followed Hyperlink" xfId="1708" builtinId="9" hidden="1"/>
    <cellStyle name="Followed Hyperlink" xfId="1709" builtinId="9" hidden="1"/>
    <cellStyle name="Followed Hyperlink" xfId="1710" builtinId="9" hidden="1"/>
    <cellStyle name="Followed Hyperlink" xfId="1711" builtinId="9" hidden="1"/>
    <cellStyle name="Followed Hyperlink" xfId="1712" builtinId="9" hidden="1"/>
    <cellStyle name="Followed Hyperlink" xfId="1713" builtinId="9" hidden="1"/>
    <cellStyle name="Followed Hyperlink" xfId="1714" builtinId="9" hidden="1"/>
    <cellStyle name="Followed Hyperlink" xfId="1715" builtinId="9" hidden="1"/>
    <cellStyle name="Followed Hyperlink" xfId="1716" builtinId="9" hidden="1"/>
    <cellStyle name="Followed Hyperlink" xfId="1717" builtinId="9" hidden="1"/>
    <cellStyle name="Followed Hyperlink" xfId="1718" builtinId="9" hidden="1"/>
    <cellStyle name="Followed Hyperlink" xfId="1719" builtinId="9" hidden="1"/>
    <cellStyle name="Followed Hyperlink" xfId="1720" builtinId="9" hidden="1"/>
    <cellStyle name="Followed Hyperlink" xfId="1721" builtinId="9" hidden="1"/>
    <cellStyle name="Followed Hyperlink" xfId="1722" builtinId="9" hidden="1"/>
    <cellStyle name="Followed Hyperlink" xfId="1723" builtinId="9" hidden="1"/>
    <cellStyle name="Followed Hyperlink" xfId="1724" builtinId="9" hidden="1"/>
    <cellStyle name="Followed Hyperlink" xfId="1725" builtinId="9" hidden="1"/>
    <cellStyle name="Followed Hyperlink" xfId="1726" builtinId="9" hidden="1"/>
    <cellStyle name="Followed Hyperlink" xfId="1727" builtinId="9" hidden="1"/>
    <cellStyle name="Followed Hyperlink" xfId="1728" builtinId="9" hidden="1"/>
    <cellStyle name="Followed Hyperlink" xfId="1729" builtinId="9" hidden="1"/>
    <cellStyle name="Followed Hyperlink" xfId="1730" builtinId="9" hidden="1"/>
    <cellStyle name="Followed Hyperlink" xfId="1731" builtinId="9" hidden="1"/>
    <cellStyle name="Followed Hyperlink" xfId="1732" builtinId="9" hidden="1"/>
    <cellStyle name="Followed Hyperlink" xfId="1733" builtinId="9" hidden="1"/>
    <cellStyle name="Followed Hyperlink" xfId="1734" builtinId="9" hidden="1"/>
    <cellStyle name="Followed Hyperlink" xfId="1735" builtinId="9" hidden="1"/>
    <cellStyle name="Followed Hyperlink" xfId="1736" builtinId="9" hidden="1"/>
    <cellStyle name="Followed Hyperlink" xfId="1737" builtinId="9" hidden="1"/>
    <cellStyle name="Followed Hyperlink" xfId="1738" builtinId="9" hidden="1"/>
    <cellStyle name="Followed Hyperlink" xfId="1739" builtinId="9" hidden="1"/>
    <cellStyle name="Followed Hyperlink" xfId="1740" builtinId="9" hidden="1"/>
    <cellStyle name="Followed Hyperlink" xfId="1741" builtinId="9" hidden="1"/>
    <cellStyle name="Followed Hyperlink" xfId="1742" builtinId="9" hidden="1"/>
    <cellStyle name="Followed Hyperlink" xfId="1743" builtinId="9" hidden="1"/>
    <cellStyle name="Followed Hyperlink" xfId="1744" builtinId="9" hidden="1"/>
    <cellStyle name="Followed Hyperlink" xfId="1745" builtinId="9" hidden="1"/>
    <cellStyle name="Followed Hyperlink" xfId="1746" builtinId="9" hidden="1"/>
    <cellStyle name="Followed Hyperlink" xfId="1747" builtinId="9" hidden="1"/>
    <cellStyle name="Followed Hyperlink" xfId="1748" builtinId="9" hidden="1"/>
    <cellStyle name="Followed Hyperlink" xfId="1749" builtinId="9" hidden="1"/>
    <cellStyle name="Followed Hyperlink" xfId="1750" builtinId="9" hidden="1"/>
    <cellStyle name="Followed Hyperlink" xfId="1751" builtinId="9" hidden="1"/>
    <cellStyle name="Followed Hyperlink" xfId="1752" builtinId="9" hidden="1"/>
    <cellStyle name="Followed Hyperlink" xfId="1753" builtinId="9" hidden="1"/>
    <cellStyle name="Followed Hyperlink" xfId="1754" builtinId="9" hidden="1"/>
    <cellStyle name="Followed Hyperlink" xfId="1755" builtinId="9" hidden="1"/>
    <cellStyle name="Followed Hyperlink" xfId="1756" builtinId="9" hidden="1"/>
    <cellStyle name="Followed Hyperlink" xfId="1757" builtinId="9" hidden="1"/>
    <cellStyle name="Followed Hyperlink" xfId="1758" builtinId="9" hidden="1"/>
    <cellStyle name="Followed Hyperlink" xfId="1759" builtinId="9" hidden="1"/>
    <cellStyle name="Followed Hyperlink" xfId="1760" builtinId="9" hidden="1"/>
    <cellStyle name="Followed Hyperlink" xfId="1761" builtinId="9" hidden="1"/>
    <cellStyle name="Followed Hyperlink" xfId="1762" builtinId="9" hidden="1"/>
    <cellStyle name="Followed Hyperlink" xfId="1763" builtinId="9" hidden="1"/>
    <cellStyle name="Followed Hyperlink" xfId="1764" builtinId="9" hidden="1"/>
    <cellStyle name="Followed Hyperlink" xfId="1765" builtinId="9" hidden="1"/>
    <cellStyle name="Followed Hyperlink" xfId="1766" builtinId="9" hidden="1"/>
    <cellStyle name="Followed Hyperlink" xfId="1767" builtinId="9" hidden="1"/>
    <cellStyle name="Followed Hyperlink" xfId="1768" builtinId="9" hidden="1"/>
    <cellStyle name="Followed Hyperlink" xfId="1769" builtinId="9" hidden="1"/>
    <cellStyle name="Followed Hyperlink" xfId="1770" builtinId="9" hidden="1"/>
    <cellStyle name="Followed Hyperlink" xfId="1771" builtinId="9" hidden="1"/>
    <cellStyle name="Followed Hyperlink" xfId="1772" builtinId="9" hidden="1"/>
    <cellStyle name="Followed Hyperlink" xfId="1773" builtinId="9" hidden="1"/>
    <cellStyle name="Followed Hyperlink" xfId="1774" builtinId="9" hidden="1"/>
    <cellStyle name="Followed Hyperlink" xfId="1775" builtinId="9" hidden="1"/>
    <cellStyle name="Followed Hyperlink" xfId="1776" builtinId="9" hidden="1"/>
    <cellStyle name="Followed Hyperlink" xfId="1777" builtinId="9" hidden="1"/>
    <cellStyle name="Followed Hyperlink" xfId="1778" builtinId="9" hidden="1"/>
    <cellStyle name="Followed Hyperlink" xfId="1779" builtinId="9" hidden="1"/>
    <cellStyle name="Followed Hyperlink" xfId="1780" builtinId="9" hidden="1"/>
    <cellStyle name="Followed Hyperlink" xfId="1781" builtinId="9" hidden="1"/>
    <cellStyle name="Followed Hyperlink" xfId="1782" builtinId="9" hidden="1"/>
    <cellStyle name="Followed Hyperlink" xfId="1783" builtinId="9" hidden="1"/>
    <cellStyle name="Followed Hyperlink" xfId="1784" builtinId="9" hidden="1"/>
    <cellStyle name="Followed Hyperlink" xfId="1785" builtinId="9" hidden="1"/>
    <cellStyle name="Followed Hyperlink" xfId="1786" builtinId="9" hidden="1"/>
    <cellStyle name="Followed Hyperlink" xfId="1787" builtinId="9" hidden="1"/>
    <cellStyle name="Followed Hyperlink" xfId="1788" builtinId="9" hidden="1"/>
    <cellStyle name="Followed Hyperlink" xfId="1789" builtinId="9" hidden="1"/>
    <cellStyle name="Followed Hyperlink" xfId="1790" builtinId="9" hidden="1"/>
    <cellStyle name="Followed Hyperlink" xfId="1791" builtinId="9" hidden="1"/>
    <cellStyle name="Followed Hyperlink" xfId="1792" builtinId="9" hidden="1"/>
    <cellStyle name="Followed Hyperlink" xfId="1793" builtinId="9" hidden="1"/>
    <cellStyle name="Followed Hyperlink" xfId="1794" builtinId="9" hidden="1"/>
    <cellStyle name="Followed Hyperlink" xfId="1795" builtinId="9" hidden="1"/>
    <cellStyle name="Followed Hyperlink" xfId="1796" builtinId="9" hidden="1"/>
    <cellStyle name="Followed Hyperlink" xfId="1797" builtinId="9" hidden="1"/>
    <cellStyle name="Followed Hyperlink" xfId="1798" builtinId="9" hidden="1"/>
    <cellStyle name="Followed Hyperlink" xfId="1799" builtinId="9" hidden="1"/>
    <cellStyle name="Followed Hyperlink" xfId="1800" builtinId="9" hidden="1"/>
    <cellStyle name="Followed Hyperlink" xfId="1801" builtinId="9" hidden="1"/>
    <cellStyle name="Followed Hyperlink" xfId="1802" builtinId="9" hidden="1"/>
    <cellStyle name="Followed Hyperlink" xfId="1803" builtinId="9" hidden="1"/>
    <cellStyle name="Followed Hyperlink" xfId="1804" builtinId="9" hidden="1"/>
    <cellStyle name="Followed Hyperlink" xfId="1805" builtinId="9" hidden="1"/>
    <cellStyle name="Followed Hyperlink" xfId="1806" builtinId="9" hidden="1"/>
    <cellStyle name="Followed Hyperlink" xfId="1807" builtinId="9" hidden="1"/>
    <cellStyle name="Followed Hyperlink" xfId="1808" builtinId="9" hidden="1"/>
    <cellStyle name="Followed Hyperlink" xfId="1809" builtinId="9" hidden="1"/>
    <cellStyle name="Followed Hyperlink" xfId="1810" builtinId="9" hidden="1"/>
    <cellStyle name="Followed Hyperlink" xfId="1811" builtinId="9" hidden="1"/>
    <cellStyle name="Followed Hyperlink" xfId="1812" builtinId="9" hidden="1"/>
    <cellStyle name="Followed Hyperlink" xfId="1813" builtinId="9" hidden="1"/>
    <cellStyle name="Followed Hyperlink" xfId="1814" builtinId="9" hidden="1"/>
    <cellStyle name="Followed Hyperlink" xfId="1815" builtinId="9" hidden="1"/>
    <cellStyle name="Followed Hyperlink" xfId="1816" builtinId="9" hidden="1"/>
    <cellStyle name="Followed Hyperlink" xfId="1817" builtinId="9" hidden="1"/>
    <cellStyle name="Followed Hyperlink" xfId="1818" builtinId="9" hidden="1"/>
    <cellStyle name="Followed Hyperlink" xfId="1819" builtinId="9" hidden="1"/>
    <cellStyle name="Followed Hyperlink" xfId="1820" builtinId="9" hidden="1"/>
    <cellStyle name="Followed Hyperlink" xfId="1821" builtinId="9" hidden="1"/>
    <cellStyle name="Followed Hyperlink" xfId="1822" builtinId="9" hidden="1"/>
    <cellStyle name="Followed Hyperlink" xfId="1823" builtinId="9" hidden="1"/>
    <cellStyle name="Followed Hyperlink" xfId="1824" builtinId="9" hidden="1"/>
    <cellStyle name="Followed Hyperlink" xfId="1825" builtinId="9" hidden="1"/>
    <cellStyle name="Followed Hyperlink" xfId="1826" builtinId="9" hidden="1"/>
    <cellStyle name="Followed Hyperlink" xfId="1827" builtinId="9" hidden="1"/>
    <cellStyle name="Followed Hyperlink" xfId="1828" builtinId="9" hidden="1"/>
    <cellStyle name="Followed Hyperlink" xfId="1829" builtinId="9" hidden="1"/>
    <cellStyle name="Followed Hyperlink" xfId="1830" builtinId="9" hidden="1"/>
    <cellStyle name="Followed Hyperlink" xfId="1831" builtinId="9" hidden="1"/>
    <cellStyle name="Followed Hyperlink" xfId="1832" builtinId="9" hidden="1"/>
    <cellStyle name="Followed Hyperlink" xfId="1833" builtinId="9" hidden="1"/>
    <cellStyle name="Followed Hyperlink" xfId="1834" builtinId="9" hidden="1"/>
    <cellStyle name="Followed Hyperlink" xfId="1835" builtinId="9" hidden="1"/>
    <cellStyle name="Followed Hyperlink" xfId="1836" builtinId="9" hidden="1"/>
    <cellStyle name="Followed Hyperlink" xfId="1837" builtinId="9" hidden="1"/>
    <cellStyle name="Followed Hyperlink" xfId="1838" builtinId="9" hidden="1"/>
    <cellStyle name="Followed Hyperlink" xfId="1839" builtinId="9" hidden="1"/>
    <cellStyle name="Followed Hyperlink" xfId="1840" builtinId="9" hidden="1"/>
    <cellStyle name="Followed Hyperlink" xfId="1841" builtinId="9" hidden="1"/>
    <cellStyle name="Followed Hyperlink" xfId="1842" builtinId="9" hidden="1"/>
    <cellStyle name="Followed Hyperlink" xfId="1843" builtinId="9" hidden="1"/>
    <cellStyle name="Followed Hyperlink" xfId="1844" builtinId="9" hidden="1"/>
    <cellStyle name="Followed Hyperlink" xfId="1845" builtinId="9" hidden="1"/>
    <cellStyle name="Followed Hyperlink" xfId="1846" builtinId="9" hidden="1"/>
    <cellStyle name="Followed Hyperlink" xfId="1847" builtinId="9" hidden="1"/>
    <cellStyle name="Followed Hyperlink" xfId="1848" builtinId="9" hidden="1"/>
    <cellStyle name="Followed Hyperlink" xfId="1849" builtinId="9" hidden="1"/>
    <cellStyle name="Followed Hyperlink" xfId="1850" builtinId="9" hidden="1"/>
    <cellStyle name="Followed Hyperlink" xfId="1851" builtinId="9" hidden="1"/>
    <cellStyle name="Followed Hyperlink" xfId="1852" builtinId="9" hidden="1"/>
    <cellStyle name="Followed Hyperlink" xfId="1853" builtinId="9" hidden="1"/>
    <cellStyle name="Followed Hyperlink" xfId="1854" builtinId="9" hidden="1"/>
    <cellStyle name="Followed Hyperlink" xfId="1855" builtinId="9" hidden="1"/>
    <cellStyle name="Followed Hyperlink" xfId="1856" builtinId="9" hidden="1"/>
    <cellStyle name="Followed Hyperlink" xfId="1857" builtinId="9" hidden="1"/>
    <cellStyle name="Followed Hyperlink" xfId="1858" builtinId="9" hidden="1"/>
    <cellStyle name="Followed Hyperlink" xfId="1859" builtinId="9" hidden="1"/>
    <cellStyle name="Followed Hyperlink" xfId="1860" builtinId="9" hidden="1"/>
    <cellStyle name="Followed Hyperlink" xfId="1861" builtinId="9" hidden="1"/>
    <cellStyle name="Followed Hyperlink" xfId="1862" builtinId="9" hidden="1"/>
    <cellStyle name="Followed Hyperlink" xfId="1863" builtinId="9" hidden="1"/>
    <cellStyle name="Followed Hyperlink" xfId="1864" builtinId="9" hidden="1"/>
    <cellStyle name="Followed Hyperlink" xfId="1865" builtinId="9" hidden="1"/>
    <cellStyle name="Followed Hyperlink" xfId="1866" builtinId="9" hidden="1"/>
    <cellStyle name="Followed Hyperlink" xfId="1867" builtinId="9" hidden="1"/>
    <cellStyle name="Followed Hyperlink" xfId="1868" builtinId="9" hidden="1"/>
    <cellStyle name="Followed Hyperlink" xfId="1869" builtinId="9" hidden="1"/>
    <cellStyle name="Followed Hyperlink" xfId="1870" builtinId="9" hidden="1"/>
    <cellStyle name="Followed Hyperlink" xfId="1871" builtinId="9" hidden="1"/>
    <cellStyle name="Followed Hyperlink" xfId="1872" builtinId="9" hidden="1"/>
    <cellStyle name="Followed Hyperlink" xfId="1873" builtinId="9" hidden="1"/>
    <cellStyle name="Followed Hyperlink" xfId="1874" builtinId="9" hidden="1"/>
    <cellStyle name="Followed Hyperlink" xfId="1875" builtinId="9" hidden="1"/>
    <cellStyle name="Followed Hyperlink" xfId="1876" builtinId="9" hidden="1"/>
    <cellStyle name="Followed Hyperlink" xfId="1877" builtinId="9" hidden="1"/>
    <cellStyle name="Followed Hyperlink" xfId="1878" builtinId="9" hidden="1"/>
    <cellStyle name="Followed Hyperlink" xfId="1879" builtinId="9" hidden="1"/>
    <cellStyle name="Followed Hyperlink" xfId="1880" builtinId="9" hidden="1"/>
    <cellStyle name="Followed Hyperlink" xfId="1881" builtinId="9" hidden="1"/>
    <cellStyle name="Followed Hyperlink" xfId="1882" builtinId="9" hidden="1"/>
    <cellStyle name="Followed Hyperlink" xfId="1883" builtinId="9" hidden="1"/>
    <cellStyle name="Followed Hyperlink" xfId="1884" builtinId="9" hidden="1"/>
    <cellStyle name="Followed Hyperlink" xfId="1885" builtinId="9" hidden="1"/>
    <cellStyle name="Followed Hyperlink" xfId="1886" builtinId="9" hidden="1"/>
    <cellStyle name="Followed Hyperlink" xfId="1887" builtinId="9" hidden="1"/>
    <cellStyle name="Followed Hyperlink" xfId="1888" builtinId="9" hidden="1"/>
    <cellStyle name="Followed Hyperlink" xfId="1889" builtinId="9" hidden="1"/>
    <cellStyle name="Followed Hyperlink" xfId="1890" builtinId="9" hidden="1"/>
    <cellStyle name="Followed Hyperlink" xfId="1891" builtinId="9" hidden="1"/>
    <cellStyle name="Followed Hyperlink" xfId="1892" builtinId="9" hidden="1"/>
    <cellStyle name="Followed Hyperlink" xfId="1893" builtinId="9" hidden="1"/>
    <cellStyle name="Followed Hyperlink" xfId="1894" builtinId="9" hidden="1"/>
    <cellStyle name="Followed Hyperlink" xfId="1895" builtinId="9" hidden="1"/>
    <cellStyle name="Followed Hyperlink" xfId="1896" builtinId="9" hidden="1"/>
    <cellStyle name="Followed Hyperlink" xfId="1897" builtinId="9" hidden="1"/>
    <cellStyle name="Followed Hyperlink" xfId="1898" builtinId="9" hidden="1"/>
    <cellStyle name="Followed Hyperlink" xfId="1899" builtinId="9" hidden="1"/>
    <cellStyle name="Followed Hyperlink" xfId="1900" builtinId="9" hidden="1"/>
    <cellStyle name="Followed Hyperlink" xfId="1901" builtinId="9" hidden="1"/>
    <cellStyle name="Followed Hyperlink" xfId="1902" builtinId="9" hidden="1"/>
    <cellStyle name="Followed Hyperlink" xfId="1903" builtinId="9" hidden="1"/>
    <cellStyle name="Followed Hyperlink" xfId="1904" builtinId="9" hidden="1"/>
    <cellStyle name="Followed Hyperlink" xfId="1905" builtinId="9" hidden="1"/>
    <cellStyle name="Followed Hyperlink" xfId="1906" builtinId="9" hidden="1"/>
    <cellStyle name="Followed Hyperlink" xfId="1907" builtinId="9" hidden="1"/>
    <cellStyle name="Followed Hyperlink" xfId="1908" builtinId="9" hidden="1"/>
    <cellStyle name="Followed Hyperlink" xfId="1909" builtinId="9" hidden="1"/>
    <cellStyle name="Followed Hyperlink" xfId="1910" builtinId="9" hidden="1"/>
    <cellStyle name="Followed Hyperlink" xfId="1911" builtinId="9" hidden="1"/>
    <cellStyle name="Followed Hyperlink" xfId="1912" builtinId="9" hidden="1"/>
    <cellStyle name="Followed Hyperlink" xfId="1913" builtinId="9" hidden="1"/>
    <cellStyle name="Followed Hyperlink" xfId="1914" builtinId="9" hidden="1"/>
    <cellStyle name="Followed Hyperlink" xfId="1915" builtinId="9" hidden="1"/>
    <cellStyle name="Followed Hyperlink" xfId="1916" builtinId="9" hidden="1"/>
    <cellStyle name="Followed Hyperlink" xfId="1917" builtinId="9" hidden="1"/>
    <cellStyle name="Followed Hyperlink" xfId="1918" builtinId="9" hidden="1"/>
    <cellStyle name="Followed Hyperlink" xfId="1919" builtinId="9" hidden="1"/>
    <cellStyle name="Followed Hyperlink" xfId="1920" builtinId="9" hidden="1"/>
    <cellStyle name="Followed Hyperlink" xfId="1921" builtinId="9" hidden="1"/>
    <cellStyle name="Followed Hyperlink" xfId="1922" builtinId="9" hidden="1"/>
    <cellStyle name="Followed Hyperlink" xfId="1923" builtinId="9" hidden="1"/>
    <cellStyle name="Followed Hyperlink" xfId="1924" builtinId="9" hidden="1"/>
    <cellStyle name="Followed Hyperlink" xfId="1925" builtinId="9" hidden="1"/>
    <cellStyle name="Followed Hyperlink" xfId="1926" builtinId="9" hidden="1"/>
    <cellStyle name="Followed Hyperlink" xfId="1927" builtinId="9" hidden="1"/>
    <cellStyle name="Followed Hyperlink" xfId="1928" builtinId="9" hidden="1"/>
    <cellStyle name="Followed Hyperlink" xfId="1929" builtinId="9" hidden="1"/>
    <cellStyle name="Followed Hyperlink" xfId="1930" builtinId="9" hidden="1"/>
    <cellStyle name="Followed Hyperlink" xfId="1931" builtinId="9" hidden="1"/>
    <cellStyle name="Followed Hyperlink" xfId="1932" builtinId="9" hidden="1"/>
    <cellStyle name="Followed Hyperlink" xfId="1933" builtinId="9" hidden="1"/>
    <cellStyle name="Followed Hyperlink" xfId="1934" builtinId="9" hidden="1"/>
    <cellStyle name="Followed Hyperlink" xfId="1935" builtinId="9" hidden="1"/>
    <cellStyle name="Followed Hyperlink" xfId="1936" builtinId="9" hidden="1"/>
    <cellStyle name="Followed Hyperlink" xfId="1937" builtinId="9" hidden="1"/>
    <cellStyle name="Followed Hyperlink" xfId="1938" builtinId="9" hidden="1"/>
    <cellStyle name="Followed Hyperlink" xfId="1939" builtinId="9" hidden="1"/>
    <cellStyle name="Followed Hyperlink" xfId="1940" builtinId="9" hidden="1"/>
    <cellStyle name="Followed Hyperlink" xfId="1941" builtinId="9" hidden="1"/>
    <cellStyle name="Followed Hyperlink" xfId="1942" builtinId="9" hidden="1"/>
    <cellStyle name="Followed Hyperlink" xfId="1943" builtinId="9" hidden="1"/>
    <cellStyle name="Followed Hyperlink" xfId="1944" builtinId="9" hidden="1"/>
    <cellStyle name="Followed Hyperlink" xfId="1945" builtinId="9" hidden="1"/>
    <cellStyle name="Followed Hyperlink" xfId="1946" builtinId="9" hidden="1"/>
    <cellStyle name="Followed Hyperlink" xfId="1947" builtinId="9" hidden="1"/>
    <cellStyle name="Followed Hyperlink" xfId="1948" builtinId="9" hidden="1"/>
    <cellStyle name="Followed Hyperlink" xfId="1949" builtinId="9" hidden="1"/>
    <cellStyle name="Followed Hyperlink" xfId="1950" builtinId="9" hidden="1"/>
    <cellStyle name="Followed Hyperlink" xfId="1951" builtinId="9" hidden="1"/>
    <cellStyle name="Followed Hyperlink" xfId="1952" builtinId="9" hidden="1"/>
    <cellStyle name="Followed Hyperlink" xfId="1953" builtinId="9" hidden="1"/>
    <cellStyle name="Followed Hyperlink" xfId="1954" builtinId="9" hidden="1"/>
    <cellStyle name="Followed Hyperlink" xfId="1955" builtinId="9" hidden="1"/>
    <cellStyle name="Followed Hyperlink" xfId="1956" builtinId="9" hidden="1"/>
    <cellStyle name="Followed Hyperlink" xfId="1957" builtinId="9" hidden="1"/>
    <cellStyle name="Followed Hyperlink" xfId="1958" builtinId="9" hidden="1"/>
    <cellStyle name="Followed Hyperlink 2" xfId="1959" hidden="1"/>
    <cellStyle name="Followed Hyperlink 2" xfId="1960" hidden="1"/>
    <cellStyle name="Followed Hyperlink 2" xfId="1961" hidden="1"/>
    <cellStyle name="Followed Hyperlink 2" xfId="1962" hidden="1"/>
    <cellStyle name="Followed Hyperlink 2" xfId="1963" hidden="1"/>
    <cellStyle name="Followed Hyperlink 2" xfId="1965" hidden="1"/>
    <cellStyle name="Followed Hyperlink 2" xfId="1966" hidden="1"/>
    <cellStyle name="Followed Hyperlink 2" xfId="1967" hidden="1"/>
    <cellStyle name="Followed Hyperlink 2" xfId="1968" hidden="1"/>
    <cellStyle name="Followed Hyperlink 2" xfId="1969" hidden="1"/>
    <cellStyle name="Followed Hyperlink 2" xfId="1970" hidden="1"/>
    <cellStyle name="Followed Hyperlink 2" xfId="1971" hidden="1"/>
    <cellStyle name="Followed Hyperlink 2" xfId="1972" hidden="1"/>
    <cellStyle name="Followed Hyperlink 2" xfId="1973" hidden="1"/>
    <cellStyle name="Followed Hyperlink 2" xfId="1974" hidden="1"/>
    <cellStyle name="Followed Hyperlink 2" xfId="1975" hidden="1"/>
    <cellStyle name="Followed Hyperlink 2" xfId="1976" hidden="1"/>
    <cellStyle name="Followed Hyperlink 2" xfId="1977" hidden="1"/>
    <cellStyle name="Followed Hyperlink 2" xfId="1978" hidden="1"/>
    <cellStyle name="Followed Hyperlink 2" xfId="1979" hidden="1"/>
    <cellStyle name="Followed Hyperlink 2" xfId="1980" hidden="1"/>
    <cellStyle name="Followed Hyperlink 2" xfId="1981" hidden="1"/>
    <cellStyle name="Followed Hyperlink 2" xfId="1982" hidden="1"/>
    <cellStyle name="Followed Hyperlink 2" xfId="1983" hidden="1"/>
    <cellStyle name="Followed Hyperlink 2" xfId="1984" hidden="1"/>
    <cellStyle name="Followed Hyperlink 2" xfId="1985" hidden="1"/>
    <cellStyle name="Followed Hyperlink 2" xfId="1986" hidden="1"/>
    <cellStyle name="Followed Hyperlink 2" xfId="1987" hidden="1"/>
    <cellStyle name="Followed Hyperlink 2" xfId="1988" hidden="1"/>
    <cellStyle name="Followed Hyperlink 2" xfId="1989" hidden="1"/>
    <cellStyle name="Followed Hyperlink 2" xfId="1990" hidden="1"/>
    <cellStyle name="Followed Hyperlink 2" xfId="1991" hidden="1"/>
    <cellStyle name="Followed Hyperlink 2" xfId="1992" hidden="1"/>
    <cellStyle name="Followed Hyperlink 2" xfId="1993" hidden="1"/>
    <cellStyle name="Followed Hyperlink 2" xfId="1994" hidden="1"/>
    <cellStyle name="Followed Hyperlink 2" xfId="1995" hidden="1"/>
    <cellStyle name="Followed Hyperlink 2" xfId="1996" hidden="1"/>
    <cellStyle name="Followed Hyperlink 2" xfId="1997" hidden="1"/>
    <cellStyle name="Followed Hyperlink 2" xfId="1998" hidden="1"/>
    <cellStyle name="Followed Hyperlink 2" xfId="1999" hidden="1"/>
    <cellStyle name="Followed Hyperlink 2" xfId="2000" hidden="1"/>
    <cellStyle name="Followed Hyperlink 2" xfId="2001" hidden="1"/>
    <cellStyle name="Followed Hyperlink 2" xfId="2002" hidden="1"/>
    <cellStyle name="Followed Hyperlink 2" xfId="2003" hidden="1"/>
    <cellStyle name="Followed Hyperlink 2" xfId="2004" hidden="1"/>
    <cellStyle name="Followed Hyperlink 2" xfId="2005" hidden="1"/>
    <cellStyle name="Followed Hyperlink 2" xfId="2006" hidden="1"/>
    <cellStyle name="Followed Hyperlink 2" xfId="2007" hidden="1"/>
    <cellStyle name="Followed Hyperlink 2" xfId="2008" hidden="1"/>
    <cellStyle name="Followed Hyperlink 2" xfId="2009" hidden="1"/>
    <cellStyle name="Followed Hyperlink 2" xfId="2010" hidden="1"/>
    <cellStyle name="Followed Hyperlink 2" xfId="2011" hidden="1"/>
    <cellStyle name="Followed Hyperlink 2" xfId="2012" hidden="1"/>
    <cellStyle name="Followed Hyperlink 2" xfId="2013" hidden="1"/>
    <cellStyle name="Followed Hyperlink 2" xfId="2014" hidden="1"/>
    <cellStyle name="Followed Hyperlink 2" xfId="2015" hidden="1"/>
    <cellStyle name="Followed Hyperlink 2" xfId="2016" hidden="1"/>
    <cellStyle name="Followed Hyperlink 2" xfId="2017" hidden="1"/>
    <cellStyle name="Followed Hyperlink 2" xfId="2018" hidden="1"/>
    <cellStyle name="Followed Hyperlink 2" xfId="2019" hidden="1"/>
    <cellStyle name="Followed Hyperlink 2" xfId="2020" hidden="1"/>
    <cellStyle name="Followed Hyperlink 2" xfId="2021" hidden="1"/>
    <cellStyle name="Followed Hyperlink 2" xfId="2022" hidden="1"/>
    <cellStyle name="Followed Hyperlink 2" xfId="2023" hidden="1"/>
    <cellStyle name="Followed Hyperlink 2" xfId="2024" hidden="1"/>
    <cellStyle name="Followed Hyperlink 2" xfId="2025" hidden="1"/>
    <cellStyle name="Followed Hyperlink 2" xfId="2026" hidden="1"/>
    <cellStyle name="Followed Hyperlink 2" xfId="2027" hidden="1"/>
    <cellStyle name="Followed Hyperlink 2" xfId="2028" hidden="1"/>
    <cellStyle name="Followed Hyperlink 2" xfId="2029" hidden="1"/>
    <cellStyle name="Followed Hyperlink 2" xfId="2030" hidden="1"/>
    <cellStyle name="Followed Hyperlink 2" xfId="2031" hidden="1"/>
    <cellStyle name="Followed Hyperlink 2" xfId="2032" hidden="1"/>
    <cellStyle name="Followed Hyperlink 2" xfId="2033" hidden="1"/>
    <cellStyle name="Followed Hyperlink 2" xfId="2034" hidden="1"/>
    <cellStyle name="Followed Hyperlink 2" xfId="2035" hidden="1"/>
    <cellStyle name="Followed Hyperlink 2" xfId="2036" hidden="1"/>
    <cellStyle name="Followed Hyperlink 2" xfId="2037" hidden="1"/>
    <cellStyle name="Followed Hyperlink 2" xfId="2038" hidden="1"/>
    <cellStyle name="Followed Hyperlink 2" xfId="2039" hidden="1"/>
    <cellStyle name="Followed Hyperlink 2" xfId="2040" hidden="1"/>
    <cellStyle name="Followed Hyperlink 2" xfId="2041" hidden="1"/>
    <cellStyle name="Followed Hyperlink 2" xfId="2042" hidden="1"/>
    <cellStyle name="Followed Hyperlink 2" xfId="2043" hidden="1"/>
    <cellStyle name="Followed Hyperlink 2" xfId="2044" hidden="1"/>
    <cellStyle name="Followed Hyperlink 2" xfId="2045" hidden="1"/>
    <cellStyle name="Followed Hyperlink 2" xfId="2046" hidden="1"/>
    <cellStyle name="Followed Hyperlink 2" xfId="2047" hidden="1"/>
    <cellStyle name="Followed Hyperlink 2" xfId="2048" hidden="1"/>
    <cellStyle name="Followed Hyperlink 2" xfId="2049" hidden="1"/>
    <cellStyle name="Followed Hyperlink 2" xfId="2050" hidden="1"/>
    <cellStyle name="Followed Hyperlink 2" xfId="2051" hidden="1"/>
    <cellStyle name="Followed Hyperlink 2" xfId="2052" hidden="1"/>
    <cellStyle name="Followed Hyperlink 2" xfId="2053" hidden="1"/>
    <cellStyle name="Followed Hyperlink 2" xfId="2054" hidden="1"/>
    <cellStyle name="Followed Hyperlink 2" xfId="2055" hidden="1"/>
    <cellStyle name="Followed Hyperlink 2" xfId="2056" hidden="1"/>
    <cellStyle name="Followed Hyperlink 2" xfId="2057" hidden="1"/>
    <cellStyle name="Followed Hyperlink 2" xfId="2058" hidden="1"/>
    <cellStyle name="Followed Hyperlink 2" xfId="2059" hidden="1"/>
    <cellStyle name="Followed Hyperlink 2" xfId="2060" hidden="1"/>
    <cellStyle name="Followed Hyperlink 2" xfId="2061" hidden="1"/>
    <cellStyle name="Followed Hyperlink 2" xfId="2062" hidden="1"/>
    <cellStyle name="Followed Hyperlink 2" xfId="2063" hidden="1"/>
    <cellStyle name="Followed Hyperlink 2" xfId="2064" hidden="1"/>
    <cellStyle name="Followed Hyperlink 2" xfId="2065" hidden="1"/>
    <cellStyle name="Followed Hyperlink 2" xfId="2066" hidden="1"/>
    <cellStyle name="Followed Hyperlink 2" xfId="2067" hidden="1"/>
    <cellStyle name="Followed Hyperlink 2" xfId="2068" hidden="1"/>
    <cellStyle name="Followed Hyperlink 2" xfId="2069" hidden="1"/>
    <cellStyle name="Followed Hyperlink 2" xfId="2070" hidden="1"/>
    <cellStyle name="Followed Hyperlink 2" xfId="2071" hidden="1"/>
    <cellStyle name="Followed Hyperlink 2" xfId="2072" hidden="1"/>
    <cellStyle name="Followed Hyperlink 2" xfId="2073" hidden="1"/>
    <cellStyle name="Followed Hyperlink 2" xfId="2074" hidden="1"/>
    <cellStyle name="Followed Hyperlink 2" xfId="2075" hidden="1"/>
    <cellStyle name="Followed Hyperlink 2" xfId="2076" hidden="1"/>
    <cellStyle name="Followed Hyperlink 2" xfId="2077" hidden="1"/>
    <cellStyle name="Followed Hyperlink 2" xfId="2078" hidden="1"/>
    <cellStyle name="Followed Hyperlink 2" xfId="2079" hidden="1"/>
    <cellStyle name="Followed Hyperlink 2" xfId="2080" hidden="1"/>
    <cellStyle name="Followed Hyperlink 2" xfId="2081" hidden="1"/>
    <cellStyle name="Followed Hyperlink 2" xfId="2082" hidden="1"/>
    <cellStyle name="Followed Hyperlink 2" xfId="2083" hidden="1"/>
    <cellStyle name="Followed Hyperlink 2" xfId="2084" hidden="1"/>
    <cellStyle name="Followed Hyperlink 2" xfId="2085" hidden="1"/>
    <cellStyle name="Followed Hyperlink 2" xfId="2086" hidden="1"/>
    <cellStyle name="Followed Hyperlink 2" xfId="2087" hidden="1"/>
    <cellStyle name="Followed Hyperlink 2" xfId="2088" hidden="1"/>
    <cellStyle name="Followed Hyperlink 2" xfId="2089" hidden="1"/>
    <cellStyle name="Followed Hyperlink 2" xfId="2090" hidden="1"/>
    <cellStyle name="Followed Hyperlink 2" xfId="2091" hidden="1"/>
    <cellStyle name="Followed Hyperlink 2" xfId="2092" hidden="1"/>
    <cellStyle name="Followed Hyperlink 2" xfId="2093" hidden="1"/>
    <cellStyle name="Followed Hyperlink 2" xfId="2094" hidden="1"/>
    <cellStyle name="Followed Hyperlink 2" xfId="2095" hidden="1"/>
    <cellStyle name="Followed Hyperlink 2" xfId="2096" hidden="1"/>
    <cellStyle name="Followed Hyperlink 2" xfId="2097" hidden="1"/>
    <cellStyle name="Followed Hyperlink 2" xfId="2098" hidden="1"/>
    <cellStyle name="Followed Hyperlink 2" xfId="2099" hidden="1"/>
    <cellStyle name="Followed Hyperlink 2" xfId="2100" hidden="1"/>
    <cellStyle name="Followed Hyperlink 2" xfId="2101" hidden="1"/>
    <cellStyle name="Followed Hyperlink 2" xfId="2102" hidden="1"/>
    <cellStyle name="Followed Hyperlink 2" xfId="2103" hidden="1"/>
    <cellStyle name="Followed Hyperlink 2" xfId="2104" hidden="1"/>
    <cellStyle name="Followed Hyperlink 2" xfId="2105" hidden="1"/>
    <cellStyle name="Followed Hyperlink 2" xfId="2106" hidden="1"/>
    <cellStyle name="Followed Hyperlink 2" xfId="2107" hidden="1"/>
    <cellStyle name="Followed Hyperlink 2" xfId="2108" hidden="1"/>
    <cellStyle name="Followed Hyperlink 2" xfId="2109" hidden="1"/>
    <cellStyle name="Followed Hyperlink 2" xfId="2110" hidden="1"/>
    <cellStyle name="Followed Hyperlink 2" xfId="2111" hidden="1"/>
    <cellStyle name="Followed Hyperlink 2" xfId="2112" hidden="1"/>
    <cellStyle name="Followed Hyperlink 2" xfId="2113" hidden="1"/>
    <cellStyle name="Followed Hyperlink 2" xfId="2114" hidden="1"/>
    <cellStyle name="Followed Hyperlink 2" xfId="2115" hidden="1"/>
    <cellStyle name="Followed Hyperlink 2" xfId="2116" hidden="1"/>
    <cellStyle name="Followed Hyperlink 2" xfId="2117" hidden="1"/>
    <cellStyle name="Followed Hyperlink 2" xfId="2118" hidden="1"/>
    <cellStyle name="Followed Hyperlink 2" xfId="2119" hidden="1"/>
    <cellStyle name="Followed Hyperlink 2" xfId="2120" hidden="1"/>
    <cellStyle name="Followed Hyperlink 2" xfId="2121" hidden="1"/>
    <cellStyle name="Followed Hyperlink 2" xfId="2122" hidden="1"/>
    <cellStyle name="Followed Hyperlink 2" xfId="2123" hidden="1"/>
    <cellStyle name="Followed Hyperlink 2" xfId="2124" hidden="1"/>
    <cellStyle name="Followed Hyperlink 2" xfId="2125" hidden="1"/>
    <cellStyle name="Followed Hyperlink 2" xfId="2126" hidden="1"/>
    <cellStyle name="Followed Hyperlink 2" xfId="2127" hidden="1"/>
    <cellStyle name="Followed Hyperlink 2" xfId="2128" hidden="1"/>
    <cellStyle name="Followed Hyperlink 2" xfId="2129" hidden="1"/>
    <cellStyle name="Followed Hyperlink 2" xfId="2130" hidden="1"/>
    <cellStyle name="Followed Hyperlink 2" xfId="2131" hidden="1"/>
    <cellStyle name="Followed Hyperlink 2" xfId="2132" hidden="1"/>
    <cellStyle name="Followed Hyperlink 2" xfId="2133" hidden="1"/>
    <cellStyle name="Followed Hyperlink 2" xfId="2134" hidden="1"/>
    <cellStyle name="Followed Hyperlink 2" xfId="2135" hidden="1"/>
    <cellStyle name="Followed Hyperlink 2" xfId="2136" hidden="1"/>
    <cellStyle name="Followed Hyperlink 2" xfId="2137" hidden="1"/>
    <cellStyle name="Followed Hyperlink 2" xfId="2138" hidden="1"/>
    <cellStyle name="Followed Hyperlink 2" xfId="2139" hidden="1"/>
    <cellStyle name="Followed Hyperlink 2" xfId="2140" hidden="1"/>
    <cellStyle name="Followed Hyperlink 2" xfId="2141" hidden="1"/>
    <cellStyle name="Followed Hyperlink 2" xfId="2142" hidden="1"/>
    <cellStyle name="Followed Hyperlink 2" xfId="2143" hidden="1"/>
    <cellStyle name="Followed Hyperlink 2" xfId="2144" hidden="1"/>
    <cellStyle name="Followed Hyperlink 2" xfId="2145" hidden="1"/>
    <cellStyle name="Followed Hyperlink 2" xfId="2146" hidden="1"/>
    <cellStyle name="Followed Hyperlink 2" xfId="2147" hidden="1"/>
    <cellStyle name="Followed Hyperlink 2" xfId="2148" hidden="1"/>
    <cellStyle name="Followed Hyperlink 2" xfId="2149" hidden="1"/>
    <cellStyle name="Followed Hyperlink 2" xfId="2150" hidden="1"/>
    <cellStyle name="Followed Hyperlink 2" xfId="2151" hidden="1"/>
    <cellStyle name="Followed Hyperlink 2" xfId="2152" hidden="1"/>
    <cellStyle name="Followed Hyperlink 2" xfId="2153" hidden="1"/>
    <cellStyle name="Followed Hyperlink 2" xfId="2154" hidden="1"/>
    <cellStyle name="Followed Hyperlink 2" xfId="2155" hidden="1"/>
    <cellStyle name="Followed Hyperlink 2" xfId="2156" hidden="1"/>
    <cellStyle name="Followed Hyperlink 2" xfId="2157" hidden="1"/>
    <cellStyle name="Followed Hyperlink 2" xfId="2158" hidden="1"/>
    <cellStyle name="Followed Hyperlink 2" xfId="2159" hidden="1"/>
    <cellStyle name="Followed Hyperlink 2" xfId="2160" hidden="1"/>
    <cellStyle name="Followed Hyperlink 2" xfId="2161" hidden="1"/>
    <cellStyle name="Followed Hyperlink 2" xfId="2162" hidden="1"/>
    <cellStyle name="Followed Hyperlink 2" xfId="2163" hidden="1"/>
    <cellStyle name="Followed Hyperlink 2" xfId="2164" hidden="1"/>
    <cellStyle name="Followed Hyperlink 2" xfId="2165" hidden="1"/>
    <cellStyle name="Followed Hyperlink 2" xfId="2166" hidden="1"/>
    <cellStyle name="Followed Hyperlink 2" xfId="2167" hidden="1"/>
    <cellStyle name="Followed Hyperlink 2" xfId="2168" hidden="1"/>
    <cellStyle name="Followed Hyperlink 2" xfId="2169" hidden="1"/>
    <cellStyle name="Followed Hyperlink 2" xfId="2170" hidden="1"/>
    <cellStyle name="Followed Hyperlink 2" xfId="2171" hidden="1"/>
    <cellStyle name="Followed Hyperlink 2" xfId="2172" hidden="1"/>
    <cellStyle name="Followed Hyperlink 2" xfId="2173" hidden="1"/>
    <cellStyle name="Followed Hyperlink 2" xfId="2174" hidden="1"/>
    <cellStyle name="Followed Hyperlink 2" xfId="2175" hidden="1"/>
    <cellStyle name="Followed Hyperlink 2" xfId="2176" hidden="1"/>
    <cellStyle name="Followed Hyperlink 2" xfId="2177" hidden="1"/>
    <cellStyle name="Followed Hyperlink 2" xfId="2178" hidden="1"/>
    <cellStyle name="Followed Hyperlink 2" xfId="2179" hidden="1"/>
    <cellStyle name="Followed Hyperlink 2" xfId="2180" hidden="1"/>
    <cellStyle name="Followed Hyperlink 2" xfId="2181" hidden="1"/>
    <cellStyle name="Followed Hyperlink 2" xfId="2182" hidden="1"/>
    <cellStyle name="Followed Hyperlink 2" xfId="2183" hidden="1"/>
    <cellStyle name="Followed Hyperlink 2" xfId="2184" hidden="1"/>
    <cellStyle name="Followed Hyperlink 2" xfId="2185" hidden="1"/>
    <cellStyle name="Followed Hyperlink 2" xfId="2186" hidden="1"/>
    <cellStyle name="Followed Hyperlink 2" xfId="2187" hidden="1"/>
    <cellStyle name="Followed Hyperlink 2" xfId="2188" hidden="1"/>
    <cellStyle name="Followed Hyperlink 2" xfId="2189" hidden="1"/>
    <cellStyle name="Followed Hyperlink 2" xfId="2190" hidden="1"/>
    <cellStyle name="Followed Hyperlink 2" xfId="2191" hidden="1"/>
    <cellStyle name="Followed Hyperlink 2" xfId="2192" hidden="1"/>
    <cellStyle name="Followed Hyperlink 2" xfId="2193" hidden="1"/>
    <cellStyle name="Followed Hyperlink 2" xfId="2194" hidden="1"/>
    <cellStyle name="Followed Hyperlink 2" xfId="2195" hidden="1"/>
    <cellStyle name="Followed Hyperlink 2" xfId="2196" hidden="1"/>
    <cellStyle name="Followed Hyperlink 2" xfId="2197" hidden="1"/>
    <cellStyle name="Followed Hyperlink 2" xfId="2198" hidden="1"/>
    <cellStyle name="Followed Hyperlink 2" xfId="2199" hidden="1"/>
    <cellStyle name="Followed Hyperlink 2" xfId="2200" hidden="1"/>
    <cellStyle name="Followed Hyperlink 2" xfId="2201" hidden="1"/>
    <cellStyle name="Followed Hyperlink 2" xfId="2202" hidden="1"/>
    <cellStyle name="Followed Hyperlink 2" xfId="2203" hidden="1"/>
    <cellStyle name="Followed Hyperlink 2" xfId="2204" hidden="1"/>
    <cellStyle name="Followed Hyperlink 2" xfId="2205" hidden="1"/>
    <cellStyle name="Followed Hyperlink 2" xfId="2206" hidden="1"/>
    <cellStyle name="Followed Hyperlink 2" xfId="2207" hidden="1"/>
    <cellStyle name="Followed Hyperlink 2" xfId="2208" hidden="1"/>
    <cellStyle name="Followed Hyperlink 2" xfId="2209" hidden="1"/>
    <cellStyle name="Followed Hyperlink 2" xfId="2210" hidden="1"/>
    <cellStyle name="Followed Hyperlink 2" xfId="2211" hidden="1"/>
    <cellStyle name="Followed Hyperlink 2" xfId="2212" hidden="1"/>
    <cellStyle name="Followed Hyperlink 2" xfId="2213" hidden="1"/>
    <cellStyle name="Followed Hyperlink 2" xfId="2214" hidden="1"/>
    <cellStyle name="Followed Hyperlink 2" xfId="2215" hidden="1"/>
    <cellStyle name="Followed Hyperlink 2" xfId="2216" hidden="1"/>
    <cellStyle name="Followed Hyperlink 2" xfId="2217" hidden="1"/>
    <cellStyle name="Followed Hyperlink 2" xfId="2218" hidden="1"/>
    <cellStyle name="Followed Hyperlink 2" xfId="2219" hidden="1"/>
    <cellStyle name="Followed Hyperlink 2" xfId="2220" hidden="1"/>
    <cellStyle name="Followed Hyperlink 2" xfId="2221" hidden="1"/>
    <cellStyle name="Followed Hyperlink 2" xfId="2222" hidden="1"/>
    <cellStyle name="Followed Hyperlink 2" xfId="2223" hidden="1"/>
    <cellStyle name="Followed Hyperlink 2" xfId="2224" hidden="1"/>
    <cellStyle name="Followed Hyperlink 2" xfId="2225" hidden="1"/>
    <cellStyle name="Followed Hyperlink 2" xfId="2226" hidden="1"/>
    <cellStyle name="Followed Hyperlink 2" xfId="2227" hidden="1"/>
    <cellStyle name="Followed Hyperlink 2" xfId="2228" hidden="1"/>
    <cellStyle name="Followed Hyperlink 2" xfId="2229" hidden="1"/>
    <cellStyle name="Followed Hyperlink 2" xfId="2230" hidden="1"/>
    <cellStyle name="Followed Hyperlink 2" xfId="2231" hidden="1"/>
    <cellStyle name="Followed Hyperlink 2" xfId="2232" hidden="1"/>
    <cellStyle name="Followed Hyperlink 2" xfId="2233" hidden="1"/>
    <cellStyle name="Followed Hyperlink 2" xfId="2234" hidden="1"/>
    <cellStyle name="Followed Hyperlink 2" xfId="2235" hidden="1"/>
    <cellStyle name="Followed Hyperlink 2" xfId="2236" hidden="1"/>
    <cellStyle name="Followed Hyperlink 2" xfId="2237" hidden="1"/>
    <cellStyle name="Followed Hyperlink 2" xfId="2238" hidden="1"/>
    <cellStyle name="Followed Hyperlink 2" xfId="2239" hidden="1"/>
    <cellStyle name="Followed Hyperlink 2" xfId="2240" hidden="1"/>
    <cellStyle name="Followed Hyperlink 2" xfId="2241" hidden="1"/>
    <cellStyle name="Followed Hyperlink 2" xfId="2242" hidden="1"/>
    <cellStyle name="Followed Hyperlink 2" xfId="2243" hidden="1"/>
    <cellStyle name="Followed Hyperlink 2" xfId="2244" hidden="1"/>
    <cellStyle name="Followed Hyperlink 2" xfId="2245" hidden="1"/>
    <cellStyle name="Followed Hyperlink 2" xfId="2246" hidden="1"/>
    <cellStyle name="Followed Hyperlink 2" xfId="2247" hidden="1"/>
    <cellStyle name="Followed Hyperlink 2" xfId="2248" hidden="1"/>
    <cellStyle name="Followed Hyperlink 2" xfId="2249" hidden="1"/>
    <cellStyle name="Followed Hyperlink 2" xfId="2250" hidden="1"/>
    <cellStyle name="Followed Hyperlink 2" xfId="2251" hidden="1"/>
    <cellStyle name="Followed Hyperlink 2" xfId="2252" hidden="1"/>
    <cellStyle name="Followed Hyperlink 2" xfId="2253" hidden="1"/>
    <cellStyle name="Followed Hyperlink 2" xfId="2254" hidden="1"/>
    <cellStyle name="Followed Hyperlink 2" xfId="2255" hidden="1"/>
    <cellStyle name="Followed Hyperlink 2" xfId="2256" hidden="1"/>
    <cellStyle name="Followed Hyperlink 2" xfId="2257" hidden="1"/>
    <cellStyle name="Followed Hyperlink 2" xfId="2258" hidden="1"/>
    <cellStyle name="Followed Hyperlink 2" xfId="2259" hidden="1"/>
    <cellStyle name="Followed Hyperlink 2" xfId="2260" hidden="1"/>
    <cellStyle name="Followed Hyperlink 2" xfId="2261" hidden="1"/>
    <cellStyle name="Followed Hyperlink 2" xfId="2262" hidden="1"/>
    <cellStyle name="Followed Hyperlink 2" xfId="2263" hidden="1"/>
    <cellStyle name="Followed Hyperlink 2" xfId="2264" hidden="1"/>
    <cellStyle name="Followed Hyperlink 2" xfId="2265" hidden="1"/>
    <cellStyle name="Followed Hyperlink 2" xfId="2266" hidden="1"/>
    <cellStyle name="Followed Hyperlink 2" xfId="2267" hidden="1"/>
    <cellStyle name="Followed Hyperlink 2" xfId="2268" hidden="1"/>
    <cellStyle name="Followed Hyperlink 2" xfId="2269" hidden="1"/>
    <cellStyle name="Followed Hyperlink 2" xfId="2270" hidden="1"/>
    <cellStyle name="Followed Hyperlink 2" xfId="2271" hidden="1"/>
    <cellStyle name="Followed Hyperlink 2" xfId="2272" hidden="1"/>
    <cellStyle name="Followed Hyperlink 2" xfId="2273" hidden="1"/>
    <cellStyle name="Followed Hyperlink 2" xfId="2274" hidden="1"/>
    <cellStyle name="Followed Hyperlink 2" xfId="2275" hidden="1"/>
    <cellStyle name="Followed Hyperlink 2" xfId="2276" hidden="1"/>
    <cellStyle name="Followed Hyperlink 2" xfId="2277" hidden="1"/>
    <cellStyle name="Followed Hyperlink 2" xfId="2278" hidden="1"/>
    <cellStyle name="Followed Hyperlink 2" xfId="2279" hidden="1"/>
    <cellStyle name="Followed Hyperlink 2" xfId="2280" hidden="1"/>
    <cellStyle name="Followed Hyperlink 2" xfId="2281" hidden="1"/>
    <cellStyle name="Followed Hyperlink 2" xfId="2282" hidden="1"/>
    <cellStyle name="Followed Hyperlink 2" xfId="2283" hidden="1"/>
    <cellStyle name="Followed Hyperlink 2" xfId="2285" hidden="1"/>
    <cellStyle name="Followed Hyperlink 2" xfId="2286" hidden="1"/>
    <cellStyle name="Followed Hyperlink 2" xfId="2287" hidden="1"/>
    <cellStyle name="Followed Hyperlink 2" xfId="2288" hidden="1"/>
    <cellStyle name="Followed Hyperlink 2" xfId="2289" hidden="1"/>
    <cellStyle name="Followed Hyperlink 2" xfId="2291" hidden="1"/>
    <cellStyle name="Followed Hyperlink 2" xfId="2292" hidden="1"/>
    <cellStyle name="Followed Hyperlink 2" xfId="2293" hidden="1"/>
    <cellStyle name="Followed Hyperlink 2" xfId="2294" hidden="1"/>
    <cellStyle name="Followed Hyperlink 2" xfId="2295" hidden="1"/>
    <cellStyle name="Followed Hyperlink 2" xfId="2296" hidden="1"/>
    <cellStyle name="Followed Hyperlink 2" xfId="2297" hidden="1"/>
    <cellStyle name="Followed Hyperlink 2" xfId="2298" hidden="1"/>
    <cellStyle name="Followed Hyperlink 2" xfId="2299" hidden="1"/>
    <cellStyle name="Followed Hyperlink 2" xfId="2300" hidden="1"/>
    <cellStyle name="Followed Hyperlink 2" xfId="2301" hidden="1"/>
    <cellStyle name="Followed Hyperlink 2" xfId="2302" hidden="1"/>
    <cellStyle name="Followed Hyperlink 2" xfId="2303" hidden="1"/>
    <cellStyle name="Followed Hyperlink 2" xfId="2304" hidden="1"/>
    <cellStyle name="Followed Hyperlink 2" xfId="2305" hidden="1"/>
    <cellStyle name="Followed Hyperlink 2" xfId="2306" hidden="1"/>
    <cellStyle name="Followed Hyperlink 2" xfId="2307" hidden="1"/>
    <cellStyle name="Followed Hyperlink 2" xfId="2308" hidden="1"/>
    <cellStyle name="Followed Hyperlink 2" xfId="2309" hidden="1"/>
    <cellStyle name="Followed Hyperlink 2" xfId="2310" hidden="1"/>
    <cellStyle name="Followed Hyperlink 2" xfId="2311" hidden="1"/>
    <cellStyle name="Followed Hyperlink 2" xfId="2312" hidden="1"/>
    <cellStyle name="Followed Hyperlink 2" xfId="2313" hidden="1"/>
    <cellStyle name="Followed Hyperlink 2" xfId="2314" hidden="1"/>
    <cellStyle name="Followed Hyperlink 2" xfId="2315" hidden="1"/>
    <cellStyle name="Followed Hyperlink 2" xfId="2316" hidden="1"/>
    <cellStyle name="Followed Hyperlink 2" xfId="2317" hidden="1"/>
    <cellStyle name="Followed Hyperlink 2" xfId="2318" hidden="1"/>
    <cellStyle name="Followed Hyperlink 2" xfId="2319" hidden="1"/>
    <cellStyle name="Followed Hyperlink 2" xfId="2320" hidden="1"/>
    <cellStyle name="Followed Hyperlink 2" xfId="2321" hidden="1"/>
    <cellStyle name="Followed Hyperlink 2" xfId="2322" hidden="1"/>
    <cellStyle name="Followed Hyperlink 2" xfId="2323" hidden="1"/>
    <cellStyle name="Followed Hyperlink 2" xfId="2324" hidden="1"/>
    <cellStyle name="Followed Hyperlink 2" xfId="2325" hidden="1"/>
    <cellStyle name="Followed Hyperlink 2" xfId="2326" hidden="1"/>
    <cellStyle name="Followed Hyperlink 2" xfId="2327" hidden="1"/>
    <cellStyle name="Followed Hyperlink 2" xfId="2328" hidden="1"/>
    <cellStyle name="Followed Hyperlink 2" xfId="2329" hidden="1"/>
    <cellStyle name="Followed Hyperlink 2" xfId="2330" hidden="1"/>
    <cellStyle name="Followed Hyperlink 2" xfId="2331" hidden="1"/>
    <cellStyle name="Followed Hyperlink 2" xfId="2332" hidden="1"/>
    <cellStyle name="Followed Hyperlink 2" xfId="2333" hidden="1"/>
    <cellStyle name="Followed Hyperlink 2" xfId="2334" hidden="1"/>
    <cellStyle name="Followed Hyperlink 2" xfId="2335" hidden="1"/>
    <cellStyle name="Followed Hyperlink 2" xfId="2336" hidden="1"/>
    <cellStyle name="Followed Hyperlink 2" xfId="2337" hidden="1"/>
    <cellStyle name="Followed Hyperlink 2" xfId="2338" hidden="1"/>
    <cellStyle name="Followed Hyperlink 2" xfId="2339" hidden="1"/>
    <cellStyle name="Followed Hyperlink 2" xfId="2340" hidden="1"/>
    <cellStyle name="Followed Hyperlink 2" xfId="2341" hidden="1"/>
    <cellStyle name="Followed Hyperlink 2" xfId="2342" hidden="1"/>
    <cellStyle name="Followed Hyperlink 2" xfId="2343" hidden="1"/>
    <cellStyle name="Followed Hyperlink 2" xfId="2344" hidden="1"/>
    <cellStyle name="Followed Hyperlink 2" xfId="2345" hidden="1"/>
    <cellStyle name="Followed Hyperlink 2" xfId="2346" hidden="1"/>
    <cellStyle name="Followed Hyperlink 2" xfId="2347" hidden="1"/>
    <cellStyle name="Followed Hyperlink 2" xfId="2348" hidden="1"/>
    <cellStyle name="Followed Hyperlink 2" xfId="2349" hidden="1"/>
    <cellStyle name="Followed Hyperlink 2" xfId="2350" hidden="1"/>
    <cellStyle name="Followed Hyperlink 2" xfId="2351" hidden="1"/>
    <cellStyle name="Followed Hyperlink 2" xfId="2352" hidden="1"/>
    <cellStyle name="Followed Hyperlink 2" xfId="2353" hidden="1"/>
    <cellStyle name="Followed Hyperlink 2" xfId="2354" hidden="1"/>
    <cellStyle name="Followed Hyperlink 2" xfId="2355" hidden="1"/>
    <cellStyle name="Followed Hyperlink 2" xfId="2356" hidden="1"/>
    <cellStyle name="Followed Hyperlink 2" xfId="2357" hidden="1"/>
    <cellStyle name="Followed Hyperlink 2" xfId="2358" hidden="1"/>
    <cellStyle name="Followed Hyperlink 2" xfId="2359" hidden="1"/>
    <cellStyle name="Followed Hyperlink 2" xfId="2360" hidden="1"/>
    <cellStyle name="Followed Hyperlink 2" xfId="2361" hidden="1"/>
    <cellStyle name="Followed Hyperlink 2" xfId="2362" hidden="1"/>
    <cellStyle name="Followed Hyperlink 2" xfId="2363" hidden="1"/>
    <cellStyle name="Followed Hyperlink 2" xfId="2364" hidden="1"/>
    <cellStyle name="Followed Hyperlink 2" xfId="2365" hidden="1"/>
    <cellStyle name="Followed Hyperlink 2" xfId="2366" hidden="1"/>
    <cellStyle name="Followed Hyperlink 2" xfId="2367" hidden="1"/>
    <cellStyle name="Followed Hyperlink 2" xfId="2368" hidden="1"/>
    <cellStyle name="Followed Hyperlink 2" xfId="2369" hidden="1"/>
    <cellStyle name="Followed Hyperlink 2" xfId="2370" hidden="1"/>
    <cellStyle name="Followed Hyperlink 2" xfId="2371" hidden="1"/>
    <cellStyle name="Followed Hyperlink 2" xfId="2372" hidden="1"/>
    <cellStyle name="Followed Hyperlink 2" xfId="2373" hidden="1"/>
    <cellStyle name="Followed Hyperlink 2" xfId="2374" hidden="1"/>
    <cellStyle name="Followed Hyperlink 2" xfId="2375" hidden="1"/>
    <cellStyle name="Followed Hyperlink 2" xfId="2376" hidden="1"/>
    <cellStyle name="Followed Hyperlink 2" xfId="2377" hidden="1"/>
    <cellStyle name="Followed Hyperlink 2" xfId="2378" hidden="1"/>
    <cellStyle name="Followed Hyperlink 2" xfId="2379" hidden="1"/>
    <cellStyle name="Followed Hyperlink 2" xfId="2380" hidden="1"/>
    <cellStyle name="Followed Hyperlink 2" xfId="2381" hidden="1"/>
    <cellStyle name="Followed Hyperlink 2" xfId="2382" hidden="1"/>
    <cellStyle name="Followed Hyperlink 2" xfId="2383" hidden="1"/>
    <cellStyle name="Followed Hyperlink 2" xfId="2384" hidden="1"/>
    <cellStyle name="Followed Hyperlink 2" xfId="2385" hidden="1"/>
    <cellStyle name="Followed Hyperlink 2" xfId="2386" hidden="1"/>
    <cellStyle name="Followed Hyperlink 2" xfId="2387" hidden="1"/>
    <cellStyle name="Followed Hyperlink 2" xfId="2388" hidden="1"/>
    <cellStyle name="Followed Hyperlink 2" xfId="2389" hidden="1"/>
    <cellStyle name="Followed Hyperlink 2" xfId="2390" hidden="1"/>
    <cellStyle name="Followed Hyperlink 2" xfId="2391" hidden="1"/>
    <cellStyle name="Followed Hyperlink 2" xfId="2392" hidden="1"/>
    <cellStyle name="Followed Hyperlink 2" xfId="2393" hidden="1"/>
    <cellStyle name="Followed Hyperlink 2" xfId="2394" hidden="1"/>
    <cellStyle name="Followed Hyperlink 2" xfId="2395" hidden="1"/>
    <cellStyle name="Followed Hyperlink 2" xfId="2396" hidden="1"/>
    <cellStyle name="Followed Hyperlink 2" xfId="2397" hidden="1"/>
    <cellStyle name="Followed Hyperlink 2" xfId="2398" hidden="1"/>
    <cellStyle name="Followed Hyperlink 2" xfId="2399" hidden="1"/>
    <cellStyle name="Followed Hyperlink 2" xfId="2400" hidden="1"/>
    <cellStyle name="Followed Hyperlink 2" xfId="2401" hidden="1"/>
    <cellStyle name="Followed Hyperlink 2" xfId="2402" hidden="1"/>
    <cellStyle name="Followed Hyperlink 2" xfId="2403" hidden="1"/>
    <cellStyle name="Followed Hyperlink 2" xfId="2404" hidden="1"/>
    <cellStyle name="Followed Hyperlink 2" xfId="2405" hidden="1"/>
    <cellStyle name="Followed Hyperlink 2" xfId="2406" hidden="1"/>
    <cellStyle name="Followed Hyperlink 2" xfId="2407" hidden="1"/>
    <cellStyle name="Followed Hyperlink 2" xfId="2408" hidden="1"/>
    <cellStyle name="Followed Hyperlink 2" xfId="2409" hidden="1"/>
    <cellStyle name="Followed Hyperlink 2" xfId="2410" hidden="1"/>
    <cellStyle name="Followed Hyperlink 2" xfId="2411" hidden="1"/>
    <cellStyle name="Followed Hyperlink 2" xfId="2412" hidden="1"/>
    <cellStyle name="Followed Hyperlink 2" xfId="2413" hidden="1"/>
    <cellStyle name="Followed Hyperlink 2" xfId="2414" hidden="1"/>
    <cellStyle name="Followed Hyperlink 2" xfId="2415" hidden="1"/>
    <cellStyle name="Followed Hyperlink 2" xfId="2416" hidden="1"/>
    <cellStyle name="Followed Hyperlink 2" xfId="2417" hidden="1"/>
    <cellStyle name="Followed Hyperlink 2" xfId="2418" hidden="1"/>
    <cellStyle name="Followed Hyperlink 2" xfId="2419" hidden="1"/>
    <cellStyle name="Followed Hyperlink 2" xfId="2420" hidden="1"/>
    <cellStyle name="Followed Hyperlink 2" xfId="2421" hidden="1"/>
    <cellStyle name="Followed Hyperlink 2" xfId="2422" hidden="1"/>
    <cellStyle name="Followed Hyperlink 2" xfId="2423" hidden="1"/>
    <cellStyle name="Followed Hyperlink 2" xfId="2424" hidden="1"/>
    <cellStyle name="Followed Hyperlink 2" xfId="2425" hidden="1"/>
    <cellStyle name="Followed Hyperlink 2" xfId="2426" hidden="1"/>
    <cellStyle name="Followed Hyperlink 2" xfId="2427" hidden="1"/>
    <cellStyle name="Followed Hyperlink 2" xfId="2428" hidden="1"/>
    <cellStyle name="Followed Hyperlink 2" xfId="2429" hidden="1"/>
    <cellStyle name="Followed Hyperlink 2" xfId="2430" hidden="1"/>
    <cellStyle name="Followed Hyperlink 2" xfId="2431" hidden="1"/>
    <cellStyle name="Followed Hyperlink 2" xfId="2432" hidden="1"/>
    <cellStyle name="Followed Hyperlink 2" xfId="2433" hidden="1"/>
    <cellStyle name="Followed Hyperlink 2" xfId="2434" hidden="1"/>
    <cellStyle name="Followed Hyperlink 2" xfId="2435" hidden="1"/>
    <cellStyle name="Followed Hyperlink 2" xfId="2436" hidden="1"/>
    <cellStyle name="Followed Hyperlink 2" xfId="2437" hidden="1"/>
    <cellStyle name="Followed Hyperlink 2" xfId="2438" hidden="1"/>
    <cellStyle name="Followed Hyperlink 2" xfId="2439" hidden="1"/>
    <cellStyle name="Followed Hyperlink 2" xfId="2440" hidden="1"/>
    <cellStyle name="Followed Hyperlink 2" xfId="2441" hidden="1"/>
    <cellStyle name="Followed Hyperlink 2" xfId="2442" hidden="1"/>
    <cellStyle name="Followed Hyperlink 2" xfId="2443" hidden="1"/>
    <cellStyle name="Followed Hyperlink 2" xfId="2444" hidden="1"/>
    <cellStyle name="Followed Hyperlink 2" xfId="2445" hidden="1"/>
    <cellStyle name="Followed Hyperlink 2" xfId="2446" hidden="1"/>
    <cellStyle name="Followed Hyperlink 2" xfId="2447" hidden="1"/>
    <cellStyle name="Followed Hyperlink 2" xfId="2448" hidden="1"/>
    <cellStyle name="Followed Hyperlink 2" xfId="2449" hidden="1"/>
    <cellStyle name="Followed Hyperlink 2" xfId="2450" hidden="1"/>
    <cellStyle name="Followed Hyperlink 2" xfId="2451" hidden="1"/>
    <cellStyle name="Followed Hyperlink 2" xfId="2452" hidden="1"/>
    <cellStyle name="Followed Hyperlink 2" xfId="2453" hidden="1"/>
    <cellStyle name="Followed Hyperlink 2" xfId="2454" hidden="1"/>
    <cellStyle name="Followed Hyperlink 2" xfId="2455" hidden="1"/>
    <cellStyle name="Followed Hyperlink 2" xfId="2456" hidden="1"/>
    <cellStyle name="Followed Hyperlink 2" xfId="2457" hidden="1"/>
    <cellStyle name="Followed Hyperlink 2" xfId="2458" hidden="1"/>
    <cellStyle name="Followed Hyperlink 2" xfId="2459" hidden="1"/>
    <cellStyle name="Followed Hyperlink 2" xfId="2460" hidden="1"/>
    <cellStyle name="Followed Hyperlink 2" xfId="2461" hidden="1"/>
    <cellStyle name="Followed Hyperlink 2" xfId="2462" hidden="1"/>
    <cellStyle name="Followed Hyperlink 2" xfId="2463" hidden="1"/>
    <cellStyle name="Followed Hyperlink 2" xfId="2464" hidden="1"/>
    <cellStyle name="Followed Hyperlink 2" xfId="2465" hidden="1"/>
    <cellStyle name="Followed Hyperlink 2" xfId="2466" hidden="1"/>
    <cellStyle name="Followed Hyperlink 2" xfId="2467" hidden="1"/>
    <cellStyle name="Followed Hyperlink 2" xfId="2468" hidden="1"/>
    <cellStyle name="Followed Hyperlink 2" xfId="2469" hidden="1"/>
    <cellStyle name="Followed Hyperlink 2" xfId="2470" hidden="1"/>
    <cellStyle name="Followed Hyperlink 2" xfId="2471" hidden="1"/>
    <cellStyle name="Followed Hyperlink 2" xfId="2472" hidden="1"/>
    <cellStyle name="Followed Hyperlink 2" xfId="2473" hidden="1"/>
    <cellStyle name="Followed Hyperlink 2" xfId="2474" hidden="1"/>
    <cellStyle name="Followed Hyperlink 2" xfId="2475" hidden="1"/>
    <cellStyle name="Followed Hyperlink 2" xfId="2476" hidden="1"/>
    <cellStyle name="Followed Hyperlink 2" xfId="2477" hidden="1"/>
    <cellStyle name="Followed Hyperlink 2" xfId="2478" hidden="1"/>
    <cellStyle name="Followed Hyperlink 2" xfId="2479" hidden="1"/>
    <cellStyle name="Followed Hyperlink 2" xfId="2480" hidden="1"/>
    <cellStyle name="Followed Hyperlink 2" xfId="2481" hidden="1"/>
    <cellStyle name="Followed Hyperlink 2" xfId="2482" hidden="1"/>
    <cellStyle name="Followed Hyperlink 2" xfId="2483" hidden="1"/>
    <cellStyle name="Followed Hyperlink 2" xfId="2484" hidden="1"/>
    <cellStyle name="Followed Hyperlink 2" xfId="2485" hidden="1"/>
    <cellStyle name="Followed Hyperlink 2" xfId="2486" hidden="1"/>
    <cellStyle name="Followed Hyperlink 2" xfId="2487" hidden="1"/>
    <cellStyle name="Followed Hyperlink 2" xfId="2488" hidden="1"/>
    <cellStyle name="Followed Hyperlink 2" xfId="2489" hidden="1"/>
    <cellStyle name="Followed Hyperlink 2" xfId="2490" hidden="1"/>
    <cellStyle name="Followed Hyperlink 2" xfId="2491" hidden="1"/>
    <cellStyle name="Followed Hyperlink 2" xfId="2492" hidden="1"/>
    <cellStyle name="Followed Hyperlink 2" xfId="2493" hidden="1"/>
    <cellStyle name="Followed Hyperlink 2" xfId="2494" hidden="1"/>
    <cellStyle name="Followed Hyperlink 2" xfId="2495" hidden="1"/>
    <cellStyle name="Followed Hyperlink 2" xfId="2496" hidden="1"/>
    <cellStyle name="Followed Hyperlink 2" xfId="2497" hidden="1"/>
    <cellStyle name="Followed Hyperlink 2" xfId="2498" hidden="1"/>
    <cellStyle name="Followed Hyperlink 2" xfId="2499" hidden="1"/>
    <cellStyle name="Followed Hyperlink 2" xfId="2500" hidden="1"/>
    <cellStyle name="Followed Hyperlink 2" xfId="2501" hidden="1"/>
    <cellStyle name="Followed Hyperlink 2" xfId="2502" hidden="1"/>
    <cellStyle name="Followed Hyperlink 2" xfId="2503" hidden="1"/>
    <cellStyle name="Followed Hyperlink 2" xfId="2504" hidden="1"/>
    <cellStyle name="Followed Hyperlink 2" xfId="2505" hidden="1"/>
    <cellStyle name="Followed Hyperlink 2" xfId="2506" hidden="1"/>
    <cellStyle name="Followed Hyperlink 2" xfId="2507" hidden="1"/>
    <cellStyle name="Followed Hyperlink 2" xfId="2508" hidden="1"/>
    <cellStyle name="Followed Hyperlink 2" xfId="2509" hidden="1"/>
    <cellStyle name="Followed Hyperlink 2" xfId="2510" hidden="1"/>
    <cellStyle name="Followed Hyperlink 2" xfId="2511" hidden="1"/>
    <cellStyle name="Followed Hyperlink 2" xfId="2512" hidden="1"/>
    <cellStyle name="Followed Hyperlink 2" xfId="2513" hidden="1"/>
    <cellStyle name="Followed Hyperlink 2" xfId="2514" hidden="1"/>
    <cellStyle name="Followed Hyperlink 2" xfId="2515" hidden="1"/>
    <cellStyle name="Followed Hyperlink 2" xfId="2516" hidden="1"/>
    <cellStyle name="Followed Hyperlink 2" xfId="2517" hidden="1"/>
    <cellStyle name="Followed Hyperlink 2" xfId="2518" hidden="1"/>
    <cellStyle name="Followed Hyperlink 2" xfId="2519" hidden="1"/>
    <cellStyle name="Followed Hyperlink 2" xfId="2520" hidden="1"/>
    <cellStyle name="Followed Hyperlink 2" xfId="2521" hidden="1"/>
    <cellStyle name="Followed Hyperlink 2" xfId="2522" hidden="1"/>
    <cellStyle name="Followed Hyperlink 2" xfId="2523" hidden="1"/>
    <cellStyle name="Followed Hyperlink 2" xfId="2524" hidden="1"/>
    <cellStyle name="Followed Hyperlink 2" xfId="2525" hidden="1"/>
    <cellStyle name="Followed Hyperlink 2" xfId="2526" hidden="1"/>
    <cellStyle name="Followed Hyperlink 2" xfId="2527" hidden="1"/>
    <cellStyle name="Followed Hyperlink 2" xfId="2528" hidden="1"/>
    <cellStyle name="Followed Hyperlink 2" xfId="2529" hidden="1"/>
    <cellStyle name="Followed Hyperlink 2" xfId="2530" hidden="1"/>
    <cellStyle name="Followed Hyperlink 2" xfId="2531" hidden="1"/>
    <cellStyle name="Followed Hyperlink 2" xfId="2532" hidden="1"/>
    <cellStyle name="Followed Hyperlink 2" xfId="2533" hidden="1"/>
    <cellStyle name="Followed Hyperlink 2" xfId="2534" hidden="1"/>
    <cellStyle name="Followed Hyperlink 2" xfId="2535" hidden="1"/>
    <cellStyle name="Followed Hyperlink 2" xfId="2536" hidden="1"/>
    <cellStyle name="Followed Hyperlink 2" xfId="2537" hidden="1"/>
    <cellStyle name="Followed Hyperlink 2" xfId="2538" hidden="1"/>
    <cellStyle name="Followed Hyperlink 2" xfId="2539" hidden="1"/>
    <cellStyle name="Followed Hyperlink 2" xfId="2540" hidden="1"/>
    <cellStyle name="Followed Hyperlink 2" xfId="2541" hidden="1"/>
    <cellStyle name="Followed Hyperlink 2" xfId="2542" hidden="1"/>
    <cellStyle name="Followed Hyperlink 2" xfId="2543" hidden="1"/>
    <cellStyle name="Followed Hyperlink 2" xfId="2544" hidden="1"/>
    <cellStyle name="Followed Hyperlink 2" xfId="2545" hidden="1"/>
    <cellStyle name="Followed Hyperlink 2" xfId="2546" hidden="1"/>
    <cellStyle name="Followed Hyperlink 2" xfId="2547" hidden="1"/>
    <cellStyle name="Followed Hyperlink 2" xfId="2548" hidden="1"/>
    <cellStyle name="Followed Hyperlink 2" xfId="2549" hidden="1"/>
    <cellStyle name="Followed Hyperlink 2" xfId="2550" hidden="1"/>
    <cellStyle name="Followed Hyperlink 2" xfId="2551" hidden="1"/>
    <cellStyle name="Followed Hyperlink 2" xfId="2552" hidden="1"/>
    <cellStyle name="Followed Hyperlink 2" xfId="2553" hidden="1"/>
    <cellStyle name="Followed Hyperlink 2" xfId="2554" hidden="1"/>
    <cellStyle name="Followed Hyperlink 2" xfId="2555" hidden="1"/>
    <cellStyle name="Followed Hyperlink 2" xfId="2556" hidden="1"/>
    <cellStyle name="Followed Hyperlink 2" xfId="2557" hidden="1"/>
    <cellStyle name="Followed Hyperlink 2" xfId="2558" hidden="1"/>
    <cellStyle name="Followed Hyperlink 2" xfId="2559" hidden="1"/>
    <cellStyle name="Followed Hyperlink 2" xfId="2560" hidden="1"/>
    <cellStyle name="Followed Hyperlink 2" xfId="2561" hidden="1"/>
    <cellStyle name="Followed Hyperlink 2" xfId="2562" hidden="1"/>
    <cellStyle name="Followed Hyperlink 2" xfId="2563" hidden="1"/>
    <cellStyle name="Followed Hyperlink 2" xfId="2564" hidden="1"/>
    <cellStyle name="Followed Hyperlink 2" xfId="2565" hidden="1"/>
    <cellStyle name="Followed Hyperlink 2" xfId="2566" hidden="1"/>
    <cellStyle name="Followed Hyperlink 2" xfId="2567" hidden="1"/>
    <cellStyle name="Followed Hyperlink 2" xfId="2568" hidden="1"/>
    <cellStyle name="Followed Hyperlink 2" xfId="2569" hidden="1"/>
    <cellStyle name="Followed Hyperlink 2" xfId="2570" hidden="1"/>
    <cellStyle name="Followed Hyperlink 2" xfId="2571" hidden="1"/>
    <cellStyle name="Followed Hyperlink 2" xfId="2572" hidden="1"/>
    <cellStyle name="Followed Hyperlink 2" xfId="2573" hidden="1"/>
    <cellStyle name="Followed Hyperlink 2" xfId="2574" hidden="1"/>
    <cellStyle name="Followed Hyperlink 2" xfId="2575" hidden="1"/>
    <cellStyle name="Followed Hyperlink 2" xfId="2576" hidden="1"/>
    <cellStyle name="Followed Hyperlink 2" xfId="2577" hidden="1"/>
    <cellStyle name="Followed Hyperlink 2" xfId="2578" hidden="1"/>
    <cellStyle name="Followed Hyperlink 2" xfId="2579" hidden="1"/>
    <cellStyle name="Followed Hyperlink 2" xfId="2580" hidden="1"/>
    <cellStyle name="Followed Hyperlink 2" xfId="2581" hidden="1"/>
    <cellStyle name="Followed Hyperlink 2" xfId="2582" hidden="1"/>
    <cellStyle name="Followed Hyperlink 2" xfId="2583" hidden="1"/>
    <cellStyle name="Followed Hyperlink 2" xfId="2584" hidden="1"/>
    <cellStyle name="Followed Hyperlink 2" xfId="2585" hidden="1"/>
    <cellStyle name="Followed Hyperlink 2" xfId="2586" hidden="1"/>
    <cellStyle name="Followed Hyperlink 2" xfId="2587" hidden="1"/>
    <cellStyle name="Followed Hyperlink 2" xfId="2588" hidden="1"/>
    <cellStyle name="Followed Hyperlink 2" xfId="2589" hidden="1"/>
    <cellStyle name="Followed Hyperlink 2" xfId="2590" hidden="1"/>
    <cellStyle name="Followed Hyperlink 2" xfId="2591" hidden="1"/>
    <cellStyle name="Followed Hyperlink 2" xfId="2592" hidden="1"/>
    <cellStyle name="Followed Hyperlink 2" xfId="2593" hidden="1"/>
    <cellStyle name="Followed Hyperlink 2" xfId="2594" hidden="1"/>
    <cellStyle name="Followed Hyperlink 2" xfId="2595" hidden="1"/>
    <cellStyle name="Followed Hyperlink 2" xfId="2596" hidden="1"/>
    <cellStyle name="Followed Hyperlink 2" xfId="2597" hidden="1"/>
    <cellStyle name="Followed Hyperlink 2" xfId="2598" hidden="1"/>
    <cellStyle name="Followed Hyperlink 2" xfId="2599" hidden="1"/>
    <cellStyle name="Followed Hyperlink 2" xfId="2600" hidden="1"/>
    <cellStyle name="Followed Hyperlink 2" xfId="2601" hidden="1"/>
    <cellStyle name="Followed Hyperlink 2" xfId="2602" hidden="1"/>
    <cellStyle name="Followed Hyperlink 2" xfId="2603" hidden="1"/>
    <cellStyle name="Followed Hyperlink 2" xfId="2604" hidden="1"/>
    <cellStyle name="Followed Hyperlink 2" xfId="2605" hidden="1"/>
    <cellStyle name="Followed Hyperlink 2" xfId="2606" hidden="1"/>
    <cellStyle name="Followed Hyperlink 2" xfId="2607" hidden="1"/>
    <cellStyle name="Followed Hyperlink 2" xfId="2608" hidden="1"/>
    <cellStyle name="Followed Hyperlink 2" xfId="2609" hidden="1"/>
    <cellStyle name="Followed Hyperlink 2" xfId="2610" hidden="1"/>
    <cellStyle name="Followed Hyperlink 2" xfId="2611" hidden="1"/>
    <cellStyle name="Followed Hyperlink 2" xfId="2612" hidden="1"/>
    <cellStyle name="Followed Hyperlink 2" xfId="2613" hidden="1"/>
    <cellStyle name="Followed Hyperlink 2" xfId="2614" hidden="1"/>
    <cellStyle name="Followed Hyperlink 2" xfId="2616" hidden="1"/>
    <cellStyle name="Followed Hyperlink 2" xfId="2617" hidden="1"/>
    <cellStyle name="Followed Hyperlink 2" xfId="2618" hidden="1"/>
    <cellStyle name="Followed Hyperlink 2" xfId="2619" hidden="1"/>
    <cellStyle name="Followed Hyperlink 2" xfId="2620" hidden="1"/>
    <cellStyle name="Followed Hyperlink 2" xfId="2621" hidden="1"/>
    <cellStyle name="Followed Hyperlink 2" xfId="2622" hidden="1"/>
    <cellStyle name="Followed Hyperlink 2" xfId="2623" hidden="1"/>
    <cellStyle name="Followed Hyperlink 2" xfId="2624" hidden="1"/>
    <cellStyle name="Followed Hyperlink 2" xfId="2625" hidden="1"/>
    <cellStyle name="Followed Hyperlink 2" xfId="2626" hidden="1"/>
    <cellStyle name="Followed Hyperlink 2" xfId="2627" hidden="1"/>
    <cellStyle name="Followed Hyperlink 2" xfId="2628" hidden="1"/>
    <cellStyle name="Followed Hyperlink 2" xfId="2629" hidden="1"/>
    <cellStyle name="Followed Hyperlink 2" xfId="2630" hidden="1"/>
    <cellStyle name="Followed Hyperlink 2" xfId="2631" hidden="1"/>
    <cellStyle name="Followed Hyperlink 2" xfId="2632" hidden="1"/>
    <cellStyle name="Followed Hyperlink 2" xfId="2633" hidden="1"/>
    <cellStyle name="Followed Hyperlink 2" xfId="2634" hidden="1"/>
    <cellStyle name="Followed Hyperlink 2" xfId="2635" hidden="1"/>
    <cellStyle name="Followed Hyperlink 2" xfId="2636" hidden="1"/>
    <cellStyle name="Followed Hyperlink 2" xfId="2637" hidden="1"/>
    <cellStyle name="Followed Hyperlink 2" xfId="2638" hidden="1"/>
    <cellStyle name="Followed Hyperlink 2" xfId="2639" hidden="1"/>
    <cellStyle name="Followed Hyperlink 2" xfId="2640" hidden="1"/>
    <cellStyle name="Followed Hyperlink 2" xfId="2641" hidden="1"/>
    <cellStyle name="Followed Hyperlink 2" xfId="2642" hidden="1"/>
    <cellStyle name="Followed Hyperlink 2" xfId="2643" hidden="1"/>
    <cellStyle name="Followed Hyperlink 2" xfId="2644" hidden="1"/>
    <cellStyle name="Followed Hyperlink 2" xfId="2645" hidden="1"/>
    <cellStyle name="Followed Hyperlink 2" xfId="2646" hidden="1"/>
    <cellStyle name="Followed Hyperlink 2" xfId="2647" hidden="1"/>
    <cellStyle name="Followed Hyperlink 2" xfId="2648" hidden="1"/>
    <cellStyle name="Followed Hyperlink 2" xfId="2649" hidden="1"/>
    <cellStyle name="Followed Hyperlink 2" xfId="2650" hidden="1"/>
    <cellStyle name="Followed Hyperlink 2" xfId="2651" hidden="1"/>
    <cellStyle name="Followed Hyperlink 2" xfId="2652" hidden="1"/>
    <cellStyle name="Followed Hyperlink 2" xfId="2653" hidden="1"/>
    <cellStyle name="Followed Hyperlink 2" xfId="2654" hidden="1"/>
    <cellStyle name="Followed Hyperlink 2" xfId="2655" hidden="1"/>
    <cellStyle name="Followed Hyperlink 2" xfId="2656" hidden="1"/>
    <cellStyle name="Followed Hyperlink 2" xfId="2657" hidden="1"/>
    <cellStyle name="Followed Hyperlink 2" xfId="2658" hidden="1"/>
    <cellStyle name="Followed Hyperlink 2" xfId="2659" hidden="1"/>
    <cellStyle name="Followed Hyperlink 2" xfId="2660" hidden="1"/>
    <cellStyle name="Followed Hyperlink 2" xfId="2661" hidden="1"/>
    <cellStyle name="Followed Hyperlink 2" xfId="2662" hidden="1"/>
    <cellStyle name="Followed Hyperlink 2" xfId="2663" hidden="1"/>
    <cellStyle name="Followed Hyperlink 2" xfId="2664" hidden="1"/>
    <cellStyle name="Followed Hyperlink 2" xfId="2665" hidden="1"/>
    <cellStyle name="Followed Hyperlink 2" xfId="2666" hidden="1"/>
    <cellStyle name="Followed Hyperlink 2" xfId="2667" hidden="1"/>
    <cellStyle name="Followed Hyperlink 2" xfId="2668" hidden="1"/>
    <cellStyle name="Followed Hyperlink 2" xfId="2669" hidden="1"/>
    <cellStyle name="Followed Hyperlink 2" xfId="2670" hidden="1"/>
    <cellStyle name="Followed Hyperlink 2" xfId="2671" hidden="1"/>
    <cellStyle name="Followed Hyperlink 2" xfId="2672" hidden="1"/>
    <cellStyle name="Followed Hyperlink 2" xfId="2673" hidden="1"/>
    <cellStyle name="Followed Hyperlink 2" xfId="2674" hidden="1"/>
    <cellStyle name="Followed Hyperlink 2" xfId="2675" hidden="1"/>
    <cellStyle name="Followed Hyperlink 2" xfId="2676" hidden="1"/>
    <cellStyle name="Followed Hyperlink 2" xfId="2677" hidden="1"/>
    <cellStyle name="Followed Hyperlink 2" xfId="2678" hidden="1"/>
    <cellStyle name="Followed Hyperlink 2" xfId="2679" hidden="1"/>
    <cellStyle name="Followed Hyperlink 2" xfId="2680" hidden="1"/>
    <cellStyle name="Followed Hyperlink 2" xfId="2681" hidden="1"/>
    <cellStyle name="Followed Hyperlink 2" xfId="2682" hidden="1"/>
    <cellStyle name="Followed Hyperlink 2" xfId="2683" hidden="1"/>
    <cellStyle name="Followed Hyperlink 2" xfId="2684" hidden="1"/>
    <cellStyle name="Followed Hyperlink 2" xfId="2685" hidden="1"/>
    <cellStyle name="Followed Hyperlink 2" xfId="2686" hidden="1"/>
    <cellStyle name="Followed Hyperlink 2" xfId="2687" hidden="1"/>
    <cellStyle name="Followed Hyperlink 2" xfId="2688" hidden="1"/>
    <cellStyle name="Followed Hyperlink 2" xfId="2689" hidden="1"/>
    <cellStyle name="Followed Hyperlink 2" xfId="2690" hidden="1"/>
    <cellStyle name="Followed Hyperlink 2" xfId="2691" hidden="1"/>
    <cellStyle name="Followed Hyperlink 2" xfId="2692" hidden="1"/>
    <cellStyle name="Followed Hyperlink 2" xfId="2693" hidden="1"/>
    <cellStyle name="Followed Hyperlink 2" xfId="2694" hidden="1"/>
    <cellStyle name="Followed Hyperlink 2" xfId="2695" hidden="1"/>
    <cellStyle name="Followed Hyperlink 2" xfId="2696" hidden="1"/>
    <cellStyle name="Followed Hyperlink 2" xfId="2697" hidden="1"/>
    <cellStyle name="Followed Hyperlink 2" xfId="2698" hidden="1"/>
    <cellStyle name="Followed Hyperlink 2" xfId="2699" hidden="1"/>
    <cellStyle name="Followed Hyperlink 2" xfId="2700" hidden="1"/>
    <cellStyle name="Followed Hyperlink 2" xfId="2701" hidden="1"/>
    <cellStyle name="Followed Hyperlink 2" xfId="2702" hidden="1"/>
    <cellStyle name="Followed Hyperlink 2" xfId="2703" hidden="1"/>
    <cellStyle name="Followed Hyperlink 2" xfId="2704" hidden="1"/>
    <cellStyle name="Followed Hyperlink 2" xfId="2705" hidden="1"/>
    <cellStyle name="Followed Hyperlink 2" xfId="2706" hidden="1"/>
    <cellStyle name="Followed Hyperlink 2" xfId="2707" hidden="1"/>
    <cellStyle name="Followed Hyperlink 2" xfId="2708" hidden="1"/>
    <cellStyle name="Followed Hyperlink 2" xfId="2709" hidden="1"/>
    <cellStyle name="Followed Hyperlink 2" xfId="2710" hidden="1"/>
    <cellStyle name="Followed Hyperlink 2" xfId="2711" hidden="1"/>
    <cellStyle name="Followed Hyperlink 2" xfId="2712" hidden="1"/>
    <cellStyle name="Followed Hyperlink 2" xfId="2713" hidden="1"/>
    <cellStyle name="Followed Hyperlink 2" xfId="2714" hidden="1"/>
    <cellStyle name="Followed Hyperlink 2" xfId="2715" hidden="1"/>
    <cellStyle name="Followed Hyperlink 2" xfId="2716" hidden="1"/>
    <cellStyle name="Followed Hyperlink 2" xfId="2717" hidden="1"/>
    <cellStyle name="Followed Hyperlink 2" xfId="2718" hidden="1"/>
    <cellStyle name="Followed Hyperlink 2" xfId="2719" hidden="1"/>
    <cellStyle name="Followed Hyperlink 2" xfId="2720" hidden="1"/>
    <cellStyle name="Followed Hyperlink 2" xfId="2721" hidden="1"/>
    <cellStyle name="Followed Hyperlink 2" xfId="2722" hidden="1"/>
    <cellStyle name="Followed Hyperlink 2" xfId="2723" hidden="1"/>
    <cellStyle name="Followed Hyperlink 2" xfId="2724" hidden="1"/>
    <cellStyle name="Followed Hyperlink 2" xfId="2725" hidden="1"/>
    <cellStyle name="Followed Hyperlink 2" xfId="2726" hidden="1"/>
    <cellStyle name="Followed Hyperlink 2" xfId="2727" hidden="1"/>
    <cellStyle name="Followed Hyperlink 2" xfId="2728" hidden="1"/>
    <cellStyle name="Followed Hyperlink 2" xfId="2729" hidden="1"/>
    <cellStyle name="Followed Hyperlink 2" xfId="2730" hidden="1"/>
    <cellStyle name="Followed Hyperlink 2" xfId="2731" hidden="1"/>
    <cellStyle name="Followed Hyperlink 2" xfId="2732" hidden="1"/>
    <cellStyle name="Followed Hyperlink 2" xfId="2733" hidden="1"/>
    <cellStyle name="Followed Hyperlink 2" xfId="2734" hidden="1"/>
    <cellStyle name="Followed Hyperlink 2" xfId="2735" hidden="1"/>
    <cellStyle name="Followed Hyperlink 2" xfId="2736" hidden="1"/>
    <cellStyle name="Followed Hyperlink 2" xfId="2737" hidden="1"/>
    <cellStyle name="Followed Hyperlink 2" xfId="2738" hidden="1"/>
    <cellStyle name="Followed Hyperlink 2" xfId="2739" hidden="1"/>
    <cellStyle name="Followed Hyperlink 2" xfId="2740" hidden="1"/>
    <cellStyle name="Followed Hyperlink 2" xfId="2741" hidden="1"/>
    <cellStyle name="Followed Hyperlink 2" xfId="2742" hidden="1"/>
    <cellStyle name="Followed Hyperlink 2" xfId="2743" hidden="1"/>
    <cellStyle name="Followed Hyperlink 2" xfId="2744" hidden="1"/>
    <cellStyle name="Followed Hyperlink 2" xfId="2745" hidden="1"/>
    <cellStyle name="Followed Hyperlink 2" xfId="2746" hidden="1"/>
    <cellStyle name="Followed Hyperlink 2" xfId="2747" hidden="1"/>
    <cellStyle name="Followed Hyperlink 2" xfId="2748" hidden="1"/>
    <cellStyle name="Followed Hyperlink 2" xfId="2749" hidden="1"/>
    <cellStyle name="Followed Hyperlink 2" xfId="2750" hidden="1"/>
    <cellStyle name="Followed Hyperlink 2" xfId="2751" hidden="1"/>
    <cellStyle name="Followed Hyperlink 2" xfId="2752" hidden="1"/>
    <cellStyle name="Followed Hyperlink 2" xfId="2753" hidden="1"/>
    <cellStyle name="Followed Hyperlink 2" xfId="2754" hidden="1"/>
    <cellStyle name="Followed Hyperlink 2" xfId="2755" hidden="1"/>
    <cellStyle name="Followed Hyperlink 2" xfId="2756" hidden="1"/>
    <cellStyle name="Followed Hyperlink 2" xfId="2757" hidden="1"/>
    <cellStyle name="Followed Hyperlink 2" xfId="2758" hidden="1"/>
    <cellStyle name="Followed Hyperlink 2" xfId="2759" hidden="1"/>
    <cellStyle name="Followed Hyperlink 2" xfId="2760" hidden="1"/>
    <cellStyle name="Followed Hyperlink 2" xfId="2761" hidden="1"/>
    <cellStyle name="Followed Hyperlink 2" xfId="2762" hidden="1"/>
    <cellStyle name="Followed Hyperlink 2" xfId="2763" hidden="1"/>
    <cellStyle name="Followed Hyperlink 2" xfId="2764" hidden="1"/>
    <cellStyle name="Followed Hyperlink 2" xfId="2765" hidden="1"/>
    <cellStyle name="Followed Hyperlink 2" xfId="2766" hidden="1"/>
    <cellStyle name="Followed Hyperlink 2" xfId="2767" hidden="1"/>
    <cellStyle name="Followed Hyperlink 2" xfId="2768" hidden="1"/>
    <cellStyle name="Followed Hyperlink 2" xfId="2769" hidden="1"/>
    <cellStyle name="Followed Hyperlink 2" xfId="2770" hidden="1"/>
    <cellStyle name="Followed Hyperlink 2" xfId="2771" hidden="1"/>
    <cellStyle name="Followed Hyperlink 2" xfId="2772" hidden="1"/>
    <cellStyle name="Followed Hyperlink 2" xfId="2773" hidden="1"/>
    <cellStyle name="Followed Hyperlink 2" xfId="2774" hidden="1"/>
    <cellStyle name="Followed Hyperlink 2" xfId="2775" hidden="1"/>
    <cellStyle name="Followed Hyperlink 2" xfId="2776" hidden="1"/>
    <cellStyle name="Followed Hyperlink 2" xfId="2777" hidden="1"/>
    <cellStyle name="Followed Hyperlink 2" xfId="2778" hidden="1"/>
    <cellStyle name="Followed Hyperlink 2" xfId="2779" hidden="1"/>
    <cellStyle name="Followed Hyperlink 2" xfId="2780" hidden="1"/>
    <cellStyle name="Followed Hyperlink 2" xfId="2781" hidden="1"/>
    <cellStyle name="Followed Hyperlink 2" xfId="2782" hidden="1"/>
    <cellStyle name="Followed Hyperlink 2" xfId="2783" hidden="1"/>
    <cellStyle name="Followed Hyperlink 2" xfId="2784" hidden="1"/>
    <cellStyle name="Followed Hyperlink 2" xfId="2785" hidden="1"/>
    <cellStyle name="Followed Hyperlink 2" xfId="2786" hidden="1"/>
    <cellStyle name="Followed Hyperlink 2" xfId="2787" hidden="1"/>
    <cellStyle name="Followed Hyperlink 2" xfId="2788" hidden="1"/>
    <cellStyle name="Followed Hyperlink 2" xfId="2789" hidden="1"/>
    <cellStyle name="Followed Hyperlink 2" xfId="2790" hidden="1"/>
    <cellStyle name="Followed Hyperlink 2" xfId="2791" hidden="1"/>
    <cellStyle name="Followed Hyperlink 2" xfId="2792" hidden="1"/>
    <cellStyle name="Followed Hyperlink 2" xfId="2793" hidden="1"/>
    <cellStyle name="Followed Hyperlink 2" xfId="2794" hidden="1"/>
    <cellStyle name="Followed Hyperlink 2" xfId="2795" hidden="1"/>
    <cellStyle name="Followed Hyperlink 2" xfId="2796" hidden="1"/>
    <cellStyle name="Followed Hyperlink 2" xfId="2797" hidden="1"/>
    <cellStyle name="Followed Hyperlink 2" xfId="2798" hidden="1"/>
    <cellStyle name="Followed Hyperlink 2" xfId="2799" hidden="1"/>
    <cellStyle name="Followed Hyperlink 2" xfId="2800" hidden="1"/>
    <cellStyle name="Followed Hyperlink 2" xfId="2801" hidden="1"/>
    <cellStyle name="Followed Hyperlink 2" xfId="2802" hidden="1"/>
    <cellStyle name="Followed Hyperlink 2" xfId="2803" hidden="1"/>
    <cellStyle name="Followed Hyperlink 2" xfId="2804" hidden="1"/>
    <cellStyle name="Followed Hyperlink 2" xfId="2805" hidden="1"/>
    <cellStyle name="Followed Hyperlink 2" xfId="2806" hidden="1"/>
    <cellStyle name="Followed Hyperlink 2" xfId="2807" hidden="1"/>
    <cellStyle name="Followed Hyperlink 2" xfId="2808" hidden="1"/>
    <cellStyle name="Followed Hyperlink 2" xfId="2809" hidden="1"/>
    <cellStyle name="Followed Hyperlink 2" xfId="2810" hidden="1"/>
    <cellStyle name="Followed Hyperlink 2" xfId="2811" hidden="1"/>
    <cellStyle name="Followed Hyperlink 2" xfId="2812" hidden="1"/>
    <cellStyle name="Followed Hyperlink 2" xfId="2813" hidden="1"/>
    <cellStyle name="Followed Hyperlink 2" xfId="2814" hidden="1"/>
    <cellStyle name="Followed Hyperlink 2" xfId="2815" hidden="1"/>
    <cellStyle name="Followed Hyperlink 2" xfId="2816" hidden="1"/>
    <cellStyle name="Followed Hyperlink 2" xfId="2817" hidden="1"/>
    <cellStyle name="Followed Hyperlink 2" xfId="2818" hidden="1"/>
    <cellStyle name="Followed Hyperlink 2" xfId="2819" hidden="1"/>
    <cellStyle name="Followed Hyperlink 2" xfId="2820" hidden="1"/>
    <cellStyle name="Followed Hyperlink 2" xfId="2821" hidden="1"/>
    <cellStyle name="Followed Hyperlink 2" xfId="2822" hidden="1"/>
    <cellStyle name="Followed Hyperlink 2" xfId="2823" hidden="1"/>
    <cellStyle name="Followed Hyperlink 2" xfId="2824" hidden="1"/>
    <cellStyle name="Followed Hyperlink 2" xfId="2825" hidden="1"/>
    <cellStyle name="Followed Hyperlink 2" xfId="2826" hidden="1"/>
    <cellStyle name="Followed Hyperlink 2" xfId="2827" hidden="1"/>
    <cellStyle name="Followed Hyperlink 2" xfId="2828" hidden="1"/>
    <cellStyle name="Followed Hyperlink 2" xfId="2829" hidden="1"/>
    <cellStyle name="Followed Hyperlink 2" xfId="2830" hidden="1"/>
    <cellStyle name="Followed Hyperlink 2" xfId="2831" hidden="1"/>
    <cellStyle name="Followed Hyperlink 2" xfId="2832" hidden="1"/>
    <cellStyle name="Followed Hyperlink 2" xfId="2833" hidden="1"/>
    <cellStyle name="Followed Hyperlink 2" xfId="2834" hidden="1"/>
    <cellStyle name="Followed Hyperlink 2" xfId="2835" hidden="1"/>
    <cellStyle name="Followed Hyperlink 2" xfId="2836" hidden="1"/>
    <cellStyle name="Followed Hyperlink 2" xfId="2837" hidden="1"/>
    <cellStyle name="Followed Hyperlink 2" xfId="2838" hidden="1"/>
    <cellStyle name="Followed Hyperlink 2" xfId="2839" hidden="1"/>
    <cellStyle name="Followed Hyperlink 2" xfId="2840" hidden="1"/>
    <cellStyle name="Followed Hyperlink 2" xfId="2841" hidden="1"/>
    <cellStyle name="Followed Hyperlink 2" xfId="2842" hidden="1"/>
    <cellStyle name="Followed Hyperlink 2" xfId="2843" hidden="1"/>
    <cellStyle name="Followed Hyperlink 2" xfId="2844" hidden="1"/>
    <cellStyle name="Followed Hyperlink 2" xfId="2845" hidden="1"/>
    <cellStyle name="Followed Hyperlink 2" xfId="2846" hidden="1"/>
    <cellStyle name="Followed Hyperlink 2" xfId="2847" hidden="1"/>
    <cellStyle name="Followed Hyperlink 2" xfId="2848" hidden="1"/>
    <cellStyle name="Followed Hyperlink 2" xfId="2849" hidden="1"/>
    <cellStyle name="Followed Hyperlink 2" xfId="2850" hidden="1"/>
    <cellStyle name="Followed Hyperlink 2" xfId="2851" hidden="1"/>
    <cellStyle name="Followed Hyperlink 2" xfId="2852" hidden="1"/>
    <cellStyle name="Followed Hyperlink 2" xfId="2853" hidden="1"/>
    <cellStyle name="Followed Hyperlink 2" xfId="2854" hidden="1"/>
    <cellStyle name="Followed Hyperlink 2" xfId="2855" hidden="1"/>
    <cellStyle name="Followed Hyperlink 2" xfId="2856" hidden="1"/>
    <cellStyle name="Followed Hyperlink 2" xfId="2857" hidden="1"/>
    <cellStyle name="Followed Hyperlink 2" xfId="2858" hidden="1"/>
    <cellStyle name="Followed Hyperlink 2" xfId="2859" hidden="1"/>
    <cellStyle name="Followed Hyperlink 2" xfId="2860" hidden="1"/>
    <cellStyle name="Followed Hyperlink 2" xfId="2861" hidden="1"/>
    <cellStyle name="Followed Hyperlink 2" xfId="2862" hidden="1"/>
    <cellStyle name="Followed Hyperlink 2" xfId="2863" hidden="1"/>
    <cellStyle name="Followed Hyperlink 2" xfId="2864" hidden="1"/>
    <cellStyle name="Followed Hyperlink 2" xfId="2865" hidden="1"/>
    <cellStyle name="Followed Hyperlink 2" xfId="2866" hidden="1"/>
    <cellStyle name="Followed Hyperlink 2" xfId="2867" hidden="1"/>
    <cellStyle name="Followed Hyperlink 2" xfId="2868" hidden="1"/>
    <cellStyle name="Followed Hyperlink 2" xfId="2869" hidden="1"/>
    <cellStyle name="Followed Hyperlink 2" xfId="2870" hidden="1"/>
    <cellStyle name="Followed Hyperlink 2" xfId="2871" hidden="1"/>
    <cellStyle name="Followed Hyperlink 2" xfId="2872" hidden="1"/>
    <cellStyle name="Followed Hyperlink 2" xfId="2873" hidden="1"/>
    <cellStyle name="Followed Hyperlink 2" xfId="2874" hidden="1"/>
    <cellStyle name="Followed Hyperlink 2" xfId="2875" hidden="1"/>
    <cellStyle name="Followed Hyperlink 2" xfId="2876" hidden="1"/>
    <cellStyle name="Followed Hyperlink 2" xfId="2877" hidden="1"/>
    <cellStyle name="Followed Hyperlink 2" xfId="2878" hidden="1"/>
    <cellStyle name="Followed Hyperlink 2" xfId="2879" hidden="1"/>
    <cellStyle name="Followed Hyperlink 2" xfId="2880" hidden="1"/>
    <cellStyle name="Followed Hyperlink 2" xfId="2881" hidden="1"/>
    <cellStyle name="Followed Hyperlink 2" xfId="2882" hidden="1"/>
    <cellStyle name="Followed Hyperlink 2" xfId="2883" hidden="1"/>
    <cellStyle name="Followed Hyperlink 2" xfId="2884" hidden="1"/>
    <cellStyle name="Followed Hyperlink 2" xfId="2885" hidden="1"/>
    <cellStyle name="Followed Hyperlink 2" xfId="2886" hidden="1"/>
    <cellStyle name="Followed Hyperlink 2" xfId="2887" hidden="1"/>
    <cellStyle name="Followed Hyperlink 2" xfId="2888" hidden="1"/>
    <cellStyle name="Followed Hyperlink 2" xfId="2889" hidden="1"/>
    <cellStyle name="Followed Hyperlink 2" xfId="2890" hidden="1"/>
    <cellStyle name="Followed Hyperlink 2" xfId="2891" hidden="1"/>
    <cellStyle name="Followed Hyperlink 2" xfId="2892" hidden="1"/>
    <cellStyle name="Followed Hyperlink 2" xfId="2893" hidden="1"/>
    <cellStyle name="Followed Hyperlink 2" xfId="2894" hidden="1"/>
    <cellStyle name="Followed Hyperlink 2" xfId="2895" hidden="1"/>
    <cellStyle name="Followed Hyperlink 2" xfId="2896" hidden="1"/>
    <cellStyle name="Followed Hyperlink 2" xfId="2897" hidden="1"/>
    <cellStyle name="Followed Hyperlink 2" xfId="2898" hidden="1"/>
    <cellStyle name="Followed Hyperlink 2" xfId="2899" hidden="1"/>
    <cellStyle name="Followed Hyperlink 2" xfId="2900" hidden="1"/>
    <cellStyle name="Followed Hyperlink 2" xfId="2901" hidden="1"/>
    <cellStyle name="Followed Hyperlink 2" xfId="2902" hidden="1"/>
    <cellStyle name="Followed Hyperlink 2" xfId="2903" hidden="1"/>
    <cellStyle name="Followed Hyperlink 2" xfId="2904" hidden="1"/>
    <cellStyle name="Followed Hyperlink 2" xfId="2905" hidden="1"/>
    <cellStyle name="Followed Hyperlink 2" xfId="2906" hidden="1"/>
    <cellStyle name="Followed Hyperlink 2" xfId="2907" hidden="1"/>
    <cellStyle name="Followed Hyperlink 2" xfId="2908" hidden="1"/>
    <cellStyle name="Followed Hyperlink 2" xfId="2909" hidden="1"/>
    <cellStyle name="Followed Hyperlink 2" xfId="2910" hidden="1"/>
    <cellStyle name="Followed Hyperlink 2" xfId="2911" hidden="1"/>
    <cellStyle name="Followed Hyperlink 2" xfId="2912" hidden="1"/>
    <cellStyle name="Followed Hyperlink 2" xfId="2913" hidden="1"/>
    <cellStyle name="Followed Hyperlink 2" xfId="2914" hidden="1"/>
    <cellStyle name="Followed Hyperlink 2" xfId="2915" hidden="1"/>
    <cellStyle name="Followed Hyperlink 2" xfId="2916" hidden="1"/>
    <cellStyle name="Followed Hyperlink 2" xfId="2917" hidden="1"/>
    <cellStyle name="Followed Hyperlink 2" xfId="2918" hidden="1"/>
    <cellStyle name="Followed Hyperlink 2" xfId="2919" hidden="1"/>
    <cellStyle name="Followed Hyperlink 2" xfId="2920" hidden="1"/>
    <cellStyle name="Followed Hyperlink 2" xfId="2921" hidden="1"/>
    <cellStyle name="Followed Hyperlink 2" xfId="2922" hidden="1"/>
    <cellStyle name="Followed Hyperlink 2" xfId="2923" hidden="1"/>
    <cellStyle name="Followed Hyperlink 2" xfId="2924" hidden="1"/>
    <cellStyle name="Followed Hyperlink 2" xfId="2925" hidden="1"/>
    <cellStyle name="Followed Hyperlink 2" xfId="2926" hidden="1"/>
    <cellStyle name="Followed Hyperlink 2" xfId="2927" hidden="1"/>
    <cellStyle name="Followed Hyperlink 2" xfId="2928" hidden="1"/>
    <cellStyle name="Followed Hyperlink 2" xfId="2929" hidden="1"/>
    <cellStyle name="Followed Hyperlink 2" xfId="2930" hidden="1"/>
    <cellStyle name="Followed Hyperlink 2" xfId="2931" hidden="1"/>
    <cellStyle name="Followed Hyperlink 2" xfId="2932" hidden="1"/>
    <cellStyle name="Followed Hyperlink 2" xfId="2933" hidden="1"/>
    <cellStyle name="Followed Hyperlink 2" xfId="2934" hidden="1"/>
    <cellStyle name="Followed Hyperlink 2" xfId="2935" hidden="1"/>
    <cellStyle name="Followed Hyperlink 2" xfId="2936" hidden="1"/>
    <cellStyle name="Followed Hyperlink 2" xfId="2937" hidden="1"/>
    <cellStyle name="Followed Hyperlink 2" xfId="2938" hidden="1"/>
    <cellStyle name="Followed Hyperlink 2" xfId="2939" hidden="1"/>
    <cellStyle name="Followed Hyperlink 2" xfId="2941" hidden="1"/>
    <cellStyle name="Followed Hyperlink 2" xfId="2942" hidden="1"/>
    <cellStyle name="Followed Hyperlink 2" xfId="2943" hidden="1"/>
    <cellStyle name="Followed Hyperlink 2" xfId="2944" hidden="1"/>
    <cellStyle name="Followed Hyperlink 2" xfId="2945" hidden="1"/>
    <cellStyle name="Followed Hyperlink 2" xfId="2946" hidden="1"/>
    <cellStyle name="Followed Hyperlink 2" xfId="2947" hidden="1"/>
    <cellStyle name="Followed Hyperlink 2" xfId="2948" hidden="1"/>
    <cellStyle name="Followed Hyperlink 2" xfId="2949" hidden="1"/>
    <cellStyle name="Followed Hyperlink 2" xfId="2950" hidden="1"/>
    <cellStyle name="Followed Hyperlink 2" xfId="2951" hidden="1"/>
    <cellStyle name="Followed Hyperlink 2" xfId="2952" hidden="1"/>
    <cellStyle name="Followed Hyperlink 2" xfId="2953" hidden="1"/>
    <cellStyle name="Followed Hyperlink 2" xfId="2954" hidden="1"/>
    <cellStyle name="Followed Hyperlink 2" xfId="2955" hidden="1"/>
    <cellStyle name="Followed Hyperlink 2" xfId="2956" hidden="1"/>
    <cellStyle name="Followed Hyperlink 2" xfId="2957" hidden="1"/>
    <cellStyle name="Followed Hyperlink 2" xfId="2958" hidden="1"/>
    <cellStyle name="Followed Hyperlink 2" xfId="2959" hidden="1"/>
    <cellStyle name="Followed Hyperlink 2" xfId="2960" hidden="1"/>
    <cellStyle name="Followed Hyperlink 2" xfId="2961" hidden="1"/>
    <cellStyle name="Followed Hyperlink 2" xfId="2962" hidden="1"/>
    <cellStyle name="Followed Hyperlink 2" xfId="2963" hidden="1"/>
    <cellStyle name="Followed Hyperlink 2" xfId="2964" hidden="1"/>
    <cellStyle name="Followed Hyperlink 2" xfId="2965" hidden="1"/>
    <cellStyle name="Followed Hyperlink 2" xfId="2966" hidden="1"/>
    <cellStyle name="Followed Hyperlink 2" xfId="2967" hidden="1"/>
    <cellStyle name="Followed Hyperlink 2" xfId="2968" hidden="1"/>
    <cellStyle name="Followed Hyperlink 2" xfId="2969" hidden="1"/>
    <cellStyle name="Followed Hyperlink 2" xfId="2970" hidden="1"/>
    <cellStyle name="Followed Hyperlink 2" xfId="2971" hidden="1"/>
    <cellStyle name="Followed Hyperlink 2" xfId="2972" hidden="1"/>
    <cellStyle name="Followed Hyperlink 2" xfId="2973" hidden="1"/>
    <cellStyle name="Followed Hyperlink 2" xfId="2974" hidden="1"/>
    <cellStyle name="Followed Hyperlink 2" xfId="2975" hidden="1"/>
    <cellStyle name="Followed Hyperlink 2" xfId="2976" hidden="1"/>
    <cellStyle name="Followed Hyperlink 2" xfId="2977" hidden="1"/>
    <cellStyle name="Followed Hyperlink 2" xfId="2978" hidden="1"/>
    <cellStyle name="Followed Hyperlink 2" xfId="2979" hidden="1"/>
    <cellStyle name="Followed Hyperlink 2" xfId="2980" hidden="1"/>
    <cellStyle name="Followed Hyperlink 2" xfId="2981" hidden="1"/>
    <cellStyle name="Followed Hyperlink 2" xfId="2982" hidden="1"/>
    <cellStyle name="Followed Hyperlink 2" xfId="2983" hidden="1"/>
    <cellStyle name="Followed Hyperlink 2" xfId="2984" hidden="1"/>
    <cellStyle name="Followed Hyperlink 2" xfId="2985" hidden="1"/>
    <cellStyle name="Followed Hyperlink 2" xfId="2986" hidden="1"/>
    <cellStyle name="Followed Hyperlink 2" xfId="2987" hidden="1"/>
    <cellStyle name="Followed Hyperlink 2" xfId="2988" hidden="1"/>
    <cellStyle name="Followed Hyperlink 2" xfId="2989" hidden="1"/>
    <cellStyle name="Followed Hyperlink 2" xfId="2990" hidden="1"/>
    <cellStyle name="Followed Hyperlink 2" xfId="2991" hidden="1"/>
    <cellStyle name="Followed Hyperlink 2" xfId="2992" hidden="1"/>
    <cellStyle name="Followed Hyperlink 2" xfId="2993" hidden="1"/>
    <cellStyle name="Followed Hyperlink 2" xfId="2994" hidden="1"/>
    <cellStyle name="Followed Hyperlink 2" xfId="2995" hidden="1"/>
    <cellStyle name="Followed Hyperlink 2" xfId="2996" hidden="1"/>
    <cellStyle name="Followed Hyperlink 2" xfId="2997" hidden="1"/>
    <cellStyle name="Followed Hyperlink 2" xfId="2998" hidden="1"/>
    <cellStyle name="Followed Hyperlink 2" xfId="2999" hidden="1"/>
    <cellStyle name="Followed Hyperlink 2" xfId="3000" hidden="1"/>
    <cellStyle name="Followed Hyperlink 2" xfId="3001" hidden="1"/>
    <cellStyle name="Followed Hyperlink 2" xfId="3002" hidden="1"/>
    <cellStyle name="Followed Hyperlink 2" xfId="3003" hidden="1"/>
    <cellStyle name="Followed Hyperlink 2" xfId="3004" hidden="1"/>
    <cellStyle name="Followed Hyperlink 2" xfId="3005" hidden="1"/>
    <cellStyle name="Followed Hyperlink 2" xfId="3006" hidden="1"/>
    <cellStyle name="Followed Hyperlink 2" xfId="3007" hidden="1"/>
    <cellStyle name="Followed Hyperlink 2" xfId="3008" hidden="1"/>
    <cellStyle name="Followed Hyperlink 2" xfId="3009" hidden="1"/>
    <cellStyle name="Followed Hyperlink 2" xfId="3010" hidden="1"/>
    <cellStyle name="Followed Hyperlink 2" xfId="3011" hidden="1"/>
    <cellStyle name="Followed Hyperlink 2" xfId="3012" hidden="1"/>
    <cellStyle name="Followed Hyperlink 2" xfId="3013" hidden="1"/>
    <cellStyle name="Followed Hyperlink 2" xfId="3014" hidden="1"/>
    <cellStyle name="Followed Hyperlink 2" xfId="3015" hidden="1"/>
    <cellStyle name="Followed Hyperlink 2" xfId="3016" hidden="1"/>
    <cellStyle name="Followed Hyperlink 2" xfId="3017" hidden="1"/>
    <cellStyle name="Followed Hyperlink 2" xfId="3018" hidden="1"/>
    <cellStyle name="Followed Hyperlink 2" xfId="3019" hidden="1"/>
    <cellStyle name="Followed Hyperlink 2" xfId="3020" hidden="1"/>
    <cellStyle name="Followed Hyperlink 2" xfId="3021" hidden="1"/>
    <cellStyle name="Followed Hyperlink 2" xfId="3022" hidden="1"/>
    <cellStyle name="Followed Hyperlink 2" xfId="3023" hidden="1"/>
    <cellStyle name="Followed Hyperlink 2" xfId="3024" hidden="1"/>
    <cellStyle name="Followed Hyperlink 2" xfId="3025" hidden="1"/>
    <cellStyle name="Followed Hyperlink 2" xfId="3026" hidden="1"/>
    <cellStyle name="Followed Hyperlink 2" xfId="3027" hidden="1"/>
    <cellStyle name="Followed Hyperlink 2" xfId="3028" hidden="1"/>
    <cellStyle name="Followed Hyperlink 2" xfId="3029" hidden="1"/>
    <cellStyle name="Followed Hyperlink 2" xfId="3030" hidden="1"/>
    <cellStyle name="Followed Hyperlink 2" xfId="3031" hidden="1"/>
    <cellStyle name="Followed Hyperlink 2" xfId="3032" hidden="1"/>
    <cellStyle name="Followed Hyperlink 2" xfId="3033" hidden="1"/>
    <cellStyle name="Followed Hyperlink 2" xfId="3034" hidden="1"/>
    <cellStyle name="Followed Hyperlink 2" xfId="3035" hidden="1"/>
    <cellStyle name="Followed Hyperlink 2" xfId="3036" hidden="1"/>
    <cellStyle name="Followed Hyperlink 2" xfId="3037" hidden="1"/>
    <cellStyle name="Followed Hyperlink 2" xfId="3038" hidden="1"/>
    <cellStyle name="Followed Hyperlink 2" xfId="3039" hidden="1"/>
    <cellStyle name="Followed Hyperlink 2" xfId="3040" hidden="1"/>
    <cellStyle name="Followed Hyperlink 2" xfId="3041" hidden="1"/>
    <cellStyle name="Followed Hyperlink 2" xfId="3042" hidden="1"/>
    <cellStyle name="Followed Hyperlink 2" xfId="3043" hidden="1"/>
    <cellStyle name="Followed Hyperlink 2" xfId="3044" hidden="1"/>
    <cellStyle name="Followed Hyperlink 2" xfId="3045" hidden="1"/>
    <cellStyle name="Followed Hyperlink 2" xfId="3046" hidden="1"/>
    <cellStyle name="Followed Hyperlink 2" xfId="3047" hidden="1"/>
    <cellStyle name="Followed Hyperlink 2" xfId="3048" hidden="1"/>
    <cellStyle name="Followed Hyperlink 2" xfId="3049" hidden="1"/>
    <cellStyle name="Followed Hyperlink 2" xfId="3050" hidden="1"/>
    <cellStyle name="Followed Hyperlink 2" xfId="3051" hidden="1"/>
    <cellStyle name="Followed Hyperlink 2" xfId="3052" hidden="1"/>
    <cellStyle name="Followed Hyperlink 2" xfId="3053" hidden="1"/>
    <cellStyle name="Followed Hyperlink 2" xfId="3054" hidden="1"/>
    <cellStyle name="Followed Hyperlink 2" xfId="3055" hidden="1"/>
    <cellStyle name="Followed Hyperlink 2" xfId="3056" hidden="1"/>
    <cellStyle name="Followed Hyperlink 2" xfId="3057" hidden="1"/>
    <cellStyle name="Followed Hyperlink 2" xfId="3058" hidden="1"/>
    <cellStyle name="Followed Hyperlink 2" xfId="3059" hidden="1"/>
    <cellStyle name="Followed Hyperlink 2" xfId="3060" hidden="1"/>
    <cellStyle name="Followed Hyperlink 2" xfId="3061" hidden="1"/>
    <cellStyle name="Followed Hyperlink 2" xfId="3062" hidden="1"/>
    <cellStyle name="Followed Hyperlink 2" xfId="3063" hidden="1"/>
    <cellStyle name="Followed Hyperlink 2" xfId="3064" hidden="1"/>
    <cellStyle name="Followed Hyperlink 2" xfId="3065" hidden="1"/>
    <cellStyle name="Followed Hyperlink 2" xfId="3066" hidden="1"/>
    <cellStyle name="Followed Hyperlink 2" xfId="3067" hidden="1"/>
    <cellStyle name="Followed Hyperlink 2" xfId="3068" hidden="1"/>
    <cellStyle name="Followed Hyperlink 2" xfId="3069" hidden="1"/>
    <cellStyle name="Followed Hyperlink 2" xfId="3070" hidden="1"/>
    <cellStyle name="Followed Hyperlink 2" xfId="3071" hidden="1"/>
    <cellStyle name="Followed Hyperlink 2" xfId="3072" hidden="1"/>
    <cellStyle name="Followed Hyperlink 2" xfId="3073" hidden="1"/>
    <cellStyle name="Followed Hyperlink 2" xfId="3074" hidden="1"/>
    <cellStyle name="Followed Hyperlink 2" xfId="3075" hidden="1"/>
    <cellStyle name="Followed Hyperlink 2" xfId="3076" hidden="1"/>
    <cellStyle name="Followed Hyperlink 2" xfId="3077" hidden="1"/>
    <cellStyle name="Followed Hyperlink 2" xfId="3078" hidden="1"/>
    <cellStyle name="Followed Hyperlink 2" xfId="3079" hidden="1"/>
    <cellStyle name="Followed Hyperlink 2" xfId="3080" hidden="1"/>
    <cellStyle name="Followed Hyperlink 2" xfId="3081" hidden="1"/>
    <cellStyle name="Followed Hyperlink 2" xfId="3082" hidden="1"/>
    <cellStyle name="Followed Hyperlink 2" xfId="3083" hidden="1"/>
    <cellStyle name="Followed Hyperlink 2" xfId="3084" hidden="1"/>
    <cellStyle name="Followed Hyperlink 2" xfId="3085" hidden="1"/>
    <cellStyle name="Followed Hyperlink 2" xfId="3086" hidden="1"/>
    <cellStyle name="Followed Hyperlink 2" xfId="3087" hidden="1"/>
    <cellStyle name="Followed Hyperlink 2" xfId="3088" hidden="1"/>
    <cellStyle name="Followed Hyperlink 2" xfId="3089" hidden="1"/>
    <cellStyle name="Followed Hyperlink 2" xfId="3090" hidden="1"/>
    <cellStyle name="Followed Hyperlink 2" xfId="3091" hidden="1"/>
    <cellStyle name="Followed Hyperlink 2" xfId="3092" hidden="1"/>
    <cellStyle name="Followed Hyperlink 2" xfId="3093" hidden="1"/>
    <cellStyle name="Followed Hyperlink 2" xfId="3094" hidden="1"/>
    <cellStyle name="Followed Hyperlink 2" xfId="3095" hidden="1"/>
    <cellStyle name="Followed Hyperlink 2" xfId="3096" hidden="1"/>
    <cellStyle name="Followed Hyperlink 2" xfId="3097" hidden="1"/>
    <cellStyle name="Followed Hyperlink 2" xfId="3098" hidden="1"/>
    <cellStyle name="Followed Hyperlink 2" xfId="3099" hidden="1"/>
    <cellStyle name="Followed Hyperlink 2" xfId="3100" hidden="1"/>
    <cellStyle name="Followed Hyperlink 2" xfId="3101" hidden="1"/>
    <cellStyle name="Followed Hyperlink 2" xfId="3102" hidden="1"/>
    <cellStyle name="Followed Hyperlink 2" xfId="3103" hidden="1"/>
    <cellStyle name="Followed Hyperlink 2" xfId="3104" hidden="1"/>
    <cellStyle name="Followed Hyperlink 2" xfId="3105" hidden="1"/>
    <cellStyle name="Followed Hyperlink 2" xfId="3106" hidden="1"/>
    <cellStyle name="Followed Hyperlink 2" xfId="3107" hidden="1"/>
    <cellStyle name="Followed Hyperlink 2" xfId="3108" hidden="1"/>
    <cellStyle name="Followed Hyperlink 2" xfId="3109" hidden="1"/>
    <cellStyle name="Followed Hyperlink 2" xfId="3110" hidden="1"/>
    <cellStyle name="Followed Hyperlink 2" xfId="3111" hidden="1"/>
    <cellStyle name="Followed Hyperlink 2" xfId="3112" hidden="1"/>
    <cellStyle name="Followed Hyperlink 2" xfId="3113" hidden="1"/>
    <cellStyle name="Followed Hyperlink 2" xfId="3114" hidden="1"/>
    <cellStyle name="Followed Hyperlink 2" xfId="3115" hidden="1"/>
    <cellStyle name="Followed Hyperlink 2" xfId="3116" hidden="1"/>
    <cellStyle name="Followed Hyperlink 2" xfId="3117" hidden="1"/>
    <cellStyle name="Followed Hyperlink 2" xfId="3118" hidden="1"/>
    <cellStyle name="Followed Hyperlink 2" xfId="3119" hidden="1"/>
    <cellStyle name="Followed Hyperlink 2" xfId="3120" hidden="1"/>
    <cellStyle name="Followed Hyperlink 2" xfId="3121" hidden="1"/>
    <cellStyle name="Followed Hyperlink 2" xfId="3122" hidden="1"/>
    <cellStyle name="Followed Hyperlink 2" xfId="3123" hidden="1"/>
    <cellStyle name="Followed Hyperlink 2" xfId="3124" hidden="1"/>
    <cellStyle name="Followed Hyperlink 2" xfId="3125" hidden="1"/>
    <cellStyle name="Followed Hyperlink 2" xfId="3126" hidden="1"/>
    <cellStyle name="Followed Hyperlink 2" xfId="3127" hidden="1"/>
    <cellStyle name="Followed Hyperlink 2" xfId="3128" hidden="1"/>
    <cellStyle name="Followed Hyperlink 2" xfId="3129" hidden="1"/>
    <cellStyle name="Followed Hyperlink 2" xfId="3130" hidden="1"/>
    <cellStyle name="Followed Hyperlink 2" xfId="3131" hidden="1"/>
    <cellStyle name="Followed Hyperlink 2" xfId="3132" hidden="1"/>
    <cellStyle name="Followed Hyperlink 2" xfId="3133" hidden="1"/>
    <cellStyle name="Followed Hyperlink 2" xfId="3134" hidden="1"/>
    <cellStyle name="Followed Hyperlink 2" xfId="3135" hidden="1"/>
    <cellStyle name="Followed Hyperlink 2" xfId="3136" hidden="1"/>
    <cellStyle name="Followed Hyperlink 2" xfId="3137" hidden="1"/>
    <cellStyle name="Followed Hyperlink 2" xfId="3138" hidden="1"/>
    <cellStyle name="Followed Hyperlink 2" xfId="3139" hidden="1"/>
    <cellStyle name="Followed Hyperlink 2" xfId="3140" hidden="1"/>
    <cellStyle name="Followed Hyperlink 2" xfId="3141" hidden="1"/>
    <cellStyle name="Followed Hyperlink 2" xfId="3142" hidden="1"/>
    <cellStyle name="Followed Hyperlink 2" xfId="3143" hidden="1"/>
    <cellStyle name="Followed Hyperlink 2" xfId="3144" hidden="1"/>
    <cellStyle name="Followed Hyperlink 2" xfId="3145" hidden="1"/>
    <cellStyle name="Followed Hyperlink 2" xfId="3146" hidden="1"/>
    <cellStyle name="Followed Hyperlink 2" xfId="3147" hidden="1"/>
    <cellStyle name="Followed Hyperlink 2" xfId="3148" hidden="1"/>
    <cellStyle name="Followed Hyperlink 2" xfId="3149" hidden="1"/>
    <cellStyle name="Followed Hyperlink 2" xfId="3150" hidden="1"/>
    <cellStyle name="Followed Hyperlink 2" xfId="3151" hidden="1"/>
    <cellStyle name="Followed Hyperlink 2" xfId="3152" hidden="1"/>
    <cellStyle name="Followed Hyperlink 2" xfId="3153" hidden="1"/>
    <cellStyle name="Followed Hyperlink 2" xfId="3154" hidden="1"/>
    <cellStyle name="Followed Hyperlink 2" xfId="3155" hidden="1"/>
    <cellStyle name="Followed Hyperlink 2" xfId="3156" hidden="1"/>
    <cellStyle name="Followed Hyperlink 2" xfId="3157" hidden="1"/>
    <cellStyle name="Followed Hyperlink 2" xfId="3158" hidden="1"/>
    <cellStyle name="Followed Hyperlink 2" xfId="3159" hidden="1"/>
    <cellStyle name="Followed Hyperlink 2" xfId="3160" hidden="1"/>
    <cellStyle name="Followed Hyperlink 2" xfId="3161" hidden="1"/>
    <cellStyle name="Followed Hyperlink 2" xfId="3162" hidden="1"/>
    <cellStyle name="Followed Hyperlink 2" xfId="3163" hidden="1"/>
    <cellStyle name="Followed Hyperlink 2" xfId="3164" hidden="1"/>
    <cellStyle name="Followed Hyperlink 2" xfId="3165" hidden="1"/>
    <cellStyle name="Followed Hyperlink 2" xfId="3166" hidden="1"/>
    <cellStyle name="Followed Hyperlink 2" xfId="3167" hidden="1"/>
    <cellStyle name="Followed Hyperlink 2" xfId="3168" hidden="1"/>
    <cellStyle name="Followed Hyperlink 2" xfId="3169" hidden="1"/>
    <cellStyle name="Followed Hyperlink 2" xfId="3170" hidden="1"/>
    <cellStyle name="Followed Hyperlink 2" xfId="3171" hidden="1"/>
    <cellStyle name="Followed Hyperlink 2" xfId="3172" hidden="1"/>
    <cellStyle name="Followed Hyperlink 2" xfId="3173" hidden="1"/>
    <cellStyle name="Followed Hyperlink 2" xfId="3174" hidden="1"/>
    <cellStyle name="Followed Hyperlink 2" xfId="3175" hidden="1"/>
    <cellStyle name="Followed Hyperlink 2" xfId="3176" hidden="1"/>
    <cellStyle name="Followed Hyperlink 2" xfId="3177" hidden="1"/>
    <cellStyle name="Followed Hyperlink 2" xfId="3178" hidden="1"/>
    <cellStyle name="Followed Hyperlink 2" xfId="3179" hidden="1"/>
    <cellStyle name="Followed Hyperlink 2" xfId="3180" hidden="1"/>
    <cellStyle name="Followed Hyperlink 2" xfId="3181" hidden="1"/>
    <cellStyle name="Followed Hyperlink 2" xfId="3182" hidden="1"/>
    <cellStyle name="Followed Hyperlink 2" xfId="3183" hidden="1"/>
    <cellStyle name="Followed Hyperlink 2" xfId="3184" hidden="1"/>
    <cellStyle name="Followed Hyperlink 2" xfId="3185" hidden="1"/>
    <cellStyle name="Followed Hyperlink 2" xfId="3186" hidden="1"/>
    <cellStyle name="Followed Hyperlink 2" xfId="3187" hidden="1"/>
    <cellStyle name="Followed Hyperlink 2" xfId="3188" hidden="1"/>
    <cellStyle name="Followed Hyperlink 2" xfId="3189" hidden="1"/>
    <cellStyle name="Followed Hyperlink 2" xfId="3190" hidden="1"/>
    <cellStyle name="Followed Hyperlink 2" xfId="3191" hidden="1"/>
    <cellStyle name="Followed Hyperlink 2" xfId="3192" hidden="1"/>
    <cellStyle name="Followed Hyperlink 2" xfId="3193" hidden="1"/>
    <cellStyle name="Followed Hyperlink 2" xfId="3194" hidden="1"/>
    <cellStyle name="Followed Hyperlink 2" xfId="3195" hidden="1"/>
    <cellStyle name="Followed Hyperlink 2" xfId="3196" hidden="1"/>
    <cellStyle name="Followed Hyperlink 2" xfId="3197" hidden="1"/>
    <cellStyle name="Followed Hyperlink 2" xfId="3198" hidden="1"/>
    <cellStyle name="Followed Hyperlink 2" xfId="3199" hidden="1"/>
    <cellStyle name="Followed Hyperlink 2" xfId="3200" hidden="1"/>
    <cellStyle name="Followed Hyperlink 2" xfId="3201" hidden="1"/>
    <cellStyle name="Followed Hyperlink 2" xfId="3202" hidden="1"/>
    <cellStyle name="Followed Hyperlink 2" xfId="3203" hidden="1"/>
    <cellStyle name="Followed Hyperlink 2" xfId="3204" hidden="1"/>
    <cellStyle name="Followed Hyperlink 2" xfId="3205" hidden="1"/>
    <cellStyle name="Followed Hyperlink 2" xfId="3206" hidden="1"/>
    <cellStyle name="Followed Hyperlink 2" xfId="3207" hidden="1"/>
    <cellStyle name="Followed Hyperlink 2" xfId="3208" hidden="1"/>
    <cellStyle name="Followed Hyperlink 2" xfId="3209" hidden="1"/>
    <cellStyle name="Followed Hyperlink 2" xfId="3210" hidden="1"/>
    <cellStyle name="Followed Hyperlink 2" xfId="3211" hidden="1"/>
    <cellStyle name="Followed Hyperlink 2" xfId="3212" hidden="1"/>
    <cellStyle name="Followed Hyperlink 2" xfId="3213" hidden="1"/>
    <cellStyle name="Followed Hyperlink 2" xfId="3214" hidden="1"/>
    <cellStyle name="Followed Hyperlink 2" xfId="3215" hidden="1"/>
    <cellStyle name="Followed Hyperlink 2" xfId="3216" hidden="1"/>
    <cellStyle name="Followed Hyperlink 2" xfId="3217" hidden="1"/>
    <cellStyle name="Followed Hyperlink 2" xfId="3218" hidden="1"/>
    <cellStyle name="Followed Hyperlink 2" xfId="3219" hidden="1"/>
    <cellStyle name="Followed Hyperlink 2" xfId="3220" hidden="1"/>
    <cellStyle name="Followed Hyperlink 2" xfId="3221" hidden="1"/>
    <cellStyle name="Followed Hyperlink 2" xfId="3222" hidden="1"/>
    <cellStyle name="Followed Hyperlink 2" xfId="3223" hidden="1"/>
    <cellStyle name="Followed Hyperlink 2" xfId="3224" hidden="1"/>
    <cellStyle name="Followed Hyperlink 2" xfId="3225" hidden="1"/>
    <cellStyle name="Followed Hyperlink 2" xfId="3226" hidden="1"/>
    <cellStyle name="Followed Hyperlink 2" xfId="3227" hidden="1"/>
    <cellStyle name="Followed Hyperlink 2" xfId="3228" hidden="1"/>
    <cellStyle name="Followed Hyperlink 2" xfId="3229" hidden="1"/>
    <cellStyle name="Followed Hyperlink 2" xfId="3230" hidden="1"/>
    <cellStyle name="Followed Hyperlink 2" xfId="3231" hidden="1"/>
    <cellStyle name="Followed Hyperlink 2" xfId="3232" hidden="1"/>
    <cellStyle name="Followed Hyperlink 2" xfId="3233" hidden="1"/>
    <cellStyle name="Followed Hyperlink 2" xfId="3234" hidden="1"/>
    <cellStyle name="Followed Hyperlink 2" xfId="3235" hidden="1"/>
    <cellStyle name="Followed Hyperlink 2" xfId="3236" hidden="1"/>
    <cellStyle name="Followed Hyperlink 2" xfId="3237" hidden="1"/>
    <cellStyle name="Followed Hyperlink 2" xfId="3238" hidden="1"/>
    <cellStyle name="Followed Hyperlink 2" xfId="3239" hidden="1"/>
    <cellStyle name="Followed Hyperlink 2" xfId="3240" hidden="1"/>
    <cellStyle name="Followed Hyperlink 2" xfId="3241" hidden="1"/>
    <cellStyle name="Followed Hyperlink 2" xfId="3242" hidden="1"/>
    <cellStyle name="Followed Hyperlink 2" xfId="3243" hidden="1"/>
    <cellStyle name="Followed Hyperlink 2" xfId="3244" hidden="1"/>
    <cellStyle name="Followed Hyperlink 2" xfId="3245" hidden="1"/>
    <cellStyle name="Followed Hyperlink 2" xfId="3246" hidden="1"/>
    <cellStyle name="Followed Hyperlink 2" xfId="3247" hidden="1"/>
    <cellStyle name="Followed Hyperlink 2" xfId="3248" hidden="1"/>
    <cellStyle name="Followed Hyperlink 2" xfId="3249" hidden="1"/>
    <cellStyle name="Followed Hyperlink 2" xfId="3250" hidden="1"/>
    <cellStyle name="Followed Hyperlink 2" xfId="3251" hidden="1"/>
    <cellStyle name="Followed Hyperlink 2" xfId="3252" hidden="1"/>
    <cellStyle name="Followed Hyperlink 2" xfId="3253" hidden="1"/>
    <cellStyle name="Followed Hyperlink 2" xfId="3254" hidden="1"/>
    <cellStyle name="Followed Hyperlink 2" xfId="3255" hidden="1"/>
    <cellStyle name="Followed Hyperlink 2" xfId="3256" hidden="1"/>
    <cellStyle name="Followed Hyperlink 2" xfId="3257" hidden="1"/>
    <cellStyle name="Followed Hyperlink 2" xfId="3258" hidden="1"/>
    <cellStyle name="Followed Hyperlink 2" xfId="3259" hidden="1"/>
    <cellStyle name="Followed Hyperlink 2" xfId="3260" hidden="1"/>
    <cellStyle name="Followed Hyperlink 2" xfId="3261" hidden="1"/>
    <cellStyle name="Followed Hyperlink 2" xfId="3262" hidden="1"/>
    <cellStyle name="Followed Hyperlink 2" xfId="3263" hidden="1"/>
    <cellStyle name="Followed Hyperlink 2" xfId="3264" hidden="1"/>
    <cellStyle name="Followed Hyperlink 2" xfId="3266" hidden="1"/>
    <cellStyle name="Followed Hyperlink 2" xfId="3267" hidden="1"/>
    <cellStyle name="Followed Hyperlink 2" xfId="3268" hidden="1"/>
    <cellStyle name="Followed Hyperlink 2" xfId="3269" hidden="1"/>
    <cellStyle name="Followed Hyperlink 2" xfId="3270" hidden="1"/>
    <cellStyle name="Followed Hyperlink 2" xfId="3271" hidden="1"/>
    <cellStyle name="Followed Hyperlink 2" xfId="3272" hidden="1"/>
    <cellStyle name="Followed Hyperlink 2" xfId="3273" hidden="1"/>
    <cellStyle name="Followed Hyperlink 2" xfId="3274" hidden="1"/>
    <cellStyle name="Followed Hyperlink 2" xfId="3275" hidden="1"/>
    <cellStyle name="Followed Hyperlink 2" xfId="3276" hidden="1"/>
    <cellStyle name="Followed Hyperlink 2" xfId="3277" hidden="1"/>
    <cellStyle name="Followed Hyperlink 2" xfId="3278" hidden="1"/>
    <cellStyle name="Followed Hyperlink 2" xfId="3279" hidden="1"/>
    <cellStyle name="Followed Hyperlink 2" xfId="3280" hidden="1"/>
    <cellStyle name="Followed Hyperlink 2" xfId="3281" hidden="1"/>
    <cellStyle name="Followed Hyperlink 2" xfId="3282" hidden="1"/>
    <cellStyle name="Followed Hyperlink 2" xfId="3283" hidden="1"/>
    <cellStyle name="Followed Hyperlink 2" xfId="3284" hidden="1"/>
    <cellStyle name="Followed Hyperlink 2" xfId="3285" hidden="1"/>
    <cellStyle name="Followed Hyperlink 2" xfId="3286" hidden="1"/>
    <cellStyle name="Followed Hyperlink 2" xfId="3287" hidden="1"/>
    <cellStyle name="Followed Hyperlink 2" xfId="3288" hidden="1"/>
    <cellStyle name="Followed Hyperlink 2" xfId="3289" hidden="1"/>
    <cellStyle name="Followed Hyperlink 2" xfId="3290" hidden="1"/>
    <cellStyle name="Followed Hyperlink 2" xfId="3291" hidden="1"/>
    <cellStyle name="Followed Hyperlink 2" xfId="3292" hidden="1"/>
    <cellStyle name="Followed Hyperlink 2" xfId="3293" hidden="1"/>
    <cellStyle name="Followed Hyperlink 2" xfId="3294" hidden="1"/>
    <cellStyle name="Followed Hyperlink 2" xfId="3295" hidden="1"/>
    <cellStyle name="Followed Hyperlink 2" xfId="3296" hidden="1"/>
    <cellStyle name="Followed Hyperlink 2" xfId="3297" hidden="1"/>
    <cellStyle name="Followed Hyperlink 2" xfId="3298" hidden="1"/>
    <cellStyle name="Followed Hyperlink 2" xfId="3299" hidden="1"/>
    <cellStyle name="Followed Hyperlink 2" xfId="3300" hidden="1"/>
    <cellStyle name="Followed Hyperlink 2" xfId="3301" hidden="1"/>
    <cellStyle name="Followed Hyperlink 2" xfId="3302" hidden="1"/>
    <cellStyle name="Followed Hyperlink 2" xfId="3303" hidden="1"/>
    <cellStyle name="Followed Hyperlink 2" xfId="3304" hidden="1"/>
    <cellStyle name="Followed Hyperlink 2" xfId="3305" hidden="1"/>
    <cellStyle name="Followed Hyperlink 2" xfId="3306" hidden="1"/>
    <cellStyle name="Followed Hyperlink 2" xfId="3307" hidden="1"/>
    <cellStyle name="Followed Hyperlink 2" xfId="3308" hidden="1"/>
    <cellStyle name="Followed Hyperlink 2" xfId="3309" hidden="1"/>
    <cellStyle name="Followed Hyperlink 2" xfId="3310" hidden="1"/>
    <cellStyle name="Followed Hyperlink 2" xfId="3311" hidden="1"/>
    <cellStyle name="Followed Hyperlink 2" xfId="3312" hidden="1"/>
    <cellStyle name="Followed Hyperlink 2" xfId="3313" hidden="1"/>
    <cellStyle name="Followed Hyperlink 2" xfId="3314" hidden="1"/>
    <cellStyle name="Followed Hyperlink 2" xfId="3315" hidden="1"/>
    <cellStyle name="Followed Hyperlink 2" xfId="3316" hidden="1"/>
    <cellStyle name="Followed Hyperlink 2" xfId="3317" hidden="1"/>
    <cellStyle name="Followed Hyperlink 2" xfId="3318" hidden="1"/>
    <cellStyle name="Followed Hyperlink 2" xfId="3319" hidden="1"/>
    <cellStyle name="Followed Hyperlink 2" xfId="3320" hidden="1"/>
    <cellStyle name="Followed Hyperlink 2" xfId="3321" hidden="1"/>
    <cellStyle name="Followed Hyperlink 2" xfId="3322" hidden="1"/>
    <cellStyle name="Followed Hyperlink 2" xfId="3323" hidden="1"/>
    <cellStyle name="Followed Hyperlink 2" xfId="3324" hidden="1"/>
    <cellStyle name="Followed Hyperlink 2" xfId="3325" hidden="1"/>
    <cellStyle name="Followed Hyperlink 2" xfId="3326" hidden="1"/>
    <cellStyle name="Followed Hyperlink 2" xfId="3327" hidden="1"/>
    <cellStyle name="Followed Hyperlink 2" xfId="3328" hidden="1"/>
    <cellStyle name="Followed Hyperlink 2" xfId="3329" hidden="1"/>
    <cellStyle name="Followed Hyperlink 2" xfId="3330" hidden="1"/>
    <cellStyle name="Followed Hyperlink 2" xfId="3331" hidden="1"/>
    <cellStyle name="Followed Hyperlink 2" xfId="3332" hidden="1"/>
    <cellStyle name="Followed Hyperlink 2" xfId="3333" hidden="1"/>
    <cellStyle name="Followed Hyperlink 2" xfId="3334" hidden="1"/>
    <cellStyle name="Followed Hyperlink 2" xfId="3335" hidden="1"/>
    <cellStyle name="Followed Hyperlink 2" xfId="3336" hidden="1"/>
    <cellStyle name="Followed Hyperlink 2" xfId="3337" hidden="1"/>
    <cellStyle name="Followed Hyperlink 2" xfId="3338" hidden="1"/>
    <cellStyle name="Followed Hyperlink 2" xfId="3339" hidden="1"/>
    <cellStyle name="Followed Hyperlink 2" xfId="3340" hidden="1"/>
    <cellStyle name="Followed Hyperlink 2" xfId="3341" hidden="1"/>
    <cellStyle name="Followed Hyperlink 2" xfId="3342" hidden="1"/>
    <cellStyle name="Followed Hyperlink 2" xfId="3343" hidden="1"/>
    <cellStyle name="Followed Hyperlink 2" xfId="3344" hidden="1"/>
    <cellStyle name="Followed Hyperlink 2" xfId="3345" hidden="1"/>
    <cellStyle name="Followed Hyperlink 2" xfId="3346" hidden="1"/>
    <cellStyle name="Followed Hyperlink 2" xfId="3347" hidden="1"/>
    <cellStyle name="Followed Hyperlink 2" xfId="3348" hidden="1"/>
    <cellStyle name="Followed Hyperlink 2" xfId="3349" hidden="1"/>
    <cellStyle name="Followed Hyperlink 2" xfId="3350" hidden="1"/>
    <cellStyle name="Followed Hyperlink 2" xfId="3351" hidden="1"/>
    <cellStyle name="Followed Hyperlink 2" xfId="3352" hidden="1"/>
    <cellStyle name="Followed Hyperlink 2" xfId="3353" hidden="1"/>
    <cellStyle name="Followed Hyperlink 2" xfId="3354" hidden="1"/>
    <cellStyle name="Followed Hyperlink 2" xfId="3355" hidden="1"/>
    <cellStyle name="Followed Hyperlink 2" xfId="3356" hidden="1"/>
    <cellStyle name="Followed Hyperlink 2" xfId="3357" hidden="1"/>
    <cellStyle name="Followed Hyperlink 2" xfId="3358" hidden="1"/>
    <cellStyle name="Followed Hyperlink 2" xfId="3359" hidden="1"/>
    <cellStyle name="Followed Hyperlink 2" xfId="3360" hidden="1"/>
    <cellStyle name="Followed Hyperlink 2" xfId="3361" hidden="1"/>
    <cellStyle name="Followed Hyperlink 2" xfId="3362" hidden="1"/>
    <cellStyle name="Followed Hyperlink 2" xfId="3363" hidden="1"/>
    <cellStyle name="Followed Hyperlink 2" xfId="3364" hidden="1"/>
    <cellStyle name="Followed Hyperlink 2" xfId="3365" hidden="1"/>
    <cellStyle name="Followed Hyperlink 2" xfId="3366" hidden="1"/>
    <cellStyle name="Followed Hyperlink 2" xfId="3367" hidden="1"/>
    <cellStyle name="Followed Hyperlink 2" xfId="3368" hidden="1"/>
    <cellStyle name="Followed Hyperlink 2" xfId="3369" hidden="1"/>
    <cellStyle name="Followed Hyperlink 2" xfId="3370" hidden="1"/>
    <cellStyle name="Followed Hyperlink 2" xfId="3371" hidden="1"/>
    <cellStyle name="Followed Hyperlink 2" xfId="3372" hidden="1"/>
    <cellStyle name="Followed Hyperlink 2" xfId="3373" hidden="1"/>
    <cellStyle name="Followed Hyperlink 2" xfId="3374" hidden="1"/>
    <cellStyle name="Followed Hyperlink 2" xfId="3375" hidden="1"/>
    <cellStyle name="Followed Hyperlink 2" xfId="3376" hidden="1"/>
    <cellStyle name="Followed Hyperlink 2" xfId="3377" hidden="1"/>
    <cellStyle name="Followed Hyperlink 2" xfId="3378" hidden="1"/>
    <cellStyle name="Followed Hyperlink 2" xfId="3379" hidden="1"/>
    <cellStyle name="Followed Hyperlink 2" xfId="3380" hidden="1"/>
    <cellStyle name="Followed Hyperlink 2" xfId="3381" hidden="1"/>
    <cellStyle name="Followed Hyperlink 2" xfId="3382" hidden="1"/>
    <cellStyle name="Followed Hyperlink 2" xfId="3383" hidden="1"/>
    <cellStyle name="Followed Hyperlink 2" xfId="3384" hidden="1"/>
    <cellStyle name="Followed Hyperlink 2" xfId="3385" hidden="1"/>
    <cellStyle name="Followed Hyperlink 2" xfId="3386" hidden="1"/>
    <cellStyle name="Followed Hyperlink 2" xfId="3387" hidden="1"/>
    <cellStyle name="Followed Hyperlink 2" xfId="3388" hidden="1"/>
    <cellStyle name="Followed Hyperlink 2" xfId="3389" hidden="1"/>
    <cellStyle name="Followed Hyperlink 2" xfId="3390" hidden="1"/>
    <cellStyle name="Followed Hyperlink 2" xfId="3391" hidden="1"/>
    <cellStyle name="Followed Hyperlink 2" xfId="3392" hidden="1"/>
    <cellStyle name="Followed Hyperlink 2" xfId="3393" hidden="1"/>
    <cellStyle name="Followed Hyperlink 2" xfId="3394" hidden="1"/>
    <cellStyle name="Followed Hyperlink 2" xfId="3395" hidden="1"/>
    <cellStyle name="Followed Hyperlink 2" xfId="3396" hidden="1"/>
    <cellStyle name="Followed Hyperlink 2" xfId="3397" hidden="1"/>
    <cellStyle name="Followed Hyperlink 2" xfId="3398" hidden="1"/>
    <cellStyle name="Followed Hyperlink 2" xfId="3399" hidden="1"/>
    <cellStyle name="Followed Hyperlink 2" xfId="3400" hidden="1"/>
    <cellStyle name="Followed Hyperlink 2" xfId="3401" hidden="1"/>
    <cellStyle name="Followed Hyperlink 2" xfId="3402" hidden="1"/>
    <cellStyle name="Followed Hyperlink 2" xfId="3403" hidden="1"/>
    <cellStyle name="Followed Hyperlink 2" xfId="3404" hidden="1"/>
    <cellStyle name="Followed Hyperlink 2" xfId="3405" hidden="1"/>
    <cellStyle name="Followed Hyperlink 2" xfId="3406" hidden="1"/>
    <cellStyle name="Followed Hyperlink 2" xfId="3407" hidden="1"/>
    <cellStyle name="Followed Hyperlink 2" xfId="3408" hidden="1"/>
    <cellStyle name="Followed Hyperlink 2" xfId="3409" hidden="1"/>
    <cellStyle name="Followed Hyperlink 2" xfId="3410" hidden="1"/>
    <cellStyle name="Followed Hyperlink 2" xfId="3411" hidden="1"/>
    <cellStyle name="Followed Hyperlink 2" xfId="3412" hidden="1"/>
    <cellStyle name="Followed Hyperlink 2" xfId="3413" hidden="1"/>
    <cellStyle name="Followed Hyperlink 2" xfId="3414" hidden="1"/>
    <cellStyle name="Followed Hyperlink 2" xfId="3415" hidden="1"/>
    <cellStyle name="Followed Hyperlink 2" xfId="3416" hidden="1"/>
    <cellStyle name="Followed Hyperlink 2" xfId="3417" hidden="1"/>
    <cellStyle name="Followed Hyperlink 2" xfId="3418" hidden="1"/>
    <cellStyle name="Followed Hyperlink 2" xfId="3419" hidden="1"/>
    <cellStyle name="Followed Hyperlink 2" xfId="3420" hidden="1"/>
    <cellStyle name="Followed Hyperlink 2" xfId="3421" hidden="1"/>
    <cellStyle name="Followed Hyperlink 2" xfId="3422" hidden="1"/>
    <cellStyle name="Followed Hyperlink 2" xfId="3423" hidden="1"/>
    <cellStyle name="Followed Hyperlink 2" xfId="3424" hidden="1"/>
    <cellStyle name="Followed Hyperlink 2" xfId="3425" hidden="1"/>
    <cellStyle name="Followed Hyperlink 2" xfId="3426" hidden="1"/>
    <cellStyle name="Followed Hyperlink 2" xfId="3427" hidden="1"/>
    <cellStyle name="Followed Hyperlink 2" xfId="3428" hidden="1"/>
    <cellStyle name="Followed Hyperlink 2" xfId="3429" hidden="1"/>
    <cellStyle name="Followed Hyperlink 2" xfId="3430" hidden="1"/>
    <cellStyle name="Followed Hyperlink 2" xfId="3431" hidden="1"/>
    <cellStyle name="Followed Hyperlink 2" xfId="3432" hidden="1"/>
    <cellStyle name="Followed Hyperlink 2" xfId="3433" hidden="1"/>
    <cellStyle name="Followed Hyperlink 2" xfId="3434" hidden="1"/>
    <cellStyle name="Followed Hyperlink 2" xfId="3435" hidden="1"/>
    <cellStyle name="Followed Hyperlink 2" xfId="3436" hidden="1"/>
    <cellStyle name="Followed Hyperlink 2" xfId="3437" hidden="1"/>
    <cellStyle name="Followed Hyperlink 2" xfId="3438" hidden="1"/>
    <cellStyle name="Followed Hyperlink 2" xfId="3439" hidden="1"/>
    <cellStyle name="Followed Hyperlink 2" xfId="3440" hidden="1"/>
    <cellStyle name="Followed Hyperlink 2" xfId="3441" hidden="1"/>
    <cellStyle name="Followed Hyperlink 2" xfId="3442" hidden="1"/>
    <cellStyle name="Followed Hyperlink 2" xfId="3443" hidden="1"/>
    <cellStyle name="Followed Hyperlink 2" xfId="3444" hidden="1"/>
    <cellStyle name="Followed Hyperlink 2" xfId="3445" hidden="1"/>
    <cellStyle name="Followed Hyperlink 2" xfId="3446" hidden="1"/>
    <cellStyle name="Followed Hyperlink 2" xfId="3447" hidden="1"/>
    <cellStyle name="Followed Hyperlink 2" xfId="3448" hidden="1"/>
    <cellStyle name="Followed Hyperlink 2" xfId="3449" hidden="1"/>
    <cellStyle name="Followed Hyperlink 2" xfId="3450" hidden="1"/>
    <cellStyle name="Followed Hyperlink 2" xfId="3451" hidden="1"/>
    <cellStyle name="Followed Hyperlink 2" xfId="3452" hidden="1"/>
    <cellStyle name="Followed Hyperlink 2" xfId="3453" hidden="1"/>
    <cellStyle name="Followed Hyperlink 2" xfId="3454" hidden="1"/>
    <cellStyle name="Followed Hyperlink 2" xfId="3455" hidden="1"/>
    <cellStyle name="Followed Hyperlink 2" xfId="3456" hidden="1"/>
    <cellStyle name="Followed Hyperlink 2" xfId="3457" hidden="1"/>
    <cellStyle name="Followed Hyperlink 2" xfId="3458" hidden="1"/>
    <cellStyle name="Followed Hyperlink 2" xfId="3459" hidden="1"/>
    <cellStyle name="Followed Hyperlink 2" xfId="3460" hidden="1"/>
    <cellStyle name="Followed Hyperlink 2" xfId="3461" hidden="1"/>
    <cellStyle name="Followed Hyperlink 2" xfId="3462" hidden="1"/>
    <cellStyle name="Followed Hyperlink 2" xfId="3463" hidden="1"/>
    <cellStyle name="Followed Hyperlink 2" xfId="3464" hidden="1"/>
    <cellStyle name="Followed Hyperlink 2" xfId="3465" hidden="1"/>
    <cellStyle name="Followed Hyperlink 2" xfId="3466" hidden="1"/>
    <cellStyle name="Followed Hyperlink 2" xfId="3467" hidden="1"/>
    <cellStyle name="Followed Hyperlink 2" xfId="3468" hidden="1"/>
    <cellStyle name="Followed Hyperlink 2" xfId="3469" hidden="1"/>
    <cellStyle name="Followed Hyperlink 2" xfId="3470" hidden="1"/>
    <cellStyle name="Followed Hyperlink 2" xfId="3471" hidden="1"/>
    <cellStyle name="Followed Hyperlink 2" xfId="3472" hidden="1"/>
    <cellStyle name="Followed Hyperlink 2" xfId="3473" hidden="1"/>
    <cellStyle name="Followed Hyperlink 2" xfId="3474" hidden="1"/>
    <cellStyle name="Followed Hyperlink 2" xfId="3475" hidden="1"/>
    <cellStyle name="Followed Hyperlink 2" xfId="3476" hidden="1"/>
    <cellStyle name="Followed Hyperlink 2" xfId="3477" hidden="1"/>
    <cellStyle name="Followed Hyperlink 2" xfId="3478" hidden="1"/>
    <cellStyle name="Followed Hyperlink 2" xfId="3479" hidden="1"/>
    <cellStyle name="Followed Hyperlink 2" xfId="3480" hidden="1"/>
    <cellStyle name="Followed Hyperlink 2" xfId="3481" hidden="1"/>
    <cellStyle name="Followed Hyperlink 2" xfId="3482" hidden="1"/>
    <cellStyle name="Followed Hyperlink 2" xfId="3483" hidden="1"/>
    <cellStyle name="Followed Hyperlink 2" xfId="3484" hidden="1"/>
    <cellStyle name="Followed Hyperlink 2" xfId="3485" hidden="1"/>
    <cellStyle name="Followed Hyperlink 2" xfId="3486" hidden="1"/>
    <cellStyle name="Followed Hyperlink 2" xfId="3487" hidden="1"/>
    <cellStyle name="Followed Hyperlink 2" xfId="3488" hidden="1"/>
    <cellStyle name="Followed Hyperlink 2" xfId="3489" hidden="1"/>
    <cellStyle name="Followed Hyperlink 2" xfId="3490" hidden="1"/>
    <cellStyle name="Followed Hyperlink 2" xfId="3491" hidden="1"/>
    <cellStyle name="Followed Hyperlink 2" xfId="3492" hidden="1"/>
    <cellStyle name="Followed Hyperlink 2" xfId="3493" hidden="1"/>
    <cellStyle name="Followed Hyperlink 2" xfId="3494" hidden="1"/>
    <cellStyle name="Followed Hyperlink 2" xfId="3495" hidden="1"/>
    <cellStyle name="Followed Hyperlink 2" xfId="3496" hidden="1"/>
    <cellStyle name="Followed Hyperlink 2" xfId="3497" hidden="1"/>
    <cellStyle name="Followed Hyperlink 2" xfId="3498" hidden="1"/>
    <cellStyle name="Followed Hyperlink 2" xfId="3499" hidden="1"/>
    <cellStyle name="Followed Hyperlink 2" xfId="3500" hidden="1"/>
    <cellStyle name="Followed Hyperlink 2" xfId="3501" hidden="1"/>
    <cellStyle name="Followed Hyperlink 2" xfId="3502" hidden="1"/>
    <cellStyle name="Followed Hyperlink 2" xfId="3503" hidden="1"/>
    <cellStyle name="Followed Hyperlink 2" xfId="3504" hidden="1"/>
    <cellStyle name="Followed Hyperlink 2" xfId="3505" hidden="1"/>
    <cellStyle name="Followed Hyperlink 2" xfId="3506" hidden="1"/>
    <cellStyle name="Followed Hyperlink 2" xfId="3507" hidden="1"/>
    <cellStyle name="Followed Hyperlink 2" xfId="3508" hidden="1"/>
    <cellStyle name="Followed Hyperlink 2" xfId="3509" hidden="1"/>
    <cellStyle name="Followed Hyperlink 2" xfId="3510" hidden="1"/>
    <cellStyle name="Followed Hyperlink 2" xfId="3511" hidden="1"/>
    <cellStyle name="Followed Hyperlink 2" xfId="3512" hidden="1"/>
    <cellStyle name="Followed Hyperlink 2" xfId="3513" hidden="1"/>
    <cellStyle name="Followed Hyperlink 2" xfId="3514" hidden="1"/>
    <cellStyle name="Followed Hyperlink 2" xfId="3515" hidden="1"/>
    <cellStyle name="Followed Hyperlink 2" xfId="3516" hidden="1"/>
    <cellStyle name="Followed Hyperlink 2" xfId="3517" hidden="1"/>
    <cellStyle name="Followed Hyperlink 2" xfId="3518" hidden="1"/>
    <cellStyle name="Followed Hyperlink 2" xfId="3519" hidden="1"/>
    <cellStyle name="Followed Hyperlink 2" xfId="3520" hidden="1"/>
    <cellStyle name="Followed Hyperlink 2" xfId="3521" hidden="1"/>
    <cellStyle name="Followed Hyperlink 2" xfId="3522" hidden="1"/>
    <cellStyle name="Followed Hyperlink 2" xfId="3523" hidden="1"/>
    <cellStyle name="Followed Hyperlink 2" xfId="3524" hidden="1"/>
    <cellStyle name="Followed Hyperlink 2" xfId="3525" hidden="1"/>
    <cellStyle name="Followed Hyperlink 2" xfId="3526" hidden="1"/>
    <cellStyle name="Followed Hyperlink 2" xfId="3527" hidden="1"/>
    <cellStyle name="Followed Hyperlink 2" xfId="3528" hidden="1"/>
    <cellStyle name="Followed Hyperlink 2" xfId="3529" hidden="1"/>
    <cellStyle name="Followed Hyperlink 2" xfId="3530" hidden="1"/>
    <cellStyle name="Followed Hyperlink 2" xfId="3531" hidden="1"/>
    <cellStyle name="Followed Hyperlink 2" xfId="3532" hidden="1"/>
    <cellStyle name="Followed Hyperlink 2" xfId="3533" hidden="1"/>
    <cellStyle name="Followed Hyperlink 2" xfId="3534" hidden="1"/>
    <cellStyle name="Followed Hyperlink 2" xfId="3535" hidden="1"/>
    <cellStyle name="Followed Hyperlink 2" xfId="3536" hidden="1"/>
    <cellStyle name="Followed Hyperlink 2" xfId="3537" hidden="1"/>
    <cellStyle name="Followed Hyperlink 2" xfId="3538" hidden="1"/>
    <cellStyle name="Followed Hyperlink 2" xfId="3539" hidden="1"/>
    <cellStyle name="Followed Hyperlink 2" xfId="3540" hidden="1"/>
    <cellStyle name="Followed Hyperlink 2" xfId="3541" hidden="1"/>
    <cellStyle name="Followed Hyperlink 2" xfId="3542" hidden="1"/>
    <cellStyle name="Followed Hyperlink 2" xfId="3543" hidden="1"/>
    <cellStyle name="Followed Hyperlink 2" xfId="3544" hidden="1"/>
    <cellStyle name="Followed Hyperlink 2" xfId="3545" hidden="1"/>
    <cellStyle name="Followed Hyperlink 2" xfId="3546" hidden="1"/>
    <cellStyle name="Followed Hyperlink 2" xfId="3547" hidden="1"/>
    <cellStyle name="Followed Hyperlink 2" xfId="3548" hidden="1"/>
    <cellStyle name="Followed Hyperlink 2" xfId="3549" hidden="1"/>
    <cellStyle name="Followed Hyperlink 2" xfId="3550" hidden="1"/>
    <cellStyle name="Followed Hyperlink 2" xfId="3551" hidden="1"/>
    <cellStyle name="Followed Hyperlink 2" xfId="3552" hidden="1"/>
    <cellStyle name="Followed Hyperlink 2" xfId="3553" hidden="1"/>
    <cellStyle name="Followed Hyperlink 2" xfId="3554" hidden="1"/>
    <cellStyle name="Followed Hyperlink 2" xfId="3555" hidden="1"/>
    <cellStyle name="Followed Hyperlink 2" xfId="3556" hidden="1"/>
    <cellStyle name="Followed Hyperlink 2" xfId="3557" hidden="1"/>
    <cellStyle name="Followed Hyperlink 2" xfId="3558" hidden="1"/>
    <cellStyle name="Followed Hyperlink 2" xfId="3559" hidden="1"/>
    <cellStyle name="Followed Hyperlink 2" xfId="3560" hidden="1"/>
    <cellStyle name="Followed Hyperlink 2" xfId="3561" hidden="1"/>
    <cellStyle name="Followed Hyperlink 2" xfId="3562" hidden="1"/>
    <cellStyle name="Followed Hyperlink 2" xfId="3563" hidden="1"/>
    <cellStyle name="Followed Hyperlink 2" xfId="3564" hidden="1"/>
    <cellStyle name="Followed Hyperlink 2" xfId="3565" hidden="1"/>
    <cellStyle name="Followed Hyperlink 2" xfId="3566" hidden="1"/>
    <cellStyle name="Followed Hyperlink 2" xfId="3567" hidden="1"/>
    <cellStyle name="Followed Hyperlink 2" xfId="3568" hidden="1"/>
    <cellStyle name="Followed Hyperlink 2" xfId="3569" hidden="1"/>
    <cellStyle name="Followed Hyperlink 2" xfId="3570" hidden="1"/>
    <cellStyle name="Followed Hyperlink 2" xfId="3571" hidden="1"/>
    <cellStyle name="Followed Hyperlink 2" xfId="3572" hidden="1"/>
    <cellStyle name="Followed Hyperlink 2" xfId="3573" hidden="1"/>
    <cellStyle name="Followed Hyperlink 2" xfId="3574" hidden="1"/>
    <cellStyle name="Followed Hyperlink 2" xfId="3575" hidden="1"/>
    <cellStyle name="Followed Hyperlink 2" xfId="3576" hidden="1"/>
    <cellStyle name="Followed Hyperlink 2" xfId="3577" hidden="1"/>
    <cellStyle name="Followed Hyperlink 2" xfId="3578" hidden="1"/>
    <cellStyle name="Followed Hyperlink 2" xfId="3579" hidden="1"/>
    <cellStyle name="Followed Hyperlink 2" xfId="3580" hidden="1"/>
    <cellStyle name="Followed Hyperlink 2" xfId="3581" hidden="1"/>
    <cellStyle name="Followed Hyperlink 2" xfId="3582" hidden="1"/>
    <cellStyle name="Followed Hyperlink 2" xfId="3583" hidden="1"/>
    <cellStyle name="Followed Hyperlink 2" xfId="3584" hidden="1"/>
    <cellStyle name="Followed Hyperlink 2" xfId="3585" hidden="1"/>
    <cellStyle name="Followed Hyperlink 2" xfId="3586" hidden="1"/>
    <cellStyle name="Followed Hyperlink 2" xfId="3587" hidden="1"/>
    <cellStyle name="Followed Hyperlink 2" xfId="3588" hidden="1"/>
    <cellStyle name="Followed Hyperlink 2" xfId="3589" hidden="1"/>
    <cellStyle name="Followed Hyperlink 2" xfId="3591" hidden="1"/>
    <cellStyle name="Followed Hyperlink 2" xfId="3592" hidden="1"/>
    <cellStyle name="Followed Hyperlink 2" xfId="3593" hidden="1"/>
    <cellStyle name="Followed Hyperlink 2" xfId="3594" hidden="1"/>
    <cellStyle name="Followed Hyperlink 2" xfId="3595" hidden="1"/>
    <cellStyle name="Followed Hyperlink 2" xfId="3596" hidden="1"/>
    <cellStyle name="Followed Hyperlink 2" xfId="3597" hidden="1"/>
    <cellStyle name="Followed Hyperlink 2" xfId="3598" hidden="1"/>
    <cellStyle name="Followed Hyperlink 2" xfId="3599" hidden="1"/>
    <cellStyle name="Followed Hyperlink 2" xfId="3600" hidden="1"/>
    <cellStyle name="Followed Hyperlink 2" xfId="3601" hidden="1"/>
    <cellStyle name="Followed Hyperlink 2" xfId="3602" hidden="1"/>
    <cellStyle name="Followed Hyperlink 2" xfId="3603" hidden="1"/>
    <cellStyle name="Followed Hyperlink 2" xfId="3604" hidden="1"/>
    <cellStyle name="Followed Hyperlink 2" xfId="3605" hidden="1"/>
    <cellStyle name="Followed Hyperlink 2" xfId="3606" hidden="1"/>
    <cellStyle name="Followed Hyperlink 2" xfId="3607" hidden="1"/>
    <cellStyle name="Followed Hyperlink 2" xfId="3608" hidden="1"/>
    <cellStyle name="Followed Hyperlink 2" xfId="3609" hidden="1"/>
    <cellStyle name="Followed Hyperlink 2" xfId="3610" hidden="1"/>
    <cellStyle name="Followed Hyperlink 2" xfId="3611" hidden="1"/>
    <cellStyle name="Followed Hyperlink 2" xfId="3612" hidden="1"/>
    <cellStyle name="Followed Hyperlink 2" xfId="3613" hidden="1"/>
    <cellStyle name="Followed Hyperlink 2" xfId="3614" hidden="1"/>
    <cellStyle name="Followed Hyperlink 2" xfId="3615" hidden="1"/>
    <cellStyle name="Followed Hyperlink 2" xfId="3616" hidden="1"/>
    <cellStyle name="Followed Hyperlink 2" xfId="3617" hidden="1"/>
    <cellStyle name="Followed Hyperlink 2" xfId="3618" hidden="1"/>
    <cellStyle name="Followed Hyperlink 2" xfId="3619" hidden="1"/>
    <cellStyle name="Followed Hyperlink 2" xfId="3620" hidden="1"/>
    <cellStyle name="Followed Hyperlink 2" xfId="3621" hidden="1"/>
    <cellStyle name="Followed Hyperlink 2" xfId="3622" hidden="1"/>
    <cellStyle name="Followed Hyperlink 2" xfId="3623" hidden="1"/>
    <cellStyle name="Followed Hyperlink 2" xfId="3624" hidden="1"/>
    <cellStyle name="Followed Hyperlink 2" xfId="3625" hidden="1"/>
    <cellStyle name="Followed Hyperlink 2" xfId="3626" hidden="1"/>
    <cellStyle name="Followed Hyperlink 2" xfId="3627" hidden="1"/>
    <cellStyle name="Followed Hyperlink 2" xfId="3628" hidden="1"/>
    <cellStyle name="Followed Hyperlink 2" xfId="3629" hidden="1"/>
    <cellStyle name="Followed Hyperlink 2" xfId="3630" hidden="1"/>
    <cellStyle name="Followed Hyperlink 2" xfId="3631" hidden="1"/>
    <cellStyle name="Followed Hyperlink 2" xfId="3632" hidden="1"/>
    <cellStyle name="Followed Hyperlink 2" xfId="3633" hidden="1"/>
    <cellStyle name="Followed Hyperlink 2" xfId="3634" hidden="1"/>
    <cellStyle name="Followed Hyperlink 2" xfId="3635" hidden="1"/>
    <cellStyle name="Followed Hyperlink 2" xfId="3636" hidden="1"/>
    <cellStyle name="Followed Hyperlink 2" xfId="3637" hidden="1"/>
    <cellStyle name="Followed Hyperlink 2" xfId="3638" hidden="1"/>
    <cellStyle name="Followed Hyperlink 2" xfId="3639" hidden="1"/>
    <cellStyle name="Followed Hyperlink 2" xfId="3640" hidden="1"/>
    <cellStyle name="Followed Hyperlink 2" xfId="3641" hidden="1"/>
    <cellStyle name="Followed Hyperlink 2" xfId="3642" hidden="1"/>
    <cellStyle name="Followed Hyperlink 2" xfId="3643" hidden="1"/>
    <cellStyle name="Followed Hyperlink 2" xfId="3644" hidden="1"/>
    <cellStyle name="Followed Hyperlink 2" xfId="3645" hidden="1"/>
    <cellStyle name="Followed Hyperlink 2" xfId="3646" hidden="1"/>
    <cellStyle name="Followed Hyperlink 2" xfId="3647" hidden="1"/>
    <cellStyle name="Followed Hyperlink 2" xfId="3648" hidden="1"/>
    <cellStyle name="Followed Hyperlink 2" xfId="3649" hidden="1"/>
    <cellStyle name="Followed Hyperlink 2" xfId="3650" hidden="1"/>
    <cellStyle name="Followed Hyperlink 2" xfId="3651" hidden="1"/>
    <cellStyle name="Followed Hyperlink 2" xfId="3652" hidden="1"/>
    <cellStyle name="Followed Hyperlink 2" xfId="3653" hidden="1"/>
    <cellStyle name="Followed Hyperlink 2" xfId="3654" hidden="1"/>
    <cellStyle name="Followed Hyperlink 2" xfId="3655" hidden="1"/>
    <cellStyle name="Followed Hyperlink 2" xfId="3656" hidden="1"/>
    <cellStyle name="Followed Hyperlink 2" xfId="3657" hidden="1"/>
    <cellStyle name="Followed Hyperlink 2" xfId="3658" hidden="1"/>
    <cellStyle name="Followed Hyperlink 2" xfId="3659" hidden="1"/>
    <cellStyle name="Followed Hyperlink 2" xfId="3660" hidden="1"/>
    <cellStyle name="Followed Hyperlink 2" xfId="3661" hidden="1"/>
    <cellStyle name="Followed Hyperlink 2" xfId="3662" hidden="1"/>
    <cellStyle name="Followed Hyperlink 2" xfId="3663" hidden="1"/>
    <cellStyle name="Followed Hyperlink 2" xfId="3664" hidden="1"/>
    <cellStyle name="Followed Hyperlink 2" xfId="3665" hidden="1"/>
    <cellStyle name="Followed Hyperlink 2" xfId="3666" hidden="1"/>
    <cellStyle name="Followed Hyperlink 2" xfId="3667" hidden="1"/>
    <cellStyle name="Followed Hyperlink 2" xfId="3668" hidden="1"/>
    <cellStyle name="Followed Hyperlink 2" xfId="3669" hidden="1"/>
    <cellStyle name="Followed Hyperlink 2" xfId="3670" hidden="1"/>
    <cellStyle name="Followed Hyperlink 2" xfId="3671" hidden="1"/>
    <cellStyle name="Followed Hyperlink 2" xfId="3672" hidden="1"/>
    <cellStyle name="Followed Hyperlink 2" xfId="3673" hidden="1"/>
    <cellStyle name="Followed Hyperlink 2" xfId="3674" hidden="1"/>
    <cellStyle name="Followed Hyperlink 2" xfId="3675" hidden="1"/>
    <cellStyle name="Followed Hyperlink 2" xfId="3676" hidden="1"/>
    <cellStyle name="Followed Hyperlink 2" xfId="3677" hidden="1"/>
    <cellStyle name="Followed Hyperlink 2" xfId="3678" hidden="1"/>
    <cellStyle name="Followed Hyperlink 2" xfId="3679" hidden="1"/>
    <cellStyle name="Followed Hyperlink 2" xfId="3680" hidden="1"/>
    <cellStyle name="Followed Hyperlink 2" xfId="3681" hidden="1"/>
    <cellStyle name="Followed Hyperlink 2" xfId="3682" hidden="1"/>
    <cellStyle name="Followed Hyperlink 2" xfId="3683" hidden="1"/>
    <cellStyle name="Followed Hyperlink 2" xfId="3684" hidden="1"/>
    <cellStyle name="Followed Hyperlink 2" xfId="3685" hidden="1"/>
    <cellStyle name="Followed Hyperlink 2" xfId="3686" hidden="1"/>
    <cellStyle name="Followed Hyperlink 2" xfId="3687" hidden="1"/>
    <cellStyle name="Followed Hyperlink 2" xfId="3688" hidden="1"/>
    <cellStyle name="Followed Hyperlink 2" xfId="3689" hidden="1"/>
    <cellStyle name="Followed Hyperlink 2" xfId="3690" hidden="1"/>
    <cellStyle name="Followed Hyperlink 2" xfId="3691" hidden="1"/>
    <cellStyle name="Followed Hyperlink 2" xfId="3692" hidden="1"/>
    <cellStyle name="Followed Hyperlink 2" xfId="3693" hidden="1"/>
    <cellStyle name="Followed Hyperlink 2" xfId="3694" hidden="1"/>
    <cellStyle name="Followed Hyperlink 2" xfId="3695" hidden="1"/>
    <cellStyle name="Followed Hyperlink 2" xfId="3696" hidden="1"/>
    <cellStyle name="Followed Hyperlink 2" xfId="3697" hidden="1"/>
    <cellStyle name="Followed Hyperlink 2" xfId="3698" hidden="1"/>
    <cellStyle name="Followed Hyperlink 2" xfId="3699" hidden="1"/>
    <cellStyle name="Followed Hyperlink 2" xfId="3700" hidden="1"/>
    <cellStyle name="Followed Hyperlink 2" xfId="3701" hidden="1"/>
    <cellStyle name="Followed Hyperlink 2" xfId="3702" hidden="1"/>
    <cellStyle name="Followed Hyperlink 2" xfId="3703" hidden="1"/>
    <cellStyle name="Followed Hyperlink 2" xfId="3704" hidden="1"/>
    <cellStyle name="Followed Hyperlink 2" xfId="3705" hidden="1"/>
    <cellStyle name="Followed Hyperlink 2" xfId="3706" hidden="1"/>
    <cellStyle name="Followed Hyperlink 2" xfId="3707" hidden="1"/>
    <cellStyle name="Followed Hyperlink 2" xfId="3708" hidden="1"/>
    <cellStyle name="Followed Hyperlink 2" xfId="3709" hidden="1"/>
    <cellStyle name="Followed Hyperlink 2" xfId="3710" hidden="1"/>
    <cellStyle name="Followed Hyperlink 2" xfId="3711" hidden="1"/>
    <cellStyle name="Followed Hyperlink 2" xfId="3712" hidden="1"/>
    <cellStyle name="Followed Hyperlink 2" xfId="3713" hidden="1"/>
    <cellStyle name="Followed Hyperlink 2" xfId="3714" hidden="1"/>
    <cellStyle name="Followed Hyperlink 2" xfId="3715" hidden="1"/>
    <cellStyle name="Followed Hyperlink 2" xfId="3716" hidden="1"/>
    <cellStyle name="Followed Hyperlink 2" xfId="3717" hidden="1"/>
    <cellStyle name="Followed Hyperlink 2" xfId="3718" hidden="1"/>
    <cellStyle name="Followed Hyperlink 2" xfId="3719" hidden="1"/>
    <cellStyle name="Followed Hyperlink 2" xfId="3720" hidden="1"/>
    <cellStyle name="Followed Hyperlink 2" xfId="3721" hidden="1"/>
    <cellStyle name="Followed Hyperlink 2" xfId="3722" hidden="1"/>
    <cellStyle name="Followed Hyperlink 2" xfId="3723" hidden="1"/>
    <cellStyle name="Followed Hyperlink 2" xfId="3724" hidden="1"/>
    <cellStyle name="Followed Hyperlink 2" xfId="3725" hidden="1"/>
    <cellStyle name="Followed Hyperlink 2" xfId="3726" hidden="1"/>
    <cellStyle name="Followed Hyperlink 2" xfId="3727" hidden="1"/>
    <cellStyle name="Followed Hyperlink 2" xfId="3728" hidden="1"/>
    <cellStyle name="Followed Hyperlink 2" xfId="3729" hidden="1"/>
    <cellStyle name="Followed Hyperlink 2" xfId="3730" hidden="1"/>
    <cellStyle name="Followed Hyperlink 2" xfId="3731" hidden="1"/>
    <cellStyle name="Followed Hyperlink 2" xfId="3732" hidden="1"/>
    <cellStyle name="Followed Hyperlink 2" xfId="3733" hidden="1"/>
    <cellStyle name="Followed Hyperlink 2" xfId="3734" hidden="1"/>
    <cellStyle name="Followed Hyperlink 2" xfId="3735" hidden="1"/>
    <cellStyle name="Followed Hyperlink 2" xfId="3736" hidden="1"/>
    <cellStyle name="Followed Hyperlink 2" xfId="3737" hidden="1"/>
    <cellStyle name="Followed Hyperlink 2" xfId="3738" hidden="1"/>
    <cellStyle name="Followed Hyperlink 2" xfId="3739" hidden="1"/>
    <cellStyle name="Followed Hyperlink 2" xfId="3740" hidden="1"/>
    <cellStyle name="Followed Hyperlink 2" xfId="3741" hidden="1"/>
    <cellStyle name="Followed Hyperlink 2" xfId="3742" hidden="1"/>
    <cellStyle name="Followed Hyperlink 2" xfId="3743" hidden="1"/>
    <cellStyle name="Followed Hyperlink 2" xfId="3744" hidden="1"/>
    <cellStyle name="Followed Hyperlink 2" xfId="3745" hidden="1"/>
    <cellStyle name="Followed Hyperlink 2" xfId="3746" hidden="1"/>
    <cellStyle name="Followed Hyperlink 2" xfId="3747" hidden="1"/>
    <cellStyle name="Followed Hyperlink 2" xfId="3748" hidden="1"/>
    <cellStyle name="Followed Hyperlink 2" xfId="3749" hidden="1"/>
    <cellStyle name="Followed Hyperlink 2" xfId="3750" hidden="1"/>
    <cellStyle name="Followed Hyperlink 2" xfId="3751" hidden="1"/>
    <cellStyle name="Followed Hyperlink 2" xfId="3752" hidden="1"/>
    <cellStyle name="Followed Hyperlink 2" xfId="3753" hidden="1"/>
    <cellStyle name="Followed Hyperlink 2" xfId="3754" hidden="1"/>
    <cellStyle name="Followed Hyperlink 2" xfId="3755" hidden="1"/>
    <cellStyle name="Followed Hyperlink 2" xfId="3756" hidden="1"/>
    <cellStyle name="Followed Hyperlink 2" xfId="3757" hidden="1"/>
    <cellStyle name="Followed Hyperlink 2" xfId="3758" hidden="1"/>
    <cellStyle name="Followed Hyperlink 2" xfId="3759" hidden="1"/>
    <cellStyle name="Followed Hyperlink 2" xfId="3760" hidden="1"/>
    <cellStyle name="Followed Hyperlink 2" xfId="3761" hidden="1"/>
    <cellStyle name="Followed Hyperlink 2" xfId="3762" hidden="1"/>
    <cellStyle name="Followed Hyperlink 2" xfId="3763" hidden="1"/>
    <cellStyle name="Followed Hyperlink 2" xfId="3764" hidden="1"/>
    <cellStyle name="Followed Hyperlink 2" xfId="3765" hidden="1"/>
    <cellStyle name="Followed Hyperlink 2" xfId="3766" hidden="1"/>
    <cellStyle name="Followed Hyperlink 2" xfId="3767" hidden="1"/>
    <cellStyle name="Followed Hyperlink 2" xfId="3768" hidden="1"/>
    <cellStyle name="Followed Hyperlink 2" xfId="3769" hidden="1"/>
    <cellStyle name="Followed Hyperlink 2" xfId="3770" hidden="1"/>
    <cellStyle name="Followed Hyperlink 2" xfId="3771" hidden="1"/>
    <cellStyle name="Followed Hyperlink 2" xfId="3772" hidden="1"/>
    <cellStyle name="Followed Hyperlink 2" xfId="3773" hidden="1"/>
    <cellStyle name="Followed Hyperlink 2" xfId="3774" hidden="1"/>
    <cellStyle name="Followed Hyperlink 2" xfId="3775" hidden="1"/>
    <cellStyle name="Followed Hyperlink 2" xfId="3776" hidden="1"/>
    <cellStyle name="Followed Hyperlink 2" xfId="3777" hidden="1"/>
    <cellStyle name="Followed Hyperlink 2" xfId="3778" hidden="1"/>
    <cellStyle name="Followed Hyperlink 2" xfId="3779" hidden="1"/>
    <cellStyle name="Followed Hyperlink 2" xfId="3780" hidden="1"/>
    <cellStyle name="Followed Hyperlink 2" xfId="3781" hidden="1"/>
    <cellStyle name="Followed Hyperlink 2" xfId="3782" hidden="1"/>
    <cellStyle name="Followed Hyperlink 2" xfId="3783" hidden="1"/>
    <cellStyle name="Followed Hyperlink 2" xfId="3784" hidden="1"/>
    <cellStyle name="Followed Hyperlink 2" xfId="3785" hidden="1"/>
    <cellStyle name="Followed Hyperlink 2" xfId="3786" hidden="1"/>
    <cellStyle name="Followed Hyperlink 2" xfId="3787" hidden="1"/>
    <cellStyle name="Followed Hyperlink 2" xfId="3788" hidden="1"/>
    <cellStyle name="Followed Hyperlink 2" xfId="3789" hidden="1"/>
    <cellStyle name="Followed Hyperlink 2" xfId="3790" hidden="1"/>
    <cellStyle name="Followed Hyperlink 2" xfId="3791" hidden="1"/>
    <cellStyle name="Followed Hyperlink 2" xfId="3792" hidden="1"/>
    <cellStyle name="Followed Hyperlink 2" xfId="3793" hidden="1"/>
    <cellStyle name="Followed Hyperlink 2" xfId="3794" hidden="1"/>
    <cellStyle name="Followed Hyperlink 2" xfId="3795" hidden="1"/>
    <cellStyle name="Followed Hyperlink 2" xfId="3796" hidden="1"/>
    <cellStyle name="Followed Hyperlink 2" xfId="3797" hidden="1"/>
    <cellStyle name="Followed Hyperlink 2" xfId="3798" hidden="1"/>
    <cellStyle name="Followed Hyperlink 2" xfId="3799" hidden="1"/>
    <cellStyle name="Followed Hyperlink 2" xfId="3800" hidden="1"/>
    <cellStyle name="Followed Hyperlink 2" xfId="3801" hidden="1"/>
    <cellStyle name="Followed Hyperlink 2" xfId="3802" hidden="1"/>
    <cellStyle name="Followed Hyperlink 2" xfId="3803" hidden="1"/>
    <cellStyle name="Followed Hyperlink 2" xfId="3804" hidden="1"/>
    <cellStyle name="Followed Hyperlink 2" xfId="3805" hidden="1"/>
    <cellStyle name="Followed Hyperlink 2" xfId="3806" hidden="1"/>
    <cellStyle name="Followed Hyperlink 2" xfId="3807" hidden="1"/>
    <cellStyle name="Followed Hyperlink 2" xfId="3808" hidden="1"/>
    <cellStyle name="Followed Hyperlink 2" xfId="3809" hidden="1"/>
    <cellStyle name="Followed Hyperlink 2" xfId="3810" hidden="1"/>
    <cellStyle name="Followed Hyperlink 2" xfId="3811" hidden="1"/>
    <cellStyle name="Followed Hyperlink 2" xfId="3812" hidden="1"/>
    <cellStyle name="Followed Hyperlink 2" xfId="3813" hidden="1"/>
    <cellStyle name="Followed Hyperlink 2" xfId="3814" hidden="1"/>
    <cellStyle name="Followed Hyperlink 2" xfId="3815" hidden="1"/>
    <cellStyle name="Followed Hyperlink 2" xfId="3816" hidden="1"/>
    <cellStyle name="Followed Hyperlink 2" xfId="3817" hidden="1"/>
    <cellStyle name="Followed Hyperlink 2" xfId="3818" hidden="1"/>
    <cellStyle name="Followed Hyperlink 2" xfId="3819" hidden="1"/>
    <cellStyle name="Followed Hyperlink 2" xfId="3820" hidden="1"/>
    <cellStyle name="Followed Hyperlink 2" xfId="3821" hidden="1"/>
    <cellStyle name="Followed Hyperlink 2" xfId="3822" hidden="1"/>
    <cellStyle name="Followed Hyperlink 2" xfId="3823" hidden="1"/>
    <cellStyle name="Followed Hyperlink 2" xfId="3824" hidden="1"/>
    <cellStyle name="Followed Hyperlink 2" xfId="3825" hidden="1"/>
    <cellStyle name="Followed Hyperlink 2" xfId="3826" hidden="1"/>
    <cellStyle name="Followed Hyperlink 2" xfId="3827" hidden="1"/>
    <cellStyle name="Followed Hyperlink 2" xfId="3828" hidden="1"/>
    <cellStyle name="Followed Hyperlink 2" xfId="3829" hidden="1"/>
    <cellStyle name="Followed Hyperlink 2" xfId="3830" hidden="1"/>
    <cellStyle name="Followed Hyperlink 2" xfId="3831" hidden="1"/>
    <cellStyle name="Followed Hyperlink 2" xfId="3832" hidden="1"/>
    <cellStyle name="Followed Hyperlink 2" xfId="3833" hidden="1"/>
    <cellStyle name="Followed Hyperlink 2" xfId="3834" hidden="1"/>
    <cellStyle name="Followed Hyperlink 2" xfId="3835" hidden="1"/>
    <cellStyle name="Followed Hyperlink 2" xfId="3836" hidden="1"/>
    <cellStyle name="Followed Hyperlink 2" xfId="3837" hidden="1"/>
    <cellStyle name="Followed Hyperlink 2" xfId="3838" hidden="1"/>
    <cellStyle name="Followed Hyperlink 2" xfId="3839" hidden="1"/>
    <cellStyle name="Followed Hyperlink 2" xfId="3840" hidden="1"/>
    <cellStyle name="Followed Hyperlink 2" xfId="3841" hidden="1"/>
    <cellStyle name="Followed Hyperlink 2" xfId="3842" hidden="1"/>
    <cellStyle name="Followed Hyperlink 2" xfId="3843" hidden="1"/>
    <cellStyle name="Followed Hyperlink 2" xfId="3844" hidden="1"/>
    <cellStyle name="Followed Hyperlink 2" xfId="3845" hidden="1"/>
    <cellStyle name="Followed Hyperlink 2" xfId="3846" hidden="1"/>
    <cellStyle name="Followed Hyperlink 2" xfId="3847" hidden="1"/>
    <cellStyle name="Followed Hyperlink 2" xfId="3848" hidden="1"/>
    <cellStyle name="Followed Hyperlink 2" xfId="3849" hidden="1"/>
    <cellStyle name="Followed Hyperlink 2" xfId="3850" hidden="1"/>
    <cellStyle name="Followed Hyperlink 2" xfId="3851" hidden="1"/>
    <cellStyle name="Followed Hyperlink 2" xfId="3852" hidden="1"/>
    <cellStyle name="Followed Hyperlink 2" xfId="3853" hidden="1"/>
    <cellStyle name="Followed Hyperlink 2" xfId="3854" hidden="1"/>
    <cellStyle name="Followed Hyperlink 2" xfId="3855" hidden="1"/>
    <cellStyle name="Followed Hyperlink 2" xfId="3856" hidden="1"/>
    <cellStyle name="Followed Hyperlink 2" xfId="3857" hidden="1"/>
    <cellStyle name="Followed Hyperlink 2" xfId="3858" hidden="1"/>
    <cellStyle name="Followed Hyperlink 2" xfId="3859" hidden="1"/>
    <cellStyle name="Followed Hyperlink 2" xfId="3860" hidden="1"/>
    <cellStyle name="Followed Hyperlink 2" xfId="3861" hidden="1"/>
    <cellStyle name="Followed Hyperlink 2" xfId="3862" hidden="1"/>
    <cellStyle name="Followed Hyperlink 2" xfId="3863" hidden="1"/>
    <cellStyle name="Followed Hyperlink 2" xfId="3864" hidden="1"/>
    <cellStyle name="Followed Hyperlink 2" xfId="3865" hidden="1"/>
    <cellStyle name="Followed Hyperlink 2" xfId="3866" hidden="1"/>
    <cellStyle name="Followed Hyperlink 2" xfId="3867" hidden="1"/>
    <cellStyle name="Followed Hyperlink 2" xfId="3868" hidden="1"/>
    <cellStyle name="Followed Hyperlink 2" xfId="3869" hidden="1"/>
    <cellStyle name="Followed Hyperlink 2" xfId="3870" hidden="1"/>
    <cellStyle name="Followed Hyperlink 2" xfId="3871" hidden="1"/>
    <cellStyle name="Followed Hyperlink 2" xfId="3872" hidden="1"/>
    <cellStyle name="Followed Hyperlink 2" xfId="3873" hidden="1"/>
    <cellStyle name="Followed Hyperlink 2" xfId="3874" hidden="1"/>
    <cellStyle name="Followed Hyperlink 2" xfId="3875" hidden="1"/>
    <cellStyle name="Followed Hyperlink 2" xfId="3876" hidden="1"/>
    <cellStyle name="Followed Hyperlink 2" xfId="3877" hidden="1"/>
    <cellStyle name="Followed Hyperlink 2" xfId="3878" hidden="1"/>
    <cellStyle name="Followed Hyperlink 2" xfId="3879" hidden="1"/>
    <cellStyle name="Followed Hyperlink 2" xfId="3880" hidden="1"/>
    <cellStyle name="Followed Hyperlink 2" xfId="3881" hidden="1"/>
    <cellStyle name="Followed Hyperlink 2" xfId="3882" hidden="1"/>
    <cellStyle name="Followed Hyperlink 2" xfId="3883" hidden="1"/>
    <cellStyle name="Followed Hyperlink 2" xfId="3884" hidden="1"/>
    <cellStyle name="Followed Hyperlink 2" xfId="3885" hidden="1"/>
    <cellStyle name="Followed Hyperlink 2" xfId="3886" hidden="1"/>
    <cellStyle name="Followed Hyperlink 2" xfId="3887" hidden="1"/>
    <cellStyle name="Followed Hyperlink 2" xfId="3888" hidden="1"/>
    <cellStyle name="Followed Hyperlink 2" xfId="3889" hidden="1"/>
    <cellStyle name="Followed Hyperlink 2" xfId="3890" hidden="1"/>
    <cellStyle name="Followed Hyperlink 2" xfId="3891" hidden="1"/>
    <cellStyle name="Followed Hyperlink 2" xfId="3892" hidden="1"/>
    <cellStyle name="Followed Hyperlink 2" xfId="3893" hidden="1"/>
    <cellStyle name="Followed Hyperlink 2" xfId="3894" hidden="1"/>
    <cellStyle name="Followed Hyperlink 2" xfId="3895" hidden="1"/>
    <cellStyle name="Followed Hyperlink 2" xfId="3896" hidden="1"/>
    <cellStyle name="Followed Hyperlink 2" xfId="3897" hidden="1"/>
    <cellStyle name="Followed Hyperlink 2" xfId="3898" hidden="1"/>
    <cellStyle name="Followed Hyperlink 2" xfId="3899" hidden="1"/>
    <cellStyle name="Followed Hyperlink 2" xfId="3900" hidden="1"/>
    <cellStyle name="Followed Hyperlink 2" xfId="3901" hidden="1"/>
    <cellStyle name="Followed Hyperlink 2" xfId="3902" hidden="1"/>
    <cellStyle name="Followed Hyperlink 2" xfId="3903" hidden="1"/>
    <cellStyle name="Followed Hyperlink 2" xfId="3904" hidden="1"/>
    <cellStyle name="Followed Hyperlink 2" xfId="3905" hidden="1"/>
    <cellStyle name="Followed Hyperlink 2" xfId="3906" hidden="1"/>
    <cellStyle name="Followed Hyperlink 2" xfId="3907" hidden="1"/>
    <cellStyle name="Followed Hyperlink 2" xfId="3908" hidden="1"/>
    <cellStyle name="Followed Hyperlink 2" xfId="3909" hidden="1"/>
    <cellStyle name="Hyperlink" xfId="1" builtinId="8"/>
    <cellStyle name="Normal" xfId="0" builtinId="0"/>
    <cellStyle name="Normal 2" xfId="7"/>
    <cellStyle name="Normal 2 2" xfId="329"/>
    <cellStyle name="Normal 2 2 2" xfId="335"/>
    <cellStyle name="Normal 2 2 2 2" xfId="2290"/>
    <cellStyle name="Normal 2 3" xfId="661"/>
    <cellStyle name="Normal 2 3 2" xfId="2615"/>
    <cellStyle name="Normal 2 4" xfId="987"/>
    <cellStyle name="Normal 2 4 2" xfId="2940"/>
    <cellStyle name="Normal 2 5" xfId="1313"/>
    <cellStyle name="Normal 2 5 2" xfId="3265"/>
    <cellStyle name="Normal 2 6" xfId="1639"/>
    <cellStyle name="Normal 2 6 2" xfId="3590"/>
    <cellStyle name="Normal 2 7" xfId="1964"/>
    <cellStyle name="Normal 3" xfId="42"/>
    <cellStyle name="Normal 4" xfId="328"/>
    <cellStyle name="Normal 4 2" xfId="655"/>
    <cellStyle name="Normal 4 3" xfId="2284"/>
    <cellStyle name="Normal 5" xfId="696"/>
    <cellStyle name="Normal 6" xfId="1022"/>
    <cellStyle name="Normal 7" xfId="1348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5B3D7"/>
      <rgbColor rgb="FF7030A0"/>
      <rgbColor rgb="FFF2F2F2"/>
      <rgbColor rgb="FFE6E0EC"/>
      <rgbColor rgb="FF660066"/>
      <rgbColor rgb="FFFF8080"/>
      <rgbColor rgb="FF0066CC"/>
      <rgbColor rgb="FFCCC1DA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B7DEE8"/>
      <rgbColor rgb="FFD9D9D9"/>
      <rgbColor rgb="FFC3D69B"/>
      <rgbColor rgb="FF8EB4E3"/>
      <rgbColor rgb="FFFF99CC"/>
      <rgbColor rgb="FFB3A2C7"/>
      <rgbColor rgb="FFFAC090"/>
      <rgbColor rgb="FF3366FF"/>
      <rgbColor rgb="FF33CCCC"/>
      <rgbColor rgb="FF92D050"/>
      <rgbColor rgb="FFFFC000"/>
      <rgbColor rgb="FFFF9900"/>
      <rgbColor rgb="FFFF6600"/>
      <rgbColor rgb="FF666699"/>
      <rgbColor rgb="FF969696"/>
      <rgbColor rgb="FF10243E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537B3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4.xml"/><Relationship Id="rId30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azahmed/Library/Application%20Support/Microsoft/Office/Office%202011%20AutoRecovery/icb_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azahmed/local/nazdaqTechnologies/Repos/GIT/ICBI/goAML/db/refData/ICBI_RefData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GIT\nazdaqTechnologies\nazdaq-core-db\RefData\Shared_RefData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GIT/nazdaqTechnologies/nazdaq-core-db/RefData/Shared_RefData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GIT/Projects/nazdaqtechnologies/nazdaq-core-db/RefData/Shared_RefData.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und Type"/>
      <sheetName val="Acct Type"/>
      <sheetName val="Acct status"/>
      <sheetName val="Identifier TYPE"/>
      <sheetName val="Contact Type"/>
      <sheetName val="Brn Info"/>
      <sheetName val="Acct Relationship"/>
      <sheetName val="T_IMP_ACCT_TYPE"/>
      <sheetName val="T_IMP_ICBI_ACCT_STATUS"/>
      <sheetName val="T_IMP_ICBI_IDENTIFIER_TYPE"/>
      <sheetName val="T_IMP_ICBI_CONTACT_TYPE"/>
      <sheetName val="T_IMP_ICBI_ACCT_RELATIONSHI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T_SYSTEM_KEY"/>
      <sheetName val="T_ENVIRONMENT"/>
      <sheetName val="T_SYSTEM"/>
      <sheetName val="T_SYSTEM_DATE"/>
      <sheetName val="T_TYPE"/>
      <sheetName val="T_TYPE_VALUE"/>
      <sheetName val="T_TELCO_OPERATOR"/>
      <sheetName val="T_STATUS"/>
      <sheetName val="Z_T_TYPE"/>
      <sheetName val="Z_T_TYPE_VALUE"/>
      <sheetName val="T_SP_LOG_LEVEL"/>
      <sheetName val="T_GUI_CONTROL"/>
      <sheetName val="T_PREFERENCE"/>
      <sheetName val="T_HOLIDAY_CALENDAR"/>
      <sheetName val="T_HOLIDAY"/>
      <sheetName val="z_T_PREFERENCE"/>
      <sheetName val="Z_T_GROUP"/>
      <sheetName val="T_CLIENT"/>
      <sheetName val="T_ROLE"/>
      <sheetName val="T_GROUP"/>
      <sheetName val="T_USER"/>
      <sheetName val="T_BRANCH"/>
      <sheetName val="T_GENERIC_MAP"/>
      <sheetName val="T_EXT_MAP"/>
      <sheetName val="T_JOB"/>
      <sheetName val="T_REGION"/>
      <sheetName val="T_FSM_TYPE"/>
      <sheetName val="T_FSM_STATE"/>
      <sheetName val="T_FSM_ACTION"/>
      <sheetName val="T_FSM_STATE_TRANSITION"/>
      <sheetName val="T_IMP_ICBI_FUNDS_TYPE"/>
      <sheetName val="T_IMP_ICBI_ACCT_TYPE"/>
      <sheetName val="T_IMP_ICBI_ACCT_STATUS"/>
      <sheetName val="T_IMP_ICBI_IDENTIFIER_TYPE"/>
      <sheetName val="T_IMP_ICBI_CONTACT_TYPE"/>
      <sheetName val="T_IMP_ICBI_ACCT_RELATIONSHIP"/>
      <sheetName val="Sheet2"/>
    </sheetNames>
    <sheetDataSet>
      <sheetData sheetId="0" refreshError="1">
        <row r="2">
          <cell r="C2">
            <v>10000</v>
          </cell>
        </row>
        <row r="3">
          <cell r="C3">
            <v>100000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_EXT_MAP"/>
      <sheetName val="Main"/>
      <sheetName val="T_SYSTEM_KEY"/>
      <sheetName val="T_ENVIRONMENT"/>
      <sheetName val="T_SYSTEM"/>
      <sheetName val="T_SYSTEM_DATE"/>
      <sheetName val="T_I8LN"/>
      <sheetName val="T_NULL_VALUE"/>
      <sheetName val="T_COUNTRY"/>
      <sheetName val="T_COUNTRY_X"/>
      <sheetName val="T_CURRENCY"/>
      <sheetName val="T_REGION"/>
      <sheetName val="T_TYPE"/>
      <sheetName val="T_TYPE_VALUE"/>
      <sheetName val="T_SP_LOG_LEVEL"/>
      <sheetName val="T_ROLE"/>
      <sheetName val="T_GROUP"/>
      <sheetName val="T_USER"/>
      <sheetName val="T_GENERIC_MAP"/>
      <sheetName val="T_FSM_STATE_TRANSITION"/>
      <sheetName val="T_FSM"/>
      <sheetName val="T_FSM_STATE"/>
      <sheetName val="T_FSM_ACTION"/>
      <sheetName val="T_FSM_STATE_TRANSITION_1"/>
      <sheetName val="T_FSM_TYPE"/>
      <sheetName val="Sheet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2">
          <cell r="B2" t="str">
            <v>T_I8LN</v>
          </cell>
        </row>
        <row r="4">
          <cell r="B4" t="str">
            <v>id_i8ln_key</v>
          </cell>
        </row>
        <row r="5">
          <cell r="A5" t="str">
            <v>EN_US</v>
          </cell>
          <cell r="B5">
            <v>100000</v>
          </cell>
        </row>
        <row r="6">
          <cell r="A6" t="str">
            <v>EN_UK</v>
          </cell>
          <cell r="B6">
            <v>100001</v>
          </cell>
        </row>
        <row r="7">
          <cell r="A7" t="str">
            <v>BN</v>
          </cell>
          <cell r="B7">
            <v>100002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>
        <row r="2">
          <cell r="B2" t="str">
            <v>T_REGION</v>
          </cell>
        </row>
        <row r="3">
          <cell r="B3" t="str">
            <v>id_region_key</v>
          </cell>
        </row>
        <row r="4">
          <cell r="A4" t="str">
            <v>NYC</v>
          </cell>
          <cell r="B4">
            <v>101000</v>
          </cell>
        </row>
        <row r="5">
          <cell r="A5" t="str">
            <v>LDN</v>
          </cell>
          <cell r="B5">
            <v>101001</v>
          </cell>
        </row>
        <row r="6">
          <cell r="A6" t="str">
            <v>DAC</v>
          </cell>
          <cell r="B6">
            <v>101002</v>
          </cell>
        </row>
      </sheetData>
      <sheetData sheetId="12" refreshError="1">
        <row r="2">
          <cell r="B2" t="str">
            <v>T_TYPE</v>
          </cell>
        </row>
        <row r="3">
          <cell r="B3" t="str">
            <v>id_type_key</v>
          </cell>
        </row>
        <row r="4">
          <cell r="A4" t="str">
            <v>USER</v>
          </cell>
          <cell r="B4">
            <v>100000</v>
          </cell>
        </row>
        <row r="5">
          <cell r="A5" t="str">
            <v>GROUP</v>
          </cell>
          <cell r="B5">
            <v>100001</v>
          </cell>
        </row>
        <row r="6">
          <cell r="A6" t="str">
            <v>ROLE</v>
          </cell>
          <cell r="B6">
            <v>100002</v>
          </cell>
        </row>
        <row r="7">
          <cell r="A7" t="str">
            <v>CORP</v>
          </cell>
          <cell r="B7">
            <v>100003</v>
          </cell>
        </row>
        <row r="8">
          <cell r="A8" t="str">
            <v>PERSON</v>
          </cell>
          <cell r="B8">
            <v>100004</v>
          </cell>
        </row>
        <row r="9">
          <cell r="A9" t="str">
            <v>CLIENT</v>
          </cell>
          <cell r="B9">
            <v>100005</v>
          </cell>
        </row>
        <row r="10">
          <cell r="A10" t="str">
            <v>PREFERENCE</v>
          </cell>
          <cell r="B10">
            <v>100006</v>
          </cell>
        </row>
        <row r="11">
          <cell r="A11" t="str">
            <v>CONTACT_ADDRESS</v>
          </cell>
          <cell r="B11">
            <v>100007</v>
          </cell>
        </row>
        <row r="12">
          <cell r="A12" t="str">
            <v>CONTACT_PHONE</v>
          </cell>
          <cell r="B12">
            <v>100008</v>
          </cell>
        </row>
        <row r="13">
          <cell r="A13" t="str">
            <v>CONTACT_MISC</v>
          </cell>
          <cell r="B13">
            <v>100009</v>
          </cell>
        </row>
        <row r="14">
          <cell r="A14" t="str">
            <v>ATTACHEMENT</v>
          </cell>
          <cell r="B14">
            <v>100010</v>
          </cell>
        </row>
        <row r="15">
          <cell r="A15" t="str">
            <v>GUI_CONTROL</v>
          </cell>
          <cell r="B15">
            <v>100011</v>
          </cell>
        </row>
        <row r="16">
          <cell r="A16" t="str">
            <v>PRIORITY</v>
          </cell>
          <cell r="B16">
            <v>100012</v>
          </cell>
        </row>
        <row r="17">
          <cell r="A17" t="str">
            <v>PREFIX</v>
          </cell>
          <cell r="B17">
            <v>100013</v>
          </cell>
        </row>
        <row r="18">
          <cell r="A18" t="str">
            <v>GENDER</v>
          </cell>
          <cell r="B18">
            <v>100014</v>
          </cell>
        </row>
        <row r="19">
          <cell r="A19" t="str">
            <v>MARITAL_STATUS</v>
          </cell>
          <cell r="B19">
            <v>100015</v>
          </cell>
        </row>
        <row r="20">
          <cell r="A20" t="str">
            <v>BLOOD_GROUP</v>
          </cell>
          <cell r="B20">
            <v>100016</v>
          </cell>
        </row>
        <row r="21">
          <cell r="A21" t="str">
            <v>IDENTIFICATION</v>
          </cell>
          <cell r="B21">
            <v>100017</v>
          </cell>
        </row>
        <row r="22">
          <cell r="A22" t="str">
            <v>RELIGION</v>
          </cell>
          <cell r="B22">
            <v>100018</v>
          </cell>
        </row>
        <row r="23">
          <cell r="A23" t="str">
            <v>OCCUPATION</v>
          </cell>
          <cell r="B23">
            <v>100019</v>
          </cell>
        </row>
        <row r="24">
          <cell r="A24" t="str">
            <v>ENTITY_TYPE</v>
          </cell>
          <cell r="B24">
            <v>100020</v>
          </cell>
        </row>
        <row r="25">
          <cell r="A25" t="str">
            <v>BANK_ACCOUNT</v>
          </cell>
          <cell r="B25">
            <v>100021</v>
          </cell>
        </row>
        <row r="26">
          <cell r="A26" t="str">
            <v>STATUS</v>
          </cell>
          <cell r="B26">
            <v>100022</v>
          </cell>
        </row>
        <row r="27">
          <cell r="A27" t="str">
            <v>COUNTRY</v>
          </cell>
          <cell r="B27">
            <v>100023</v>
          </cell>
        </row>
        <row r="28">
          <cell r="A28" t="str">
            <v>CURRENCY</v>
          </cell>
          <cell r="B28">
            <v>100024</v>
          </cell>
        </row>
      </sheetData>
      <sheetData sheetId="13" refreshError="1">
        <row r="1">
          <cell r="B1">
            <v>0</v>
          </cell>
          <cell r="C1">
            <v>0</v>
          </cell>
        </row>
        <row r="2">
          <cell r="B2">
            <v>0</v>
          </cell>
          <cell r="C2" t="str">
            <v>T_TYPE_VALUE</v>
          </cell>
        </row>
        <row r="3">
          <cell r="B3">
            <v>0</v>
          </cell>
          <cell r="C3">
            <v>0</v>
          </cell>
        </row>
        <row r="4">
          <cell r="B4">
            <v>0</v>
          </cell>
          <cell r="C4" t="str">
            <v>id_type_value_key</v>
          </cell>
        </row>
        <row r="5">
          <cell r="A5" t="str">
            <v>USER.USER</v>
          </cell>
          <cell r="B5" t="str">
            <v>USER</v>
          </cell>
          <cell r="C5">
            <v>100000</v>
          </cell>
        </row>
        <row r="6">
          <cell r="A6" t="str">
            <v>GROUP.GROUP</v>
          </cell>
          <cell r="B6" t="str">
            <v>GROUP</v>
          </cell>
          <cell r="C6">
            <v>100001</v>
          </cell>
        </row>
        <row r="7">
          <cell r="A7" t="str">
            <v>GROUP.SYSTEM</v>
          </cell>
          <cell r="B7" t="str">
            <v>SYSTEM</v>
          </cell>
          <cell r="C7">
            <v>100002</v>
          </cell>
        </row>
        <row r="8">
          <cell r="A8" t="str">
            <v>GROUP.INTERNAL</v>
          </cell>
          <cell r="B8" t="str">
            <v>INTERNAL</v>
          </cell>
          <cell r="C8">
            <v>100003</v>
          </cell>
        </row>
        <row r="9">
          <cell r="A9" t="str">
            <v>GROUP.EXTERNAL</v>
          </cell>
          <cell r="B9" t="str">
            <v>EXTERNAL</v>
          </cell>
          <cell r="C9">
            <v>100004</v>
          </cell>
        </row>
        <row r="10">
          <cell r="A10" t="str">
            <v>ROLE.ROLE</v>
          </cell>
          <cell r="B10" t="str">
            <v>ROLE</v>
          </cell>
          <cell r="C10">
            <v>100005</v>
          </cell>
        </row>
        <row r="11">
          <cell r="A11" t="str">
            <v>ROLE.SA</v>
          </cell>
          <cell r="B11" t="str">
            <v>SA</v>
          </cell>
          <cell r="C11">
            <v>100006</v>
          </cell>
        </row>
        <row r="12">
          <cell r="A12" t="str">
            <v>ROLE.TECH_ADMIN</v>
          </cell>
          <cell r="B12" t="str">
            <v>TECH_ADMIN</v>
          </cell>
          <cell r="C12">
            <v>100007</v>
          </cell>
        </row>
        <row r="13">
          <cell r="A13" t="str">
            <v>ROLE.BIZ_ADMIN</v>
          </cell>
          <cell r="B13" t="str">
            <v>BIZ_ADMIN</v>
          </cell>
          <cell r="C13">
            <v>100008</v>
          </cell>
        </row>
        <row r="14">
          <cell r="A14" t="str">
            <v>ROLE.READ_WRITE</v>
          </cell>
          <cell r="B14" t="str">
            <v>READ_WRITE</v>
          </cell>
          <cell r="C14">
            <v>100009</v>
          </cell>
        </row>
        <row r="15">
          <cell r="A15" t="str">
            <v>ROLE.READ_ONLY</v>
          </cell>
          <cell r="B15" t="str">
            <v>READ_ONLY</v>
          </cell>
          <cell r="C15">
            <v>100010</v>
          </cell>
        </row>
        <row r="16">
          <cell r="A16" t="str">
            <v>CORP.PUBLIC_LIMITED</v>
          </cell>
          <cell r="B16" t="str">
            <v>PUBLIC_LIMITED</v>
          </cell>
          <cell r="C16">
            <v>100011</v>
          </cell>
        </row>
        <row r="17">
          <cell r="A17" t="str">
            <v>CORP.PRIVATE_LIMITED</v>
          </cell>
          <cell r="B17" t="str">
            <v>PRIVATE_LIMITED</v>
          </cell>
          <cell r="C17">
            <v>100012</v>
          </cell>
        </row>
        <row r="18">
          <cell r="A18" t="str">
            <v>CORP.PRIVATE</v>
          </cell>
          <cell r="B18" t="str">
            <v>PRIVATE</v>
          </cell>
          <cell r="C18">
            <v>100013</v>
          </cell>
        </row>
        <row r="19">
          <cell r="A19" t="str">
            <v>CORP.PUBLIC_PRIVATE_PARTNERSHIP</v>
          </cell>
          <cell r="B19" t="str">
            <v>PUBLIC_PRIVATE_PARTNERSHIP</v>
          </cell>
          <cell r="C19">
            <v>100014</v>
          </cell>
        </row>
        <row r="20">
          <cell r="A20" t="str">
            <v>CORP.PROPRIETORSHIP</v>
          </cell>
          <cell r="B20" t="str">
            <v>PROPRIETORSHIP</v>
          </cell>
          <cell r="C20">
            <v>100015</v>
          </cell>
        </row>
        <row r="21">
          <cell r="A21" t="str">
            <v>CORP.PARTNERSHIP</v>
          </cell>
          <cell r="B21" t="str">
            <v>PARTNERSHIP</v>
          </cell>
          <cell r="C21">
            <v>100016</v>
          </cell>
        </row>
        <row r="22">
          <cell r="A22" t="str">
            <v>CORP.GOVERNMENT</v>
          </cell>
          <cell r="B22" t="str">
            <v>GOVERNMENT</v>
          </cell>
          <cell r="C22">
            <v>100017</v>
          </cell>
        </row>
        <row r="23">
          <cell r="A23" t="str">
            <v>CORP.SEMI_GOVERNMENT</v>
          </cell>
          <cell r="B23" t="str">
            <v>SEMI_GOVERNMENT</v>
          </cell>
          <cell r="C23">
            <v>100018</v>
          </cell>
        </row>
        <row r="24">
          <cell r="A24" t="str">
            <v>CORP.OTHER</v>
          </cell>
          <cell r="B24" t="str">
            <v>OTHER</v>
          </cell>
          <cell r="C24">
            <v>100019</v>
          </cell>
        </row>
        <row r="25">
          <cell r="A25" t="str">
            <v>PERSON.PERSON</v>
          </cell>
          <cell r="B25" t="str">
            <v>PERSON</v>
          </cell>
          <cell r="C25">
            <v>100020</v>
          </cell>
        </row>
        <row r="26">
          <cell r="A26" t="str">
            <v>PREFERENCE.SYS_GLOBAL</v>
          </cell>
          <cell r="B26" t="str">
            <v>SYS_GLOBAL</v>
          </cell>
          <cell r="C26">
            <v>100021</v>
          </cell>
        </row>
        <row r="27">
          <cell r="A27" t="str">
            <v>PREFERENCE.SYS_REGION</v>
          </cell>
          <cell r="B27" t="str">
            <v>SYS_REGION</v>
          </cell>
          <cell r="C27">
            <v>100022</v>
          </cell>
        </row>
        <row r="28">
          <cell r="A28" t="str">
            <v>PREFERENCE.GLOBAL</v>
          </cell>
          <cell r="B28" t="str">
            <v>GLOBAL</v>
          </cell>
          <cell r="C28">
            <v>100023</v>
          </cell>
        </row>
        <row r="29">
          <cell r="A29" t="str">
            <v>PREFERENCE.REGION</v>
          </cell>
          <cell r="B29" t="str">
            <v>REGION</v>
          </cell>
          <cell r="C29">
            <v>100024</v>
          </cell>
        </row>
        <row r="30">
          <cell r="A30" t="str">
            <v>PREFERENCE.GROUP</v>
          </cell>
          <cell r="B30" t="str">
            <v>GROUP</v>
          </cell>
          <cell r="C30">
            <v>100025</v>
          </cell>
        </row>
        <row r="31">
          <cell r="A31" t="str">
            <v>PREFERENCE.SUB_GROUP</v>
          </cell>
          <cell r="B31" t="str">
            <v>SUB_GROUP</v>
          </cell>
          <cell r="C31">
            <v>100026</v>
          </cell>
        </row>
        <row r="32">
          <cell r="A32" t="str">
            <v>PREFERENCE.USER</v>
          </cell>
          <cell r="B32" t="str">
            <v>USER</v>
          </cell>
          <cell r="C32">
            <v>100027</v>
          </cell>
        </row>
        <row r="33">
          <cell r="A33" t="str">
            <v>PERSON.GENERAL</v>
          </cell>
          <cell r="B33" t="str">
            <v>GENERAL</v>
          </cell>
          <cell r="C33">
            <v>100028</v>
          </cell>
        </row>
        <row r="34">
          <cell r="A34" t="str">
            <v>PERSON.PERSON</v>
          </cell>
          <cell r="B34" t="str">
            <v>PERSON</v>
          </cell>
          <cell r="C34">
            <v>100029</v>
          </cell>
        </row>
        <row r="35">
          <cell r="A35" t="str">
            <v>CLIENT.CLIENT</v>
          </cell>
          <cell r="B35" t="str">
            <v>CLIENT</v>
          </cell>
          <cell r="C35">
            <v>100030</v>
          </cell>
        </row>
        <row r="36">
          <cell r="A36" t="str">
            <v>CONTACT_ADDRESS.CONTACT_ADDRESS</v>
          </cell>
          <cell r="B36" t="str">
            <v>CONTACT_ADDRESS</v>
          </cell>
          <cell r="C36">
            <v>100031</v>
          </cell>
        </row>
        <row r="37">
          <cell r="A37" t="str">
            <v>CONTACT_ADDRESS.ADDRESS_PRESENT</v>
          </cell>
          <cell r="B37" t="str">
            <v>ADDRESS_PRESENT</v>
          </cell>
          <cell r="C37">
            <v>100032</v>
          </cell>
        </row>
        <row r="38">
          <cell r="A38" t="str">
            <v>CONTACT_ADDRESS.ADDRESS_PERMANENT</v>
          </cell>
          <cell r="B38" t="str">
            <v>ADDRESS_PERMANENT</v>
          </cell>
          <cell r="C38">
            <v>100033</v>
          </cell>
        </row>
        <row r="39">
          <cell r="A39" t="str">
            <v>CONTACT_ADDRESS.ADDRESS_WORK</v>
          </cell>
          <cell r="B39" t="str">
            <v>ADDRESS_WORK</v>
          </cell>
          <cell r="C39">
            <v>100034</v>
          </cell>
        </row>
        <row r="40">
          <cell r="A40" t="str">
            <v>CONTACT_ADDRESS.ADDRESS_OTHER</v>
          </cell>
          <cell r="B40" t="str">
            <v>ADDRESS_OTHER</v>
          </cell>
          <cell r="C40">
            <v>100035</v>
          </cell>
        </row>
        <row r="41">
          <cell r="A41" t="str">
            <v>CONTACT_PHONE.PHONE_HOME</v>
          </cell>
          <cell r="B41" t="str">
            <v>PHONE_HOME</v>
          </cell>
          <cell r="C41">
            <v>100036</v>
          </cell>
        </row>
        <row r="42">
          <cell r="A42" t="str">
            <v>CONTACT_PHONE.PHONE_WORK</v>
          </cell>
          <cell r="B42" t="str">
            <v>PHONE_WORK</v>
          </cell>
          <cell r="C42">
            <v>100037</v>
          </cell>
        </row>
        <row r="43">
          <cell r="A43" t="str">
            <v>CONTACT_PHONE.PHONE_MOBILE</v>
          </cell>
          <cell r="B43" t="str">
            <v>PHONE_MOBILE</v>
          </cell>
          <cell r="C43">
            <v>100038</v>
          </cell>
        </row>
        <row r="44">
          <cell r="A44" t="str">
            <v>CONTACT_PHONE.PHONE_MOBILE_WORK</v>
          </cell>
          <cell r="B44" t="str">
            <v>PHONE_MOBILE_WORK</v>
          </cell>
          <cell r="C44">
            <v>100039</v>
          </cell>
        </row>
        <row r="45">
          <cell r="A45" t="str">
            <v>CONTACT_MISC.CONTACT_MISC</v>
          </cell>
          <cell r="B45" t="str">
            <v>CONTACT_MISC</v>
          </cell>
          <cell r="C45">
            <v>100040</v>
          </cell>
        </row>
        <row r="46">
          <cell r="A46" t="str">
            <v>CONTACT_MISC.FAX</v>
          </cell>
          <cell r="B46" t="str">
            <v>FAX</v>
          </cell>
          <cell r="C46">
            <v>100041</v>
          </cell>
        </row>
        <row r="47">
          <cell r="A47" t="str">
            <v>CONTACT_MISC.EMAIL</v>
          </cell>
          <cell r="B47" t="str">
            <v>EMAIL</v>
          </cell>
          <cell r="C47">
            <v>100042</v>
          </cell>
        </row>
        <row r="48">
          <cell r="A48" t="str">
            <v>CONTACT_MISC.URL</v>
          </cell>
          <cell r="B48" t="str">
            <v>URL</v>
          </cell>
          <cell r="C48">
            <v>100043</v>
          </cell>
        </row>
        <row r="49">
          <cell r="A49" t="str">
            <v>CONTACT_MISC.IM</v>
          </cell>
          <cell r="B49" t="str">
            <v>IM</v>
          </cell>
          <cell r="C49">
            <v>100044</v>
          </cell>
        </row>
        <row r="50">
          <cell r="A50" t="str">
            <v>CONTACT_MISC.SKYPE</v>
          </cell>
          <cell r="B50" t="str">
            <v>SKYPE</v>
          </cell>
          <cell r="C50">
            <v>100045</v>
          </cell>
        </row>
        <row r="51">
          <cell r="A51" t="str">
            <v>CONTACT_MISC.FACEBOOK</v>
          </cell>
          <cell r="B51" t="str">
            <v>FACEBOOK</v>
          </cell>
          <cell r="C51">
            <v>100046</v>
          </cell>
        </row>
        <row r="52">
          <cell r="A52" t="str">
            <v>CONTACT_MISC.LINKED_IN</v>
          </cell>
          <cell r="B52" t="str">
            <v>LINKED_IN</v>
          </cell>
          <cell r="C52">
            <v>100047</v>
          </cell>
        </row>
        <row r="53">
          <cell r="A53" t="str">
            <v>CONTACT_MISC.TWITTER</v>
          </cell>
          <cell r="B53" t="str">
            <v>TWITTER</v>
          </cell>
          <cell r="C53">
            <v>100048</v>
          </cell>
        </row>
        <row r="54">
          <cell r="A54" t="str">
            <v>ATTACHEMENT.OTHER</v>
          </cell>
          <cell r="B54" t="str">
            <v>OTHER</v>
          </cell>
          <cell r="C54">
            <v>100049</v>
          </cell>
        </row>
        <row r="55">
          <cell r="A55" t="str">
            <v>ATTACHEMENT.PDF</v>
          </cell>
          <cell r="B55" t="str">
            <v>PDF</v>
          </cell>
          <cell r="C55">
            <v>100050</v>
          </cell>
        </row>
        <row r="56">
          <cell r="A56" t="str">
            <v>ATTACHEMENT.XLS</v>
          </cell>
          <cell r="B56" t="str">
            <v>XLS</v>
          </cell>
          <cell r="C56">
            <v>100051</v>
          </cell>
        </row>
        <row r="57">
          <cell r="A57" t="str">
            <v>ATTACHEMENT.DOC</v>
          </cell>
          <cell r="B57" t="str">
            <v>DOC</v>
          </cell>
          <cell r="C57">
            <v>100052</v>
          </cell>
        </row>
        <row r="58">
          <cell r="A58" t="str">
            <v>GUI_CONTROL.GUI_CONTROL</v>
          </cell>
          <cell r="B58" t="str">
            <v>GUI_CONTROL</v>
          </cell>
          <cell r="C58">
            <v>100053</v>
          </cell>
        </row>
        <row r="59">
          <cell r="A59" t="str">
            <v>GUI_CONTROL.RADIO_BUTTON</v>
          </cell>
          <cell r="B59" t="str">
            <v>RADIO_BUTTON</v>
          </cell>
          <cell r="C59">
            <v>100054</v>
          </cell>
        </row>
        <row r="60">
          <cell r="A60" t="str">
            <v>GUI_CONTROL.COMBO_BOX</v>
          </cell>
          <cell r="B60" t="str">
            <v>COMBO_BOX</v>
          </cell>
          <cell r="C60">
            <v>100055</v>
          </cell>
        </row>
        <row r="61">
          <cell r="A61" t="str">
            <v>PRIORITY.LOW</v>
          </cell>
          <cell r="B61" t="str">
            <v>LOW</v>
          </cell>
          <cell r="C61">
            <v>100056</v>
          </cell>
        </row>
        <row r="62">
          <cell r="A62" t="str">
            <v>PRIORITY.NORMAL</v>
          </cell>
          <cell r="B62" t="str">
            <v>NORMAL</v>
          </cell>
          <cell r="C62">
            <v>100057</v>
          </cell>
        </row>
        <row r="63">
          <cell r="A63" t="str">
            <v>PRIORITY.HIGH</v>
          </cell>
          <cell r="B63" t="str">
            <v>HIGH</v>
          </cell>
          <cell r="C63">
            <v>100058</v>
          </cell>
        </row>
        <row r="64">
          <cell r="A64" t="str">
            <v>PRIORITY.URGENT</v>
          </cell>
          <cell r="B64" t="str">
            <v>URGENT</v>
          </cell>
          <cell r="C64">
            <v>100059</v>
          </cell>
        </row>
        <row r="65">
          <cell r="A65" t="str">
            <v>PRIORITY.IMMEDIATE</v>
          </cell>
          <cell r="B65" t="str">
            <v>IMMEDIATE</v>
          </cell>
          <cell r="C65">
            <v>100060</v>
          </cell>
        </row>
        <row r="66">
          <cell r="A66" t="str">
            <v>PREFIX.MR</v>
          </cell>
          <cell r="B66" t="str">
            <v>MR</v>
          </cell>
          <cell r="C66">
            <v>100061</v>
          </cell>
        </row>
        <row r="67">
          <cell r="A67" t="str">
            <v>PREFIX.MS</v>
          </cell>
          <cell r="B67" t="str">
            <v>MS</v>
          </cell>
          <cell r="C67">
            <v>100062</v>
          </cell>
        </row>
        <row r="68">
          <cell r="A68" t="str">
            <v>PREFIX.MRS</v>
          </cell>
          <cell r="B68" t="str">
            <v>MRS</v>
          </cell>
          <cell r="C68">
            <v>100063</v>
          </cell>
        </row>
        <row r="69">
          <cell r="A69" t="str">
            <v>PREFIX.MISS</v>
          </cell>
          <cell r="B69" t="str">
            <v>MISS</v>
          </cell>
          <cell r="C69">
            <v>100064</v>
          </cell>
        </row>
        <row r="70">
          <cell r="A70" t="str">
            <v>PREFIX.MASTER</v>
          </cell>
          <cell r="B70" t="str">
            <v>MASTER</v>
          </cell>
          <cell r="C70">
            <v>100065</v>
          </cell>
        </row>
        <row r="71">
          <cell r="A71" t="str">
            <v>PREFIX.DR</v>
          </cell>
          <cell r="B71" t="str">
            <v>DR</v>
          </cell>
          <cell r="C71">
            <v>100066</v>
          </cell>
        </row>
        <row r="72">
          <cell r="A72" t="str">
            <v>PREFIX.PROF</v>
          </cell>
          <cell r="B72" t="str">
            <v>PROF</v>
          </cell>
          <cell r="C72">
            <v>100067</v>
          </cell>
        </row>
        <row r="73">
          <cell r="A73" t="str">
            <v>GENDER.MALE</v>
          </cell>
          <cell r="B73" t="str">
            <v>MALE</v>
          </cell>
          <cell r="C73">
            <v>100068</v>
          </cell>
        </row>
        <row r="74">
          <cell r="A74" t="str">
            <v>GENDER.FEMALE</v>
          </cell>
          <cell r="B74" t="str">
            <v>FEMALE</v>
          </cell>
          <cell r="C74">
            <v>100069</v>
          </cell>
        </row>
        <row r="75">
          <cell r="A75" t="str">
            <v>GENDER.OTHER</v>
          </cell>
          <cell r="B75" t="str">
            <v>OTHER</v>
          </cell>
          <cell r="C75">
            <v>100070</v>
          </cell>
        </row>
        <row r="76">
          <cell r="A76" t="str">
            <v>MARITAL_STATUS.MARRIED</v>
          </cell>
          <cell r="B76" t="str">
            <v>MARRIED</v>
          </cell>
          <cell r="C76">
            <v>100071</v>
          </cell>
        </row>
        <row r="77">
          <cell r="A77" t="str">
            <v>MARITAL_STATUS.UNMARRIED</v>
          </cell>
          <cell r="B77" t="str">
            <v>UNMARRIED</v>
          </cell>
          <cell r="C77">
            <v>100072</v>
          </cell>
        </row>
        <row r="78">
          <cell r="A78" t="str">
            <v>MARITAL_STATUS.WIDOW</v>
          </cell>
          <cell r="B78" t="str">
            <v>WIDOW</v>
          </cell>
          <cell r="C78">
            <v>100073</v>
          </cell>
        </row>
        <row r="79">
          <cell r="A79" t="str">
            <v>MARITAL_STATUS.DIVORRCE</v>
          </cell>
          <cell r="B79" t="str">
            <v>DIVORRCE</v>
          </cell>
          <cell r="C79">
            <v>100074</v>
          </cell>
        </row>
        <row r="80">
          <cell r="A80" t="str">
            <v>BLOOD_GROUP.A+</v>
          </cell>
          <cell r="B80" t="str">
            <v>A+</v>
          </cell>
          <cell r="C80">
            <v>100075</v>
          </cell>
        </row>
        <row r="81">
          <cell r="A81" t="str">
            <v>BLOOD_GROUP.A-</v>
          </cell>
          <cell r="B81" t="str">
            <v>A-</v>
          </cell>
          <cell r="C81">
            <v>100076</v>
          </cell>
        </row>
        <row r="82">
          <cell r="A82" t="str">
            <v>BLOOD_GROUP.B+</v>
          </cell>
          <cell r="B82" t="str">
            <v>B+</v>
          </cell>
          <cell r="C82">
            <v>100077</v>
          </cell>
        </row>
        <row r="83">
          <cell r="A83" t="str">
            <v>BLOOD_GROUP.B-</v>
          </cell>
          <cell r="B83" t="str">
            <v>B-</v>
          </cell>
          <cell r="C83">
            <v>100078</v>
          </cell>
        </row>
        <row r="84">
          <cell r="A84" t="str">
            <v>BLOOD_GROUP.AB+</v>
          </cell>
          <cell r="B84" t="str">
            <v>AB+</v>
          </cell>
          <cell r="C84">
            <v>100079</v>
          </cell>
        </row>
        <row r="85">
          <cell r="A85" t="str">
            <v>BLOOD_GROUP.AB-</v>
          </cell>
          <cell r="B85" t="str">
            <v>AB-</v>
          </cell>
          <cell r="C85">
            <v>100080</v>
          </cell>
        </row>
        <row r="86">
          <cell r="A86" t="str">
            <v>BLOOD_GROUP.O+</v>
          </cell>
          <cell r="B86" t="str">
            <v>O+</v>
          </cell>
          <cell r="C86">
            <v>100081</v>
          </cell>
        </row>
        <row r="87">
          <cell r="A87" t="str">
            <v>BLOOD_GROUP.O-</v>
          </cell>
          <cell r="B87" t="str">
            <v>O-</v>
          </cell>
          <cell r="C87">
            <v>100082</v>
          </cell>
        </row>
        <row r="88">
          <cell r="A88" t="str">
            <v>IDENTIFICATION.NATIONAL_ID</v>
          </cell>
          <cell r="B88" t="str">
            <v>NATIONAL_ID</v>
          </cell>
          <cell r="C88">
            <v>100083</v>
          </cell>
        </row>
        <row r="89">
          <cell r="A89" t="str">
            <v>IDENTIFICATION.PASSPORT</v>
          </cell>
          <cell r="B89" t="str">
            <v>PASSPORT</v>
          </cell>
          <cell r="C89">
            <v>100084</v>
          </cell>
        </row>
        <row r="90">
          <cell r="A90" t="str">
            <v>IDENTIFICATION.DRIVER_LICENSE</v>
          </cell>
          <cell r="B90" t="str">
            <v>DRIVER_LICENSE</v>
          </cell>
          <cell r="C90">
            <v>100085</v>
          </cell>
        </row>
        <row r="91">
          <cell r="A91" t="str">
            <v>IDENTIFICATION.EMPLOYEE_ID</v>
          </cell>
          <cell r="B91" t="str">
            <v>EMPLOYEE_ID</v>
          </cell>
          <cell r="C91">
            <v>100086</v>
          </cell>
        </row>
        <row r="92">
          <cell r="A92" t="str">
            <v>IDENTIFICATION.BIRTH_CERTIFICATE</v>
          </cell>
          <cell r="B92" t="str">
            <v>BIRTH_CERTIFICATE</v>
          </cell>
          <cell r="C92">
            <v>100087</v>
          </cell>
        </row>
        <row r="93">
          <cell r="A93" t="str">
            <v>IDENTIFICATION.TAX_ID</v>
          </cell>
          <cell r="B93" t="str">
            <v>TAX_ID</v>
          </cell>
          <cell r="C93">
            <v>100088</v>
          </cell>
        </row>
        <row r="94">
          <cell r="A94" t="str">
            <v>IDENTIFICATION.OTHER</v>
          </cell>
          <cell r="B94" t="str">
            <v>OTHER</v>
          </cell>
          <cell r="C94">
            <v>100089</v>
          </cell>
        </row>
        <row r="95">
          <cell r="A95" t="str">
            <v>RELIGION.NONE</v>
          </cell>
          <cell r="B95" t="str">
            <v>NONE</v>
          </cell>
          <cell r="C95">
            <v>100090</v>
          </cell>
        </row>
        <row r="96">
          <cell r="A96" t="str">
            <v>RELIGION.ATHEIST</v>
          </cell>
          <cell r="B96" t="str">
            <v>ATHEIST</v>
          </cell>
          <cell r="C96">
            <v>100091</v>
          </cell>
        </row>
        <row r="97">
          <cell r="A97" t="str">
            <v>RELIGION.ISLAM</v>
          </cell>
          <cell r="B97" t="str">
            <v>ISLAM</v>
          </cell>
          <cell r="C97">
            <v>100092</v>
          </cell>
        </row>
        <row r="98">
          <cell r="A98" t="str">
            <v>RELIGION.CHRISTIANITY</v>
          </cell>
          <cell r="B98" t="str">
            <v>CHRISTIANITY</v>
          </cell>
          <cell r="C98">
            <v>100093</v>
          </cell>
        </row>
        <row r="99">
          <cell r="A99" t="str">
            <v>RELIGION.JUDAISM</v>
          </cell>
          <cell r="B99" t="str">
            <v>JUDAISM</v>
          </cell>
          <cell r="C99">
            <v>100094</v>
          </cell>
        </row>
        <row r="100">
          <cell r="A100" t="str">
            <v>RELIGION.HINDUISM</v>
          </cell>
          <cell r="B100" t="str">
            <v>HINDUISM</v>
          </cell>
          <cell r="C100">
            <v>100095</v>
          </cell>
        </row>
        <row r="101">
          <cell r="A101" t="str">
            <v>RELIGION.BUDDHISM</v>
          </cell>
          <cell r="B101" t="str">
            <v>BUDDHISM</v>
          </cell>
          <cell r="C101">
            <v>100096</v>
          </cell>
        </row>
        <row r="102">
          <cell r="A102" t="str">
            <v>RELIGION.SIKHISM</v>
          </cell>
          <cell r="B102" t="str">
            <v>SIKHISM</v>
          </cell>
          <cell r="C102">
            <v>100097</v>
          </cell>
        </row>
        <row r="103">
          <cell r="A103" t="str">
            <v>RELIGION.JAINISM</v>
          </cell>
          <cell r="B103" t="str">
            <v>JAINISM</v>
          </cell>
          <cell r="C103">
            <v>100098</v>
          </cell>
        </row>
        <row r="104">
          <cell r="B104">
            <v>0</v>
          </cell>
          <cell r="C104">
            <v>0</v>
          </cell>
        </row>
        <row r="105">
          <cell r="A105" t="str">
            <v>STATUS.SMS</v>
          </cell>
          <cell r="B105" t="str">
            <v>SMS</v>
          </cell>
          <cell r="C105">
            <v>101000</v>
          </cell>
        </row>
        <row r="106">
          <cell r="A106" t="str">
            <v>STATUS.EMAIL</v>
          </cell>
          <cell r="B106" t="str">
            <v>EMAIL</v>
          </cell>
          <cell r="C106">
            <v>101001</v>
          </cell>
        </row>
        <row r="107">
          <cell r="B107">
            <v>0</v>
          </cell>
          <cell r="C107">
            <v>0</v>
          </cell>
        </row>
        <row r="108">
          <cell r="B108">
            <v>0</v>
          </cell>
          <cell r="C108">
            <v>0</v>
          </cell>
        </row>
        <row r="109">
          <cell r="B109">
            <v>0</v>
          </cell>
          <cell r="C109">
            <v>0</v>
          </cell>
        </row>
        <row r="110">
          <cell r="B110">
            <v>0</v>
          </cell>
          <cell r="C110">
            <v>0</v>
          </cell>
        </row>
        <row r="111">
          <cell r="B111">
            <v>0</v>
          </cell>
          <cell r="C111">
            <v>0</v>
          </cell>
        </row>
        <row r="112">
          <cell r="B112">
            <v>0</v>
          </cell>
          <cell r="C112">
            <v>0</v>
          </cell>
        </row>
        <row r="113">
          <cell r="B113">
            <v>0</v>
          </cell>
          <cell r="C113">
            <v>0</v>
          </cell>
        </row>
        <row r="114">
          <cell r="B114">
            <v>0</v>
          </cell>
          <cell r="C114">
            <v>0</v>
          </cell>
        </row>
        <row r="115">
          <cell r="B115">
            <v>0</v>
          </cell>
          <cell r="C115">
            <v>0</v>
          </cell>
        </row>
      </sheetData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_EXT_MAP"/>
      <sheetName val="Main"/>
      <sheetName val="T_SYSTEM_KEY"/>
      <sheetName val="T_ENVIRONMENT"/>
      <sheetName val="T_SYSTEM"/>
      <sheetName val="T_SYSTEM_DATE"/>
      <sheetName val="T_I8LN"/>
      <sheetName val="T_NULL_VALUE"/>
      <sheetName val="T_COUNTRY"/>
      <sheetName val="T_COUNTRY_X"/>
      <sheetName val="T_CURRENCY"/>
      <sheetName val="T_REGION"/>
      <sheetName val="T_TYPE"/>
      <sheetName val="T_TYPE_VALUE"/>
      <sheetName val="T_SP_LOG_LEVEL"/>
      <sheetName val="T_ROLE"/>
      <sheetName val="T_GROUP"/>
      <sheetName val="T_USER"/>
      <sheetName val="T_GENERIC_MAP"/>
      <sheetName val="T_FSM_STATE_TRANSITION"/>
      <sheetName val="T_FSM"/>
      <sheetName val="T_FSM_STATE"/>
      <sheetName val="T_FSM_ACTION"/>
      <sheetName val="T_FSM_STATE_TRANSITION_1"/>
      <sheetName val="T_FSM_TYPE"/>
      <sheetName val="Sheet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>
        <row r="2">
          <cell r="B2" t="str">
            <v>T_TYPE</v>
          </cell>
        </row>
        <row r="3">
          <cell r="B3" t="str">
            <v>id_type_key</v>
          </cell>
        </row>
        <row r="4">
          <cell r="A4" t="str">
            <v>USER</v>
          </cell>
          <cell r="B4">
            <v>100000</v>
          </cell>
        </row>
        <row r="5">
          <cell r="A5" t="str">
            <v>GROUP</v>
          </cell>
          <cell r="B5">
            <v>100001</v>
          </cell>
        </row>
        <row r="6">
          <cell r="A6" t="str">
            <v>ROLE</v>
          </cell>
          <cell r="B6">
            <v>100002</v>
          </cell>
        </row>
        <row r="7">
          <cell r="A7" t="str">
            <v>CORP</v>
          </cell>
          <cell r="B7">
            <v>100003</v>
          </cell>
        </row>
        <row r="8">
          <cell r="A8" t="str">
            <v>PERSON</v>
          </cell>
          <cell r="B8">
            <v>100004</v>
          </cell>
        </row>
        <row r="9">
          <cell r="A9" t="str">
            <v>CLIENT</v>
          </cell>
          <cell r="B9">
            <v>100005</v>
          </cell>
        </row>
        <row r="10">
          <cell r="A10" t="str">
            <v>PREFERENCE</v>
          </cell>
          <cell r="B10">
            <v>100006</v>
          </cell>
        </row>
        <row r="11">
          <cell r="A11" t="str">
            <v>CONTACT_ADDRESS</v>
          </cell>
          <cell r="B11">
            <v>100007</v>
          </cell>
        </row>
        <row r="12">
          <cell r="A12" t="str">
            <v>CONTACT_PHONE</v>
          </cell>
          <cell r="B12">
            <v>100008</v>
          </cell>
        </row>
        <row r="13">
          <cell r="A13" t="str">
            <v>CONTACT_MISC</v>
          </cell>
          <cell r="B13">
            <v>100009</v>
          </cell>
        </row>
        <row r="14">
          <cell r="A14" t="str">
            <v>ATTACHEMENT</v>
          </cell>
          <cell r="B14">
            <v>100010</v>
          </cell>
        </row>
        <row r="15">
          <cell r="A15" t="str">
            <v>GUI_CONTROL</v>
          </cell>
          <cell r="B15">
            <v>100011</v>
          </cell>
        </row>
        <row r="16">
          <cell r="A16" t="str">
            <v>PRIORITY</v>
          </cell>
          <cell r="B16">
            <v>100012</v>
          </cell>
        </row>
        <row r="17">
          <cell r="A17" t="str">
            <v>PREFIX</v>
          </cell>
          <cell r="B17">
            <v>100013</v>
          </cell>
        </row>
        <row r="18">
          <cell r="A18" t="str">
            <v>GENDER</v>
          </cell>
          <cell r="B18">
            <v>100014</v>
          </cell>
        </row>
        <row r="19">
          <cell r="A19" t="str">
            <v>MARITAL_STATUS</v>
          </cell>
          <cell r="B19">
            <v>100015</v>
          </cell>
        </row>
        <row r="20">
          <cell r="A20" t="str">
            <v>BLOOD_GROUP</v>
          </cell>
          <cell r="B20">
            <v>100016</v>
          </cell>
        </row>
        <row r="21">
          <cell r="A21" t="str">
            <v>IDENTIFICATION</v>
          </cell>
          <cell r="B21">
            <v>100017</v>
          </cell>
        </row>
        <row r="22">
          <cell r="A22" t="str">
            <v>RELIGION</v>
          </cell>
          <cell r="B22">
            <v>100018</v>
          </cell>
        </row>
        <row r="23">
          <cell r="A23" t="str">
            <v>OCCUPATION</v>
          </cell>
          <cell r="B23">
            <v>100019</v>
          </cell>
        </row>
        <row r="24">
          <cell r="A24" t="str">
            <v>ENTITY_TYPE</v>
          </cell>
          <cell r="B24">
            <v>100020</v>
          </cell>
        </row>
        <row r="25">
          <cell r="A25" t="str">
            <v>BANK_ACCOUNT</v>
          </cell>
          <cell r="B25">
            <v>100021</v>
          </cell>
        </row>
        <row r="26">
          <cell r="A26" t="str">
            <v>STATUS</v>
          </cell>
          <cell r="B26">
            <v>100022</v>
          </cell>
        </row>
        <row r="27">
          <cell r="A27" t="str">
            <v>COUNTRY</v>
          </cell>
          <cell r="B27">
            <v>100023</v>
          </cell>
        </row>
        <row r="28">
          <cell r="A28" t="str">
            <v>CURRENCY</v>
          </cell>
          <cell r="B28">
            <v>100024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_EXT_MAP"/>
      <sheetName val="Main"/>
      <sheetName val="T_SYSTEM_KEY"/>
      <sheetName val="T_ENVIRONMENT"/>
      <sheetName val="T_SYSTEM"/>
      <sheetName val="T_SYSTEM_DATE"/>
      <sheetName val="T_I8LN"/>
      <sheetName val="T_NULL_VALUE"/>
      <sheetName val="T_COUNTRY"/>
      <sheetName val="T_COUNTRY_X"/>
      <sheetName val="T_CURRENCY"/>
      <sheetName val="T_REGION"/>
      <sheetName val="T_TYPE"/>
      <sheetName val="T_TYPE_VALUE"/>
      <sheetName val="T_SP_LOG_LEVEL"/>
      <sheetName val="T_ROLE"/>
      <sheetName val="T_GROUP"/>
      <sheetName val="T_USER"/>
      <sheetName val="T_GENERIC_MAP"/>
      <sheetName val="T_FSM_STATE_TRANSITION"/>
      <sheetName val="T_FSM"/>
      <sheetName val="T_FSM_STATE"/>
      <sheetName val="T_FSM_ACTION"/>
      <sheetName val="T_FSM_STATE_TRANSITION_1"/>
      <sheetName val="T_FSM_TYPE"/>
      <sheetName val="Sheet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>
        <row r="2">
          <cell r="B2" t="str">
            <v>T_REGION</v>
          </cell>
        </row>
        <row r="3">
          <cell r="B3" t="str">
            <v>id_region_key</v>
          </cell>
        </row>
        <row r="4">
          <cell r="A4" t="str">
            <v>NYC</v>
          </cell>
          <cell r="B4">
            <v>100000</v>
          </cell>
        </row>
        <row r="5">
          <cell r="A5" t="str">
            <v>LDN</v>
          </cell>
          <cell r="B5">
            <v>100001</v>
          </cell>
        </row>
        <row r="6">
          <cell r="A6" t="str">
            <v>DAC</v>
          </cell>
          <cell r="B6">
            <v>100002</v>
          </cell>
        </row>
      </sheetData>
      <sheetData sheetId="12" refreshError="1"/>
      <sheetData sheetId="13" refreshError="1">
        <row r="2">
          <cell r="C2" t="str">
            <v>T_TYPE_VALUE</v>
          </cell>
        </row>
        <row r="4">
          <cell r="C4" t="str">
            <v>id_type_value_key</v>
          </cell>
        </row>
        <row r="5">
          <cell r="A5" t="str">
            <v>USER.USER</v>
          </cell>
          <cell r="B5" t="str">
            <v>USER</v>
          </cell>
          <cell r="C5">
            <v>100000</v>
          </cell>
        </row>
        <row r="6">
          <cell r="A6" t="str">
            <v>GROUP.GROUP</v>
          </cell>
          <cell r="B6" t="str">
            <v>GROUP</v>
          </cell>
          <cell r="C6">
            <v>100001</v>
          </cell>
        </row>
        <row r="7">
          <cell r="A7" t="str">
            <v>GROUP.SYSTEM</v>
          </cell>
          <cell r="B7" t="str">
            <v>SYSTEM</v>
          </cell>
          <cell r="C7">
            <v>100002</v>
          </cell>
        </row>
        <row r="8">
          <cell r="A8" t="str">
            <v>GROUP.INTERNAL</v>
          </cell>
          <cell r="B8" t="str">
            <v>INTERNAL</v>
          </cell>
          <cell r="C8">
            <v>100003</v>
          </cell>
        </row>
        <row r="9">
          <cell r="A9" t="str">
            <v>GROUP.EXTERNAL</v>
          </cell>
          <cell r="B9" t="str">
            <v>EXTERNAL</v>
          </cell>
          <cell r="C9">
            <v>100004</v>
          </cell>
        </row>
        <row r="10">
          <cell r="A10" t="str">
            <v>ROLE.ROLE</v>
          </cell>
          <cell r="B10" t="str">
            <v>ROLE</v>
          </cell>
          <cell r="C10">
            <v>100005</v>
          </cell>
        </row>
        <row r="11">
          <cell r="A11" t="str">
            <v>ROLE.SA</v>
          </cell>
          <cell r="B11" t="str">
            <v>SA</v>
          </cell>
          <cell r="C11">
            <v>100006</v>
          </cell>
        </row>
        <row r="12">
          <cell r="A12" t="str">
            <v>ROLE.TECH_ADMIN</v>
          </cell>
          <cell r="B12" t="str">
            <v>TECH_ADMIN</v>
          </cell>
          <cell r="C12">
            <v>100007</v>
          </cell>
        </row>
        <row r="13">
          <cell r="A13" t="str">
            <v>ROLE.BIZ_ADMIN</v>
          </cell>
          <cell r="B13" t="str">
            <v>BIZ_ADMIN</v>
          </cell>
          <cell r="C13">
            <v>100008</v>
          </cell>
        </row>
        <row r="14">
          <cell r="A14" t="str">
            <v>ROLE.READ_WRITE</v>
          </cell>
          <cell r="B14" t="str">
            <v>READ_WRITE</v>
          </cell>
          <cell r="C14">
            <v>100009</v>
          </cell>
        </row>
        <row r="15">
          <cell r="A15" t="str">
            <v>ROLE.READ_ONLY</v>
          </cell>
          <cell r="B15" t="str">
            <v>READ_ONLY</v>
          </cell>
          <cell r="C15">
            <v>100010</v>
          </cell>
        </row>
        <row r="16">
          <cell r="A16" t="str">
            <v>CORP.PUBLIC_LIMITED</v>
          </cell>
          <cell r="B16" t="str">
            <v>PUBLIC_LIMITED</v>
          </cell>
          <cell r="C16">
            <v>100011</v>
          </cell>
        </row>
        <row r="17">
          <cell r="A17" t="str">
            <v>CORP.PRIVATE_LIMITED</v>
          </cell>
          <cell r="B17" t="str">
            <v>PRIVATE_LIMITED</v>
          </cell>
          <cell r="C17">
            <v>100012</v>
          </cell>
        </row>
        <row r="18">
          <cell r="A18" t="str">
            <v>CORP.PRIVATE</v>
          </cell>
          <cell r="B18" t="str">
            <v>PRIVATE</v>
          </cell>
          <cell r="C18">
            <v>100013</v>
          </cell>
        </row>
        <row r="19">
          <cell r="A19" t="str">
            <v>CORP.PUBLIC_PRIVATE_PARTNERSHIP</v>
          </cell>
          <cell r="B19" t="str">
            <v>PUBLIC_PRIVATE_PARTNERSHIP</v>
          </cell>
          <cell r="C19">
            <v>100014</v>
          </cell>
        </row>
        <row r="20">
          <cell r="A20" t="str">
            <v>CORP.PROPRIETORSHIP</v>
          </cell>
          <cell r="B20" t="str">
            <v>PROPRIETORSHIP</v>
          </cell>
          <cell r="C20">
            <v>100015</v>
          </cell>
        </row>
        <row r="21">
          <cell r="A21" t="str">
            <v>CORP.PARTNERSHIP</v>
          </cell>
          <cell r="B21" t="str">
            <v>PARTNERSHIP</v>
          </cell>
          <cell r="C21">
            <v>100016</v>
          </cell>
        </row>
        <row r="22">
          <cell r="A22" t="str">
            <v>CORP.GOVERNMENT</v>
          </cell>
          <cell r="B22" t="str">
            <v>GOVERNMENT</v>
          </cell>
          <cell r="C22">
            <v>100017</v>
          </cell>
        </row>
        <row r="23">
          <cell r="A23" t="str">
            <v>CORP.SEMI_GOVERNMENT</v>
          </cell>
          <cell r="B23" t="str">
            <v>SEMI_GOVERNMENT</v>
          </cell>
          <cell r="C23">
            <v>100018</v>
          </cell>
        </row>
        <row r="24">
          <cell r="A24" t="str">
            <v>CORP.OTHER</v>
          </cell>
          <cell r="B24" t="str">
            <v>OTHER</v>
          </cell>
          <cell r="C24">
            <v>100019</v>
          </cell>
        </row>
        <row r="25">
          <cell r="A25" t="str">
            <v>PERSON.PERSON</v>
          </cell>
          <cell r="B25" t="str">
            <v>PERSON</v>
          </cell>
          <cell r="C25">
            <v>100020</v>
          </cell>
        </row>
        <row r="26">
          <cell r="A26" t="str">
            <v>PREFERENCE.SYS_GLOBAL</v>
          </cell>
          <cell r="B26" t="str">
            <v>SYS_GLOBAL</v>
          </cell>
          <cell r="C26">
            <v>100021</v>
          </cell>
        </row>
        <row r="27">
          <cell r="A27" t="str">
            <v>PREFERENCE.SYS_REGION</v>
          </cell>
          <cell r="B27" t="str">
            <v>SYS_REGION</v>
          </cell>
          <cell r="C27">
            <v>100022</v>
          </cell>
        </row>
        <row r="28">
          <cell r="A28" t="str">
            <v>PREFERENCE.GLOBAL</v>
          </cell>
          <cell r="B28" t="str">
            <v>GLOBAL</v>
          </cell>
          <cell r="C28">
            <v>100023</v>
          </cell>
        </row>
        <row r="29">
          <cell r="A29" t="str">
            <v>PREFERENCE.REGION</v>
          </cell>
          <cell r="B29" t="str">
            <v>REGION</v>
          </cell>
          <cell r="C29">
            <v>100024</v>
          </cell>
        </row>
        <row r="30">
          <cell r="A30" t="str">
            <v>PREFERENCE.GROUP</v>
          </cell>
          <cell r="B30" t="str">
            <v>GROUP</v>
          </cell>
          <cell r="C30">
            <v>100025</v>
          </cell>
        </row>
        <row r="31">
          <cell r="A31" t="str">
            <v>PREFERENCE.SUB_GROUP</v>
          </cell>
          <cell r="B31" t="str">
            <v>SUB_GROUP</v>
          </cell>
          <cell r="C31">
            <v>100026</v>
          </cell>
        </row>
        <row r="32">
          <cell r="A32" t="str">
            <v>PREFERENCE.USER</v>
          </cell>
          <cell r="B32" t="str">
            <v>USER</v>
          </cell>
          <cell r="C32">
            <v>100027</v>
          </cell>
        </row>
        <row r="33">
          <cell r="A33" t="str">
            <v>PERSON.GENERAL</v>
          </cell>
          <cell r="B33" t="str">
            <v>GENERAL</v>
          </cell>
          <cell r="C33">
            <v>100028</v>
          </cell>
        </row>
        <row r="34">
          <cell r="A34" t="str">
            <v>PERSON.PERSON</v>
          </cell>
          <cell r="B34" t="str">
            <v>PERSON</v>
          </cell>
          <cell r="C34">
            <v>100029</v>
          </cell>
        </row>
        <row r="35">
          <cell r="A35" t="str">
            <v>CLIENT.CLIENT</v>
          </cell>
          <cell r="B35" t="str">
            <v>CLIENT</v>
          </cell>
          <cell r="C35">
            <v>100030</v>
          </cell>
        </row>
        <row r="36">
          <cell r="A36" t="str">
            <v>CONTACT_ADDRESS.CONTACT_ADDRESS</v>
          </cell>
          <cell r="B36" t="str">
            <v>CONTACT_ADDRESS</v>
          </cell>
          <cell r="C36">
            <v>100031</v>
          </cell>
        </row>
        <row r="37">
          <cell r="A37" t="str">
            <v>CONTACT_ADDRESS.ADDRESS_PRESENT</v>
          </cell>
          <cell r="B37" t="str">
            <v>ADDRESS_PRESENT</v>
          </cell>
          <cell r="C37">
            <v>100032</v>
          </cell>
        </row>
        <row r="38">
          <cell r="A38" t="str">
            <v>CONTACT_ADDRESS.ADDRESS_PERMANENT</v>
          </cell>
          <cell r="B38" t="str">
            <v>ADDRESS_PERMANENT</v>
          </cell>
          <cell r="C38">
            <v>100033</v>
          </cell>
        </row>
        <row r="39">
          <cell r="A39" t="str">
            <v>CONTACT_ADDRESS.ADDRESS_WORK</v>
          </cell>
          <cell r="B39" t="str">
            <v>ADDRESS_WORK</v>
          </cell>
          <cell r="C39">
            <v>100034</v>
          </cell>
        </row>
        <row r="40">
          <cell r="A40" t="str">
            <v>CONTACT_ADDRESS.ADDRESS_OTHER</v>
          </cell>
          <cell r="B40" t="str">
            <v>ADDRESS_OTHER</v>
          </cell>
          <cell r="C40">
            <v>100035</v>
          </cell>
        </row>
        <row r="41">
          <cell r="A41" t="str">
            <v>CONTACT_PHONE.PHONE_HOME</v>
          </cell>
          <cell r="B41" t="str">
            <v>PHONE_HOME</v>
          </cell>
          <cell r="C41">
            <v>100036</v>
          </cell>
        </row>
        <row r="42">
          <cell r="A42" t="str">
            <v>CONTACT_PHONE.PHONE_WORK</v>
          </cell>
          <cell r="B42" t="str">
            <v>PHONE_WORK</v>
          </cell>
          <cell r="C42">
            <v>100037</v>
          </cell>
        </row>
        <row r="43">
          <cell r="A43" t="str">
            <v>CONTACT_PHONE.PHONE_MOBILE</v>
          </cell>
          <cell r="B43" t="str">
            <v>PHONE_MOBILE</v>
          </cell>
          <cell r="C43">
            <v>100038</v>
          </cell>
        </row>
        <row r="44">
          <cell r="A44" t="str">
            <v>CONTACT_PHONE.PHONE_MOBILE_WORK</v>
          </cell>
          <cell r="B44" t="str">
            <v>PHONE_MOBILE_WORK</v>
          </cell>
          <cell r="C44">
            <v>100039</v>
          </cell>
        </row>
        <row r="45">
          <cell r="A45" t="str">
            <v>CONTACT_MISC.CONTACT_MISC</v>
          </cell>
          <cell r="B45" t="str">
            <v>CONTACT_MISC</v>
          </cell>
          <cell r="C45">
            <v>100040</v>
          </cell>
        </row>
        <row r="46">
          <cell r="A46" t="str">
            <v>CONTACT_MISC.FAX</v>
          </cell>
          <cell r="B46" t="str">
            <v>FAX</v>
          </cell>
          <cell r="C46">
            <v>100041</v>
          </cell>
        </row>
        <row r="47">
          <cell r="A47" t="str">
            <v>CONTACT_MISC.EMAIL</v>
          </cell>
          <cell r="B47" t="str">
            <v>EMAIL</v>
          </cell>
          <cell r="C47">
            <v>100042</v>
          </cell>
        </row>
        <row r="48">
          <cell r="A48" t="str">
            <v>CONTACT_MISC.URL</v>
          </cell>
          <cell r="B48" t="str">
            <v>URL</v>
          </cell>
          <cell r="C48">
            <v>100043</v>
          </cell>
        </row>
        <row r="49">
          <cell r="A49" t="str">
            <v>CONTACT_MISC.IM</v>
          </cell>
          <cell r="B49" t="str">
            <v>IM</v>
          </cell>
          <cell r="C49">
            <v>100044</v>
          </cell>
        </row>
        <row r="50">
          <cell r="A50" t="str">
            <v>CONTACT_MISC.SKYPE</v>
          </cell>
          <cell r="B50" t="str">
            <v>SKYPE</v>
          </cell>
          <cell r="C50">
            <v>100045</v>
          </cell>
        </row>
        <row r="51">
          <cell r="A51" t="str">
            <v>CONTACT_MISC.FACEBOOK</v>
          </cell>
          <cell r="B51" t="str">
            <v>FACEBOOK</v>
          </cell>
          <cell r="C51">
            <v>100046</v>
          </cell>
        </row>
        <row r="52">
          <cell r="A52" t="str">
            <v>CONTACT_MISC.LINKED_IN</v>
          </cell>
          <cell r="B52" t="str">
            <v>LINKED_IN</v>
          </cell>
          <cell r="C52">
            <v>100047</v>
          </cell>
        </row>
        <row r="53">
          <cell r="A53" t="str">
            <v>CONTACT_MISC.TWITTER</v>
          </cell>
          <cell r="B53" t="str">
            <v>TWITTER</v>
          </cell>
          <cell r="C53">
            <v>100048</v>
          </cell>
        </row>
        <row r="54">
          <cell r="A54" t="str">
            <v>ATTACHEMENT.OTHER</v>
          </cell>
          <cell r="B54" t="str">
            <v>OTHER</v>
          </cell>
          <cell r="C54">
            <v>100049</v>
          </cell>
        </row>
        <row r="55">
          <cell r="A55" t="str">
            <v>ATTACHEMENT.PDF</v>
          </cell>
          <cell r="B55" t="str">
            <v>PDF</v>
          </cell>
          <cell r="C55">
            <v>100050</v>
          </cell>
        </row>
        <row r="56">
          <cell r="A56" t="str">
            <v>ATTACHEMENT.XLS</v>
          </cell>
          <cell r="B56" t="str">
            <v>XLS</v>
          </cell>
          <cell r="C56">
            <v>100051</v>
          </cell>
        </row>
        <row r="57">
          <cell r="A57" t="str">
            <v>ATTACHEMENT.DOC</v>
          </cell>
          <cell r="B57" t="str">
            <v>DOC</v>
          </cell>
          <cell r="C57">
            <v>100052</v>
          </cell>
        </row>
        <row r="58">
          <cell r="A58" t="str">
            <v>GUI_CONTROL.GUI_CONTROL</v>
          </cell>
          <cell r="B58" t="str">
            <v>GUI_CONTROL</v>
          </cell>
          <cell r="C58">
            <v>100053</v>
          </cell>
        </row>
        <row r="59">
          <cell r="A59" t="str">
            <v>GUI_CONTROL.RADIO_BUTTON</v>
          </cell>
          <cell r="B59" t="str">
            <v>RADIO_BUTTON</v>
          </cell>
          <cell r="C59">
            <v>100054</v>
          </cell>
        </row>
        <row r="60">
          <cell r="A60" t="str">
            <v>GUI_CONTROL.COMBO_BOX</v>
          </cell>
          <cell r="B60" t="str">
            <v>COMBO_BOX</v>
          </cell>
          <cell r="C60">
            <v>100055</v>
          </cell>
        </row>
        <row r="61">
          <cell r="A61" t="str">
            <v>PRIORITY.LOW</v>
          </cell>
          <cell r="B61" t="str">
            <v>LOW</v>
          </cell>
          <cell r="C61">
            <v>100056</v>
          </cell>
        </row>
        <row r="62">
          <cell r="A62" t="str">
            <v>PRIORITY.NORMAL</v>
          </cell>
          <cell r="B62" t="str">
            <v>NORMAL</v>
          </cell>
          <cell r="C62">
            <v>100057</v>
          </cell>
        </row>
        <row r="63">
          <cell r="A63" t="str">
            <v>PRIORITY.HIGH</v>
          </cell>
          <cell r="B63" t="str">
            <v>HIGH</v>
          </cell>
          <cell r="C63">
            <v>100058</v>
          </cell>
        </row>
        <row r="64">
          <cell r="A64" t="str">
            <v>PRIORITY.URGENT</v>
          </cell>
          <cell r="B64" t="str">
            <v>URGENT</v>
          </cell>
          <cell r="C64">
            <v>100059</v>
          </cell>
        </row>
        <row r="65">
          <cell r="A65" t="str">
            <v>PRIORITY.IMMEDIATE</v>
          </cell>
          <cell r="B65" t="str">
            <v>IMMEDIATE</v>
          </cell>
          <cell r="C65">
            <v>100060</v>
          </cell>
        </row>
        <row r="66">
          <cell r="A66" t="str">
            <v>PREFIX.MR</v>
          </cell>
          <cell r="B66" t="str">
            <v>MR</v>
          </cell>
          <cell r="C66">
            <v>100061</v>
          </cell>
        </row>
        <row r="67">
          <cell r="A67" t="str">
            <v>PREFIX.MS</v>
          </cell>
          <cell r="B67" t="str">
            <v>MS</v>
          </cell>
          <cell r="C67">
            <v>100062</v>
          </cell>
        </row>
        <row r="68">
          <cell r="A68" t="str">
            <v>PREFIX.MRS</v>
          </cell>
          <cell r="B68" t="str">
            <v>MRS</v>
          </cell>
          <cell r="C68">
            <v>100063</v>
          </cell>
        </row>
        <row r="69">
          <cell r="A69" t="str">
            <v>PREFIX.MISS</v>
          </cell>
          <cell r="B69" t="str">
            <v>MISS</v>
          </cell>
          <cell r="C69">
            <v>100064</v>
          </cell>
        </row>
        <row r="70">
          <cell r="A70" t="str">
            <v>PREFIX.MASTER</v>
          </cell>
          <cell r="B70" t="str">
            <v>MASTER</v>
          </cell>
          <cell r="C70">
            <v>100065</v>
          </cell>
        </row>
        <row r="71">
          <cell r="A71" t="str">
            <v>PREFIX.DR</v>
          </cell>
          <cell r="B71" t="str">
            <v>DR</v>
          </cell>
          <cell r="C71">
            <v>100066</v>
          </cell>
        </row>
        <row r="72">
          <cell r="A72" t="str">
            <v>PREFIX.PROF</v>
          </cell>
          <cell r="B72" t="str">
            <v>PROF</v>
          </cell>
          <cell r="C72">
            <v>100067</v>
          </cell>
        </row>
        <row r="73">
          <cell r="A73" t="str">
            <v>GENDER.MALE</v>
          </cell>
          <cell r="B73" t="str">
            <v>MALE</v>
          </cell>
          <cell r="C73">
            <v>100068</v>
          </cell>
        </row>
        <row r="74">
          <cell r="A74" t="str">
            <v>GENDER.FEMALE</v>
          </cell>
          <cell r="B74" t="str">
            <v>FEMALE</v>
          </cell>
          <cell r="C74">
            <v>100069</v>
          </cell>
        </row>
        <row r="75">
          <cell r="A75" t="str">
            <v>GENDER.OTHER</v>
          </cell>
          <cell r="B75" t="str">
            <v>OTHER</v>
          </cell>
          <cell r="C75">
            <v>100070</v>
          </cell>
        </row>
        <row r="76">
          <cell r="A76" t="str">
            <v>MARITAL_STATUS.MARRIED</v>
          </cell>
          <cell r="B76" t="str">
            <v>MARRIED</v>
          </cell>
          <cell r="C76">
            <v>100071</v>
          </cell>
        </row>
        <row r="77">
          <cell r="A77" t="str">
            <v>MARITAL_STATUS.UNMARRIED</v>
          </cell>
          <cell r="B77" t="str">
            <v>UNMARRIED</v>
          </cell>
          <cell r="C77">
            <v>100072</v>
          </cell>
        </row>
        <row r="78">
          <cell r="A78" t="str">
            <v>MARITAL_STATUS.WIDOW</v>
          </cell>
          <cell r="B78" t="str">
            <v>WIDOW</v>
          </cell>
          <cell r="C78">
            <v>100073</v>
          </cell>
        </row>
        <row r="79">
          <cell r="A79" t="str">
            <v>MARITAL_STATUS.DIVORRCE</v>
          </cell>
          <cell r="B79" t="str">
            <v>DIVORRCE</v>
          </cell>
          <cell r="C79">
            <v>100074</v>
          </cell>
        </row>
        <row r="80">
          <cell r="A80" t="str">
            <v>BLOOD_GROUP.A+</v>
          </cell>
          <cell r="B80" t="str">
            <v>A+</v>
          </cell>
          <cell r="C80">
            <v>100075</v>
          </cell>
        </row>
        <row r="81">
          <cell r="A81" t="str">
            <v>BLOOD_GROUP.A-</v>
          </cell>
          <cell r="B81" t="str">
            <v>A-</v>
          </cell>
          <cell r="C81">
            <v>100076</v>
          </cell>
        </row>
        <row r="82">
          <cell r="A82" t="str">
            <v>BLOOD_GROUP.B+</v>
          </cell>
          <cell r="B82" t="str">
            <v>B+</v>
          </cell>
          <cell r="C82">
            <v>100077</v>
          </cell>
        </row>
        <row r="83">
          <cell r="A83" t="str">
            <v>BLOOD_GROUP.B-</v>
          </cell>
          <cell r="B83" t="str">
            <v>B-</v>
          </cell>
          <cell r="C83">
            <v>100078</v>
          </cell>
        </row>
        <row r="84">
          <cell r="A84" t="str">
            <v>BLOOD_GROUP.AB+</v>
          </cell>
          <cell r="B84" t="str">
            <v>AB+</v>
          </cell>
          <cell r="C84">
            <v>100079</v>
          </cell>
        </row>
        <row r="85">
          <cell r="A85" t="str">
            <v>BLOOD_GROUP.AB-</v>
          </cell>
          <cell r="B85" t="str">
            <v>AB-</v>
          </cell>
          <cell r="C85">
            <v>100080</v>
          </cell>
        </row>
        <row r="86">
          <cell r="A86" t="str">
            <v>BLOOD_GROUP.O+</v>
          </cell>
          <cell r="B86" t="str">
            <v>O+</v>
          </cell>
          <cell r="C86">
            <v>100081</v>
          </cell>
        </row>
        <row r="87">
          <cell r="A87" t="str">
            <v>BLOOD_GROUP.O-</v>
          </cell>
          <cell r="B87" t="str">
            <v>O-</v>
          </cell>
          <cell r="C87">
            <v>100082</v>
          </cell>
        </row>
        <row r="88">
          <cell r="A88" t="str">
            <v>IDENTIFICATION.NATIONAL_ID</v>
          </cell>
          <cell r="B88" t="str">
            <v>NATIONAL_ID</v>
          </cell>
          <cell r="C88">
            <v>100083</v>
          </cell>
        </row>
        <row r="89">
          <cell r="A89" t="str">
            <v>IDENTIFICATION.PASSPORT</v>
          </cell>
          <cell r="B89" t="str">
            <v>PASSPORT</v>
          </cell>
          <cell r="C89">
            <v>100084</v>
          </cell>
        </row>
        <row r="90">
          <cell r="A90" t="str">
            <v>IDENTIFICATION.DRIVER_LICENSE</v>
          </cell>
          <cell r="B90" t="str">
            <v>DRIVER_LICENSE</v>
          </cell>
          <cell r="C90">
            <v>100085</v>
          </cell>
        </row>
        <row r="91">
          <cell r="A91" t="str">
            <v>IDENTIFICATION.EMPLOYEE_ID</v>
          </cell>
          <cell r="B91" t="str">
            <v>EMPLOYEE_ID</v>
          </cell>
          <cell r="C91">
            <v>100086</v>
          </cell>
        </row>
        <row r="92">
          <cell r="A92" t="str">
            <v>IDENTIFICATION.BIRTH_CERTIFICATE</v>
          </cell>
          <cell r="B92" t="str">
            <v>BIRTH_CERTIFICATE</v>
          </cell>
          <cell r="C92">
            <v>100087</v>
          </cell>
        </row>
        <row r="93">
          <cell r="A93" t="str">
            <v>IDENTIFICATION.TAX_ID</v>
          </cell>
          <cell r="B93" t="str">
            <v>TAX_ID</v>
          </cell>
          <cell r="C93">
            <v>100088</v>
          </cell>
        </row>
        <row r="94">
          <cell r="A94" t="str">
            <v>IDENTIFICATION.TEMPORARY_RESIDENCE_ID</v>
          </cell>
          <cell r="B94" t="str">
            <v>TEMPORARY_RESIDENCE_ID</v>
          </cell>
          <cell r="C94">
            <v>100089</v>
          </cell>
        </row>
        <row r="95">
          <cell r="A95" t="str">
            <v>IDENTIFICATION.OTHER</v>
          </cell>
          <cell r="B95" t="str">
            <v>OTHER</v>
          </cell>
          <cell r="C95">
            <v>100090</v>
          </cell>
        </row>
        <row r="96">
          <cell r="A96" t="str">
            <v>RELIGION.NONE</v>
          </cell>
          <cell r="B96" t="str">
            <v>NONE</v>
          </cell>
          <cell r="C96">
            <v>100091</v>
          </cell>
        </row>
        <row r="97">
          <cell r="A97" t="str">
            <v>RELIGION.ATHEIST</v>
          </cell>
          <cell r="B97" t="str">
            <v>ATHEIST</v>
          </cell>
          <cell r="C97">
            <v>100092</v>
          </cell>
        </row>
        <row r="98">
          <cell r="A98" t="str">
            <v>RELIGION.ISLAM</v>
          </cell>
          <cell r="B98" t="str">
            <v>ISLAM</v>
          </cell>
          <cell r="C98">
            <v>100093</v>
          </cell>
        </row>
        <row r="99">
          <cell r="A99" t="str">
            <v>RELIGION.CHRISTIANITY</v>
          </cell>
          <cell r="B99" t="str">
            <v>CHRISTIANITY</v>
          </cell>
          <cell r="C99">
            <v>100094</v>
          </cell>
        </row>
        <row r="100">
          <cell r="A100" t="str">
            <v>RELIGION.JUDAISM</v>
          </cell>
          <cell r="B100" t="str">
            <v>JUDAISM</v>
          </cell>
          <cell r="C100">
            <v>100095</v>
          </cell>
        </row>
        <row r="101">
          <cell r="A101" t="str">
            <v>RELIGION.HINDUISM</v>
          </cell>
          <cell r="B101" t="str">
            <v>HINDUISM</v>
          </cell>
          <cell r="C101">
            <v>100096</v>
          </cell>
        </row>
        <row r="102">
          <cell r="A102" t="str">
            <v>RELIGION.BUDDHISM</v>
          </cell>
          <cell r="B102" t="str">
            <v>BUDDHISM</v>
          </cell>
          <cell r="C102">
            <v>100097</v>
          </cell>
        </row>
        <row r="103">
          <cell r="A103" t="str">
            <v>RELIGION.SIKHISM</v>
          </cell>
          <cell r="B103" t="str">
            <v>SIKHISM</v>
          </cell>
          <cell r="C103">
            <v>100098</v>
          </cell>
        </row>
        <row r="104">
          <cell r="A104" t="str">
            <v>RELIGION.JAINISM</v>
          </cell>
          <cell r="B104" t="str">
            <v>JAINISM</v>
          </cell>
          <cell r="C104">
            <v>100099</v>
          </cell>
        </row>
        <row r="105">
          <cell r="C105">
            <v>100100</v>
          </cell>
        </row>
        <row r="106">
          <cell r="A106" t="str">
            <v>STATUS.SMS</v>
          </cell>
          <cell r="B106" t="str">
            <v>SMS</v>
          </cell>
          <cell r="C106">
            <v>100101</v>
          </cell>
        </row>
        <row r="107">
          <cell r="A107" t="str">
            <v>STATUS.EMAIL</v>
          </cell>
          <cell r="B107" t="str">
            <v>EMAIL</v>
          </cell>
          <cell r="C107">
            <v>100102</v>
          </cell>
        </row>
      </sheetData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61"/>
  <sheetViews>
    <sheetView topLeftCell="A4" workbookViewId="0">
      <selection activeCell="C2" sqref="C2"/>
    </sheetView>
  </sheetViews>
  <sheetFormatPr defaultColWidth="8.85546875" defaultRowHeight="15"/>
  <cols>
    <col min="2" max="2" width="22" bestFit="1" customWidth="1"/>
    <col min="3" max="3" width="12.85546875" bestFit="1" customWidth="1"/>
    <col min="15" max="15" width="25.7109375" style="21" bestFit="1" customWidth="1"/>
    <col min="16" max="16" width="23.42578125" bestFit="1" customWidth="1"/>
    <col min="17" max="17" width="19.28515625" bestFit="1" customWidth="1"/>
  </cols>
  <sheetData>
    <row r="2" spans="2:17" ht="15" customHeight="1">
      <c r="B2" t="s">
        <v>0</v>
      </c>
      <c r="C2">
        <v>100000</v>
      </c>
      <c r="O2" s="98"/>
      <c r="P2" s="102"/>
    </row>
    <row r="3" spans="2:17" ht="15" customHeight="1">
      <c r="B3" t="s">
        <v>1</v>
      </c>
      <c r="C3">
        <v>100000</v>
      </c>
      <c r="O3" s="99" t="s">
        <v>44</v>
      </c>
      <c r="P3" s="103" t="s">
        <v>44</v>
      </c>
    </row>
    <row r="4" spans="2:17" ht="15" customHeight="1">
      <c r="B4" t="s">
        <v>2</v>
      </c>
      <c r="O4" s="21" t="s">
        <v>19</v>
      </c>
      <c r="P4" s="104" t="s">
        <v>42</v>
      </c>
      <c r="Q4" t="e">
        <f>VLOOKUP(P4,O:O,1,0)</f>
        <v>#N/A</v>
      </c>
    </row>
    <row r="5" spans="2:17" ht="15" customHeight="1">
      <c r="B5" t="s">
        <v>3</v>
      </c>
      <c r="O5" s="21" t="s">
        <v>62</v>
      </c>
      <c r="P5" s="104" t="s">
        <v>40</v>
      </c>
      <c r="Q5" t="e">
        <f t="shared" ref="Q5:Q36" si="0">VLOOKUP(P5,O:O,1,0)</f>
        <v>#N/A</v>
      </c>
    </row>
    <row r="6" spans="2:17" ht="15" customHeight="1">
      <c r="B6" t="s">
        <v>4</v>
      </c>
      <c r="O6" s="106" t="s">
        <v>63</v>
      </c>
      <c r="P6" s="104" t="s">
        <v>364</v>
      </c>
      <c r="Q6" t="e">
        <f t="shared" si="0"/>
        <v>#N/A</v>
      </c>
    </row>
    <row r="7" spans="2:17" ht="15" customHeight="1">
      <c r="B7" t="s">
        <v>5</v>
      </c>
      <c r="O7" s="21" t="s">
        <v>64</v>
      </c>
      <c r="P7" s="104" t="s">
        <v>48</v>
      </c>
      <c r="Q7" t="e">
        <f t="shared" si="0"/>
        <v>#N/A</v>
      </c>
    </row>
    <row r="8" spans="2:17" ht="15" customHeight="1">
      <c r="B8" t="s">
        <v>6</v>
      </c>
      <c r="O8" s="21" t="s">
        <v>65</v>
      </c>
      <c r="P8" s="104" t="s">
        <v>49</v>
      </c>
      <c r="Q8" t="e">
        <f t="shared" si="0"/>
        <v>#N/A</v>
      </c>
    </row>
    <row r="9" spans="2:17" ht="15" customHeight="1">
      <c r="B9" t="s">
        <v>7</v>
      </c>
      <c r="O9" s="21" t="s">
        <v>66</v>
      </c>
      <c r="P9" s="104" t="s">
        <v>50</v>
      </c>
      <c r="Q9" t="e">
        <f t="shared" si="0"/>
        <v>#N/A</v>
      </c>
    </row>
    <row r="10" spans="2:17" ht="15" customHeight="1">
      <c r="B10" s="1" t="s">
        <v>8</v>
      </c>
      <c r="O10" s="21" t="s">
        <v>67</v>
      </c>
      <c r="P10" s="104" t="s">
        <v>394</v>
      </c>
      <c r="Q10" t="e">
        <f t="shared" si="0"/>
        <v>#N/A</v>
      </c>
    </row>
    <row r="11" spans="2:17" ht="15" customHeight="1">
      <c r="B11" t="s">
        <v>9</v>
      </c>
      <c r="O11" s="21" t="s">
        <v>68</v>
      </c>
      <c r="P11" s="104" t="s">
        <v>26</v>
      </c>
      <c r="Q11" t="e">
        <f t="shared" si="0"/>
        <v>#N/A</v>
      </c>
    </row>
    <row r="12" spans="2:17" ht="15" customHeight="1">
      <c r="B12" t="s">
        <v>10</v>
      </c>
      <c r="O12" s="21" t="s">
        <v>69</v>
      </c>
      <c r="P12" s="104" t="s">
        <v>51</v>
      </c>
      <c r="Q12" t="e">
        <f t="shared" si="0"/>
        <v>#N/A</v>
      </c>
    </row>
    <row r="13" spans="2:17" ht="15" customHeight="1">
      <c r="B13" t="s">
        <v>11</v>
      </c>
      <c r="O13" s="106" t="s">
        <v>70</v>
      </c>
      <c r="P13" s="104" t="s">
        <v>52</v>
      </c>
      <c r="Q13" t="e">
        <f t="shared" si="0"/>
        <v>#N/A</v>
      </c>
    </row>
    <row r="14" spans="2:17" ht="15" customHeight="1">
      <c r="B14" s="1" t="s">
        <v>12</v>
      </c>
      <c r="O14" s="21" t="s">
        <v>71</v>
      </c>
      <c r="P14" s="104" t="s">
        <v>53</v>
      </c>
      <c r="Q14" t="e">
        <f t="shared" si="0"/>
        <v>#N/A</v>
      </c>
    </row>
    <row r="15" spans="2:17" ht="15" customHeight="1">
      <c r="B15" t="s">
        <v>13</v>
      </c>
      <c r="O15" s="21" t="s">
        <v>72</v>
      </c>
      <c r="P15" s="105" t="s">
        <v>54</v>
      </c>
      <c r="Q15" t="e">
        <f t="shared" si="0"/>
        <v>#N/A</v>
      </c>
    </row>
    <row r="16" spans="2:17" ht="15" customHeight="1">
      <c r="B16" s="1" t="s">
        <v>14</v>
      </c>
      <c r="O16" s="21" t="s">
        <v>74</v>
      </c>
      <c r="P16" s="105" t="s">
        <v>55</v>
      </c>
      <c r="Q16" t="e">
        <f t="shared" si="0"/>
        <v>#N/A</v>
      </c>
    </row>
    <row r="17" spans="2:17" ht="15" customHeight="1">
      <c r="B17" s="1" t="s">
        <v>15</v>
      </c>
      <c r="O17" s="21" t="s">
        <v>75</v>
      </c>
      <c r="P17" s="105" t="s">
        <v>56</v>
      </c>
      <c r="Q17" t="e">
        <f t="shared" si="0"/>
        <v>#N/A</v>
      </c>
    </row>
    <row r="18" spans="2:17" ht="15" customHeight="1">
      <c r="B18" t="s">
        <v>16</v>
      </c>
      <c r="O18" s="21" t="s">
        <v>76</v>
      </c>
      <c r="P18" s="105" t="s">
        <v>57</v>
      </c>
      <c r="Q18" t="e">
        <f t="shared" si="0"/>
        <v>#N/A</v>
      </c>
    </row>
    <row r="19" spans="2:17" ht="15" customHeight="1">
      <c r="B19" t="s">
        <v>17</v>
      </c>
      <c r="O19" s="21" t="s">
        <v>77</v>
      </c>
      <c r="P19" s="105" t="s">
        <v>58</v>
      </c>
      <c r="Q19" t="e">
        <f t="shared" si="0"/>
        <v>#N/A</v>
      </c>
    </row>
    <row r="20" spans="2:17">
      <c r="O20" s="21" t="s">
        <v>78</v>
      </c>
      <c r="P20" s="105" t="s">
        <v>59</v>
      </c>
      <c r="Q20" t="e">
        <f t="shared" si="0"/>
        <v>#N/A</v>
      </c>
    </row>
    <row r="21" spans="2:17">
      <c r="O21" s="21" t="s">
        <v>79</v>
      </c>
      <c r="P21" s="105" t="s">
        <v>60</v>
      </c>
      <c r="Q21" t="e">
        <f t="shared" si="0"/>
        <v>#N/A</v>
      </c>
    </row>
    <row r="22" spans="2:17">
      <c r="B22" t="s">
        <v>156</v>
      </c>
      <c r="C22" t="s">
        <v>392</v>
      </c>
      <c r="D22" s="94" t="s">
        <v>141</v>
      </c>
      <c r="E22">
        <f>VLOOKUP(D22,T_SYSTEM!A:B,2,0)</f>
        <v>110000</v>
      </c>
      <c r="F22" t="str">
        <f>"UPDATE T_TYPE SET id_system_key = "&amp;E22&amp;" WHERE id_system_key = 0"</f>
        <v>UPDATE T_TYPE SET id_system_key = 110000 WHERE id_system_key = 0</v>
      </c>
      <c r="O22" s="21" t="s">
        <v>80</v>
      </c>
      <c r="P22" s="105" t="s">
        <v>395</v>
      </c>
      <c r="Q22" t="e">
        <f t="shared" si="0"/>
        <v>#N/A</v>
      </c>
    </row>
    <row r="23" spans="2:17">
      <c r="B23" t="s">
        <v>104</v>
      </c>
      <c r="C23" t="s">
        <v>393</v>
      </c>
      <c r="D23" t="s">
        <v>391</v>
      </c>
      <c r="E23">
        <f>VLOOKUP(D23,[3]T_REGION!$A:$B,2,0)</f>
        <v>101002</v>
      </c>
      <c r="F23" t="str">
        <f>"UPDATE T_SYSTEM_DATE SET id_region_key = "&amp;E23&amp;" WHERE id_system_key = 0"</f>
        <v>UPDATE T_SYSTEM_DATE SET id_region_key = 101002 WHERE id_system_key = 0</v>
      </c>
      <c r="O23" s="21" t="s">
        <v>81</v>
      </c>
      <c r="P23" s="105" t="s">
        <v>396</v>
      </c>
      <c r="Q23" t="e">
        <f t="shared" si="0"/>
        <v>#N/A</v>
      </c>
    </row>
    <row r="24" spans="2:17">
      <c r="O24" s="21" t="s">
        <v>82</v>
      </c>
      <c r="P24" s="105" t="s">
        <v>397</v>
      </c>
      <c r="Q24" t="e">
        <f t="shared" si="0"/>
        <v>#N/A</v>
      </c>
    </row>
    <row r="25" spans="2:17">
      <c r="O25" s="21" t="s">
        <v>83</v>
      </c>
      <c r="P25" s="105" t="s">
        <v>398</v>
      </c>
      <c r="Q25" t="e">
        <f t="shared" si="0"/>
        <v>#N/A</v>
      </c>
    </row>
    <row r="26" spans="2:17">
      <c r="O26" s="21" t="s">
        <v>84</v>
      </c>
      <c r="P26" s="105" t="s">
        <v>61</v>
      </c>
      <c r="Q26" t="e">
        <f t="shared" si="0"/>
        <v>#N/A</v>
      </c>
    </row>
    <row r="27" spans="2:17">
      <c r="O27" s="21" t="s">
        <v>85</v>
      </c>
      <c r="P27" s="105" t="s">
        <v>399</v>
      </c>
      <c r="Q27" t="e">
        <f t="shared" si="0"/>
        <v>#N/A</v>
      </c>
    </row>
    <row r="28" spans="2:17">
      <c r="O28" s="21" t="s">
        <v>86</v>
      </c>
      <c r="P28" s="105" t="s">
        <v>70</v>
      </c>
      <c r="Q28" t="str">
        <f t="shared" si="0"/>
        <v>id_login_key</v>
      </c>
    </row>
    <row r="29" spans="2:17">
      <c r="O29" s="21" t="s">
        <v>87</v>
      </c>
      <c r="P29" s="105" t="s">
        <v>400</v>
      </c>
      <c r="Q29" t="e">
        <f t="shared" si="0"/>
        <v>#N/A</v>
      </c>
    </row>
    <row r="30" spans="2:17">
      <c r="O30" s="21" t="s">
        <v>88</v>
      </c>
      <c r="P30" s="105" t="s">
        <v>401</v>
      </c>
      <c r="Q30" t="e">
        <f t="shared" si="0"/>
        <v>#N/A</v>
      </c>
    </row>
    <row r="31" spans="2:17">
      <c r="O31" s="21" t="s">
        <v>89</v>
      </c>
      <c r="P31" s="105" t="s">
        <v>402</v>
      </c>
      <c r="Q31" t="e">
        <f t="shared" si="0"/>
        <v>#N/A</v>
      </c>
    </row>
    <row r="32" spans="2:17">
      <c r="O32" s="21" t="s">
        <v>90</v>
      </c>
      <c r="P32" s="105" t="s">
        <v>63</v>
      </c>
      <c r="Q32" t="str">
        <f t="shared" si="0"/>
        <v>id_person_key</v>
      </c>
    </row>
    <row r="33" spans="15:17">
      <c r="O33" s="21" t="s">
        <v>91</v>
      </c>
      <c r="P33" s="105" t="s">
        <v>64</v>
      </c>
      <c r="Q33" t="str">
        <f t="shared" si="0"/>
        <v>id_contact_address_key</v>
      </c>
    </row>
    <row r="34" spans="15:17">
      <c r="O34" s="21" t="s">
        <v>92</v>
      </c>
      <c r="P34" s="105" t="s">
        <v>65</v>
      </c>
      <c r="Q34" t="str">
        <f t="shared" si="0"/>
        <v>id_contact_misc_key</v>
      </c>
    </row>
    <row r="35" spans="15:17">
      <c r="O35" s="21" t="s">
        <v>93</v>
      </c>
      <c r="P35" s="105" t="s">
        <v>367</v>
      </c>
      <c r="Q35" t="e">
        <f t="shared" si="0"/>
        <v>#N/A</v>
      </c>
    </row>
    <row r="36" spans="15:17">
      <c r="O36" s="21" t="s">
        <v>94</v>
      </c>
      <c r="P36" s="105" t="s">
        <v>99</v>
      </c>
      <c r="Q36" t="str">
        <f t="shared" si="0"/>
        <v>id_email_history_key</v>
      </c>
    </row>
    <row r="37" spans="15:17">
      <c r="O37" s="21" t="s">
        <v>95</v>
      </c>
      <c r="P37" s="105"/>
    </row>
    <row r="38" spans="15:17">
      <c r="O38" s="21" t="s">
        <v>96</v>
      </c>
      <c r="P38" s="105"/>
    </row>
    <row r="39" spans="15:17">
      <c r="O39" s="21" t="s">
        <v>97</v>
      </c>
      <c r="P39" s="105"/>
    </row>
    <row r="40" spans="15:17">
      <c r="O40" s="21" t="s">
        <v>98</v>
      </c>
      <c r="P40" s="105"/>
    </row>
    <row r="41" spans="15:17">
      <c r="O41" s="21" t="s">
        <v>99</v>
      </c>
      <c r="P41" s="105"/>
    </row>
    <row r="42" spans="15:17">
      <c r="O42" s="21" t="s">
        <v>100</v>
      </c>
      <c r="P42" s="105"/>
    </row>
    <row r="43" spans="15:17">
      <c r="O43" s="21" t="s">
        <v>101</v>
      </c>
      <c r="P43" s="105"/>
    </row>
    <row r="44" spans="15:17">
      <c r="O44" s="21" t="s">
        <v>102</v>
      </c>
    </row>
    <row r="45" spans="15:17">
      <c r="O45" s="24" t="s">
        <v>38</v>
      </c>
    </row>
    <row r="46" spans="15:17">
      <c r="O46" s="21" t="s">
        <v>358</v>
      </c>
    </row>
    <row r="47" spans="15:17">
      <c r="O47" s="21" t="s">
        <v>359</v>
      </c>
    </row>
    <row r="48" spans="15:17">
      <c r="O48" s="21" t="s">
        <v>360</v>
      </c>
    </row>
    <row r="49" spans="15:15">
      <c r="O49" s="21" t="s">
        <v>361</v>
      </c>
    </row>
    <row r="50" spans="15:15">
      <c r="O50" s="21" t="s">
        <v>362</v>
      </c>
    </row>
    <row r="52" spans="15:15">
      <c r="O52" s="24" t="s">
        <v>376</v>
      </c>
    </row>
    <row r="53" spans="15:15">
      <c r="O53" s="21" t="s">
        <v>379</v>
      </c>
    </row>
    <row r="54" spans="15:15">
      <c r="O54" s="21" t="s">
        <v>378</v>
      </c>
    </row>
    <row r="55" spans="15:15">
      <c r="O55" s="21" t="s">
        <v>377</v>
      </c>
    </row>
    <row r="56" spans="15:15">
      <c r="O56" s="21" t="s">
        <v>380</v>
      </c>
    </row>
    <row r="57" spans="15:15">
      <c r="O57" s="21" t="s">
        <v>382</v>
      </c>
    </row>
    <row r="58" spans="15:15">
      <c r="O58" s="21" t="s">
        <v>383</v>
      </c>
    </row>
    <row r="59" spans="15:15">
      <c r="O59" s="21" t="s">
        <v>384</v>
      </c>
    </row>
    <row r="60" spans="15:15">
      <c r="O60" s="21" t="s">
        <v>381</v>
      </c>
    </row>
    <row r="61" spans="15:15">
      <c r="O61" s="21" t="s">
        <v>389</v>
      </c>
    </row>
  </sheetData>
  <hyperlinks>
    <hyperlink ref="B10" location="T_GENERIC_MAPPING!A1" display="T_GENERIC_MAPPING"/>
    <hyperlink ref="B14" location="T_SP_LOG_LEVEL!A1" display="T_SP_LOG_LEVEL"/>
    <hyperlink ref="B16" location="T_SYSTEM_KEY!A1" display="T_SYSTEM_KEY"/>
    <hyperlink ref="B17" location="T_USER!A1" display="T_USER"/>
  </hyperlinks>
  <pageMargins left="0.7" right="0.7" top="0.75" bottom="0.75" header="0.51180555555555496" footer="0.51180555555555496"/>
  <pageSetup firstPageNumber="0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5"/>
  <sheetViews>
    <sheetView workbookViewId="0">
      <selection activeCell="Q3" sqref="Q3:Q5"/>
    </sheetView>
  </sheetViews>
  <sheetFormatPr defaultColWidth="8.85546875" defaultRowHeight="15"/>
  <cols>
    <col min="2" max="13" width="8.85546875" style="2"/>
  </cols>
  <sheetData>
    <row r="2" spans="2:17" ht="15" customHeight="1">
      <c r="B2" s="2" t="s">
        <v>12</v>
      </c>
      <c r="N2" s="2"/>
      <c r="O2" s="2"/>
      <c r="P2" s="2"/>
    </row>
    <row r="3" spans="2:17" ht="15" customHeight="1">
      <c r="B3" s="2" t="s">
        <v>127</v>
      </c>
      <c r="C3" s="2" t="s">
        <v>21</v>
      </c>
      <c r="D3" s="2" t="s">
        <v>22</v>
      </c>
      <c r="E3" s="2" t="s">
        <v>23</v>
      </c>
      <c r="F3" s="2" t="s">
        <v>24</v>
      </c>
      <c r="G3" s="2" t="s">
        <v>25</v>
      </c>
      <c r="H3" s="2" t="s">
        <v>26</v>
      </c>
      <c r="I3" s="2" t="s">
        <v>51</v>
      </c>
      <c r="J3" s="2" t="s">
        <v>128</v>
      </c>
      <c r="K3" s="2" t="s">
        <v>123</v>
      </c>
      <c r="L3" s="2" t="s">
        <v>129</v>
      </c>
      <c r="M3" s="2" t="s">
        <v>130</v>
      </c>
      <c r="N3" s="2" t="s">
        <v>131</v>
      </c>
      <c r="O3" s="2" t="s">
        <v>132</v>
      </c>
      <c r="P3" s="2" t="s">
        <v>133</v>
      </c>
      <c r="Q3" t="str">
        <f>"TRUNCATE TABLE " &amp;$B$2</f>
        <v>TRUNCATE TABLE T_SP_LOG_LEVEL</v>
      </c>
    </row>
    <row r="4" spans="2:17" ht="15" customHeight="1">
      <c r="B4" s="2">
        <v>100000</v>
      </c>
      <c r="C4" s="2">
        <v>0</v>
      </c>
      <c r="D4" s="2">
        <v>1</v>
      </c>
      <c r="E4" s="2">
        <f>ID_ENV_KEY</f>
        <v>100000</v>
      </c>
      <c r="F4" s="2">
        <v>0</v>
      </c>
      <c r="G4" s="2" t="s">
        <v>34</v>
      </c>
      <c r="H4" s="2">
        <v>0</v>
      </c>
      <c r="I4" s="2">
        <v>-1</v>
      </c>
      <c r="J4" s="2">
        <v>-1</v>
      </c>
      <c r="K4" s="2" t="s">
        <v>134</v>
      </c>
      <c r="L4" s="2" t="s">
        <v>135</v>
      </c>
      <c r="M4" s="2">
        <v>0</v>
      </c>
      <c r="N4" s="2">
        <v>1</v>
      </c>
      <c r="O4" s="2">
        <v>1</v>
      </c>
      <c r="P4" s="2" t="s">
        <v>47</v>
      </c>
      <c r="Q4" t="str">
        <f>"INSERT INTO "&amp;B2&amp;" VALUES ("&amp;B4&amp;", "&amp;C4&amp;", "&amp;D4&amp;", "&amp;E4&amp;", "&amp;F4&amp;", "&amp;G4&amp;", "&amp;H4&amp;", "&amp;I4&amp;", "&amp;J4&amp;", "&amp;K4&amp;", "&amp;L4&amp;", "&amp;M4&amp;", "&amp;N4&amp;", "&amp;O4&amp;", "&amp;P4&amp;" )"</f>
        <v>INSERT INTO T_SP_LOG_LEVEL VALUES (100000, 0, 1, 100000, 0, GETDATE(), 0, -1, -1, '*', 'INFO', 0, 1, 1, '?' )</v>
      </c>
    </row>
    <row r="5" spans="2:17" ht="15" customHeight="1">
      <c r="B5" s="2">
        <f>B4+1</f>
        <v>100001</v>
      </c>
      <c r="C5" s="2">
        <v>0</v>
      </c>
      <c r="D5" s="2">
        <v>1</v>
      </c>
      <c r="E5" s="2">
        <f>ID_ENV_KEY</f>
        <v>100000</v>
      </c>
      <c r="F5" s="2">
        <v>0</v>
      </c>
      <c r="G5" s="2" t="s">
        <v>34</v>
      </c>
      <c r="H5" s="2">
        <v>0</v>
      </c>
      <c r="I5" s="2">
        <v>-1</v>
      </c>
      <c r="J5" s="2">
        <v>-1</v>
      </c>
      <c r="K5" s="2" t="s">
        <v>136</v>
      </c>
      <c r="L5" s="2" t="s">
        <v>137</v>
      </c>
      <c r="M5" s="2">
        <v>0</v>
      </c>
      <c r="N5" s="2">
        <v>1</v>
      </c>
      <c r="O5" s="2">
        <v>0</v>
      </c>
      <c r="P5" s="2" t="s">
        <v>47</v>
      </c>
      <c r="Q5" t="str">
        <f>"INSERT INTO "&amp;B2&amp;" VALUES ("&amp;B5&amp;", "&amp;C5&amp;", "&amp;D5&amp;", "&amp;E5&amp;", "&amp;F5&amp;", "&amp;G5&amp;", "&amp;H5&amp;", "&amp;I5&amp;", "&amp;J5&amp;", "&amp;K5&amp;", "&amp;L5&amp;", "&amp;M5&amp;", "&amp;N5&amp;", "&amp;O5&amp;", "&amp;P5&amp;" )"</f>
        <v>INSERT INTO T_SP_LOG_LEVEL VALUES (100001, 0, 1, 100000, 0, GETDATE(), 0, -1, -1, 'ACT_msg_log', 'ERROR', 0, 1, 0, '?' )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5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K5" sqref="K5"/>
    </sheetView>
  </sheetViews>
  <sheetFormatPr defaultColWidth="8.85546875" defaultRowHeight="15"/>
  <cols>
    <col min="1" max="1" width="26.7109375" customWidth="1"/>
    <col min="2" max="2" width="14" style="2" bestFit="1" customWidth="1"/>
    <col min="3" max="3" width="9" bestFit="1" customWidth="1"/>
    <col min="4" max="4" width="7.85546875" bestFit="1" customWidth="1"/>
    <col min="5" max="5" width="9.85546875" bestFit="1" customWidth="1"/>
    <col min="6" max="6" width="14.7109375" bestFit="1" customWidth="1"/>
    <col min="7" max="7" width="9.28515625" bestFit="1" customWidth="1"/>
    <col min="8" max="8" width="11.28515625" bestFit="1" customWidth="1"/>
    <col min="9" max="9" width="28.7109375" customWidth="1"/>
    <col min="10" max="10" width="24.7109375" customWidth="1"/>
    <col min="11" max="11" width="81" bestFit="1" customWidth="1"/>
  </cols>
  <sheetData>
    <row r="2" spans="1:12" ht="15" customHeight="1">
      <c r="B2" s="2" t="s">
        <v>142</v>
      </c>
      <c r="D2" s="17"/>
    </row>
    <row r="3" spans="1:12" ht="15" customHeight="1">
      <c r="B3" s="2" t="s">
        <v>48</v>
      </c>
      <c r="C3" t="s">
        <v>21</v>
      </c>
      <c r="D3" t="s">
        <v>22</v>
      </c>
      <c r="E3" t="s">
        <v>23</v>
      </c>
      <c r="F3" t="s">
        <v>24</v>
      </c>
      <c r="G3" t="s">
        <v>25</v>
      </c>
      <c r="H3" t="s">
        <v>26</v>
      </c>
      <c r="I3" t="s">
        <v>143</v>
      </c>
      <c r="J3" t="s">
        <v>144</v>
      </c>
      <c r="K3" t="str">
        <f>"TRUNCATE TABLE " &amp;$B$2</f>
        <v>TRUNCATE TABLE T_FSM_TYPE</v>
      </c>
      <c r="L3" s="19"/>
    </row>
    <row r="4" spans="1:12" ht="15" customHeight="1">
      <c r="A4" t="str">
        <f t="shared" ref="A4" si="0">I4</f>
        <v>LOAN</v>
      </c>
      <c r="B4" s="2">
        <v>110000</v>
      </c>
      <c r="C4" s="2">
        <v>0</v>
      </c>
      <c r="D4" s="2">
        <v>1</v>
      </c>
      <c r="E4" s="2">
        <f t="shared" ref="E4:E5" si="1">ID_ENV_KEY</f>
        <v>100000</v>
      </c>
      <c r="F4" s="2">
        <v>0</v>
      </c>
      <c r="G4" s="2" t="s">
        <v>34</v>
      </c>
      <c r="H4" s="2">
        <v>0</v>
      </c>
      <c r="I4" t="s">
        <v>505</v>
      </c>
      <c r="J4" s="19" t="s">
        <v>506</v>
      </c>
      <c r="K4" t="str">
        <f t="shared" ref="K4" si="2">"INSERT INTO "&amp;$B$2&amp;" VALUES("&amp;B4&amp;", "&amp;C4&amp;", "&amp;D4&amp;", "&amp;E4&amp;", "&amp;F4&amp;", "&amp;G4&amp;", "&amp;H4&amp;", '"&amp;I4&amp;"', '"&amp;J4&amp;"')"</f>
        <v>INSERT INTO T_FSM_TYPE VALUES(110000, 0, 1, 100000, 0, GETDATE(), 0, 'LOAN', 'Bank Loan')</v>
      </c>
      <c r="L4" s="19"/>
    </row>
    <row r="5" spans="1:12" ht="15" customHeight="1">
      <c r="A5" t="str">
        <f t="shared" ref="A5" si="3">I5</f>
        <v>REF_LEGAL_ENTITY</v>
      </c>
      <c r="B5" s="132">
        <f>B4+1</f>
        <v>110001</v>
      </c>
      <c r="C5" s="132">
        <v>0</v>
      </c>
      <c r="D5" s="132">
        <v>1</v>
      </c>
      <c r="E5" s="132">
        <f t="shared" si="1"/>
        <v>100000</v>
      </c>
      <c r="F5" s="132">
        <v>0</v>
      </c>
      <c r="G5" s="132" t="s">
        <v>34</v>
      </c>
      <c r="H5" s="132">
        <v>0</v>
      </c>
      <c r="I5" s="191" t="s">
        <v>693</v>
      </c>
      <c r="J5" s="191" t="s">
        <v>693</v>
      </c>
      <c r="K5" t="str">
        <f t="shared" ref="K5" si="4">"INSERT INTO "&amp;$B$2&amp;" VALUES("&amp;B5&amp;", "&amp;C5&amp;", "&amp;D5&amp;", "&amp;E5&amp;", "&amp;F5&amp;", "&amp;G5&amp;", "&amp;H5&amp;", '"&amp;I5&amp;"', '"&amp;J5&amp;"')"</f>
        <v>INSERT INTO T_FSM_TYPE VALUES(110001, 0, 1, 100000, 0, GETDATE(), 0, 'REF_LEGAL_ENTITY', 'REF_LEGAL_ENTITY')</v>
      </c>
      <c r="L5" s="19"/>
    </row>
  </sheetData>
  <pageMargins left="0.7" right="0.7" top="0.75" bottom="0.75" header="0.51180555555555496" footer="0.51180555555555496"/>
  <pageSetup firstPageNumber="0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L80"/>
  <sheetViews>
    <sheetView zoomScale="90" zoomScaleNormal="90" zoomScalePageLayoutView="90" workbookViewId="0">
      <pane xSplit="2" ySplit="3" topLeftCell="H58" activePane="bottomRight" state="frozen"/>
      <selection pane="topRight" activeCell="C1" sqref="C1"/>
      <selection pane="bottomLeft" activeCell="A4" sqref="A4"/>
      <selection pane="bottomRight" activeCell="N80" sqref="N80"/>
    </sheetView>
  </sheetViews>
  <sheetFormatPr defaultColWidth="8.85546875" defaultRowHeight="15"/>
  <cols>
    <col min="1" max="1" width="31.140625" style="11" bestFit="1" customWidth="1"/>
    <col min="2" max="2" width="15.42578125" style="11" bestFit="1" customWidth="1"/>
    <col min="3" max="3" width="8.7109375" style="13" bestFit="1" customWidth="1"/>
    <col min="4" max="4" width="7.28515625" style="13" bestFit="1" customWidth="1"/>
    <col min="5" max="5" width="9.42578125" style="13" bestFit="1" customWidth="1"/>
    <col min="6" max="6" width="13.85546875" style="13" bestFit="1" customWidth="1"/>
    <col min="7" max="7" width="8.7109375" style="13" bestFit="1" customWidth="1"/>
    <col min="8" max="8" width="10.7109375" style="13" bestFit="1" customWidth="1"/>
    <col min="9" max="9" width="21.42578125" style="13" bestFit="1" customWidth="1"/>
    <col min="10" max="10" width="14.85546875" style="13" bestFit="1" customWidth="1"/>
    <col min="11" max="11" width="23" style="21" customWidth="1"/>
    <col min="12" max="12" width="10.28515625" style="13" customWidth="1"/>
    <col min="13" max="13" width="22.140625" style="213" customWidth="1"/>
    <col min="14" max="14" width="58.28515625" style="11" customWidth="1"/>
    <col min="15" max="1026" width="8.85546875" style="11"/>
  </cols>
  <sheetData>
    <row r="2" spans="1:1026" ht="12.75" customHeight="1">
      <c r="B2" s="11" t="s">
        <v>6</v>
      </c>
    </row>
    <row r="3" spans="1:1026" s="12" customFormat="1" ht="12.75" customHeight="1">
      <c r="B3" s="22" t="s">
        <v>49</v>
      </c>
      <c r="C3" s="22" t="s">
        <v>21</v>
      </c>
      <c r="D3" s="22" t="s">
        <v>22</v>
      </c>
      <c r="E3" s="22" t="s">
        <v>23</v>
      </c>
      <c r="F3" s="22" t="s">
        <v>24</v>
      </c>
      <c r="G3" s="22" t="s">
        <v>25</v>
      </c>
      <c r="H3" s="22" t="s">
        <v>26</v>
      </c>
      <c r="I3" s="23" t="s">
        <v>147</v>
      </c>
      <c r="J3" s="22" t="s">
        <v>48</v>
      </c>
      <c r="K3" s="22" t="s">
        <v>27</v>
      </c>
      <c r="L3" s="22" t="s">
        <v>148</v>
      </c>
      <c r="M3" s="214" t="s">
        <v>524</v>
      </c>
      <c r="N3" s="11" t="s">
        <v>542</v>
      </c>
    </row>
    <row r="4" spans="1:1026" s="131" customFormat="1" ht="12.75" customHeight="1">
      <c r="A4" s="145" t="str">
        <f t="shared" ref="A4:A59" si="0">CONCATENATE(I4,".",K4)</f>
        <v>LOAN.UNDEF</v>
      </c>
      <c r="B4" s="146">
        <v>110000</v>
      </c>
      <c r="C4" s="146">
        <v>0</v>
      </c>
      <c r="D4" s="146">
        <v>1</v>
      </c>
      <c r="E4" s="146">
        <f t="shared" ref="E4:E67" si="1">ID_ENV_KEY</f>
        <v>100000</v>
      </c>
      <c r="F4" s="146">
        <v>100000</v>
      </c>
      <c r="G4" s="146" t="s">
        <v>34</v>
      </c>
      <c r="H4" s="146">
        <v>100000</v>
      </c>
      <c r="I4" s="145" t="s">
        <v>505</v>
      </c>
      <c r="J4" s="146">
        <f>VLOOKUP(I4,T_FSM_TYPE!$A:$B,2,0)</f>
        <v>110000</v>
      </c>
      <c r="K4" s="151" t="s">
        <v>149</v>
      </c>
      <c r="L4" s="145" t="s">
        <v>37</v>
      </c>
      <c r="M4" s="215" t="str">
        <f>K4</f>
        <v>UNDEF</v>
      </c>
      <c r="N4" s="145" t="str">
        <f>"INSERT INTO "&amp;$B$2&amp;" VALUES("&amp;B4&amp;", "&amp;C4&amp;", "&amp;D4&amp;", "&amp;E4&amp;", "&amp;F4&amp;", "&amp;G4&amp;", "&amp;H4&amp;", "&amp;J4&amp;", '"&amp;K4&amp;"', '"&amp;L4&amp;"' ,'"&amp;M4&amp;"')"</f>
        <v>INSERT INTO T_FSM_STATE VALUES(110000, 0, 1, 100000, 100000, GETDATE(), 100000, 110000, 'UNDEF', '?' ,'UNDEF')</v>
      </c>
      <c r="O4" s="145"/>
      <c r="P4" s="145"/>
      <c r="Q4" s="145"/>
      <c r="R4" s="145"/>
      <c r="S4" s="145"/>
      <c r="T4" s="145"/>
      <c r="U4" s="145"/>
      <c r="V4" s="145"/>
      <c r="W4" s="145"/>
      <c r="X4" s="145"/>
      <c r="Y4" s="145"/>
      <c r="Z4" s="145"/>
      <c r="AA4" s="145"/>
      <c r="AB4" s="145"/>
      <c r="AC4" s="145"/>
      <c r="AD4" s="145"/>
      <c r="AE4" s="145"/>
      <c r="AF4" s="145"/>
      <c r="AG4" s="145"/>
      <c r="AH4" s="145"/>
      <c r="AI4" s="145"/>
      <c r="AJ4" s="145"/>
      <c r="AK4" s="145"/>
      <c r="AL4" s="145"/>
      <c r="AM4" s="145"/>
      <c r="AN4" s="145"/>
      <c r="AO4" s="145"/>
      <c r="AP4" s="145"/>
      <c r="AQ4" s="145"/>
      <c r="AR4" s="145"/>
      <c r="AS4" s="145"/>
      <c r="AT4" s="145"/>
      <c r="AU4" s="145"/>
      <c r="AV4" s="145"/>
      <c r="AW4" s="145"/>
      <c r="AX4" s="145"/>
      <c r="AY4" s="145"/>
      <c r="AZ4" s="145"/>
      <c r="BA4" s="145"/>
      <c r="BB4" s="145"/>
      <c r="BC4" s="145"/>
      <c r="BD4" s="145"/>
      <c r="BE4" s="145"/>
      <c r="BF4" s="145"/>
      <c r="BG4" s="145"/>
      <c r="BH4" s="145"/>
      <c r="BI4" s="145"/>
      <c r="BJ4" s="145"/>
      <c r="BK4" s="145"/>
      <c r="BL4" s="145"/>
      <c r="BM4" s="145"/>
      <c r="BN4" s="145"/>
      <c r="BO4" s="145"/>
      <c r="BP4" s="145"/>
      <c r="BQ4" s="145"/>
      <c r="BR4" s="145"/>
      <c r="BS4" s="145"/>
      <c r="BT4" s="145"/>
      <c r="BU4" s="145"/>
      <c r="BV4" s="145"/>
      <c r="BW4" s="145"/>
      <c r="BX4" s="145"/>
      <c r="BY4" s="145"/>
      <c r="BZ4" s="145"/>
      <c r="CA4" s="145"/>
      <c r="CB4" s="145"/>
      <c r="CC4" s="145"/>
      <c r="CD4" s="145"/>
      <c r="CE4" s="145"/>
      <c r="CF4" s="145"/>
      <c r="CG4" s="145"/>
      <c r="CH4" s="145"/>
      <c r="CI4" s="145"/>
      <c r="CJ4" s="145"/>
      <c r="CK4" s="145"/>
      <c r="CL4" s="145"/>
      <c r="CM4" s="145"/>
      <c r="CN4" s="145"/>
      <c r="CO4" s="145"/>
      <c r="CP4" s="145"/>
      <c r="CQ4" s="145"/>
      <c r="CR4" s="145"/>
      <c r="CS4" s="145"/>
      <c r="CT4" s="145"/>
      <c r="CU4" s="145"/>
      <c r="CV4" s="145"/>
      <c r="CW4" s="145"/>
      <c r="CX4" s="145"/>
      <c r="CY4" s="145"/>
      <c r="CZ4" s="145"/>
      <c r="DA4" s="145"/>
      <c r="DB4" s="145"/>
      <c r="DC4" s="145"/>
      <c r="DD4" s="145"/>
      <c r="DE4" s="145"/>
      <c r="DF4" s="145"/>
      <c r="DG4" s="145"/>
      <c r="DH4" s="145"/>
      <c r="DI4" s="145"/>
      <c r="DJ4" s="145"/>
      <c r="DK4" s="145"/>
      <c r="DL4" s="145"/>
      <c r="DM4" s="145"/>
      <c r="DN4" s="145"/>
      <c r="DO4" s="145"/>
      <c r="DP4" s="145"/>
      <c r="DQ4" s="145"/>
      <c r="DR4" s="145"/>
      <c r="DS4" s="145"/>
      <c r="DT4" s="145"/>
      <c r="DU4" s="145"/>
      <c r="DV4" s="145"/>
      <c r="DW4" s="145"/>
      <c r="DX4" s="145"/>
      <c r="DY4" s="145"/>
      <c r="DZ4" s="145"/>
      <c r="EA4" s="145"/>
      <c r="EB4" s="145"/>
      <c r="EC4" s="145"/>
      <c r="ED4" s="145"/>
      <c r="EE4" s="145"/>
      <c r="EF4" s="145"/>
      <c r="EG4" s="145"/>
      <c r="EH4" s="145"/>
      <c r="EI4" s="145"/>
      <c r="EJ4" s="145"/>
      <c r="EK4" s="145"/>
      <c r="EL4" s="145"/>
      <c r="EM4" s="145"/>
      <c r="EN4" s="145"/>
      <c r="EO4" s="145"/>
      <c r="EP4" s="145"/>
      <c r="EQ4" s="145"/>
      <c r="ER4" s="145"/>
      <c r="ES4" s="145"/>
      <c r="ET4" s="145"/>
      <c r="EU4" s="145"/>
      <c r="EV4" s="145"/>
      <c r="EW4" s="145"/>
      <c r="EX4" s="145"/>
      <c r="EY4" s="145"/>
      <c r="EZ4" s="145"/>
      <c r="FA4" s="145"/>
      <c r="FB4" s="145"/>
      <c r="FC4" s="145"/>
      <c r="FD4" s="145"/>
      <c r="FE4" s="145"/>
      <c r="FF4" s="145"/>
      <c r="FG4" s="145"/>
      <c r="FH4" s="145"/>
      <c r="FI4" s="145"/>
      <c r="FJ4" s="145"/>
      <c r="FK4" s="145"/>
      <c r="FL4" s="145"/>
      <c r="FM4" s="145"/>
      <c r="FN4" s="145"/>
      <c r="FO4" s="145"/>
      <c r="FP4" s="145"/>
      <c r="FQ4" s="145"/>
      <c r="FR4" s="145"/>
      <c r="FS4" s="145"/>
      <c r="FT4" s="145"/>
      <c r="FU4" s="145"/>
      <c r="FV4" s="145"/>
      <c r="FW4" s="145"/>
      <c r="FX4" s="145"/>
      <c r="FY4" s="145"/>
      <c r="FZ4" s="145"/>
      <c r="GA4" s="145"/>
      <c r="GB4" s="145"/>
      <c r="GC4" s="145"/>
      <c r="GD4" s="145"/>
      <c r="GE4" s="145"/>
      <c r="GF4" s="145"/>
      <c r="GG4" s="145"/>
      <c r="GH4" s="145"/>
      <c r="GI4" s="145"/>
      <c r="GJ4" s="145"/>
      <c r="GK4" s="145"/>
      <c r="GL4" s="145"/>
      <c r="GM4" s="145"/>
      <c r="GN4" s="145"/>
      <c r="GO4" s="145"/>
      <c r="GP4" s="145"/>
      <c r="GQ4" s="145"/>
      <c r="GR4" s="145"/>
      <c r="GS4" s="145"/>
      <c r="GT4" s="145"/>
      <c r="GU4" s="145"/>
      <c r="GV4" s="145"/>
      <c r="GW4" s="145"/>
      <c r="GX4" s="145"/>
      <c r="GY4" s="145"/>
      <c r="GZ4" s="145"/>
      <c r="HA4" s="145"/>
      <c r="HB4" s="145"/>
      <c r="HC4" s="145"/>
      <c r="HD4" s="145"/>
      <c r="HE4" s="145"/>
      <c r="HF4" s="145"/>
      <c r="HG4" s="145"/>
      <c r="HH4" s="145"/>
      <c r="HI4" s="145"/>
      <c r="HJ4" s="145"/>
      <c r="HK4" s="145"/>
      <c r="HL4" s="145"/>
      <c r="HM4" s="145"/>
      <c r="HN4" s="145"/>
      <c r="HO4" s="145"/>
      <c r="HP4" s="145"/>
      <c r="HQ4" s="145"/>
      <c r="HR4" s="145"/>
      <c r="HS4" s="145"/>
      <c r="HT4" s="145"/>
      <c r="HU4" s="145"/>
      <c r="HV4" s="145"/>
      <c r="HW4" s="145"/>
      <c r="HX4" s="145"/>
      <c r="HY4" s="145"/>
      <c r="HZ4" s="145"/>
      <c r="IA4" s="145"/>
      <c r="IB4" s="145"/>
      <c r="IC4" s="145"/>
      <c r="ID4" s="145"/>
      <c r="IE4" s="145"/>
      <c r="IF4" s="145"/>
      <c r="IG4" s="145"/>
      <c r="IH4" s="145"/>
      <c r="II4" s="145"/>
      <c r="IJ4" s="145"/>
      <c r="IK4" s="145"/>
      <c r="IL4" s="145"/>
      <c r="IM4" s="145"/>
      <c r="IN4" s="145"/>
      <c r="IO4" s="145"/>
      <c r="IP4" s="145"/>
      <c r="IQ4" s="145"/>
      <c r="IR4" s="145"/>
      <c r="IS4" s="145"/>
      <c r="IT4" s="145"/>
      <c r="IU4" s="145"/>
      <c r="IV4" s="145"/>
      <c r="IW4" s="145"/>
      <c r="IX4" s="145"/>
      <c r="IY4" s="145"/>
      <c r="IZ4" s="145"/>
      <c r="JA4" s="145"/>
      <c r="JB4" s="145"/>
      <c r="JC4" s="145"/>
      <c r="JD4" s="145"/>
      <c r="JE4" s="145"/>
      <c r="JF4" s="145"/>
      <c r="JG4" s="145"/>
      <c r="JH4" s="145"/>
      <c r="JI4" s="145"/>
      <c r="JJ4" s="145"/>
      <c r="JK4" s="145"/>
      <c r="JL4" s="145"/>
      <c r="JM4" s="145"/>
      <c r="JN4" s="145"/>
      <c r="JO4" s="145"/>
      <c r="JP4" s="145"/>
      <c r="JQ4" s="145"/>
      <c r="JR4" s="145"/>
      <c r="JS4" s="145"/>
      <c r="JT4" s="145"/>
      <c r="JU4" s="145"/>
      <c r="JV4" s="145"/>
      <c r="JW4" s="145"/>
      <c r="JX4" s="145"/>
      <c r="JY4" s="145"/>
      <c r="JZ4" s="145"/>
      <c r="KA4" s="145"/>
      <c r="KB4" s="145"/>
      <c r="KC4" s="145"/>
      <c r="KD4" s="145"/>
      <c r="KE4" s="145"/>
      <c r="KF4" s="145"/>
      <c r="KG4" s="145"/>
      <c r="KH4" s="145"/>
      <c r="KI4" s="145"/>
      <c r="KJ4" s="145"/>
      <c r="KK4" s="145"/>
      <c r="KL4" s="145"/>
      <c r="KM4" s="145"/>
      <c r="KN4" s="145"/>
      <c r="KO4" s="145"/>
      <c r="KP4" s="145"/>
      <c r="KQ4" s="145"/>
      <c r="KR4" s="145"/>
      <c r="KS4" s="145"/>
      <c r="KT4" s="145"/>
      <c r="KU4" s="145"/>
      <c r="KV4" s="145"/>
      <c r="KW4" s="145"/>
      <c r="KX4" s="145"/>
      <c r="KY4" s="145"/>
      <c r="KZ4" s="145"/>
      <c r="LA4" s="145"/>
      <c r="LB4" s="145"/>
      <c r="LC4" s="145"/>
      <c r="LD4" s="145"/>
      <c r="LE4" s="145"/>
      <c r="LF4" s="145"/>
      <c r="LG4" s="145"/>
      <c r="LH4" s="145"/>
      <c r="LI4" s="145"/>
      <c r="LJ4" s="145"/>
      <c r="LK4" s="145"/>
      <c r="LL4" s="145"/>
      <c r="LM4" s="145"/>
      <c r="LN4" s="145"/>
      <c r="LO4" s="145"/>
      <c r="LP4" s="145"/>
      <c r="LQ4" s="145"/>
      <c r="LR4" s="145"/>
      <c r="LS4" s="145"/>
      <c r="LT4" s="145"/>
      <c r="LU4" s="145"/>
      <c r="LV4" s="145"/>
      <c r="LW4" s="145"/>
      <c r="LX4" s="145"/>
      <c r="LY4" s="145"/>
      <c r="LZ4" s="145"/>
      <c r="MA4" s="145"/>
      <c r="MB4" s="145"/>
      <c r="MC4" s="145"/>
      <c r="MD4" s="145"/>
      <c r="ME4" s="145"/>
      <c r="MF4" s="145"/>
      <c r="MG4" s="145"/>
      <c r="MH4" s="145"/>
      <c r="MI4" s="145"/>
      <c r="MJ4" s="145"/>
      <c r="MK4" s="145"/>
      <c r="ML4" s="145"/>
      <c r="MM4" s="145"/>
      <c r="MN4" s="145"/>
      <c r="MO4" s="145"/>
      <c r="MP4" s="145"/>
      <c r="MQ4" s="145"/>
      <c r="MR4" s="145"/>
      <c r="MS4" s="145"/>
      <c r="MT4" s="145"/>
      <c r="MU4" s="145"/>
      <c r="MV4" s="145"/>
      <c r="MW4" s="145"/>
      <c r="MX4" s="145"/>
      <c r="MY4" s="145"/>
      <c r="MZ4" s="145"/>
      <c r="NA4" s="145"/>
      <c r="NB4" s="145"/>
      <c r="NC4" s="145"/>
      <c r="ND4" s="145"/>
      <c r="NE4" s="145"/>
      <c r="NF4" s="145"/>
      <c r="NG4" s="145"/>
      <c r="NH4" s="145"/>
      <c r="NI4" s="145"/>
      <c r="NJ4" s="145"/>
      <c r="NK4" s="145"/>
      <c r="NL4" s="145"/>
      <c r="NM4" s="145"/>
      <c r="NN4" s="145"/>
      <c r="NO4" s="145"/>
      <c r="NP4" s="145"/>
      <c r="NQ4" s="145"/>
      <c r="NR4" s="145"/>
      <c r="NS4" s="145"/>
      <c r="NT4" s="145"/>
      <c r="NU4" s="145"/>
      <c r="NV4" s="145"/>
      <c r="NW4" s="145"/>
      <c r="NX4" s="145"/>
      <c r="NY4" s="145"/>
      <c r="NZ4" s="145"/>
      <c r="OA4" s="145"/>
      <c r="OB4" s="145"/>
      <c r="OC4" s="145"/>
      <c r="OD4" s="145"/>
      <c r="OE4" s="145"/>
      <c r="OF4" s="145"/>
      <c r="OG4" s="145"/>
      <c r="OH4" s="145"/>
      <c r="OI4" s="145"/>
      <c r="OJ4" s="145"/>
      <c r="OK4" s="145"/>
      <c r="OL4" s="145"/>
      <c r="OM4" s="145"/>
      <c r="ON4" s="145"/>
      <c r="OO4" s="145"/>
      <c r="OP4" s="145"/>
      <c r="OQ4" s="145"/>
      <c r="OR4" s="145"/>
      <c r="OS4" s="145"/>
      <c r="OT4" s="145"/>
      <c r="OU4" s="145"/>
      <c r="OV4" s="145"/>
      <c r="OW4" s="145"/>
      <c r="OX4" s="145"/>
      <c r="OY4" s="145"/>
      <c r="OZ4" s="145"/>
      <c r="PA4" s="145"/>
      <c r="PB4" s="145"/>
      <c r="PC4" s="145"/>
      <c r="PD4" s="145"/>
      <c r="PE4" s="145"/>
      <c r="PF4" s="145"/>
      <c r="PG4" s="145"/>
      <c r="PH4" s="145"/>
      <c r="PI4" s="145"/>
      <c r="PJ4" s="145"/>
      <c r="PK4" s="145"/>
      <c r="PL4" s="145"/>
      <c r="PM4" s="145"/>
      <c r="PN4" s="145"/>
      <c r="PO4" s="145"/>
      <c r="PP4" s="145"/>
      <c r="PQ4" s="145"/>
      <c r="PR4" s="145"/>
      <c r="PS4" s="145"/>
      <c r="PT4" s="145"/>
      <c r="PU4" s="145"/>
      <c r="PV4" s="145"/>
      <c r="PW4" s="145"/>
      <c r="PX4" s="145"/>
      <c r="PY4" s="145"/>
      <c r="PZ4" s="145"/>
      <c r="QA4" s="145"/>
      <c r="QB4" s="145"/>
      <c r="QC4" s="145"/>
      <c r="QD4" s="145"/>
      <c r="QE4" s="145"/>
      <c r="QF4" s="145"/>
      <c r="QG4" s="145"/>
      <c r="QH4" s="145"/>
      <c r="QI4" s="145"/>
      <c r="QJ4" s="145"/>
      <c r="QK4" s="145"/>
      <c r="QL4" s="145"/>
      <c r="QM4" s="145"/>
      <c r="QN4" s="145"/>
      <c r="QO4" s="145"/>
      <c r="QP4" s="145"/>
      <c r="QQ4" s="145"/>
      <c r="QR4" s="145"/>
      <c r="QS4" s="145"/>
      <c r="QT4" s="145"/>
      <c r="QU4" s="145"/>
      <c r="QV4" s="145"/>
      <c r="QW4" s="145"/>
      <c r="QX4" s="145"/>
      <c r="QY4" s="145"/>
      <c r="QZ4" s="145"/>
      <c r="RA4" s="145"/>
      <c r="RB4" s="145"/>
      <c r="RC4" s="145"/>
      <c r="RD4" s="145"/>
      <c r="RE4" s="145"/>
      <c r="RF4" s="145"/>
      <c r="RG4" s="145"/>
      <c r="RH4" s="145"/>
      <c r="RI4" s="145"/>
      <c r="RJ4" s="145"/>
      <c r="RK4" s="145"/>
      <c r="RL4" s="145"/>
      <c r="RM4" s="145"/>
      <c r="RN4" s="145"/>
      <c r="RO4" s="145"/>
      <c r="RP4" s="145"/>
      <c r="RQ4" s="145"/>
      <c r="RR4" s="145"/>
      <c r="RS4" s="145"/>
      <c r="RT4" s="145"/>
      <c r="RU4" s="145"/>
      <c r="RV4" s="145"/>
      <c r="RW4" s="145"/>
      <c r="RX4" s="145"/>
      <c r="RY4" s="145"/>
      <c r="RZ4" s="145"/>
      <c r="SA4" s="145"/>
      <c r="SB4" s="145"/>
      <c r="SC4" s="145"/>
      <c r="SD4" s="145"/>
      <c r="SE4" s="145"/>
      <c r="SF4" s="145"/>
      <c r="SG4" s="145"/>
      <c r="SH4" s="145"/>
      <c r="SI4" s="145"/>
      <c r="SJ4" s="145"/>
      <c r="SK4" s="145"/>
      <c r="SL4" s="145"/>
      <c r="SM4" s="145"/>
      <c r="SN4" s="145"/>
      <c r="SO4" s="145"/>
      <c r="SP4" s="145"/>
      <c r="SQ4" s="145"/>
      <c r="SR4" s="145"/>
      <c r="SS4" s="145"/>
      <c r="ST4" s="145"/>
      <c r="SU4" s="145"/>
      <c r="SV4" s="145"/>
      <c r="SW4" s="145"/>
      <c r="SX4" s="145"/>
      <c r="SY4" s="145"/>
      <c r="SZ4" s="145"/>
      <c r="TA4" s="145"/>
      <c r="TB4" s="145"/>
      <c r="TC4" s="145"/>
      <c r="TD4" s="145"/>
      <c r="TE4" s="145"/>
      <c r="TF4" s="145"/>
      <c r="TG4" s="145"/>
      <c r="TH4" s="145"/>
      <c r="TI4" s="145"/>
      <c r="TJ4" s="145"/>
      <c r="TK4" s="145"/>
      <c r="TL4" s="145"/>
      <c r="TM4" s="145"/>
      <c r="TN4" s="145"/>
      <c r="TO4" s="145"/>
      <c r="TP4" s="145"/>
      <c r="TQ4" s="145"/>
      <c r="TR4" s="145"/>
      <c r="TS4" s="145"/>
      <c r="TT4" s="145"/>
      <c r="TU4" s="145"/>
      <c r="TV4" s="145"/>
      <c r="TW4" s="145"/>
      <c r="TX4" s="145"/>
      <c r="TY4" s="145"/>
      <c r="TZ4" s="145"/>
      <c r="UA4" s="145"/>
      <c r="UB4" s="145"/>
      <c r="UC4" s="145"/>
      <c r="UD4" s="145"/>
      <c r="UE4" s="145"/>
      <c r="UF4" s="145"/>
      <c r="UG4" s="145"/>
      <c r="UH4" s="145"/>
      <c r="UI4" s="145"/>
      <c r="UJ4" s="145"/>
      <c r="UK4" s="145"/>
      <c r="UL4" s="145"/>
      <c r="UM4" s="145"/>
      <c r="UN4" s="145"/>
      <c r="UO4" s="145"/>
      <c r="UP4" s="145"/>
      <c r="UQ4" s="145"/>
      <c r="UR4" s="145"/>
      <c r="US4" s="145"/>
      <c r="UT4" s="145"/>
      <c r="UU4" s="145"/>
      <c r="UV4" s="145"/>
      <c r="UW4" s="145"/>
      <c r="UX4" s="145"/>
      <c r="UY4" s="145"/>
      <c r="UZ4" s="145"/>
      <c r="VA4" s="145"/>
      <c r="VB4" s="145"/>
      <c r="VC4" s="145"/>
      <c r="VD4" s="145"/>
      <c r="VE4" s="145"/>
      <c r="VF4" s="145"/>
      <c r="VG4" s="145"/>
      <c r="VH4" s="145"/>
      <c r="VI4" s="145"/>
      <c r="VJ4" s="145"/>
      <c r="VK4" s="145"/>
      <c r="VL4" s="145"/>
      <c r="VM4" s="145"/>
      <c r="VN4" s="145"/>
      <c r="VO4" s="145"/>
      <c r="VP4" s="145"/>
      <c r="VQ4" s="145"/>
      <c r="VR4" s="145"/>
      <c r="VS4" s="145"/>
      <c r="VT4" s="145"/>
      <c r="VU4" s="145"/>
      <c r="VV4" s="145"/>
      <c r="VW4" s="145"/>
      <c r="VX4" s="145"/>
      <c r="VY4" s="145"/>
      <c r="VZ4" s="145"/>
      <c r="WA4" s="145"/>
      <c r="WB4" s="145"/>
      <c r="WC4" s="145"/>
      <c r="WD4" s="145"/>
      <c r="WE4" s="145"/>
      <c r="WF4" s="145"/>
      <c r="WG4" s="145"/>
      <c r="WH4" s="145"/>
      <c r="WI4" s="145"/>
      <c r="WJ4" s="145"/>
      <c r="WK4" s="145"/>
      <c r="WL4" s="145"/>
      <c r="WM4" s="145"/>
      <c r="WN4" s="145"/>
      <c r="WO4" s="145"/>
      <c r="WP4" s="145"/>
      <c r="WQ4" s="145"/>
      <c r="WR4" s="145"/>
      <c r="WS4" s="145"/>
      <c r="WT4" s="145"/>
      <c r="WU4" s="145"/>
      <c r="WV4" s="145"/>
      <c r="WW4" s="145"/>
      <c r="WX4" s="145"/>
      <c r="WY4" s="145"/>
      <c r="WZ4" s="145"/>
      <c r="XA4" s="145"/>
      <c r="XB4" s="145"/>
      <c r="XC4" s="145"/>
      <c r="XD4" s="145"/>
      <c r="XE4" s="145"/>
      <c r="XF4" s="145"/>
      <c r="XG4" s="145"/>
      <c r="XH4" s="145"/>
      <c r="XI4" s="145"/>
      <c r="XJ4" s="145"/>
      <c r="XK4" s="145"/>
      <c r="XL4" s="145"/>
      <c r="XM4" s="145"/>
      <c r="XN4" s="145"/>
      <c r="XO4" s="145"/>
      <c r="XP4" s="145"/>
      <c r="XQ4" s="145"/>
      <c r="XR4" s="145"/>
      <c r="XS4" s="145"/>
      <c r="XT4" s="145"/>
      <c r="XU4" s="145"/>
      <c r="XV4" s="145"/>
      <c r="XW4" s="145"/>
      <c r="XX4" s="145"/>
      <c r="XY4" s="145"/>
      <c r="XZ4" s="145"/>
      <c r="YA4" s="145"/>
      <c r="YB4" s="145"/>
      <c r="YC4" s="145"/>
      <c r="YD4" s="145"/>
      <c r="YE4" s="145"/>
      <c r="YF4" s="145"/>
      <c r="YG4" s="145"/>
      <c r="YH4" s="145"/>
      <c r="YI4" s="145"/>
      <c r="YJ4" s="145"/>
      <c r="YK4" s="145"/>
      <c r="YL4" s="145"/>
      <c r="YM4" s="145"/>
      <c r="YN4" s="145"/>
      <c r="YO4" s="145"/>
      <c r="YP4" s="145"/>
      <c r="YQ4" s="145"/>
      <c r="YR4" s="145"/>
      <c r="YS4" s="145"/>
      <c r="YT4" s="145"/>
      <c r="YU4" s="145"/>
      <c r="YV4" s="145"/>
      <c r="YW4" s="145"/>
      <c r="YX4" s="145"/>
      <c r="YY4" s="145"/>
      <c r="YZ4" s="145"/>
      <c r="ZA4" s="145"/>
      <c r="ZB4" s="145"/>
      <c r="ZC4" s="145"/>
      <c r="ZD4" s="145"/>
      <c r="ZE4" s="145"/>
      <c r="ZF4" s="145"/>
      <c r="ZG4" s="145"/>
      <c r="ZH4" s="145"/>
      <c r="ZI4" s="145"/>
      <c r="ZJ4" s="145"/>
      <c r="ZK4" s="145"/>
      <c r="ZL4" s="145"/>
      <c r="ZM4" s="145"/>
      <c r="ZN4" s="145"/>
      <c r="ZO4" s="145"/>
      <c r="ZP4" s="145"/>
      <c r="ZQ4" s="145"/>
      <c r="ZR4" s="145"/>
      <c r="ZS4" s="145"/>
      <c r="ZT4" s="145"/>
      <c r="ZU4" s="145"/>
      <c r="ZV4" s="145"/>
      <c r="ZW4" s="145"/>
      <c r="ZX4" s="145"/>
      <c r="ZY4" s="145"/>
      <c r="ZZ4" s="145"/>
      <c r="AAA4" s="145"/>
      <c r="AAB4" s="145"/>
      <c r="AAC4" s="145"/>
      <c r="AAD4" s="145"/>
      <c r="AAE4" s="145"/>
      <c r="AAF4" s="145"/>
      <c r="AAG4" s="145"/>
      <c r="AAH4" s="145"/>
      <c r="AAI4" s="145"/>
      <c r="AAJ4" s="145"/>
      <c r="AAK4" s="145"/>
      <c r="AAL4" s="145"/>
      <c r="AAM4" s="145"/>
      <c r="AAN4" s="145"/>
      <c r="AAO4" s="145"/>
      <c r="AAP4" s="145"/>
      <c r="AAQ4" s="145"/>
      <c r="AAR4" s="145"/>
      <c r="AAS4" s="145"/>
      <c r="AAT4" s="145"/>
      <c r="AAU4" s="145"/>
      <c r="AAV4" s="145"/>
      <c r="AAW4" s="145"/>
      <c r="AAX4" s="145"/>
      <c r="AAY4" s="145"/>
      <c r="AAZ4" s="145"/>
      <c r="ABA4" s="145"/>
      <c r="ABB4" s="145"/>
      <c r="ABC4" s="145"/>
      <c r="ABD4" s="145"/>
      <c r="ABE4" s="145"/>
      <c r="ABF4" s="145"/>
      <c r="ABG4" s="145"/>
      <c r="ABH4" s="145"/>
      <c r="ABI4" s="145"/>
      <c r="ABJ4" s="145"/>
      <c r="ABK4" s="145"/>
      <c r="ABL4" s="145"/>
      <c r="ABM4" s="145"/>
      <c r="ABN4" s="145"/>
      <c r="ABO4" s="145"/>
      <c r="ABP4" s="145"/>
      <c r="ABQ4" s="145"/>
      <c r="ABR4" s="145"/>
      <c r="ABS4" s="145"/>
      <c r="ABT4" s="145"/>
      <c r="ABU4" s="145"/>
      <c r="ABV4" s="145"/>
      <c r="ABW4" s="145"/>
      <c r="ABX4" s="145"/>
      <c r="ABY4" s="145"/>
      <c r="ABZ4" s="145"/>
      <c r="ACA4" s="145"/>
      <c r="ACB4" s="145"/>
      <c r="ACC4" s="145"/>
      <c r="ACD4" s="145"/>
      <c r="ACE4" s="145"/>
      <c r="ACF4" s="145"/>
      <c r="ACG4" s="145"/>
      <c r="ACH4" s="145"/>
      <c r="ACI4" s="145"/>
      <c r="ACJ4" s="145"/>
      <c r="ACK4" s="145"/>
      <c r="ACL4" s="145"/>
      <c r="ACM4" s="145"/>
      <c r="ACN4" s="145"/>
      <c r="ACO4" s="145"/>
      <c r="ACP4" s="145"/>
      <c r="ACQ4" s="145"/>
      <c r="ACR4" s="145"/>
      <c r="ACS4" s="145"/>
      <c r="ACT4" s="145"/>
      <c r="ACU4" s="145"/>
      <c r="ACV4" s="145"/>
      <c r="ACW4" s="145"/>
      <c r="ACX4" s="145"/>
      <c r="ACY4" s="145"/>
      <c r="ACZ4" s="145"/>
      <c r="ADA4" s="145"/>
      <c r="ADB4" s="145"/>
      <c r="ADC4" s="145"/>
      <c r="ADD4" s="145"/>
      <c r="ADE4" s="145"/>
      <c r="ADF4" s="145"/>
      <c r="ADG4" s="145"/>
      <c r="ADH4" s="145"/>
      <c r="ADI4" s="145"/>
      <c r="ADJ4" s="145"/>
      <c r="ADK4" s="145"/>
      <c r="ADL4" s="145"/>
      <c r="ADM4" s="145"/>
      <c r="ADN4" s="145"/>
      <c r="ADO4" s="145"/>
      <c r="ADP4" s="145"/>
      <c r="ADQ4" s="145"/>
      <c r="ADR4" s="145"/>
      <c r="ADS4" s="145"/>
      <c r="ADT4" s="145"/>
      <c r="ADU4" s="145"/>
      <c r="ADV4" s="145"/>
      <c r="ADW4" s="145"/>
      <c r="ADX4" s="145"/>
      <c r="ADY4" s="145"/>
      <c r="ADZ4" s="145"/>
      <c r="AEA4" s="145"/>
      <c r="AEB4" s="145"/>
      <c r="AEC4" s="145"/>
      <c r="AED4" s="145"/>
      <c r="AEE4" s="145"/>
      <c r="AEF4" s="145"/>
      <c r="AEG4" s="145"/>
      <c r="AEH4" s="145"/>
      <c r="AEI4" s="145"/>
      <c r="AEJ4" s="145"/>
      <c r="AEK4" s="145"/>
      <c r="AEL4" s="145"/>
      <c r="AEM4" s="145"/>
      <c r="AEN4" s="145"/>
      <c r="AEO4" s="145"/>
      <c r="AEP4" s="145"/>
      <c r="AEQ4" s="145"/>
      <c r="AER4" s="145"/>
      <c r="AES4" s="145"/>
      <c r="AET4" s="145"/>
      <c r="AEU4" s="145"/>
      <c r="AEV4" s="145"/>
      <c r="AEW4" s="145"/>
      <c r="AEX4" s="145"/>
      <c r="AEY4" s="145"/>
      <c r="AEZ4" s="145"/>
      <c r="AFA4" s="145"/>
      <c r="AFB4" s="145"/>
      <c r="AFC4" s="145"/>
      <c r="AFD4" s="145"/>
      <c r="AFE4" s="145"/>
      <c r="AFF4" s="145"/>
      <c r="AFG4" s="145"/>
      <c r="AFH4" s="145"/>
      <c r="AFI4" s="145"/>
      <c r="AFJ4" s="145"/>
      <c r="AFK4" s="145"/>
      <c r="AFL4" s="145"/>
      <c r="AFM4" s="145"/>
      <c r="AFN4" s="145"/>
      <c r="AFO4" s="145"/>
      <c r="AFP4" s="145"/>
      <c r="AFQ4" s="145"/>
      <c r="AFR4" s="145"/>
      <c r="AFS4" s="145"/>
      <c r="AFT4" s="145"/>
      <c r="AFU4" s="145"/>
      <c r="AFV4" s="145"/>
      <c r="AFW4" s="145"/>
      <c r="AFX4" s="145"/>
      <c r="AFY4" s="145"/>
      <c r="AFZ4" s="145"/>
      <c r="AGA4" s="145"/>
      <c r="AGB4" s="145"/>
      <c r="AGC4" s="145"/>
      <c r="AGD4" s="145"/>
      <c r="AGE4" s="145"/>
      <c r="AGF4" s="145"/>
      <c r="AGG4" s="145"/>
      <c r="AGH4" s="145"/>
      <c r="AGI4" s="145"/>
      <c r="AGJ4" s="145"/>
      <c r="AGK4" s="145"/>
      <c r="AGL4" s="145"/>
      <c r="AGM4" s="145"/>
      <c r="AGN4" s="145"/>
      <c r="AGO4" s="145"/>
      <c r="AGP4" s="145"/>
      <c r="AGQ4" s="145"/>
      <c r="AGR4" s="145"/>
      <c r="AGS4" s="145"/>
      <c r="AGT4" s="145"/>
      <c r="AGU4" s="145"/>
      <c r="AGV4" s="145"/>
      <c r="AGW4" s="145"/>
      <c r="AGX4" s="145"/>
      <c r="AGY4" s="145"/>
      <c r="AGZ4" s="145"/>
      <c r="AHA4" s="145"/>
      <c r="AHB4" s="145"/>
      <c r="AHC4" s="145"/>
      <c r="AHD4" s="145"/>
      <c r="AHE4" s="145"/>
      <c r="AHF4" s="145"/>
      <c r="AHG4" s="145"/>
      <c r="AHH4" s="145"/>
      <c r="AHI4" s="145"/>
      <c r="AHJ4" s="145"/>
      <c r="AHK4" s="145"/>
      <c r="AHL4" s="145"/>
      <c r="AHM4" s="145"/>
      <c r="AHN4" s="145"/>
      <c r="AHO4" s="145"/>
      <c r="AHP4" s="145"/>
      <c r="AHQ4" s="145"/>
      <c r="AHR4" s="145"/>
      <c r="AHS4" s="145"/>
      <c r="AHT4" s="145"/>
      <c r="AHU4" s="145"/>
      <c r="AHV4" s="145"/>
      <c r="AHW4" s="145"/>
      <c r="AHX4" s="145"/>
      <c r="AHY4" s="145"/>
      <c r="AHZ4" s="145"/>
      <c r="AIA4" s="145"/>
      <c r="AIB4" s="145"/>
      <c r="AIC4" s="145"/>
      <c r="AID4" s="145"/>
      <c r="AIE4" s="145"/>
      <c r="AIF4" s="145"/>
      <c r="AIG4" s="145"/>
      <c r="AIH4" s="145"/>
      <c r="AII4" s="145"/>
      <c r="AIJ4" s="145"/>
      <c r="AIK4" s="145"/>
      <c r="AIL4" s="145"/>
      <c r="AIM4" s="145"/>
      <c r="AIN4" s="145"/>
      <c r="AIO4" s="145"/>
      <c r="AIP4" s="145"/>
      <c r="AIQ4" s="145"/>
      <c r="AIR4" s="145"/>
      <c r="AIS4" s="145"/>
      <c r="AIT4" s="145"/>
      <c r="AIU4" s="145"/>
      <c r="AIV4" s="145"/>
      <c r="AIW4" s="145"/>
      <c r="AIX4" s="145"/>
      <c r="AIY4" s="145"/>
      <c r="AIZ4" s="145"/>
      <c r="AJA4" s="145"/>
      <c r="AJB4" s="145"/>
      <c r="AJC4" s="145"/>
      <c r="AJD4" s="145"/>
      <c r="AJE4" s="145"/>
      <c r="AJF4" s="145"/>
      <c r="AJG4" s="145"/>
      <c r="AJH4" s="145"/>
      <c r="AJI4" s="145"/>
      <c r="AJJ4" s="145"/>
      <c r="AJK4" s="145"/>
      <c r="AJL4" s="145"/>
      <c r="AJM4" s="145"/>
      <c r="AJN4" s="145"/>
      <c r="AJO4" s="145"/>
      <c r="AJP4" s="145"/>
      <c r="AJQ4" s="145"/>
      <c r="AJR4" s="145"/>
      <c r="AJS4" s="145"/>
      <c r="AJT4" s="145"/>
      <c r="AJU4" s="145"/>
      <c r="AJV4" s="145"/>
      <c r="AJW4" s="145"/>
      <c r="AJX4" s="145"/>
      <c r="AJY4" s="145"/>
      <c r="AJZ4" s="145"/>
      <c r="AKA4" s="145"/>
      <c r="AKB4" s="145"/>
      <c r="AKC4" s="145"/>
      <c r="AKD4" s="145"/>
      <c r="AKE4" s="145"/>
      <c r="AKF4" s="145"/>
      <c r="AKG4" s="145"/>
      <c r="AKH4" s="145"/>
      <c r="AKI4" s="145"/>
      <c r="AKJ4" s="145"/>
      <c r="AKK4" s="145"/>
      <c r="AKL4" s="145"/>
      <c r="AKM4" s="145"/>
      <c r="AKN4" s="145"/>
      <c r="AKO4" s="145"/>
      <c r="AKP4" s="145"/>
      <c r="AKQ4" s="145"/>
      <c r="AKR4" s="145"/>
      <c r="AKS4" s="145"/>
      <c r="AKT4" s="145"/>
      <c r="AKU4" s="145"/>
      <c r="AKV4" s="145"/>
      <c r="AKW4" s="145"/>
      <c r="AKX4" s="145"/>
      <c r="AKY4" s="145"/>
      <c r="AKZ4" s="145"/>
      <c r="ALA4" s="145"/>
      <c r="ALB4" s="145"/>
      <c r="ALC4" s="145"/>
      <c r="ALD4" s="145"/>
      <c r="ALE4" s="145"/>
      <c r="ALF4" s="145"/>
      <c r="ALG4" s="145"/>
      <c r="ALH4" s="145"/>
      <c r="ALI4" s="145"/>
      <c r="ALJ4" s="145"/>
      <c r="ALK4" s="145"/>
      <c r="ALL4" s="145"/>
      <c r="ALM4" s="145"/>
      <c r="ALN4" s="145"/>
      <c r="ALO4" s="145"/>
      <c r="ALP4" s="145"/>
      <c r="ALQ4" s="145"/>
      <c r="ALR4" s="145"/>
      <c r="ALS4" s="145"/>
      <c r="ALT4" s="145"/>
      <c r="ALU4" s="145"/>
      <c r="ALV4" s="145"/>
      <c r="ALW4" s="145"/>
      <c r="ALX4" s="145"/>
      <c r="ALY4" s="145"/>
      <c r="ALZ4" s="145"/>
      <c r="AMA4" s="145"/>
      <c r="AMB4" s="145"/>
      <c r="AMC4" s="145"/>
      <c r="AMD4" s="145"/>
      <c r="AME4" s="145"/>
      <c r="AMF4" s="145"/>
      <c r="AMG4" s="145"/>
      <c r="AMH4" s="145"/>
      <c r="AMI4" s="145"/>
      <c r="AMJ4" s="145"/>
      <c r="AMK4" s="145"/>
      <c r="AML4" s="145"/>
    </row>
    <row r="5" spans="1:1026" s="131" customFormat="1" ht="12.75" customHeight="1">
      <c r="A5" s="145" t="str">
        <f t="shared" si="0"/>
        <v>LOAN.FO_CREATED</v>
      </c>
      <c r="B5" s="134">
        <f>B4+1</f>
        <v>110001</v>
      </c>
      <c r="C5" s="146">
        <v>0</v>
      </c>
      <c r="D5" s="146">
        <v>1</v>
      </c>
      <c r="E5" s="146">
        <f t="shared" si="1"/>
        <v>100000</v>
      </c>
      <c r="F5" s="146">
        <v>100000</v>
      </c>
      <c r="G5" s="146" t="s">
        <v>34</v>
      </c>
      <c r="H5" s="146">
        <v>100000</v>
      </c>
      <c r="I5" s="145" t="s">
        <v>505</v>
      </c>
      <c r="J5" s="146">
        <f>VLOOKUP(I5,T_FSM_TYPE!$A:$B,2,0)</f>
        <v>110000</v>
      </c>
      <c r="K5" s="131" t="s">
        <v>571</v>
      </c>
      <c r="L5" s="145" t="s">
        <v>37</v>
      </c>
      <c r="M5" s="215" t="str">
        <f t="shared" ref="M5:M59" si="2">K5</f>
        <v>FO_CREATED</v>
      </c>
      <c r="N5" s="145" t="str">
        <f t="shared" ref="N5:N60" si="3">"INSERT INTO "&amp;$B$2&amp;" VALUES("&amp;B5&amp;", "&amp;C5&amp;", "&amp;D5&amp;", "&amp;E5&amp;", "&amp;F5&amp;", "&amp;G5&amp;", "&amp;H5&amp;", "&amp;J5&amp;", '"&amp;K5&amp;"', '"&amp;L5&amp;"' ,'"&amp;M5&amp;"')"</f>
        <v>INSERT INTO T_FSM_STATE VALUES(110001, 0, 1, 100000, 100000, GETDATE(), 100000, 110000, 'FO_CREATED', '?' ,'FO_CREATED')</v>
      </c>
      <c r="O5" s="145"/>
      <c r="P5" s="145"/>
      <c r="Q5" s="145"/>
      <c r="R5" s="145"/>
      <c r="S5" s="145"/>
      <c r="T5" s="145"/>
      <c r="U5" s="145"/>
      <c r="V5" s="145"/>
      <c r="W5" s="145"/>
      <c r="X5" s="145"/>
      <c r="Y5" s="145"/>
      <c r="Z5" s="145"/>
      <c r="AA5" s="145"/>
      <c r="AB5" s="145"/>
      <c r="AC5" s="145"/>
      <c r="AD5" s="145"/>
      <c r="AE5" s="145"/>
      <c r="AF5" s="145"/>
      <c r="AG5" s="145"/>
      <c r="AH5" s="145"/>
      <c r="AI5" s="145"/>
      <c r="AJ5" s="145"/>
      <c r="AK5" s="145"/>
      <c r="AL5" s="145"/>
      <c r="AM5" s="145"/>
      <c r="AN5" s="145"/>
      <c r="AO5" s="145"/>
      <c r="AP5" s="145"/>
      <c r="AQ5" s="145"/>
      <c r="AR5" s="145"/>
      <c r="AS5" s="145"/>
      <c r="AT5" s="145"/>
      <c r="AU5" s="145"/>
      <c r="AV5" s="145"/>
      <c r="AW5" s="145"/>
      <c r="AX5" s="145"/>
      <c r="AY5" s="145"/>
      <c r="AZ5" s="145"/>
      <c r="BA5" s="145"/>
      <c r="BB5" s="145"/>
      <c r="BC5" s="145"/>
      <c r="BD5" s="145"/>
      <c r="BE5" s="145"/>
      <c r="BF5" s="145"/>
      <c r="BG5" s="145"/>
      <c r="BH5" s="145"/>
      <c r="BI5" s="145"/>
      <c r="BJ5" s="145"/>
      <c r="BK5" s="145"/>
      <c r="BL5" s="145"/>
      <c r="BM5" s="145"/>
      <c r="BN5" s="145"/>
      <c r="BO5" s="145"/>
      <c r="BP5" s="145"/>
      <c r="BQ5" s="145"/>
      <c r="BR5" s="145"/>
      <c r="BS5" s="145"/>
      <c r="BT5" s="145"/>
      <c r="BU5" s="145"/>
      <c r="BV5" s="145"/>
      <c r="BW5" s="145"/>
      <c r="BX5" s="145"/>
      <c r="BY5" s="145"/>
      <c r="BZ5" s="145"/>
      <c r="CA5" s="145"/>
      <c r="CB5" s="145"/>
      <c r="CC5" s="145"/>
      <c r="CD5" s="145"/>
      <c r="CE5" s="145"/>
      <c r="CF5" s="145"/>
      <c r="CG5" s="145"/>
      <c r="CH5" s="145"/>
      <c r="CI5" s="145"/>
      <c r="CJ5" s="145"/>
      <c r="CK5" s="145"/>
      <c r="CL5" s="145"/>
      <c r="CM5" s="145"/>
      <c r="CN5" s="145"/>
      <c r="CO5" s="145"/>
      <c r="CP5" s="145"/>
      <c r="CQ5" s="145"/>
      <c r="CR5" s="145"/>
      <c r="CS5" s="145"/>
      <c r="CT5" s="145"/>
      <c r="CU5" s="145"/>
      <c r="CV5" s="145"/>
      <c r="CW5" s="145"/>
      <c r="CX5" s="145"/>
      <c r="CY5" s="145"/>
      <c r="CZ5" s="145"/>
      <c r="DA5" s="145"/>
      <c r="DB5" s="145"/>
      <c r="DC5" s="145"/>
      <c r="DD5" s="145"/>
      <c r="DE5" s="145"/>
      <c r="DF5" s="145"/>
      <c r="DG5" s="145"/>
      <c r="DH5" s="145"/>
      <c r="DI5" s="145"/>
      <c r="DJ5" s="145"/>
      <c r="DK5" s="145"/>
      <c r="DL5" s="145"/>
      <c r="DM5" s="145"/>
      <c r="DN5" s="145"/>
      <c r="DO5" s="145"/>
      <c r="DP5" s="145"/>
      <c r="DQ5" s="145"/>
      <c r="DR5" s="145"/>
      <c r="DS5" s="145"/>
      <c r="DT5" s="145"/>
      <c r="DU5" s="145"/>
      <c r="DV5" s="145"/>
      <c r="DW5" s="145"/>
      <c r="DX5" s="145"/>
      <c r="DY5" s="145"/>
      <c r="DZ5" s="145"/>
      <c r="EA5" s="145"/>
      <c r="EB5" s="145"/>
      <c r="EC5" s="145"/>
      <c r="ED5" s="145"/>
      <c r="EE5" s="145"/>
      <c r="EF5" s="145"/>
      <c r="EG5" s="145"/>
      <c r="EH5" s="145"/>
      <c r="EI5" s="145"/>
      <c r="EJ5" s="145"/>
      <c r="EK5" s="145"/>
      <c r="EL5" s="145"/>
      <c r="EM5" s="145"/>
      <c r="EN5" s="145"/>
      <c r="EO5" s="145"/>
      <c r="EP5" s="145"/>
      <c r="EQ5" s="145"/>
      <c r="ER5" s="145"/>
      <c r="ES5" s="145"/>
      <c r="ET5" s="145"/>
      <c r="EU5" s="145"/>
      <c r="EV5" s="145"/>
      <c r="EW5" s="145"/>
      <c r="EX5" s="145"/>
      <c r="EY5" s="145"/>
      <c r="EZ5" s="145"/>
      <c r="FA5" s="145"/>
      <c r="FB5" s="145"/>
      <c r="FC5" s="145"/>
      <c r="FD5" s="145"/>
      <c r="FE5" s="145"/>
      <c r="FF5" s="145"/>
      <c r="FG5" s="145"/>
      <c r="FH5" s="145"/>
      <c r="FI5" s="145"/>
      <c r="FJ5" s="145"/>
      <c r="FK5" s="145"/>
      <c r="FL5" s="145"/>
      <c r="FM5" s="145"/>
      <c r="FN5" s="145"/>
      <c r="FO5" s="145"/>
      <c r="FP5" s="145"/>
      <c r="FQ5" s="145"/>
      <c r="FR5" s="145"/>
      <c r="FS5" s="145"/>
      <c r="FT5" s="145"/>
      <c r="FU5" s="145"/>
      <c r="FV5" s="145"/>
      <c r="FW5" s="145"/>
      <c r="FX5" s="145"/>
      <c r="FY5" s="145"/>
      <c r="FZ5" s="145"/>
      <c r="GA5" s="145"/>
      <c r="GB5" s="145"/>
      <c r="GC5" s="145"/>
      <c r="GD5" s="145"/>
      <c r="GE5" s="145"/>
      <c r="GF5" s="145"/>
      <c r="GG5" s="145"/>
      <c r="GH5" s="145"/>
      <c r="GI5" s="145"/>
      <c r="GJ5" s="145"/>
      <c r="GK5" s="145"/>
      <c r="GL5" s="145"/>
      <c r="GM5" s="145"/>
      <c r="GN5" s="145"/>
      <c r="GO5" s="145"/>
      <c r="GP5" s="145"/>
      <c r="GQ5" s="145"/>
      <c r="GR5" s="145"/>
      <c r="GS5" s="145"/>
      <c r="GT5" s="145"/>
      <c r="GU5" s="145"/>
      <c r="GV5" s="145"/>
      <c r="GW5" s="145"/>
      <c r="GX5" s="145"/>
      <c r="GY5" s="145"/>
      <c r="GZ5" s="145"/>
      <c r="HA5" s="145"/>
      <c r="HB5" s="145"/>
      <c r="HC5" s="145"/>
      <c r="HD5" s="145"/>
      <c r="HE5" s="145"/>
      <c r="HF5" s="145"/>
      <c r="HG5" s="145"/>
      <c r="HH5" s="145"/>
      <c r="HI5" s="145"/>
      <c r="HJ5" s="145"/>
      <c r="HK5" s="145"/>
      <c r="HL5" s="145"/>
      <c r="HM5" s="145"/>
      <c r="HN5" s="145"/>
      <c r="HO5" s="145"/>
      <c r="HP5" s="145"/>
      <c r="HQ5" s="145"/>
      <c r="HR5" s="145"/>
      <c r="HS5" s="145"/>
      <c r="HT5" s="145"/>
      <c r="HU5" s="145"/>
      <c r="HV5" s="145"/>
      <c r="HW5" s="145"/>
      <c r="HX5" s="145"/>
      <c r="HY5" s="145"/>
      <c r="HZ5" s="145"/>
      <c r="IA5" s="145"/>
      <c r="IB5" s="145"/>
      <c r="IC5" s="145"/>
      <c r="ID5" s="145"/>
      <c r="IE5" s="145"/>
      <c r="IF5" s="145"/>
      <c r="IG5" s="145"/>
      <c r="IH5" s="145"/>
      <c r="II5" s="145"/>
      <c r="IJ5" s="145"/>
      <c r="IK5" s="145"/>
      <c r="IL5" s="145"/>
      <c r="IM5" s="145"/>
      <c r="IN5" s="145"/>
      <c r="IO5" s="145"/>
      <c r="IP5" s="145"/>
      <c r="IQ5" s="145"/>
      <c r="IR5" s="145"/>
      <c r="IS5" s="145"/>
      <c r="IT5" s="145"/>
      <c r="IU5" s="145"/>
      <c r="IV5" s="145"/>
      <c r="IW5" s="145"/>
      <c r="IX5" s="145"/>
      <c r="IY5" s="145"/>
      <c r="IZ5" s="145"/>
      <c r="JA5" s="145"/>
      <c r="JB5" s="145"/>
      <c r="JC5" s="145"/>
      <c r="JD5" s="145"/>
      <c r="JE5" s="145"/>
      <c r="JF5" s="145"/>
      <c r="JG5" s="145"/>
      <c r="JH5" s="145"/>
      <c r="JI5" s="145"/>
      <c r="JJ5" s="145"/>
      <c r="JK5" s="145"/>
      <c r="JL5" s="145"/>
      <c r="JM5" s="145"/>
      <c r="JN5" s="145"/>
      <c r="JO5" s="145"/>
      <c r="JP5" s="145"/>
      <c r="JQ5" s="145"/>
      <c r="JR5" s="145"/>
      <c r="JS5" s="145"/>
      <c r="JT5" s="145"/>
      <c r="JU5" s="145"/>
      <c r="JV5" s="145"/>
      <c r="JW5" s="145"/>
      <c r="JX5" s="145"/>
      <c r="JY5" s="145"/>
      <c r="JZ5" s="145"/>
      <c r="KA5" s="145"/>
      <c r="KB5" s="145"/>
      <c r="KC5" s="145"/>
      <c r="KD5" s="145"/>
      <c r="KE5" s="145"/>
      <c r="KF5" s="145"/>
      <c r="KG5" s="145"/>
      <c r="KH5" s="145"/>
      <c r="KI5" s="145"/>
      <c r="KJ5" s="145"/>
      <c r="KK5" s="145"/>
      <c r="KL5" s="145"/>
      <c r="KM5" s="145"/>
      <c r="KN5" s="145"/>
      <c r="KO5" s="145"/>
      <c r="KP5" s="145"/>
      <c r="KQ5" s="145"/>
      <c r="KR5" s="145"/>
      <c r="KS5" s="145"/>
      <c r="KT5" s="145"/>
      <c r="KU5" s="145"/>
      <c r="KV5" s="145"/>
      <c r="KW5" s="145"/>
      <c r="KX5" s="145"/>
      <c r="KY5" s="145"/>
      <c r="KZ5" s="145"/>
      <c r="LA5" s="145"/>
      <c r="LB5" s="145"/>
      <c r="LC5" s="145"/>
      <c r="LD5" s="145"/>
      <c r="LE5" s="145"/>
      <c r="LF5" s="145"/>
      <c r="LG5" s="145"/>
      <c r="LH5" s="145"/>
      <c r="LI5" s="145"/>
      <c r="LJ5" s="145"/>
      <c r="LK5" s="145"/>
      <c r="LL5" s="145"/>
      <c r="LM5" s="145"/>
      <c r="LN5" s="145"/>
      <c r="LO5" s="145"/>
      <c r="LP5" s="145"/>
      <c r="LQ5" s="145"/>
      <c r="LR5" s="145"/>
      <c r="LS5" s="145"/>
      <c r="LT5" s="145"/>
      <c r="LU5" s="145"/>
      <c r="LV5" s="145"/>
      <c r="LW5" s="145"/>
      <c r="LX5" s="145"/>
      <c r="LY5" s="145"/>
      <c r="LZ5" s="145"/>
      <c r="MA5" s="145"/>
      <c r="MB5" s="145"/>
      <c r="MC5" s="145"/>
      <c r="MD5" s="145"/>
      <c r="ME5" s="145"/>
      <c r="MF5" s="145"/>
      <c r="MG5" s="145"/>
      <c r="MH5" s="145"/>
      <c r="MI5" s="145"/>
      <c r="MJ5" s="145"/>
      <c r="MK5" s="145"/>
      <c r="ML5" s="145"/>
      <c r="MM5" s="145"/>
      <c r="MN5" s="145"/>
      <c r="MO5" s="145"/>
      <c r="MP5" s="145"/>
      <c r="MQ5" s="145"/>
      <c r="MR5" s="145"/>
      <c r="MS5" s="145"/>
      <c r="MT5" s="145"/>
      <c r="MU5" s="145"/>
      <c r="MV5" s="145"/>
      <c r="MW5" s="145"/>
      <c r="MX5" s="145"/>
      <c r="MY5" s="145"/>
      <c r="MZ5" s="145"/>
      <c r="NA5" s="145"/>
      <c r="NB5" s="145"/>
      <c r="NC5" s="145"/>
      <c r="ND5" s="145"/>
      <c r="NE5" s="145"/>
      <c r="NF5" s="145"/>
      <c r="NG5" s="145"/>
      <c r="NH5" s="145"/>
      <c r="NI5" s="145"/>
      <c r="NJ5" s="145"/>
      <c r="NK5" s="145"/>
      <c r="NL5" s="145"/>
      <c r="NM5" s="145"/>
      <c r="NN5" s="145"/>
      <c r="NO5" s="145"/>
      <c r="NP5" s="145"/>
      <c r="NQ5" s="145"/>
      <c r="NR5" s="145"/>
      <c r="NS5" s="145"/>
      <c r="NT5" s="145"/>
      <c r="NU5" s="145"/>
      <c r="NV5" s="145"/>
      <c r="NW5" s="145"/>
      <c r="NX5" s="145"/>
      <c r="NY5" s="145"/>
      <c r="NZ5" s="145"/>
      <c r="OA5" s="145"/>
      <c r="OB5" s="145"/>
      <c r="OC5" s="145"/>
      <c r="OD5" s="145"/>
      <c r="OE5" s="145"/>
      <c r="OF5" s="145"/>
      <c r="OG5" s="145"/>
      <c r="OH5" s="145"/>
      <c r="OI5" s="145"/>
      <c r="OJ5" s="145"/>
      <c r="OK5" s="145"/>
      <c r="OL5" s="145"/>
      <c r="OM5" s="145"/>
      <c r="ON5" s="145"/>
      <c r="OO5" s="145"/>
      <c r="OP5" s="145"/>
      <c r="OQ5" s="145"/>
      <c r="OR5" s="145"/>
      <c r="OS5" s="145"/>
      <c r="OT5" s="145"/>
      <c r="OU5" s="145"/>
      <c r="OV5" s="145"/>
      <c r="OW5" s="145"/>
      <c r="OX5" s="145"/>
      <c r="OY5" s="145"/>
      <c r="OZ5" s="145"/>
      <c r="PA5" s="145"/>
      <c r="PB5" s="145"/>
      <c r="PC5" s="145"/>
      <c r="PD5" s="145"/>
      <c r="PE5" s="145"/>
      <c r="PF5" s="145"/>
      <c r="PG5" s="145"/>
      <c r="PH5" s="145"/>
      <c r="PI5" s="145"/>
      <c r="PJ5" s="145"/>
      <c r="PK5" s="145"/>
      <c r="PL5" s="145"/>
      <c r="PM5" s="145"/>
      <c r="PN5" s="145"/>
      <c r="PO5" s="145"/>
      <c r="PP5" s="145"/>
      <c r="PQ5" s="145"/>
      <c r="PR5" s="145"/>
      <c r="PS5" s="145"/>
      <c r="PT5" s="145"/>
      <c r="PU5" s="145"/>
      <c r="PV5" s="145"/>
      <c r="PW5" s="145"/>
      <c r="PX5" s="145"/>
      <c r="PY5" s="145"/>
      <c r="PZ5" s="145"/>
      <c r="QA5" s="145"/>
      <c r="QB5" s="145"/>
      <c r="QC5" s="145"/>
      <c r="QD5" s="145"/>
      <c r="QE5" s="145"/>
      <c r="QF5" s="145"/>
      <c r="QG5" s="145"/>
      <c r="QH5" s="145"/>
      <c r="QI5" s="145"/>
      <c r="QJ5" s="145"/>
      <c r="QK5" s="145"/>
      <c r="QL5" s="145"/>
      <c r="QM5" s="145"/>
      <c r="QN5" s="145"/>
      <c r="QO5" s="145"/>
      <c r="QP5" s="145"/>
      <c r="QQ5" s="145"/>
      <c r="QR5" s="145"/>
      <c r="QS5" s="145"/>
      <c r="QT5" s="145"/>
      <c r="QU5" s="145"/>
      <c r="QV5" s="145"/>
      <c r="QW5" s="145"/>
      <c r="QX5" s="145"/>
      <c r="QY5" s="145"/>
      <c r="QZ5" s="145"/>
      <c r="RA5" s="145"/>
      <c r="RB5" s="145"/>
      <c r="RC5" s="145"/>
      <c r="RD5" s="145"/>
      <c r="RE5" s="145"/>
      <c r="RF5" s="145"/>
      <c r="RG5" s="145"/>
      <c r="RH5" s="145"/>
      <c r="RI5" s="145"/>
      <c r="RJ5" s="145"/>
      <c r="RK5" s="145"/>
      <c r="RL5" s="145"/>
      <c r="RM5" s="145"/>
      <c r="RN5" s="145"/>
      <c r="RO5" s="145"/>
      <c r="RP5" s="145"/>
      <c r="RQ5" s="145"/>
      <c r="RR5" s="145"/>
      <c r="RS5" s="145"/>
      <c r="RT5" s="145"/>
      <c r="RU5" s="145"/>
      <c r="RV5" s="145"/>
      <c r="RW5" s="145"/>
      <c r="RX5" s="145"/>
      <c r="RY5" s="145"/>
      <c r="RZ5" s="145"/>
      <c r="SA5" s="145"/>
      <c r="SB5" s="145"/>
      <c r="SC5" s="145"/>
      <c r="SD5" s="145"/>
      <c r="SE5" s="145"/>
      <c r="SF5" s="145"/>
      <c r="SG5" s="145"/>
      <c r="SH5" s="145"/>
      <c r="SI5" s="145"/>
      <c r="SJ5" s="145"/>
      <c r="SK5" s="145"/>
      <c r="SL5" s="145"/>
      <c r="SM5" s="145"/>
      <c r="SN5" s="145"/>
      <c r="SO5" s="145"/>
      <c r="SP5" s="145"/>
      <c r="SQ5" s="145"/>
      <c r="SR5" s="145"/>
      <c r="SS5" s="145"/>
      <c r="ST5" s="145"/>
      <c r="SU5" s="145"/>
      <c r="SV5" s="145"/>
      <c r="SW5" s="145"/>
      <c r="SX5" s="145"/>
      <c r="SY5" s="145"/>
      <c r="SZ5" s="145"/>
      <c r="TA5" s="145"/>
      <c r="TB5" s="145"/>
      <c r="TC5" s="145"/>
      <c r="TD5" s="145"/>
      <c r="TE5" s="145"/>
      <c r="TF5" s="145"/>
      <c r="TG5" s="145"/>
      <c r="TH5" s="145"/>
      <c r="TI5" s="145"/>
      <c r="TJ5" s="145"/>
      <c r="TK5" s="145"/>
      <c r="TL5" s="145"/>
      <c r="TM5" s="145"/>
      <c r="TN5" s="145"/>
      <c r="TO5" s="145"/>
      <c r="TP5" s="145"/>
      <c r="TQ5" s="145"/>
      <c r="TR5" s="145"/>
      <c r="TS5" s="145"/>
      <c r="TT5" s="145"/>
      <c r="TU5" s="145"/>
      <c r="TV5" s="145"/>
      <c r="TW5" s="145"/>
      <c r="TX5" s="145"/>
      <c r="TY5" s="145"/>
      <c r="TZ5" s="145"/>
      <c r="UA5" s="145"/>
      <c r="UB5" s="145"/>
      <c r="UC5" s="145"/>
      <c r="UD5" s="145"/>
      <c r="UE5" s="145"/>
      <c r="UF5" s="145"/>
      <c r="UG5" s="145"/>
      <c r="UH5" s="145"/>
      <c r="UI5" s="145"/>
      <c r="UJ5" s="145"/>
      <c r="UK5" s="145"/>
      <c r="UL5" s="145"/>
      <c r="UM5" s="145"/>
      <c r="UN5" s="145"/>
      <c r="UO5" s="145"/>
      <c r="UP5" s="145"/>
      <c r="UQ5" s="145"/>
      <c r="UR5" s="145"/>
      <c r="US5" s="145"/>
      <c r="UT5" s="145"/>
      <c r="UU5" s="145"/>
      <c r="UV5" s="145"/>
      <c r="UW5" s="145"/>
      <c r="UX5" s="145"/>
      <c r="UY5" s="145"/>
      <c r="UZ5" s="145"/>
      <c r="VA5" s="145"/>
      <c r="VB5" s="145"/>
      <c r="VC5" s="145"/>
      <c r="VD5" s="145"/>
      <c r="VE5" s="145"/>
      <c r="VF5" s="145"/>
      <c r="VG5" s="145"/>
      <c r="VH5" s="145"/>
      <c r="VI5" s="145"/>
      <c r="VJ5" s="145"/>
      <c r="VK5" s="145"/>
      <c r="VL5" s="145"/>
      <c r="VM5" s="145"/>
      <c r="VN5" s="145"/>
      <c r="VO5" s="145"/>
      <c r="VP5" s="145"/>
      <c r="VQ5" s="145"/>
      <c r="VR5" s="145"/>
      <c r="VS5" s="145"/>
      <c r="VT5" s="145"/>
      <c r="VU5" s="145"/>
      <c r="VV5" s="145"/>
      <c r="VW5" s="145"/>
      <c r="VX5" s="145"/>
      <c r="VY5" s="145"/>
      <c r="VZ5" s="145"/>
      <c r="WA5" s="145"/>
      <c r="WB5" s="145"/>
      <c r="WC5" s="145"/>
      <c r="WD5" s="145"/>
      <c r="WE5" s="145"/>
      <c r="WF5" s="145"/>
      <c r="WG5" s="145"/>
      <c r="WH5" s="145"/>
      <c r="WI5" s="145"/>
      <c r="WJ5" s="145"/>
      <c r="WK5" s="145"/>
      <c r="WL5" s="145"/>
      <c r="WM5" s="145"/>
      <c r="WN5" s="145"/>
      <c r="WO5" s="145"/>
      <c r="WP5" s="145"/>
      <c r="WQ5" s="145"/>
      <c r="WR5" s="145"/>
      <c r="WS5" s="145"/>
      <c r="WT5" s="145"/>
      <c r="WU5" s="145"/>
      <c r="WV5" s="145"/>
      <c r="WW5" s="145"/>
      <c r="WX5" s="145"/>
      <c r="WY5" s="145"/>
      <c r="WZ5" s="145"/>
      <c r="XA5" s="145"/>
      <c r="XB5" s="145"/>
      <c r="XC5" s="145"/>
      <c r="XD5" s="145"/>
      <c r="XE5" s="145"/>
      <c r="XF5" s="145"/>
      <c r="XG5" s="145"/>
      <c r="XH5" s="145"/>
      <c r="XI5" s="145"/>
      <c r="XJ5" s="145"/>
      <c r="XK5" s="145"/>
      <c r="XL5" s="145"/>
      <c r="XM5" s="145"/>
      <c r="XN5" s="145"/>
      <c r="XO5" s="145"/>
      <c r="XP5" s="145"/>
      <c r="XQ5" s="145"/>
      <c r="XR5" s="145"/>
      <c r="XS5" s="145"/>
      <c r="XT5" s="145"/>
      <c r="XU5" s="145"/>
      <c r="XV5" s="145"/>
      <c r="XW5" s="145"/>
      <c r="XX5" s="145"/>
      <c r="XY5" s="145"/>
      <c r="XZ5" s="145"/>
      <c r="YA5" s="145"/>
      <c r="YB5" s="145"/>
      <c r="YC5" s="145"/>
      <c r="YD5" s="145"/>
      <c r="YE5" s="145"/>
      <c r="YF5" s="145"/>
      <c r="YG5" s="145"/>
      <c r="YH5" s="145"/>
      <c r="YI5" s="145"/>
      <c r="YJ5" s="145"/>
      <c r="YK5" s="145"/>
      <c r="YL5" s="145"/>
      <c r="YM5" s="145"/>
      <c r="YN5" s="145"/>
      <c r="YO5" s="145"/>
      <c r="YP5" s="145"/>
      <c r="YQ5" s="145"/>
      <c r="YR5" s="145"/>
      <c r="YS5" s="145"/>
      <c r="YT5" s="145"/>
      <c r="YU5" s="145"/>
      <c r="YV5" s="145"/>
      <c r="YW5" s="145"/>
      <c r="YX5" s="145"/>
      <c r="YY5" s="145"/>
      <c r="YZ5" s="145"/>
      <c r="ZA5" s="145"/>
      <c r="ZB5" s="145"/>
      <c r="ZC5" s="145"/>
      <c r="ZD5" s="145"/>
      <c r="ZE5" s="145"/>
      <c r="ZF5" s="145"/>
      <c r="ZG5" s="145"/>
      <c r="ZH5" s="145"/>
      <c r="ZI5" s="145"/>
      <c r="ZJ5" s="145"/>
      <c r="ZK5" s="145"/>
      <c r="ZL5" s="145"/>
      <c r="ZM5" s="145"/>
      <c r="ZN5" s="145"/>
      <c r="ZO5" s="145"/>
      <c r="ZP5" s="145"/>
      <c r="ZQ5" s="145"/>
      <c r="ZR5" s="145"/>
      <c r="ZS5" s="145"/>
      <c r="ZT5" s="145"/>
      <c r="ZU5" s="145"/>
      <c r="ZV5" s="145"/>
      <c r="ZW5" s="145"/>
      <c r="ZX5" s="145"/>
      <c r="ZY5" s="145"/>
      <c r="ZZ5" s="145"/>
      <c r="AAA5" s="145"/>
      <c r="AAB5" s="145"/>
      <c r="AAC5" s="145"/>
      <c r="AAD5" s="145"/>
      <c r="AAE5" s="145"/>
      <c r="AAF5" s="145"/>
      <c r="AAG5" s="145"/>
      <c r="AAH5" s="145"/>
      <c r="AAI5" s="145"/>
      <c r="AAJ5" s="145"/>
      <c r="AAK5" s="145"/>
      <c r="AAL5" s="145"/>
      <c r="AAM5" s="145"/>
      <c r="AAN5" s="145"/>
      <c r="AAO5" s="145"/>
      <c r="AAP5" s="145"/>
      <c r="AAQ5" s="145"/>
      <c r="AAR5" s="145"/>
      <c r="AAS5" s="145"/>
      <c r="AAT5" s="145"/>
      <c r="AAU5" s="145"/>
      <c r="AAV5" s="145"/>
      <c r="AAW5" s="145"/>
      <c r="AAX5" s="145"/>
      <c r="AAY5" s="145"/>
      <c r="AAZ5" s="145"/>
      <c r="ABA5" s="145"/>
      <c r="ABB5" s="145"/>
      <c r="ABC5" s="145"/>
      <c r="ABD5" s="145"/>
      <c r="ABE5" s="145"/>
      <c r="ABF5" s="145"/>
      <c r="ABG5" s="145"/>
      <c r="ABH5" s="145"/>
      <c r="ABI5" s="145"/>
      <c r="ABJ5" s="145"/>
      <c r="ABK5" s="145"/>
      <c r="ABL5" s="145"/>
      <c r="ABM5" s="145"/>
      <c r="ABN5" s="145"/>
      <c r="ABO5" s="145"/>
      <c r="ABP5" s="145"/>
      <c r="ABQ5" s="145"/>
      <c r="ABR5" s="145"/>
      <c r="ABS5" s="145"/>
      <c r="ABT5" s="145"/>
      <c r="ABU5" s="145"/>
      <c r="ABV5" s="145"/>
      <c r="ABW5" s="145"/>
      <c r="ABX5" s="145"/>
      <c r="ABY5" s="145"/>
      <c r="ABZ5" s="145"/>
      <c r="ACA5" s="145"/>
      <c r="ACB5" s="145"/>
      <c r="ACC5" s="145"/>
      <c r="ACD5" s="145"/>
      <c r="ACE5" s="145"/>
      <c r="ACF5" s="145"/>
      <c r="ACG5" s="145"/>
      <c r="ACH5" s="145"/>
      <c r="ACI5" s="145"/>
      <c r="ACJ5" s="145"/>
      <c r="ACK5" s="145"/>
      <c r="ACL5" s="145"/>
      <c r="ACM5" s="145"/>
      <c r="ACN5" s="145"/>
      <c r="ACO5" s="145"/>
      <c r="ACP5" s="145"/>
      <c r="ACQ5" s="145"/>
      <c r="ACR5" s="145"/>
      <c r="ACS5" s="145"/>
      <c r="ACT5" s="145"/>
      <c r="ACU5" s="145"/>
      <c r="ACV5" s="145"/>
      <c r="ACW5" s="145"/>
      <c r="ACX5" s="145"/>
      <c r="ACY5" s="145"/>
      <c r="ACZ5" s="145"/>
      <c r="ADA5" s="145"/>
      <c r="ADB5" s="145"/>
      <c r="ADC5" s="145"/>
      <c r="ADD5" s="145"/>
      <c r="ADE5" s="145"/>
      <c r="ADF5" s="145"/>
      <c r="ADG5" s="145"/>
      <c r="ADH5" s="145"/>
      <c r="ADI5" s="145"/>
      <c r="ADJ5" s="145"/>
      <c r="ADK5" s="145"/>
      <c r="ADL5" s="145"/>
      <c r="ADM5" s="145"/>
      <c r="ADN5" s="145"/>
      <c r="ADO5" s="145"/>
      <c r="ADP5" s="145"/>
      <c r="ADQ5" s="145"/>
      <c r="ADR5" s="145"/>
      <c r="ADS5" s="145"/>
      <c r="ADT5" s="145"/>
      <c r="ADU5" s="145"/>
      <c r="ADV5" s="145"/>
      <c r="ADW5" s="145"/>
      <c r="ADX5" s="145"/>
      <c r="ADY5" s="145"/>
      <c r="ADZ5" s="145"/>
      <c r="AEA5" s="145"/>
      <c r="AEB5" s="145"/>
      <c r="AEC5" s="145"/>
      <c r="AED5" s="145"/>
      <c r="AEE5" s="145"/>
      <c r="AEF5" s="145"/>
      <c r="AEG5" s="145"/>
      <c r="AEH5" s="145"/>
      <c r="AEI5" s="145"/>
      <c r="AEJ5" s="145"/>
      <c r="AEK5" s="145"/>
      <c r="AEL5" s="145"/>
      <c r="AEM5" s="145"/>
      <c r="AEN5" s="145"/>
      <c r="AEO5" s="145"/>
      <c r="AEP5" s="145"/>
      <c r="AEQ5" s="145"/>
      <c r="AER5" s="145"/>
      <c r="AES5" s="145"/>
      <c r="AET5" s="145"/>
      <c r="AEU5" s="145"/>
      <c r="AEV5" s="145"/>
      <c r="AEW5" s="145"/>
      <c r="AEX5" s="145"/>
      <c r="AEY5" s="145"/>
      <c r="AEZ5" s="145"/>
      <c r="AFA5" s="145"/>
      <c r="AFB5" s="145"/>
      <c r="AFC5" s="145"/>
      <c r="AFD5" s="145"/>
      <c r="AFE5" s="145"/>
      <c r="AFF5" s="145"/>
      <c r="AFG5" s="145"/>
      <c r="AFH5" s="145"/>
      <c r="AFI5" s="145"/>
      <c r="AFJ5" s="145"/>
      <c r="AFK5" s="145"/>
      <c r="AFL5" s="145"/>
      <c r="AFM5" s="145"/>
      <c r="AFN5" s="145"/>
      <c r="AFO5" s="145"/>
      <c r="AFP5" s="145"/>
      <c r="AFQ5" s="145"/>
      <c r="AFR5" s="145"/>
      <c r="AFS5" s="145"/>
      <c r="AFT5" s="145"/>
      <c r="AFU5" s="145"/>
      <c r="AFV5" s="145"/>
      <c r="AFW5" s="145"/>
      <c r="AFX5" s="145"/>
      <c r="AFY5" s="145"/>
      <c r="AFZ5" s="145"/>
      <c r="AGA5" s="145"/>
      <c r="AGB5" s="145"/>
      <c r="AGC5" s="145"/>
      <c r="AGD5" s="145"/>
      <c r="AGE5" s="145"/>
      <c r="AGF5" s="145"/>
      <c r="AGG5" s="145"/>
      <c r="AGH5" s="145"/>
      <c r="AGI5" s="145"/>
      <c r="AGJ5" s="145"/>
      <c r="AGK5" s="145"/>
      <c r="AGL5" s="145"/>
      <c r="AGM5" s="145"/>
      <c r="AGN5" s="145"/>
      <c r="AGO5" s="145"/>
      <c r="AGP5" s="145"/>
      <c r="AGQ5" s="145"/>
      <c r="AGR5" s="145"/>
      <c r="AGS5" s="145"/>
      <c r="AGT5" s="145"/>
      <c r="AGU5" s="145"/>
      <c r="AGV5" s="145"/>
      <c r="AGW5" s="145"/>
      <c r="AGX5" s="145"/>
      <c r="AGY5" s="145"/>
      <c r="AGZ5" s="145"/>
      <c r="AHA5" s="145"/>
      <c r="AHB5" s="145"/>
      <c r="AHC5" s="145"/>
      <c r="AHD5" s="145"/>
      <c r="AHE5" s="145"/>
      <c r="AHF5" s="145"/>
      <c r="AHG5" s="145"/>
      <c r="AHH5" s="145"/>
      <c r="AHI5" s="145"/>
      <c r="AHJ5" s="145"/>
      <c r="AHK5" s="145"/>
      <c r="AHL5" s="145"/>
      <c r="AHM5" s="145"/>
      <c r="AHN5" s="145"/>
      <c r="AHO5" s="145"/>
      <c r="AHP5" s="145"/>
      <c r="AHQ5" s="145"/>
      <c r="AHR5" s="145"/>
      <c r="AHS5" s="145"/>
      <c r="AHT5" s="145"/>
      <c r="AHU5" s="145"/>
      <c r="AHV5" s="145"/>
      <c r="AHW5" s="145"/>
      <c r="AHX5" s="145"/>
      <c r="AHY5" s="145"/>
      <c r="AHZ5" s="145"/>
      <c r="AIA5" s="145"/>
      <c r="AIB5" s="145"/>
      <c r="AIC5" s="145"/>
      <c r="AID5" s="145"/>
      <c r="AIE5" s="145"/>
      <c r="AIF5" s="145"/>
      <c r="AIG5" s="145"/>
      <c r="AIH5" s="145"/>
      <c r="AII5" s="145"/>
      <c r="AIJ5" s="145"/>
      <c r="AIK5" s="145"/>
      <c r="AIL5" s="145"/>
      <c r="AIM5" s="145"/>
      <c r="AIN5" s="145"/>
      <c r="AIO5" s="145"/>
      <c r="AIP5" s="145"/>
      <c r="AIQ5" s="145"/>
      <c r="AIR5" s="145"/>
      <c r="AIS5" s="145"/>
      <c r="AIT5" s="145"/>
      <c r="AIU5" s="145"/>
      <c r="AIV5" s="145"/>
      <c r="AIW5" s="145"/>
      <c r="AIX5" s="145"/>
      <c r="AIY5" s="145"/>
      <c r="AIZ5" s="145"/>
      <c r="AJA5" s="145"/>
      <c r="AJB5" s="145"/>
      <c r="AJC5" s="145"/>
      <c r="AJD5" s="145"/>
      <c r="AJE5" s="145"/>
      <c r="AJF5" s="145"/>
      <c r="AJG5" s="145"/>
      <c r="AJH5" s="145"/>
      <c r="AJI5" s="145"/>
      <c r="AJJ5" s="145"/>
      <c r="AJK5" s="145"/>
      <c r="AJL5" s="145"/>
      <c r="AJM5" s="145"/>
      <c r="AJN5" s="145"/>
      <c r="AJO5" s="145"/>
      <c r="AJP5" s="145"/>
      <c r="AJQ5" s="145"/>
      <c r="AJR5" s="145"/>
      <c r="AJS5" s="145"/>
      <c r="AJT5" s="145"/>
      <c r="AJU5" s="145"/>
      <c r="AJV5" s="145"/>
      <c r="AJW5" s="145"/>
      <c r="AJX5" s="145"/>
      <c r="AJY5" s="145"/>
      <c r="AJZ5" s="145"/>
      <c r="AKA5" s="145"/>
      <c r="AKB5" s="145"/>
      <c r="AKC5" s="145"/>
      <c r="AKD5" s="145"/>
      <c r="AKE5" s="145"/>
      <c r="AKF5" s="145"/>
      <c r="AKG5" s="145"/>
      <c r="AKH5" s="145"/>
      <c r="AKI5" s="145"/>
      <c r="AKJ5" s="145"/>
      <c r="AKK5" s="145"/>
      <c r="AKL5" s="145"/>
      <c r="AKM5" s="145"/>
      <c r="AKN5" s="145"/>
      <c r="AKO5" s="145"/>
      <c r="AKP5" s="145"/>
      <c r="AKQ5" s="145"/>
      <c r="AKR5" s="145"/>
      <c r="AKS5" s="145"/>
      <c r="AKT5" s="145"/>
      <c r="AKU5" s="145"/>
      <c r="AKV5" s="145"/>
      <c r="AKW5" s="145"/>
      <c r="AKX5" s="145"/>
      <c r="AKY5" s="145"/>
      <c r="AKZ5" s="145"/>
      <c r="ALA5" s="145"/>
      <c r="ALB5" s="145"/>
      <c r="ALC5" s="145"/>
      <c r="ALD5" s="145"/>
      <c r="ALE5" s="145"/>
      <c r="ALF5" s="145"/>
      <c r="ALG5" s="145"/>
      <c r="ALH5" s="145"/>
      <c r="ALI5" s="145"/>
      <c r="ALJ5" s="145"/>
      <c r="ALK5" s="145"/>
      <c r="ALL5" s="145"/>
      <c r="ALM5" s="145"/>
      <c r="ALN5" s="145"/>
      <c r="ALO5" s="145"/>
      <c r="ALP5" s="145"/>
      <c r="ALQ5" s="145"/>
      <c r="ALR5" s="145"/>
      <c r="ALS5" s="145"/>
      <c r="ALT5" s="145"/>
      <c r="ALU5" s="145"/>
      <c r="ALV5" s="145"/>
      <c r="ALW5" s="145"/>
      <c r="ALX5" s="145"/>
      <c r="ALY5" s="145"/>
      <c r="ALZ5" s="145"/>
      <c r="AMA5" s="145"/>
      <c r="AMB5" s="145"/>
      <c r="AMC5" s="145"/>
      <c r="AMD5" s="145"/>
      <c r="AME5" s="145"/>
      <c r="AMF5" s="145"/>
      <c r="AMG5" s="145"/>
      <c r="AMH5" s="145"/>
      <c r="AMI5" s="145"/>
      <c r="AMJ5" s="145"/>
      <c r="AMK5" s="145"/>
      <c r="AML5" s="145"/>
    </row>
    <row r="6" spans="1:1026" s="131" customFormat="1" ht="12.75" customHeight="1">
      <c r="A6" s="145" t="str">
        <f t="shared" si="0"/>
        <v>LOAN.FO_UPDATED</v>
      </c>
      <c r="B6" s="134">
        <f t="shared" ref="B6:B59" si="4">B5+1</f>
        <v>110002</v>
      </c>
      <c r="C6" s="146">
        <v>0</v>
      </c>
      <c r="D6" s="146">
        <v>1</v>
      </c>
      <c r="E6" s="146">
        <f t="shared" si="1"/>
        <v>100000</v>
      </c>
      <c r="F6" s="146">
        <v>100000</v>
      </c>
      <c r="G6" s="146" t="s">
        <v>34</v>
      </c>
      <c r="H6" s="146">
        <v>100000</v>
      </c>
      <c r="I6" s="145" t="s">
        <v>505</v>
      </c>
      <c r="J6" s="146">
        <f>VLOOKUP(I6,T_FSM_TYPE!$A:$B,2,0)</f>
        <v>110000</v>
      </c>
      <c r="K6" s="131" t="s">
        <v>572</v>
      </c>
      <c r="L6" s="145" t="s">
        <v>37</v>
      </c>
      <c r="M6" s="215" t="str">
        <f t="shared" si="2"/>
        <v>FO_UPDATED</v>
      </c>
      <c r="N6" s="145" t="str">
        <f t="shared" si="3"/>
        <v>INSERT INTO T_FSM_STATE VALUES(110002, 0, 1, 100000, 100000, GETDATE(), 100000, 110000, 'FO_UPDATED', '?' ,'FO_UPDATED')</v>
      </c>
      <c r="O6" s="145"/>
      <c r="P6" s="145"/>
      <c r="Q6" s="145"/>
      <c r="R6" s="145"/>
      <c r="S6" s="145"/>
      <c r="T6" s="145"/>
      <c r="U6" s="145"/>
      <c r="V6" s="145"/>
      <c r="W6" s="145"/>
      <c r="X6" s="145"/>
      <c r="Y6" s="145"/>
      <c r="Z6" s="145"/>
      <c r="AA6" s="145"/>
      <c r="AB6" s="145"/>
      <c r="AC6" s="145"/>
      <c r="AD6" s="145"/>
      <c r="AE6" s="145"/>
      <c r="AF6" s="145"/>
      <c r="AG6" s="145"/>
      <c r="AH6" s="145"/>
      <c r="AI6" s="145"/>
      <c r="AJ6" s="145"/>
      <c r="AK6" s="145"/>
      <c r="AL6" s="145"/>
      <c r="AM6" s="145"/>
      <c r="AN6" s="145"/>
      <c r="AO6" s="145"/>
      <c r="AP6" s="145"/>
      <c r="AQ6" s="145"/>
      <c r="AR6" s="145"/>
      <c r="AS6" s="145"/>
      <c r="AT6" s="145"/>
      <c r="AU6" s="145"/>
      <c r="AV6" s="145"/>
      <c r="AW6" s="145"/>
      <c r="AX6" s="145"/>
      <c r="AY6" s="145"/>
      <c r="AZ6" s="145"/>
      <c r="BA6" s="145"/>
      <c r="BB6" s="145"/>
      <c r="BC6" s="145"/>
      <c r="BD6" s="145"/>
      <c r="BE6" s="145"/>
      <c r="BF6" s="145"/>
      <c r="BG6" s="145"/>
      <c r="BH6" s="145"/>
      <c r="BI6" s="145"/>
      <c r="BJ6" s="145"/>
      <c r="BK6" s="145"/>
      <c r="BL6" s="145"/>
      <c r="BM6" s="145"/>
      <c r="BN6" s="145"/>
      <c r="BO6" s="145"/>
      <c r="BP6" s="145"/>
      <c r="BQ6" s="145"/>
      <c r="BR6" s="145"/>
      <c r="BS6" s="145"/>
      <c r="BT6" s="145"/>
      <c r="BU6" s="145"/>
      <c r="BV6" s="145"/>
      <c r="BW6" s="145"/>
      <c r="BX6" s="145"/>
      <c r="BY6" s="145"/>
      <c r="BZ6" s="145"/>
      <c r="CA6" s="145"/>
      <c r="CB6" s="145"/>
      <c r="CC6" s="145"/>
      <c r="CD6" s="145"/>
      <c r="CE6" s="145"/>
      <c r="CF6" s="145"/>
      <c r="CG6" s="145"/>
      <c r="CH6" s="145"/>
      <c r="CI6" s="145"/>
      <c r="CJ6" s="145"/>
      <c r="CK6" s="145"/>
      <c r="CL6" s="145"/>
      <c r="CM6" s="145"/>
      <c r="CN6" s="145"/>
      <c r="CO6" s="145"/>
      <c r="CP6" s="145"/>
      <c r="CQ6" s="145"/>
      <c r="CR6" s="145"/>
      <c r="CS6" s="145"/>
      <c r="CT6" s="145"/>
      <c r="CU6" s="145"/>
      <c r="CV6" s="145"/>
      <c r="CW6" s="145"/>
      <c r="CX6" s="145"/>
      <c r="CY6" s="145"/>
      <c r="CZ6" s="145"/>
      <c r="DA6" s="145"/>
      <c r="DB6" s="145"/>
      <c r="DC6" s="145"/>
      <c r="DD6" s="145"/>
      <c r="DE6" s="145"/>
      <c r="DF6" s="145"/>
      <c r="DG6" s="145"/>
      <c r="DH6" s="145"/>
      <c r="DI6" s="145"/>
      <c r="DJ6" s="145"/>
      <c r="DK6" s="145"/>
      <c r="DL6" s="145"/>
      <c r="DM6" s="145"/>
      <c r="DN6" s="145"/>
      <c r="DO6" s="145"/>
      <c r="DP6" s="145"/>
      <c r="DQ6" s="145"/>
      <c r="DR6" s="145"/>
      <c r="DS6" s="145"/>
      <c r="DT6" s="145"/>
      <c r="DU6" s="145"/>
      <c r="DV6" s="145"/>
      <c r="DW6" s="145"/>
      <c r="DX6" s="145"/>
      <c r="DY6" s="145"/>
      <c r="DZ6" s="145"/>
      <c r="EA6" s="145"/>
      <c r="EB6" s="145"/>
      <c r="EC6" s="145"/>
      <c r="ED6" s="145"/>
      <c r="EE6" s="145"/>
      <c r="EF6" s="145"/>
      <c r="EG6" s="145"/>
      <c r="EH6" s="145"/>
      <c r="EI6" s="145"/>
      <c r="EJ6" s="145"/>
      <c r="EK6" s="145"/>
      <c r="EL6" s="145"/>
      <c r="EM6" s="145"/>
      <c r="EN6" s="145"/>
      <c r="EO6" s="145"/>
      <c r="EP6" s="145"/>
      <c r="EQ6" s="145"/>
      <c r="ER6" s="145"/>
      <c r="ES6" s="145"/>
      <c r="ET6" s="145"/>
      <c r="EU6" s="145"/>
      <c r="EV6" s="145"/>
      <c r="EW6" s="145"/>
      <c r="EX6" s="145"/>
      <c r="EY6" s="145"/>
      <c r="EZ6" s="145"/>
      <c r="FA6" s="145"/>
      <c r="FB6" s="145"/>
      <c r="FC6" s="145"/>
      <c r="FD6" s="145"/>
      <c r="FE6" s="145"/>
      <c r="FF6" s="145"/>
      <c r="FG6" s="145"/>
      <c r="FH6" s="145"/>
      <c r="FI6" s="145"/>
      <c r="FJ6" s="145"/>
      <c r="FK6" s="145"/>
      <c r="FL6" s="145"/>
      <c r="FM6" s="145"/>
      <c r="FN6" s="145"/>
      <c r="FO6" s="145"/>
      <c r="FP6" s="145"/>
      <c r="FQ6" s="145"/>
      <c r="FR6" s="145"/>
      <c r="FS6" s="145"/>
      <c r="FT6" s="145"/>
      <c r="FU6" s="145"/>
      <c r="FV6" s="145"/>
      <c r="FW6" s="145"/>
      <c r="FX6" s="145"/>
      <c r="FY6" s="145"/>
      <c r="FZ6" s="145"/>
      <c r="GA6" s="145"/>
      <c r="GB6" s="145"/>
      <c r="GC6" s="145"/>
      <c r="GD6" s="145"/>
      <c r="GE6" s="145"/>
      <c r="GF6" s="145"/>
      <c r="GG6" s="145"/>
      <c r="GH6" s="145"/>
      <c r="GI6" s="145"/>
      <c r="GJ6" s="145"/>
      <c r="GK6" s="145"/>
      <c r="GL6" s="145"/>
      <c r="GM6" s="145"/>
      <c r="GN6" s="145"/>
      <c r="GO6" s="145"/>
      <c r="GP6" s="145"/>
      <c r="GQ6" s="145"/>
      <c r="GR6" s="145"/>
      <c r="GS6" s="145"/>
      <c r="GT6" s="145"/>
      <c r="GU6" s="145"/>
      <c r="GV6" s="145"/>
      <c r="GW6" s="145"/>
      <c r="GX6" s="145"/>
      <c r="GY6" s="145"/>
      <c r="GZ6" s="145"/>
      <c r="HA6" s="145"/>
      <c r="HB6" s="145"/>
      <c r="HC6" s="145"/>
      <c r="HD6" s="145"/>
      <c r="HE6" s="145"/>
      <c r="HF6" s="145"/>
      <c r="HG6" s="145"/>
      <c r="HH6" s="145"/>
      <c r="HI6" s="145"/>
      <c r="HJ6" s="145"/>
      <c r="HK6" s="145"/>
      <c r="HL6" s="145"/>
      <c r="HM6" s="145"/>
      <c r="HN6" s="145"/>
      <c r="HO6" s="145"/>
      <c r="HP6" s="145"/>
      <c r="HQ6" s="145"/>
      <c r="HR6" s="145"/>
      <c r="HS6" s="145"/>
      <c r="HT6" s="145"/>
      <c r="HU6" s="145"/>
      <c r="HV6" s="145"/>
      <c r="HW6" s="145"/>
      <c r="HX6" s="145"/>
      <c r="HY6" s="145"/>
      <c r="HZ6" s="145"/>
      <c r="IA6" s="145"/>
      <c r="IB6" s="145"/>
      <c r="IC6" s="145"/>
      <c r="ID6" s="145"/>
      <c r="IE6" s="145"/>
      <c r="IF6" s="145"/>
      <c r="IG6" s="145"/>
      <c r="IH6" s="145"/>
      <c r="II6" s="145"/>
      <c r="IJ6" s="145"/>
      <c r="IK6" s="145"/>
      <c r="IL6" s="145"/>
      <c r="IM6" s="145"/>
      <c r="IN6" s="145"/>
      <c r="IO6" s="145"/>
      <c r="IP6" s="145"/>
      <c r="IQ6" s="145"/>
      <c r="IR6" s="145"/>
      <c r="IS6" s="145"/>
      <c r="IT6" s="145"/>
      <c r="IU6" s="145"/>
      <c r="IV6" s="145"/>
      <c r="IW6" s="145"/>
      <c r="IX6" s="145"/>
      <c r="IY6" s="145"/>
      <c r="IZ6" s="145"/>
      <c r="JA6" s="145"/>
      <c r="JB6" s="145"/>
      <c r="JC6" s="145"/>
      <c r="JD6" s="145"/>
      <c r="JE6" s="145"/>
      <c r="JF6" s="145"/>
      <c r="JG6" s="145"/>
      <c r="JH6" s="145"/>
      <c r="JI6" s="145"/>
      <c r="JJ6" s="145"/>
      <c r="JK6" s="145"/>
      <c r="JL6" s="145"/>
      <c r="JM6" s="145"/>
      <c r="JN6" s="145"/>
      <c r="JO6" s="145"/>
      <c r="JP6" s="145"/>
      <c r="JQ6" s="145"/>
      <c r="JR6" s="145"/>
      <c r="JS6" s="145"/>
      <c r="JT6" s="145"/>
      <c r="JU6" s="145"/>
      <c r="JV6" s="145"/>
      <c r="JW6" s="145"/>
      <c r="JX6" s="145"/>
      <c r="JY6" s="145"/>
      <c r="JZ6" s="145"/>
      <c r="KA6" s="145"/>
      <c r="KB6" s="145"/>
      <c r="KC6" s="145"/>
      <c r="KD6" s="145"/>
      <c r="KE6" s="145"/>
      <c r="KF6" s="145"/>
      <c r="KG6" s="145"/>
      <c r="KH6" s="145"/>
      <c r="KI6" s="145"/>
      <c r="KJ6" s="145"/>
      <c r="KK6" s="145"/>
      <c r="KL6" s="145"/>
      <c r="KM6" s="145"/>
      <c r="KN6" s="145"/>
      <c r="KO6" s="145"/>
      <c r="KP6" s="145"/>
      <c r="KQ6" s="145"/>
      <c r="KR6" s="145"/>
      <c r="KS6" s="145"/>
      <c r="KT6" s="145"/>
      <c r="KU6" s="145"/>
      <c r="KV6" s="145"/>
      <c r="KW6" s="145"/>
      <c r="KX6" s="145"/>
      <c r="KY6" s="145"/>
      <c r="KZ6" s="145"/>
      <c r="LA6" s="145"/>
      <c r="LB6" s="145"/>
      <c r="LC6" s="145"/>
      <c r="LD6" s="145"/>
      <c r="LE6" s="145"/>
      <c r="LF6" s="145"/>
      <c r="LG6" s="145"/>
      <c r="LH6" s="145"/>
      <c r="LI6" s="145"/>
      <c r="LJ6" s="145"/>
      <c r="LK6" s="145"/>
      <c r="LL6" s="145"/>
      <c r="LM6" s="145"/>
      <c r="LN6" s="145"/>
      <c r="LO6" s="145"/>
      <c r="LP6" s="145"/>
      <c r="LQ6" s="145"/>
      <c r="LR6" s="145"/>
      <c r="LS6" s="145"/>
      <c r="LT6" s="145"/>
      <c r="LU6" s="145"/>
      <c r="LV6" s="145"/>
      <c r="LW6" s="145"/>
      <c r="LX6" s="145"/>
      <c r="LY6" s="145"/>
      <c r="LZ6" s="145"/>
      <c r="MA6" s="145"/>
      <c r="MB6" s="145"/>
      <c r="MC6" s="145"/>
      <c r="MD6" s="145"/>
      <c r="ME6" s="145"/>
      <c r="MF6" s="145"/>
      <c r="MG6" s="145"/>
      <c r="MH6" s="145"/>
      <c r="MI6" s="145"/>
      <c r="MJ6" s="145"/>
      <c r="MK6" s="145"/>
      <c r="ML6" s="145"/>
      <c r="MM6" s="145"/>
      <c r="MN6" s="145"/>
      <c r="MO6" s="145"/>
      <c r="MP6" s="145"/>
      <c r="MQ6" s="145"/>
      <c r="MR6" s="145"/>
      <c r="MS6" s="145"/>
      <c r="MT6" s="145"/>
      <c r="MU6" s="145"/>
      <c r="MV6" s="145"/>
      <c r="MW6" s="145"/>
      <c r="MX6" s="145"/>
      <c r="MY6" s="145"/>
      <c r="MZ6" s="145"/>
      <c r="NA6" s="145"/>
      <c r="NB6" s="145"/>
      <c r="NC6" s="145"/>
      <c r="ND6" s="145"/>
      <c r="NE6" s="145"/>
      <c r="NF6" s="145"/>
      <c r="NG6" s="145"/>
      <c r="NH6" s="145"/>
      <c r="NI6" s="145"/>
      <c r="NJ6" s="145"/>
      <c r="NK6" s="145"/>
      <c r="NL6" s="145"/>
      <c r="NM6" s="145"/>
      <c r="NN6" s="145"/>
      <c r="NO6" s="145"/>
      <c r="NP6" s="145"/>
      <c r="NQ6" s="145"/>
      <c r="NR6" s="145"/>
      <c r="NS6" s="145"/>
      <c r="NT6" s="145"/>
      <c r="NU6" s="145"/>
      <c r="NV6" s="145"/>
      <c r="NW6" s="145"/>
      <c r="NX6" s="145"/>
      <c r="NY6" s="145"/>
      <c r="NZ6" s="145"/>
      <c r="OA6" s="145"/>
      <c r="OB6" s="145"/>
      <c r="OC6" s="145"/>
      <c r="OD6" s="145"/>
      <c r="OE6" s="145"/>
      <c r="OF6" s="145"/>
      <c r="OG6" s="145"/>
      <c r="OH6" s="145"/>
      <c r="OI6" s="145"/>
      <c r="OJ6" s="145"/>
      <c r="OK6" s="145"/>
      <c r="OL6" s="145"/>
      <c r="OM6" s="145"/>
      <c r="ON6" s="145"/>
      <c r="OO6" s="145"/>
      <c r="OP6" s="145"/>
      <c r="OQ6" s="145"/>
      <c r="OR6" s="145"/>
      <c r="OS6" s="145"/>
      <c r="OT6" s="145"/>
      <c r="OU6" s="145"/>
      <c r="OV6" s="145"/>
      <c r="OW6" s="145"/>
      <c r="OX6" s="145"/>
      <c r="OY6" s="145"/>
      <c r="OZ6" s="145"/>
      <c r="PA6" s="145"/>
      <c r="PB6" s="145"/>
      <c r="PC6" s="145"/>
      <c r="PD6" s="145"/>
      <c r="PE6" s="145"/>
      <c r="PF6" s="145"/>
      <c r="PG6" s="145"/>
      <c r="PH6" s="145"/>
      <c r="PI6" s="145"/>
      <c r="PJ6" s="145"/>
      <c r="PK6" s="145"/>
      <c r="PL6" s="145"/>
      <c r="PM6" s="145"/>
      <c r="PN6" s="145"/>
      <c r="PO6" s="145"/>
      <c r="PP6" s="145"/>
      <c r="PQ6" s="145"/>
      <c r="PR6" s="145"/>
      <c r="PS6" s="145"/>
      <c r="PT6" s="145"/>
      <c r="PU6" s="145"/>
      <c r="PV6" s="145"/>
      <c r="PW6" s="145"/>
      <c r="PX6" s="145"/>
      <c r="PY6" s="145"/>
      <c r="PZ6" s="145"/>
      <c r="QA6" s="145"/>
      <c r="QB6" s="145"/>
      <c r="QC6" s="145"/>
      <c r="QD6" s="145"/>
      <c r="QE6" s="145"/>
      <c r="QF6" s="145"/>
      <c r="QG6" s="145"/>
      <c r="QH6" s="145"/>
      <c r="QI6" s="145"/>
      <c r="QJ6" s="145"/>
      <c r="QK6" s="145"/>
      <c r="QL6" s="145"/>
      <c r="QM6" s="145"/>
      <c r="QN6" s="145"/>
      <c r="QO6" s="145"/>
      <c r="QP6" s="145"/>
      <c r="QQ6" s="145"/>
      <c r="QR6" s="145"/>
      <c r="QS6" s="145"/>
      <c r="QT6" s="145"/>
      <c r="QU6" s="145"/>
      <c r="QV6" s="145"/>
      <c r="QW6" s="145"/>
      <c r="QX6" s="145"/>
      <c r="QY6" s="145"/>
      <c r="QZ6" s="145"/>
      <c r="RA6" s="145"/>
      <c r="RB6" s="145"/>
      <c r="RC6" s="145"/>
      <c r="RD6" s="145"/>
      <c r="RE6" s="145"/>
      <c r="RF6" s="145"/>
      <c r="RG6" s="145"/>
      <c r="RH6" s="145"/>
      <c r="RI6" s="145"/>
      <c r="RJ6" s="145"/>
      <c r="RK6" s="145"/>
      <c r="RL6" s="145"/>
      <c r="RM6" s="145"/>
      <c r="RN6" s="145"/>
      <c r="RO6" s="145"/>
      <c r="RP6" s="145"/>
      <c r="RQ6" s="145"/>
      <c r="RR6" s="145"/>
      <c r="RS6" s="145"/>
      <c r="RT6" s="145"/>
      <c r="RU6" s="145"/>
      <c r="RV6" s="145"/>
      <c r="RW6" s="145"/>
      <c r="RX6" s="145"/>
      <c r="RY6" s="145"/>
      <c r="RZ6" s="145"/>
      <c r="SA6" s="145"/>
      <c r="SB6" s="145"/>
      <c r="SC6" s="145"/>
      <c r="SD6" s="145"/>
      <c r="SE6" s="145"/>
      <c r="SF6" s="145"/>
      <c r="SG6" s="145"/>
      <c r="SH6" s="145"/>
      <c r="SI6" s="145"/>
      <c r="SJ6" s="145"/>
      <c r="SK6" s="145"/>
      <c r="SL6" s="145"/>
      <c r="SM6" s="145"/>
      <c r="SN6" s="145"/>
      <c r="SO6" s="145"/>
      <c r="SP6" s="145"/>
      <c r="SQ6" s="145"/>
      <c r="SR6" s="145"/>
      <c r="SS6" s="145"/>
      <c r="ST6" s="145"/>
      <c r="SU6" s="145"/>
      <c r="SV6" s="145"/>
      <c r="SW6" s="145"/>
      <c r="SX6" s="145"/>
      <c r="SY6" s="145"/>
      <c r="SZ6" s="145"/>
      <c r="TA6" s="145"/>
      <c r="TB6" s="145"/>
      <c r="TC6" s="145"/>
      <c r="TD6" s="145"/>
      <c r="TE6" s="145"/>
      <c r="TF6" s="145"/>
      <c r="TG6" s="145"/>
      <c r="TH6" s="145"/>
      <c r="TI6" s="145"/>
      <c r="TJ6" s="145"/>
      <c r="TK6" s="145"/>
      <c r="TL6" s="145"/>
      <c r="TM6" s="145"/>
      <c r="TN6" s="145"/>
      <c r="TO6" s="145"/>
      <c r="TP6" s="145"/>
      <c r="TQ6" s="145"/>
      <c r="TR6" s="145"/>
      <c r="TS6" s="145"/>
      <c r="TT6" s="145"/>
      <c r="TU6" s="145"/>
      <c r="TV6" s="145"/>
      <c r="TW6" s="145"/>
      <c r="TX6" s="145"/>
      <c r="TY6" s="145"/>
      <c r="TZ6" s="145"/>
      <c r="UA6" s="145"/>
      <c r="UB6" s="145"/>
      <c r="UC6" s="145"/>
      <c r="UD6" s="145"/>
      <c r="UE6" s="145"/>
      <c r="UF6" s="145"/>
      <c r="UG6" s="145"/>
      <c r="UH6" s="145"/>
      <c r="UI6" s="145"/>
      <c r="UJ6" s="145"/>
      <c r="UK6" s="145"/>
      <c r="UL6" s="145"/>
      <c r="UM6" s="145"/>
      <c r="UN6" s="145"/>
      <c r="UO6" s="145"/>
      <c r="UP6" s="145"/>
      <c r="UQ6" s="145"/>
      <c r="UR6" s="145"/>
      <c r="US6" s="145"/>
      <c r="UT6" s="145"/>
      <c r="UU6" s="145"/>
      <c r="UV6" s="145"/>
      <c r="UW6" s="145"/>
      <c r="UX6" s="145"/>
      <c r="UY6" s="145"/>
      <c r="UZ6" s="145"/>
      <c r="VA6" s="145"/>
      <c r="VB6" s="145"/>
      <c r="VC6" s="145"/>
      <c r="VD6" s="145"/>
      <c r="VE6" s="145"/>
      <c r="VF6" s="145"/>
      <c r="VG6" s="145"/>
      <c r="VH6" s="145"/>
      <c r="VI6" s="145"/>
      <c r="VJ6" s="145"/>
      <c r="VK6" s="145"/>
      <c r="VL6" s="145"/>
      <c r="VM6" s="145"/>
      <c r="VN6" s="145"/>
      <c r="VO6" s="145"/>
      <c r="VP6" s="145"/>
      <c r="VQ6" s="145"/>
      <c r="VR6" s="145"/>
      <c r="VS6" s="145"/>
      <c r="VT6" s="145"/>
      <c r="VU6" s="145"/>
      <c r="VV6" s="145"/>
      <c r="VW6" s="145"/>
      <c r="VX6" s="145"/>
      <c r="VY6" s="145"/>
      <c r="VZ6" s="145"/>
      <c r="WA6" s="145"/>
      <c r="WB6" s="145"/>
      <c r="WC6" s="145"/>
      <c r="WD6" s="145"/>
      <c r="WE6" s="145"/>
      <c r="WF6" s="145"/>
      <c r="WG6" s="145"/>
      <c r="WH6" s="145"/>
      <c r="WI6" s="145"/>
      <c r="WJ6" s="145"/>
      <c r="WK6" s="145"/>
      <c r="WL6" s="145"/>
      <c r="WM6" s="145"/>
      <c r="WN6" s="145"/>
      <c r="WO6" s="145"/>
      <c r="WP6" s="145"/>
      <c r="WQ6" s="145"/>
      <c r="WR6" s="145"/>
      <c r="WS6" s="145"/>
      <c r="WT6" s="145"/>
      <c r="WU6" s="145"/>
      <c r="WV6" s="145"/>
      <c r="WW6" s="145"/>
      <c r="WX6" s="145"/>
      <c r="WY6" s="145"/>
      <c r="WZ6" s="145"/>
      <c r="XA6" s="145"/>
      <c r="XB6" s="145"/>
      <c r="XC6" s="145"/>
      <c r="XD6" s="145"/>
      <c r="XE6" s="145"/>
      <c r="XF6" s="145"/>
      <c r="XG6" s="145"/>
      <c r="XH6" s="145"/>
      <c r="XI6" s="145"/>
      <c r="XJ6" s="145"/>
      <c r="XK6" s="145"/>
      <c r="XL6" s="145"/>
      <c r="XM6" s="145"/>
      <c r="XN6" s="145"/>
      <c r="XO6" s="145"/>
      <c r="XP6" s="145"/>
      <c r="XQ6" s="145"/>
      <c r="XR6" s="145"/>
      <c r="XS6" s="145"/>
      <c r="XT6" s="145"/>
      <c r="XU6" s="145"/>
      <c r="XV6" s="145"/>
      <c r="XW6" s="145"/>
      <c r="XX6" s="145"/>
      <c r="XY6" s="145"/>
      <c r="XZ6" s="145"/>
      <c r="YA6" s="145"/>
      <c r="YB6" s="145"/>
      <c r="YC6" s="145"/>
      <c r="YD6" s="145"/>
      <c r="YE6" s="145"/>
      <c r="YF6" s="145"/>
      <c r="YG6" s="145"/>
      <c r="YH6" s="145"/>
      <c r="YI6" s="145"/>
      <c r="YJ6" s="145"/>
      <c r="YK6" s="145"/>
      <c r="YL6" s="145"/>
      <c r="YM6" s="145"/>
      <c r="YN6" s="145"/>
      <c r="YO6" s="145"/>
      <c r="YP6" s="145"/>
      <c r="YQ6" s="145"/>
      <c r="YR6" s="145"/>
      <c r="YS6" s="145"/>
      <c r="YT6" s="145"/>
      <c r="YU6" s="145"/>
      <c r="YV6" s="145"/>
      <c r="YW6" s="145"/>
      <c r="YX6" s="145"/>
      <c r="YY6" s="145"/>
      <c r="YZ6" s="145"/>
      <c r="ZA6" s="145"/>
      <c r="ZB6" s="145"/>
      <c r="ZC6" s="145"/>
      <c r="ZD6" s="145"/>
      <c r="ZE6" s="145"/>
      <c r="ZF6" s="145"/>
      <c r="ZG6" s="145"/>
      <c r="ZH6" s="145"/>
      <c r="ZI6" s="145"/>
      <c r="ZJ6" s="145"/>
      <c r="ZK6" s="145"/>
      <c r="ZL6" s="145"/>
      <c r="ZM6" s="145"/>
      <c r="ZN6" s="145"/>
      <c r="ZO6" s="145"/>
      <c r="ZP6" s="145"/>
      <c r="ZQ6" s="145"/>
      <c r="ZR6" s="145"/>
      <c r="ZS6" s="145"/>
      <c r="ZT6" s="145"/>
      <c r="ZU6" s="145"/>
      <c r="ZV6" s="145"/>
      <c r="ZW6" s="145"/>
      <c r="ZX6" s="145"/>
      <c r="ZY6" s="145"/>
      <c r="ZZ6" s="145"/>
      <c r="AAA6" s="145"/>
      <c r="AAB6" s="145"/>
      <c r="AAC6" s="145"/>
      <c r="AAD6" s="145"/>
      <c r="AAE6" s="145"/>
      <c r="AAF6" s="145"/>
      <c r="AAG6" s="145"/>
      <c r="AAH6" s="145"/>
      <c r="AAI6" s="145"/>
      <c r="AAJ6" s="145"/>
      <c r="AAK6" s="145"/>
      <c r="AAL6" s="145"/>
      <c r="AAM6" s="145"/>
      <c r="AAN6" s="145"/>
      <c r="AAO6" s="145"/>
      <c r="AAP6" s="145"/>
      <c r="AAQ6" s="145"/>
      <c r="AAR6" s="145"/>
      <c r="AAS6" s="145"/>
      <c r="AAT6" s="145"/>
      <c r="AAU6" s="145"/>
      <c r="AAV6" s="145"/>
      <c r="AAW6" s="145"/>
      <c r="AAX6" s="145"/>
      <c r="AAY6" s="145"/>
      <c r="AAZ6" s="145"/>
      <c r="ABA6" s="145"/>
      <c r="ABB6" s="145"/>
      <c r="ABC6" s="145"/>
      <c r="ABD6" s="145"/>
      <c r="ABE6" s="145"/>
      <c r="ABF6" s="145"/>
      <c r="ABG6" s="145"/>
      <c r="ABH6" s="145"/>
      <c r="ABI6" s="145"/>
      <c r="ABJ6" s="145"/>
      <c r="ABK6" s="145"/>
      <c r="ABL6" s="145"/>
      <c r="ABM6" s="145"/>
      <c r="ABN6" s="145"/>
      <c r="ABO6" s="145"/>
      <c r="ABP6" s="145"/>
      <c r="ABQ6" s="145"/>
      <c r="ABR6" s="145"/>
      <c r="ABS6" s="145"/>
      <c r="ABT6" s="145"/>
      <c r="ABU6" s="145"/>
      <c r="ABV6" s="145"/>
      <c r="ABW6" s="145"/>
      <c r="ABX6" s="145"/>
      <c r="ABY6" s="145"/>
      <c r="ABZ6" s="145"/>
      <c r="ACA6" s="145"/>
      <c r="ACB6" s="145"/>
      <c r="ACC6" s="145"/>
      <c r="ACD6" s="145"/>
      <c r="ACE6" s="145"/>
      <c r="ACF6" s="145"/>
      <c r="ACG6" s="145"/>
      <c r="ACH6" s="145"/>
      <c r="ACI6" s="145"/>
      <c r="ACJ6" s="145"/>
      <c r="ACK6" s="145"/>
      <c r="ACL6" s="145"/>
      <c r="ACM6" s="145"/>
      <c r="ACN6" s="145"/>
      <c r="ACO6" s="145"/>
      <c r="ACP6" s="145"/>
      <c r="ACQ6" s="145"/>
      <c r="ACR6" s="145"/>
      <c r="ACS6" s="145"/>
      <c r="ACT6" s="145"/>
      <c r="ACU6" s="145"/>
      <c r="ACV6" s="145"/>
      <c r="ACW6" s="145"/>
      <c r="ACX6" s="145"/>
      <c r="ACY6" s="145"/>
      <c r="ACZ6" s="145"/>
      <c r="ADA6" s="145"/>
      <c r="ADB6" s="145"/>
      <c r="ADC6" s="145"/>
      <c r="ADD6" s="145"/>
      <c r="ADE6" s="145"/>
      <c r="ADF6" s="145"/>
      <c r="ADG6" s="145"/>
      <c r="ADH6" s="145"/>
      <c r="ADI6" s="145"/>
      <c r="ADJ6" s="145"/>
      <c r="ADK6" s="145"/>
      <c r="ADL6" s="145"/>
      <c r="ADM6" s="145"/>
      <c r="ADN6" s="145"/>
      <c r="ADO6" s="145"/>
      <c r="ADP6" s="145"/>
      <c r="ADQ6" s="145"/>
      <c r="ADR6" s="145"/>
      <c r="ADS6" s="145"/>
      <c r="ADT6" s="145"/>
      <c r="ADU6" s="145"/>
      <c r="ADV6" s="145"/>
      <c r="ADW6" s="145"/>
      <c r="ADX6" s="145"/>
      <c r="ADY6" s="145"/>
      <c r="ADZ6" s="145"/>
      <c r="AEA6" s="145"/>
      <c r="AEB6" s="145"/>
      <c r="AEC6" s="145"/>
      <c r="AED6" s="145"/>
      <c r="AEE6" s="145"/>
      <c r="AEF6" s="145"/>
      <c r="AEG6" s="145"/>
      <c r="AEH6" s="145"/>
      <c r="AEI6" s="145"/>
      <c r="AEJ6" s="145"/>
      <c r="AEK6" s="145"/>
      <c r="AEL6" s="145"/>
      <c r="AEM6" s="145"/>
      <c r="AEN6" s="145"/>
      <c r="AEO6" s="145"/>
      <c r="AEP6" s="145"/>
      <c r="AEQ6" s="145"/>
      <c r="AER6" s="145"/>
      <c r="AES6" s="145"/>
      <c r="AET6" s="145"/>
      <c r="AEU6" s="145"/>
      <c r="AEV6" s="145"/>
      <c r="AEW6" s="145"/>
      <c r="AEX6" s="145"/>
      <c r="AEY6" s="145"/>
      <c r="AEZ6" s="145"/>
      <c r="AFA6" s="145"/>
      <c r="AFB6" s="145"/>
      <c r="AFC6" s="145"/>
      <c r="AFD6" s="145"/>
      <c r="AFE6" s="145"/>
      <c r="AFF6" s="145"/>
      <c r="AFG6" s="145"/>
      <c r="AFH6" s="145"/>
      <c r="AFI6" s="145"/>
      <c r="AFJ6" s="145"/>
      <c r="AFK6" s="145"/>
      <c r="AFL6" s="145"/>
      <c r="AFM6" s="145"/>
      <c r="AFN6" s="145"/>
      <c r="AFO6" s="145"/>
      <c r="AFP6" s="145"/>
      <c r="AFQ6" s="145"/>
      <c r="AFR6" s="145"/>
      <c r="AFS6" s="145"/>
      <c r="AFT6" s="145"/>
      <c r="AFU6" s="145"/>
      <c r="AFV6" s="145"/>
      <c r="AFW6" s="145"/>
      <c r="AFX6" s="145"/>
      <c r="AFY6" s="145"/>
      <c r="AFZ6" s="145"/>
      <c r="AGA6" s="145"/>
      <c r="AGB6" s="145"/>
      <c r="AGC6" s="145"/>
      <c r="AGD6" s="145"/>
      <c r="AGE6" s="145"/>
      <c r="AGF6" s="145"/>
      <c r="AGG6" s="145"/>
      <c r="AGH6" s="145"/>
      <c r="AGI6" s="145"/>
      <c r="AGJ6" s="145"/>
      <c r="AGK6" s="145"/>
      <c r="AGL6" s="145"/>
      <c r="AGM6" s="145"/>
      <c r="AGN6" s="145"/>
      <c r="AGO6" s="145"/>
      <c r="AGP6" s="145"/>
      <c r="AGQ6" s="145"/>
      <c r="AGR6" s="145"/>
      <c r="AGS6" s="145"/>
      <c r="AGT6" s="145"/>
      <c r="AGU6" s="145"/>
      <c r="AGV6" s="145"/>
      <c r="AGW6" s="145"/>
      <c r="AGX6" s="145"/>
      <c r="AGY6" s="145"/>
      <c r="AGZ6" s="145"/>
      <c r="AHA6" s="145"/>
      <c r="AHB6" s="145"/>
      <c r="AHC6" s="145"/>
      <c r="AHD6" s="145"/>
      <c r="AHE6" s="145"/>
      <c r="AHF6" s="145"/>
      <c r="AHG6" s="145"/>
      <c r="AHH6" s="145"/>
      <c r="AHI6" s="145"/>
      <c r="AHJ6" s="145"/>
      <c r="AHK6" s="145"/>
      <c r="AHL6" s="145"/>
      <c r="AHM6" s="145"/>
      <c r="AHN6" s="145"/>
      <c r="AHO6" s="145"/>
      <c r="AHP6" s="145"/>
      <c r="AHQ6" s="145"/>
      <c r="AHR6" s="145"/>
      <c r="AHS6" s="145"/>
      <c r="AHT6" s="145"/>
      <c r="AHU6" s="145"/>
      <c r="AHV6" s="145"/>
      <c r="AHW6" s="145"/>
      <c r="AHX6" s="145"/>
      <c r="AHY6" s="145"/>
      <c r="AHZ6" s="145"/>
      <c r="AIA6" s="145"/>
      <c r="AIB6" s="145"/>
      <c r="AIC6" s="145"/>
      <c r="AID6" s="145"/>
      <c r="AIE6" s="145"/>
      <c r="AIF6" s="145"/>
      <c r="AIG6" s="145"/>
      <c r="AIH6" s="145"/>
      <c r="AII6" s="145"/>
      <c r="AIJ6" s="145"/>
      <c r="AIK6" s="145"/>
      <c r="AIL6" s="145"/>
      <c r="AIM6" s="145"/>
      <c r="AIN6" s="145"/>
      <c r="AIO6" s="145"/>
      <c r="AIP6" s="145"/>
      <c r="AIQ6" s="145"/>
      <c r="AIR6" s="145"/>
      <c r="AIS6" s="145"/>
      <c r="AIT6" s="145"/>
      <c r="AIU6" s="145"/>
      <c r="AIV6" s="145"/>
      <c r="AIW6" s="145"/>
      <c r="AIX6" s="145"/>
      <c r="AIY6" s="145"/>
      <c r="AIZ6" s="145"/>
      <c r="AJA6" s="145"/>
      <c r="AJB6" s="145"/>
      <c r="AJC6" s="145"/>
      <c r="AJD6" s="145"/>
      <c r="AJE6" s="145"/>
      <c r="AJF6" s="145"/>
      <c r="AJG6" s="145"/>
      <c r="AJH6" s="145"/>
      <c r="AJI6" s="145"/>
      <c r="AJJ6" s="145"/>
      <c r="AJK6" s="145"/>
      <c r="AJL6" s="145"/>
      <c r="AJM6" s="145"/>
      <c r="AJN6" s="145"/>
      <c r="AJO6" s="145"/>
      <c r="AJP6" s="145"/>
      <c r="AJQ6" s="145"/>
      <c r="AJR6" s="145"/>
      <c r="AJS6" s="145"/>
      <c r="AJT6" s="145"/>
      <c r="AJU6" s="145"/>
      <c r="AJV6" s="145"/>
      <c r="AJW6" s="145"/>
      <c r="AJX6" s="145"/>
      <c r="AJY6" s="145"/>
      <c r="AJZ6" s="145"/>
      <c r="AKA6" s="145"/>
      <c r="AKB6" s="145"/>
      <c r="AKC6" s="145"/>
      <c r="AKD6" s="145"/>
      <c r="AKE6" s="145"/>
      <c r="AKF6" s="145"/>
      <c r="AKG6" s="145"/>
      <c r="AKH6" s="145"/>
      <c r="AKI6" s="145"/>
      <c r="AKJ6" s="145"/>
      <c r="AKK6" s="145"/>
      <c r="AKL6" s="145"/>
      <c r="AKM6" s="145"/>
      <c r="AKN6" s="145"/>
      <c r="AKO6" s="145"/>
      <c r="AKP6" s="145"/>
      <c r="AKQ6" s="145"/>
      <c r="AKR6" s="145"/>
      <c r="AKS6" s="145"/>
      <c r="AKT6" s="145"/>
      <c r="AKU6" s="145"/>
      <c r="AKV6" s="145"/>
      <c r="AKW6" s="145"/>
      <c r="AKX6" s="145"/>
      <c r="AKY6" s="145"/>
      <c r="AKZ6" s="145"/>
      <c r="ALA6" s="145"/>
      <c r="ALB6" s="145"/>
      <c r="ALC6" s="145"/>
      <c r="ALD6" s="145"/>
      <c r="ALE6" s="145"/>
      <c r="ALF6" s="145"/>
      <c r="ALG6" s="145"/>
      <c r="ALH6" s="145"/>
      <c r="ALI6" s="145"/>
      <c r="ALJ6" s="145"/>
      <c r="ALK6" s="145"/>
      <c r="ALL6" s="145"/>
      <c r="ALM6" s="145"/>
      <c r="ALN6" s="145"/>
      <c r="ALO6" s="145"/>
      <c r="ALP6" s="145"/>
      <c r="ALQ6" s="145"/>
      <c r="ALR6" s="145"/>
      <c r="ALS6" s="145"/>
      <c r="ALT6" s="145"/>
      <c r="ALU6" s="145"/>
      <c r="ALV6" s="145"/>
      <c r="ALW6" s="145"/>
      <c r="ALX6" s="145"/>
      <c r="ALY6" s="145"/>
      <c r="ALZ6" s="145"/>
      <c r="AMA6" s="145"/>
      <c r="AMB6" s="145"/>
      <c r="AMC6" s="145"/>
      <c r="AMD6" s="145"/>
      <c r="AME6" s="145"/>
      <c r="AMF6" s="145"/>
      <c r="AMG6" s="145"/>
      <c r="AMH6" s="145"/>
      <c r="AMI6" s="145"/>
      <c r="AMJ6" s="145"/>
      <c r="AMK6" s="145"/>
      <c r="AML6" s="145"/>
    </row>
    <row r="7" spans="1:1026" s="131" customFormat="1" ht="12.75" customHeight="1">
      <c r="A7" s="145" t="str">
        <f t="shared" si="0"/>
        <v>LOAN.FO_DELETED</v>
      </c>
      <c r="B7" s="134">
        <f t="shared" si="4"/>
        <v>110003</v>
      </c>
      <c r="C7" s="146">
        <v>0</v>
      </c>
      <c r="D7" s="146">
        <v>1</v>
      </c>
      <c r="E7" s="146">
        <f t="shared" si="1"/>
        <v>100000</v>
      </c>
      <c r="F7" s="146">
        <v>100000</v>
      </c>
      <c r="G7" s="146" t="s">
        <v>34</v>
      </c>
      <c r="H7" s="146">
        <v>100000</v>
      </c>
      <c r="I7" s="145" t="s">
        <v>505</v>
      </c>
      <c r="J7" s="146">
        <f>VLOOKUP(I7,T_FSM_TYPE!$A:$B,2,0)</f>
        <v>110000</v>
      </c>
      <c r="K7" s="131" t="s">
        <v>573</v>
      </c>
      <c r="L7" s="145" t="s">
        <v>37</v>
      </c>
      <c r="M7" s="215" t="str">
        <f t="shared" si="2"/>
        <v>FO_DELETED</v>
      </c>
      <c r="N7" s="145" t="str">
        <f t="shared" si="3"/>
        <v>INSERT INTO T_FSM_STATE VALUES(110003, 0, 1, 100000, 100000, GETDATE(), 100000, 110000, 'FO_DELETED', '?' ,'FO_DELETED')</v>
      </c>
      <c r="O7" s="145"/>
      <c r="P7" s="145"/>
      <c r="Q7" s="145"/>
      <c r="R7" s="145"/>
      <c r="S7" s="145"/>
      <c r="T7" s="145"/>
      <c r="U7" s="145"/>
      <c r="V7" s="145"/>
      <c r="W7" s="145"/>
      <c r="X7" s="145"/>
      <c r="Y7" s="145"/>
      <c r="Z7" s="145"/>
      <c r="AA7" s="145"/>
      <c r="AB7" s="145"/>
      <c r="AC7" s="145"/>
      <c r="AD7" s="145"/>
      <c r="AE7" s="145"/>
      <c r="AF7" s="145"/>
      <c r="AG7" s="145"/>
      <c r="AH7" s="145"/>
      <c r="AI7" s="145"/>
      <c r="AJ7" s="145"/>
      <c r="AK7" s="145"/>
      <c r="AL7" s="145"/>
      <c r="AM7" s="145"/>
      <c r="AN7" s="145"/>
      <c r="AO7" s="145"/>
      <c r="AP7" s="145"/>
      <c r="AQ7" s="145"/>
      <c r="AR7" s="145"/>
      <c r="AS7" s="145"/>
      <c r="AT7" s="145"/>
      <c r="AU7" s="145"/>
      <c r="AV7" s="145"/>
      <c r="AW7" s="145"/>
      <c r="AX7" s="145"/>
      <c r="AY7" s="145"/>
      <c r="AZ7" s="145"/>
      <c r="BA7" s="145"/>
      <c r="BB7" s="145"/>
      <c r="BC7" s="145"/>
      <c r="BD7" s="145"/>
      <c r="BE7" s="145"/>
      <c r="BF7" s="145"/>
      <c r="BG7" s="145"/>
      <c r="BH7" s="145"/>
      <c r="BI7" s="145"/>
      <c r="BJ7" s="145"/>
      <c r="BK7" s="145"/>
      <c r="BL7" s="145"/>
      <c r="BM7" s="145"/>
      <c r="BN7" s="145"/>
      <c r="BO7" s="145"/>
      <c r="BP7" s="145"/>
      <c r="BQ7" s="145"/>
      <c r="BR7" s="145"/>
      <c r="BS7" s="145"/>
      <c r="BT7" s="145"/>
      <c r="BU7" s="145"/>
      <c r="BV7" s="145"/>
      <c r="BW7" s="145"/>
      <c r="BX7" s="145"/>
      <c r="BY7" s="145"/>
      <c r="BZ7" s="145"/>
      <c r="CA7" s="145"/>
      <c r="CB7" s="145"/>
      <c r="CC7" s="145"/>
      <c r="CD7" s="145"/>
      <c r="CE7" s="145"/>
      <c r="CF7" s="145"/>
      <c r="CG7" s="145"/>
      <c r="CH7" s="145"/>
      <c r="CI7" s="145"/>
      <c r="CJ7" s="145"/>
      <c r="CK7" s="145"/>
      <c r="CL7" s="145"/>
      <c r="CM7" s="145"/>
      <c r="CN7" s="145"/>
      <c r="CO7" s="145"/>
      <c r="CP7" s="145"/>
      <c r="CQ7" s="145"/>
      <c r="CR7" s="145"/>
      <c r="CS7" s="145"/>
      <c r="CT7" s="145"/>
      <c r="CU7" s="145"/>
      <c r="CV7" s="145"/>
      <c r="CW7" s="145"/>
      <c r="CX7" s="145"/>
      <c r="CY7" s="145"/>
      <c r="CZ7" s="145"/>
      <c r="DA7" s="145"/>
      <c r="DB7" s="145"/>
      <c r="DC7" s="145"/>
      <c r="DD7" s="145"/>
      <c r="DE7" s="145"/>
      <c r="DF7" s="145"/>
      <c r="DG7" s="145"/>
      <c r="DH7" s="145"/>
      <c r="DI7" s="145"/>
      <c r="DJ7" s="145"/>
      <c r="DK7" s="145"/>
      <c r="DL7" s="145"/>
      <c r="DM7" s="145"/>
      <c r="DN7" s="145"/>
      <c r="DO7" s="145"/>
      <c r="DP7" s="145"/>
      <c r="DQ7" s="145"/>
      <c r="DR7" s="145"/>
      <c r="DS7" s="145"/>
      <c r="DT7" s="145"/>
      <c r="DU7" s="145"/>
      <c r="DV7" s="145"/>
      <c r="DW7" s="145"/>
      <c r="DX7" s="145"/>
      <c r="DY7" s="145"/>
      <c r="DZ7" s="145"/>
      <c r="EA7" s="145"/>
      <c r="EB7" s="145"/>
      <c r="EC7" s="145"/>
      <c r="ED7" s="145"/>
      <c r="EE7" s="145"/>
      <c r="EF7" s="145"/>
      <c r="EG7" s="145"/>
      <c r="EH7" s="145"/>
      <c r="EI7" s="145"/>
      <c r="EJ7" s="145"/>
      <c r="EK7" s="145"/>
      <c r="EL7" s="145"/>
      <c r="EM7" s="145"/>
      <c r="EN7" s="145"/>
      <c r="EO7" s="145"/>
      <c r="EP7" s="145"/>
      <c r="EQ7" s="145"/>
      <c r="ER7" s="145"/>
      <c r="ES7" s="145"/>
      <c r="ET7" s="145"/>
      <c r="EU7" s="145"/>
      <c r="EV7" s="145"/>
      <c r="EW7" s="145"/>
      <c r="EX7" s="145"/>
      <c r="EY7" s="145"/>
      <c r="EZ7" s="145"/>
      <c r="FA7" s="145"/>
      <c r="FB7" s="145"/>
      <c r="FC7" s="145"/>
      <c r="FD7" s="145"/>
      <c r="FE7" s="145"/>
      <c r="FF7" s="145"/>
      <c r="FG7" s="145"/>
      <c r="FH7" s="145"/>
      <c r="FI7" s="145"/>
      <c r="FJ7" s="145"/>
      <c r="FK7" s="145"/>
      <c r="FL7" s="145"/>
      <c r="FM7" s="145"/>
      <c r="FN7" s="145"/>
      <c r="FO7" s="145"/>
      <c r="FP7" s="145"/>
      <c r="FQ7" s="145"/>
      <c r="FR7" s="145"/>
      <c r="FS7" s="145"/>
      <c r="FT7" s="145"/>
      <c r="FU7" s="145"/>
      <c r="FV7" s="145"/>
      <c r="FW7" s="145"/>
      <c r="FX7" s="145"/>
      <c r="FY7" s="145"/>
      <c r="FZ7" s="145"/>
      <c r="GA7" s="145"/>
      <c r="GB7" s="145"/>
      <c r="GC7" s="145"/>
      <c r="GD7" s="145"/>
      <c r="GE7" s="145"/>
      <c r="GF7" s="145"/>
      <c r="GG7" s="145"/>
      <c r="GH7" s="145"/>
      <c r="GI7" s="145"/>
      <c r="GJ7" s="145"/>
      <c r="GK7" s="145"/>
      <c r="GL7" s="145"/>
      <c r="GM7" s="145"/>
      <c r="GN7" s="145"/>
      <c r="GO7" s="145"/>
      <c r="GP7" s="145"/>
      <c r="GQ7" s="145"/>
      <c r="GR7" s="145"/>
      <c r="GS7" s="145"/>
      <c r="GT7" s="145"/>
      <c r="GU7" s="145"/>
      <c r="GV7" s="145"/>
      <c r="GW7" s="145"/>
      <c r="GX7" s="145"/>
      <c r="GY7" s="145"/>
      <c r="GZ7" s="145"/>
      <c r="HA7" s="145"/>
      <c r="HB7" s="145"/>
      <c r="HC7" s="145"/>
      <c r="HD7" s="145"/>
      <c r="HE7" s="145"/>
      <c r="HF7" s="145"/>
      <c r="HG7" s="145"/>
      <c r="HH7" s="145"/>
      <c r="HI7" s="145"/>
      <c r="HJ7" s="145"/>
      <c r="HK7" s="145"/>
      <c r="HL7" s="145"/>
      <c r="HM7" s="145"/>
      <c r="HN7" s="145"/>
      <c r="HO7" s="145"/>
      <c r="HP7" s="145"/>
      <c r="HQ7" s="145"/>
      <c r="HR7" s="145"/>
      <c r="HS7" s="145"/>
      <c r="HT7" s="145"/>
      <c r="HU7" s="145"/>
      <c r="HV7" s="145"/>
      <c r="HW7" s="145"/>
      <c r="HX7" s="145"/>
      <c r="HY7" s="145"/>
      <c r="HZ7" s="145"/>
      <c r="IA7" s="145"/>
      <c r="IB7" s="145"/>
      <c r="IC7" s="145"/>
      <c r="ID7" s="145"/>
      <c r="IE7" s="145"/>
      <c r="IF7" s="145"/>
      <c r="IG7" s="145"/>
      <c r="IH7" s="145"/>
      <c r="II7" s="145"/>
      <c r="IJ7" s="145"/>
      <c r="IK7" s="145"/>
      <c r="IL7" s="145"/>
      <c r="IM7" s="145"/>
      <c r="IN7" s="145"/>
      <c r="IO7" s="145"/>
      <c r="IP7" s="145"/>
      <c r="IQ7" s="145"/>
      <c r="IR7" s="145"/>
      <c r="IS7" s="145"/>
      <c r="IT7" s="145"/>
      <c r="IU7" s="145"/>
      <c r="IV7" s="145"/>
      <c r="IW7" s="145"/>
      <c r="IX7" s="145"/>
      <c r="IY7" s="145"/>
      <c r="IZ7" s="145"/>
      <c r="JA7" s="145"/>
      <c r="JB7" s="145"/>
      <c r="JC7" s="145"/>
      <c r="JD7" s="145"/>
      <c r="JE7" s="145"/>
      <c r="JF7" s="145"/>
      <c r="JG7" s="145"/>
      <c r="JH7" s="145"/>
      <c r="JI7" s="145"/>
      <c r="JJ7" s="145"/>
      <c r="JK7" s="145"/>
      <c r="JL7" s="145"/>
      <c r="JM7" s="145"/>
      <c r="JN7" s="145"/>
      <c r="JO7" s="145"/>
      <c r="JP7" s="145"/>
      <c r="JQ7" s="145"/>
      <c r="JR7" s="145"/>
      <c r="JS7" s="145"/>
      <c r="JT7" s="145"/>
      <c r="JU7" s="145"/>
      <c r="JV7" s="145"/>
      <c r="JW7" s="145"/>
      <c r="JX7" s="145"/>
      <c r="JY7" s="145"/>
      <c r="JZ7" s="145"/>
      <c r="KA7" s="145"/>
      <c r="KB7" s="145"/>
      <c r="KC7" s="145"/>
      <c r="KD7" s="145"/>
      <c r="KE7" s="145"/>
      <c r="KF7" s="145"/>
      <c r="KG7" s="145"/>
      <c r="KH7" s="145"/>
      <c r="KI7" s="145"/>
      <c r="KJ7" s="145"/>
      <c r="KK7" s="145"/>
      <c r="KL7" s="145"/>
      <c r="KM7" s="145"/>
      <c r="KN7" s="145"/>
      <c r="KO7" s="145"/>
      <c r="KP7" s="145"/>
      <c r="KQ7" s="145"/>
      <c r="KR7" s="145"/>
      <c r="KS7" s="145"/>
      <c r="KT7" s="145"/>
      <c r="KU7" s="145"/>
      <c r="KV7" s="145"/>
      <c r="KW7" s="145"/>
      <c r="KX7" s="145"/>
      <c r="KY7" s="145"/>
      <c r="KZ7" s="145"/>
      <c r="LA7" s="145"/>
      <c r="LB7" s="145"/>
      <c r="LC7" s="145"/>
      <c r="LD7" s="145"/>
      <c r="LE7" s="145"/>
      <c r="LF7" s="145"/>
      <c r="LG7" s="145"/>
      <c r="LH7" s="145"/>
      <c r="LI7" s="145"/>
      <c r="LJ7" s="145"/>
      <c r="LK7" s="145"/>
      <c r="LL7" s="145"/>
      <c r="LM7" s="145"/>
      <c r="LN7" s="145"/>
      <c r="LO7" s="145"/>
      <c r="LP7" s="145"/>
      <c r="LQ7" s="145"/>
      <c r="LR7" s="145"/>
      <c r="LS7" s="145"/>
      <c r="LT7" s="145"/>
      <c r="LU7" s="145"/>
      <c r="LV7" s="145"/>
      <c r="LW7" s="145"/>
      <c r="LX7" s="145"/>
      <c r="LY7" s="145"/>
      <c r="LZ7" s="145"/>
      <c r="MA7" s="145"/>
      <c r="MB7" s="145"/>
      <c r="MC7" s="145"/>
      <c r="MD7" s="145"/>
      <c r="ME7" s="145"/>
      <c r="MF7" s="145"/>
      <c r="MG7" s="145"/>
      <c r="MH7" s="145"/>
      <c r="MI7" s="145"/>
      <c r="MJ7" s="145"/>
      <c r="MK7" s="145"/>
      <c r="ML7" s="145"/>
      <c r="MM7" s="145"/>
      <c r="MN7" s="145"/>
      <c r="MO7" s="145"/>
      <c r="MP7" s="145"/>
      <c r="MQ7" s="145"/>
      <c r="MR7" s="145"/>
      <c r="MS7" s="145"/>
      <c r="MT7" s="145"/>
      <c r="MU7" s="145"/>
      <c r="MV7" s="145"/>
      <c r="MW7" s="145"/>
      <c r="MX7" s="145"/>
      <c r="MY7" s="145"/>
      <c r="MZ7" s="145"/>
      <c r="NA7" s="145"/>
      <c r="NB7" s="145"/>
      <c r="NC7" s="145"/>
      <c r="ND7" s="145"/>
      <c r="NE7" s="145"/>
      <c r="NF7" s="145"/>
      <c r="NG7" s="145"/>
      <c r="NH7" s="145"/>
      <c r="NI7" s="145"/>
      <c r="NJ7" s="145"/>
      <c r="NK7" s="145"/>
      <c r="NL7" s="145"/>
      <c r="NM7" s="145"/>
      <c r="NN7" s="145"/>
      <c r="NO7" s="145"/>
      <c r="NP7" s="145"/>
      <c r="NQ7" s="145"/>
      <c r="NR7" s="145"/>
      <c r="NS7" s="145"/>
      <c r="NT7" s="145"/>
      <c r="NU7" s="145"/>
      <c r="NV7" s="145"/>
      <c r="NW7" s="145"/>
      <c r="NX7" s="145"/>
      <c r="NY7" s="145"/>
      <c r="NZ7" s="145"/>
      <c r="OA7" s="145"/>
      <c r="OB7" s="145"/>
      <c r="OC7" s="145"/>
      <c r="OD7" s="145"/>
      <c r="OE7" s="145"/>
      <c r="OF7" s="145"/>
      <c r="OG7" s="145"/>
      <c r="OH7" s="145"/>
      <c r="OI7" s="145"/>
      <c r="OJ7" s="145"/>
      <c r="OK7" s="145"/>
      <c r="OL7" s="145"/>
      <c r="OM7" s="145"/>
      <c r="ON7" s="145"/>
      <c r="OO7" s="145"/>
      <c r="OP7" s="145"/>
      <c r="OQ7" s="145"/>
      <c r="OR7" s="145"/>
      <c r="OS7" s="145"/>
      <c r="OT7" s="145"/>
      <c r="OU7" s="145"/>
      <c r="OV7" s="145"/>
      <c r="OW7" s="145"/>
      <c r="OX7" s="145"/>
      <c r="OY7" s="145"/>
      <c r="OZ7" s="145"/>
      <c r="PA7" s="145"/>
      <c r="PB7" s="145"/>
      <c r="PC7" s="145"/>
      <c r="PD7" s="145"/>
      <c r="PE7" s="145"/>
      <c r="PF7" s="145"/>
      <c r="PG7" s="145"/>
      <c r="PH7" s="145"/>
      <c r="PI7" s="145"/>
      <c r="PJ7" s="145"/>
      <c r="PK7" s="145"/>
      <c r="PL7" s="145"/>
      <c r="PM7" s="145"/>
      <c r="PN7" s="145"/>
      <c r="PO7" s="145"/>
      <c r="PP7" s="145"/>
      <c r="PQ7" s="145"/>
      <c r="PR7" s="145"/>
      <c r="PS7" s="145"/>
      <c r="PT7" s="145"/>
      <c r="PU7" s="145"/>
      <c r="PV7" s="145"/>
      <c r="PW7" s="145"/>
      <c r="PX7" s="145"/>
      <c r="PY7" s="145"/>
      <c r="PZ7" s="145"/>
      <c r="QA7" s="145"/>
      <c r="QB7" s="145"/>
      <c r="QC7" s="145"/>
      <c r="QD7" s="145"/>
      <c r="QE7" s="145"/>
      <c r="QF7" s="145"/>
      <c r="QG7" s="145"/>
      <c r="QH7" s="145"/>
      <c r="QI7" s="145"/>
      <c r="QJ7" s="145"/>
      <c r="QK7" s="145"/>
      <c r="QL7" s="145"/>
      <c r="QM7" s="145"/>
      <c r="QN7" s="145"/>
      <c r="QO7" s="145"/>
      <c r="QP7" s="145"/>
      <c r="QQ7" s="145"/>
      <c r="QR7" s="145"/>
      <c r="QS7" s="145"/>
      <c r="QT7" s="145"/>
      <c r="QU7" s="145"/>
      <c r="QV7" s="145"/>
      <c r="QW7" s="145"/>
      <c r="QX7" s="145"/>
      <c r="QY7" s="145"/>
      <c r="QZ7" s="145"/>
      <c r="RA7" s="145"/>
      <c r="RB7" s="145"/>
      <c r="RC7" s="145"/>
      <c r="RD7" s="145"/>
      <c r="RE7" s="145"/>
      <c r="RF7" s="145"/>
      <c r="RG7" s="145"/>
      <c r="RH7" s="145"/>
      <c r="RI7" s="145"/>
      <c r="RJ7" s="145"/>
      <c r="RK7" s="145"/>
      <c r="RL7" s="145"/>
      <c r="RM7" s="145"/>
      <c r="RN7" s="145"/>
      <c r="RO7" s="145"/>
      <c r="RP7" s="145"/>
      <c r="RQ7" s="145"/>
      <c r="RR7" s="145"/>
      <c r="RS7" s="145"/>
      <c r="RT7" s="145"/>
      <c r="RU7" s="145"/>
      <c r="RV7" s="145"/>
      <c r="RW7" s="145"/>
      <c r="RX7" s="145"/>
      <c r="RY7" s="145"/>
      <c r="RZ7" s="145"/>
      <c r="SA7" s="145"/>
      <c r="SB7" s="145"/>
      <c r="SC7" s="145"/>
      <c r="SD7" s="145"/>
      <c r="SE7" s="145"/>
      <c r="SF7" s="145"/>
      <c r="SG7" s="145"/>
      <c r="SH7" s="145"/>
      <c r="SI7" s="145"/>
      <c r="SJ7" s="145"/>
      <c r="SK7" s="145"/>
      <c r="SL7" s="145"/>
      <c r="SM7" s="145"/>
      <c r="SN7" s="145"/>
      <c r="SO7" s="145"/>
      <c r="SP7" s="145"/>
      <c r="SQ7" s="145"/>
      <c r="SR7" s="145"/>
      <c r="SS7" s="145"/>
      <c r="ST7" s="145"/>
      <c r="SU7" s="145"/>
      <c r="SV7" s="145"/>
      <c r="SW7" s="145"/>
      <c r="SX7" s="145"/>
      <c r="SY7" s="145"/>
      <c r="SZ7" s="145"/>
      <c r="TA7" s="145"/>
      <c r="TB7" s="145"/>
      <c r="TC7" s="145"/>
      <c r="TD7" s="145"/>
      <c r="TE7" s="145"/>
      <c r="TF7" s="145"/>
      <c r="TG7" s="145"/>
      <c r="TH7" s="145"/>
      <c r="TI7" s="145"/>
      <c r="TJ7" s="145"/>
      <c r="TK7" s="145"/>
      <c r="TL7" s="145"/>
      <c r="TM7" s="145"/>
      <c r="TN7" s="145"/>
      <c r="TO7" s="145"/>
      <c r="TP7" s="145"/>
      <c r="TQ7" s="145"/>
      <c r="TR7" s="145"/>
      <c r="TS7" s="145"/>
      <c r="TT7" s="145"/>
      <c r="TU7" s="145"/>
      <c r="TV7" s="145"/>
      <c r="TW7" s="145"/>
      <c r="TX7" s="145"/>
      <c r="TY7" s="145"/>
      <c r="TZ7" s="145"/>
      <c r="UA7" s="145"/>
      <c r="UB7" s="145"/>
      <c r="UC7" s="145"/>
      <c r="UD7" s="145"/>
      <c r="UE7" s="145"/>
      <c r="UF7" s="145"/>
      <c r="UG7" s="145"/>
      <c r="UH7" s="145"/>
      <c r="UI7" s="145"/>
      <c r="UJ7" s="145"/>
      <c r="UK7" s="145"/>
      <c r="UL7" s="145"/>
      <c r="UM7" s="145"/>
      <c r="UN7" s="145"/>
      <c r="UO7" s="145"/>
      <c r="UP7" s="145"/>
      <c r="UQ7" s="145"/>
      <c r="UR7" s="145"/>
      <c r="US7" s="145"/>
      <c r="UT7" s="145"/>
      <c r="UU7" s="145"/>
      <c r="UV7" s="145"/>
      <c r="UW7" s="145"/>
      <c r="UX7" s="145"/>
      <c r="UY7" s="145"/>
      <c r="UZ7" s="145"/>
      <c r="VA7" s="145"/>
      <c r="VB7" s="145"/>
      <c r="VC7" s="145"/>
      <c r="VD7" s="145"/>
      <c r="VE7" s="145"/>
      <c r="VF7" s="145"/>
      <c r="VG7" s="145"/>
      <c r="VH7" s="145"/>
      <c r="VI7" s="145"/>
      <c r="VJ7" s="145"/>
      <c r="VK7" s="145"/>
      <c r="VL7" s="145"/>
      <c r="VM7" s="145"/>
      <c r="VN7" s="145"/>
      <c r="VO7" s="145"/>
      <c r="VP7" s="145"/>
      <c r="VQ7" s="145"/>
      <c r="VR7" s="145"/>
      <c r="VS7" s="145"/>
      <c r="VT7" s="145"/>
      <c r="VU7" s="145"/>
      <c r="VV7" s="145"/>
      <c r="VW7" s="145"/>
      <c r="VX7" s="145"/>
      <c r="VY7" s="145"/>
      <c r="VZ7" s="145"/>
      <c r="WA7" s="145"/>
      <c r="WB7" s="145"/>
      <c r="WC7" s="145"/>
      <c r="WD7" s="145"/>
      <c r="WE7" s="145"/>
      <c r="WF7" s="145"/>
      <c r="WG7" s="145"/>
      <c r="WH7" s="145"/>
      <c r="WI7" s="145"/>
      <c r="WJ7" s="145"/>
      <c r="WK7" s="145"/>
      <c r="WL7" s="145"/>
      <c r="WM7" s="145"/>
      <c r="WN7" s="145"/>
      <c r="WO7" s="145"/>
      <c r="WP7" s="145"/>
      <c r="WQ7" s="145"/>
      <c r="WR7" s="145"/>
      <c r="WS7" s="145"/>
      <c r="WT7" s="145"/>
      <c r="WU7" s="145"/>
      <c r="WV7" s="145"/>
      <c r="WW7" s="145"/>
      <c r="WX7" s="145"/>
      <c r="WY7" s="145"/>
      <c r="WZ7" s="145"/>
      <c r="XA7" s="145"/>
      <c r="XB7" s="145"/>
      <c r="XC7" s="145"/>
      <c r="XD7" s="145"/>
      <c r="XE7" s="145"/>
      <c r="XF7" s="145"/>
      <c r="XG7" s="145"/>
      <c r="XH7" s="145"/>
      <c r="XI7" s="145"/>
      <c r="XJ7" s="145"/>
      <c r="XK7" s="145"/>
      <c r="XL7" s="145"/>
      <c r="XM7" s="145"/>
      <c r="XN7" s="145"/>
      <c r="XO7" s="145"/>
      <c r="XP7" s="145"/>
      <c r="XQ7" s="145"/>
      <c r="XR7" s="145"/>
      <c r="XS7" s="145"/>
      <c r="XT7" s="145"/>
      <c r="XU7" s="145"/>
      <c r="XV7" s="145"/>
      <c r="XW7" s="145"/>
      <c r="XX7" s="145"/>
      <c r="XY7" s="145"/>
      <c r="XZ7" s="145"/>
      <c r="YA7" s="145"/>
      <c r="YB7" s="145"/>
      <c r="YC7" s="145"/>
      <c r="YD7" s="145"/>
      <c r="YE7" s="145"/>
      <c r="YF7" s="145"/>
      <c r="YG7" s="145"/>
      <c r="YH7" s="145"/>
      <c r="YI7" s="145"/>
      <c r="YJ7" s="145"/>
      <c r="YK7" s="145"/>
      <c r="YL7" s="145"/>
      <c r="YM7" s="145"/>
      <c r="YN7" s="145"/>
      <c r="YO7" s="145"/>
      <c r="YP7" s="145"/>
      <c r="YQ7" s="145"/>
      <c r="YR7" s="145"/>
      <c r="YS7" s="145"/>
      <c r="YT7" s="145"/>
      <c r="YU7" s="145"/>
      <c r="YV7" s="145"/>
      <c r="YW7" s="145"/>
      <c r="YX7" s="145"/>
      <c r="YY7" s="145"/>
      <c r="YZ7" s="145"/>
      <c r="ZA7" s="145"/>
      <c r="ZB7" s="145"/>
      <c r="ZC7" s="145"/>
      <c r="ZD7" s="145"/>
      <c r="ZE7" s="145"/>
      <c r="ZF7" s="145"/>
      <c r="ZG7" s="145"/>
      <c r="ZH7" s="145"/>
      <c r="ZI7" s="145"/>
      <c r="ZJ7" s="145"/>
      <c r="ZK7" s="145"/>
      <c r="ZL7" s="145"/>
      <c r="ZM7" s="145"/>
      <c r="ZN7" s="145"/>
      <c r="ZO7" s="145"/>
      <c r="ZP7" s="145"/>
      <c r="ZQ7" s="145"/>
      <c r="ZR7" s="145"/>
      <c r="ZS7" s="145"/>
      <c r="ZT7" s="145"/>
      <c r="ZU7" s="145"/>
      <c r="ZV7" s="145"/>
      <c r="ZW7" s="145"/>
      <c r="ZX7" s="145"/>
      <c r="ZY7" s="145"/>
      <c r="ZZ7" s="145"/>
      <c r="AAA7" s="145"/>
      <c r="AAB7" s="145"/>
      <c r="AAC7" s="145"/>
      <c r="AAD7" s="145"/>
      <c r="AAE7" s="145"/>
      <c r="AAF7" s="145"/>
      <c r="AAG7" s="145"/>
      <c r="AAH7" s="145"/>
      <c r="AAI7" s="145"/>
      <c r="AAJ7" s="145"/>
      <c r="AAK7" s="145"/>
      <c r="AAL7" s="145"/>
      <c r="AAM7" s="145"/>
      <c r="AAN7" s="145"/>
      <c r="AAO7" s="145"/>
      <c r="AAP7" s="145"/>
      <c r="AAQ7" s="145"/>
      <c r="AAR7" s="145"/>
      <c r="AAS7" s="145"/>
      <c r="AAT7" s="145"/>
      <c r="AAU7" s="145"/>
      <c r="AAV7" s="145"/>
      <c r="AAW7" s="145"/>
      <c r="AAX7" s="145"/>
      <c r="AAY7" s="145"/>
      <c r="AAZ7" s="145"/>
      <c r="ABA7" s="145"/>
      <c r="ABB7" s="145"/>
      <c r="ABC7" s="145"/>
      <c r="ABD7" s="145"/>
      <c r="ABE7" s="145"/>
      <c r="ABF7" s="145"/>
      <c r="ABG7" s="145"/>
      <c r="ABH7" s="145"/>
      <c r="ABI7" s="145"/>
      <c r="ABJ7" s="145"/>
      <c r="ABK7" s="145"/>
      <c r="ABL7" s="145"/>
      <c r="ABM7" s="145"/>
      <c r="ABN7" s="145"/>
      <c r="ABO7" s="145"/>
      <c r="ABP7" s="145"/>
      <c r="ABQ7" s="145"/>
      <c r="ABR7" s="145"/>
      <c r="ABS7" s="145"/>
      <c r="ABT7" s="145"/>
      <c r="ABU7" s="145"/>
      <c r="ABV7" s="145"/>
      <c r="ABW7" s="145"/>
      <c r="ABX7" s="145"/>
      <c r="ABY7" s="145"/>
      <c r="ABZ7" s="145"/>
      <c r="ACA7" s="145"/>
      <c r="ACB7" s="145"/>
      <c r="ACC7" s="145"/>
      <c r="ACD7" s="145"/>
      <c r="ACE7" s="145"/>
      <c r="ACF7" s="145"/>
      <c r="ACG7" s="145"/>
      <c r="ACH7" s="145"/>
      <c r="ACI7" s="145"/>
      <c r="ACJ7" s="145"/>
      <c r="ACK7" s="145"/>
      <c r="ACL7" s="145"/>
      <c r="ACM7" s="145"/>
      <c r="ACN7" s="145"/>
      <c r="ACO7" s="145"/>
      <c r="ACP7" s="145"/>
      <c r="ACQ7" s="145"/>
      <c r="ACR7" s="145"/>
      <c r="ACS7" s="145"/>
      <c r="ACT7" s="145"/>
      <c r="ACU7" s="145"/>
      <c r="ACV7" s="145"/>
      <c r="ACW7" s="145"/>
      <c r="ACX7" s="145"/>
      <c r="ACY7" s="145"/>
      <c r="ACZ7" s="145"/>
      <c r="ADA7" s="145"/>
      <c r="ADB7" s="145"/>
      <c r="ADC7" s="145"/>
      <c r="ADD7" s="145"/>
      <c r="ADE7" s="145"/>
      <c r="ADF7" s="145"/>
      <c r="ADG7" s="145"/>
      <c r="ADH7" s="145"/>
      <c r="ADI7" s="145"/>
      <c r="ADJ7" s="145"/>
      <c r="ADK7" s="145"/>
      <c r="ADL7" s="145"/>
      <c r="ADM7" s="145"/>
      <c r="ADN7" s="145"/>
      <c r="ADO7" s="145"/>
      <c r="ADP7" s="145"/>
      <c r="ADQ7" s="145"/>
      <c r="ADR7" s="145"/>
      <c r="ADS7" s="145"/>
      <c r="ADT7" s="145"/>
      <c r="ADU7" s="145"/>
      <c r="ADV7" s="145"/>
      <c r="ADW7" s="145"/>
      <c r="ADX7" s="145"/>
      <c r="ADY7" s="145"/>
      <c r="ADZ7" s="145"/>
      <c r="AEA7" s="145"/>
      <c r="AEB7" s="145"/>
      <c r="AEC7" s="145"/>
      <c r="AED7" s="145"/>
      <c r="AEE7" s="145"/>
      <c r="AEF7" s="145"/>
      <c r="AEG7" s="145"/>
      <c r="AEH7" s="145"/>
      <c r="AEI7" s="145"/>
      <c r="AEJ7" s="145"/>
      <c r="AEK7" s="145"/>
      <c r="AEL7" s="145"/>
      <c r="AEM7" s="145"/>
      <c r="AEN7" s="145"/>
      <c r="AEO7" s="145"/>
      <c r="AEP7" s="145"/>
      <c r="AEQ7" s="145"/>
      <c r="AER7" s="145"/>
      <c r="AES7" s="145"/>
      <c r="AET7" s="145"/>
      <c r="AEU7" s="145"/>
      <c r="AEV7" s="145"/>
      <c r="AEW7" s="145"/>
      <c r="AEX7" s="145"/>
      <c r="AEY7" s="145"/>
      <c r="AEZ7" s="145"/>
      <c r="AFA7" s="145"/>
      <c r="AFB7" s="145"/>
      <c r="AFC7" s="145"/>
      <c r="AFD7" s="145"/>
      <c r="AFE7" s="145"/>
      <c r="AFF7" s="145"/>
      <c r="AFG7" s="145"/>
      <c r="AFH7" s="145"/>
      <c r="AFI7" s="145"/>
      <c r="AFJ7" s="145"/>
      <c r="AFK7" s="145"/>
      <c r="AFL7" s="145"/>
      <c r="AFM7" s="145"/>
      <c r="AFN7" s="145"/>
      <c r="AFO7" s="145"/>
      <c r="AFP7" s="145"/>
      <c r="AFQ7" s="145"/>
      <c r="AFR7" s="145"/>
      <c r="AFS7" s="145"/>
      <c r="AFT7" s="145"/>
      <c r="AFU7" s="145"/>
      <c r="AFV7" s="145"/>
      <c r="AFW7" s="145"/>
      <c r="AFX7" s="145"/>
      <c r="AFY7" s="145"/>
      <c r="AFZ7" s="145"/>
      <c r="AGA7" s="145"/>
      <c r="AGB7" s="145"/>
      <c r="AGC7" s="145"/>
      <c r="AGD7" s="145"/>
      <c r="AGE7" s="145"/>
      <c r="AGF7" s="145"/>
      <c r="AGG7" s="145"/>
      <c r="AGH7" s="145"/>
      <c r="AGI7" s="145"/>
      <c r="AGJ7" s="145"/>
      <c r="AGK7" s="145"/>
      <c r="AGL7" s="145"/>
      <c r="AGM7" s="145"/>
      <c r="AGN7" s="145"/>
      <c r="AGO7" s="145"/>
      <c r="AGP7" s="145"/>
      <c r="AGQ7" s="145"/>
      <c r="AGR7" s="145"/>
      <c r="AGS7" s="145"/>
      <c r="AGT7" s="145"/>
      <c r="AGU7" s="145"/>
      <c r="AGV7" s="145"/>
      <c r="AGW7" s="145"/>
      <c r="AGX7" s="145"/>
      <c r="AGY7" s="145"/>
      <c r="AGZ7" s="145"/>
      <c r="AHA7" s="145"/>
      <c r="AHB7" s="145"/>
      <c r="AHC7" s="145"/>
      <c r="AHD7" s="145"/>
      <c r="AHE7" s="145"/>
      <c r="AHF7" s="145"/>
      <c r="AHG7" s="145"/>
      <c r="AHH7" s="145"/>
      <c r="AHI7" s="145"/>
      <c r="AHJ7" s="145"/>
      <c r="AHK7" s="145"/>
      <c r="AHL7" s="145"/>
      <c r="AHM7" s="145"/>
      <c r="AHN7" s="145"/>
      <c r="AHO7" s="145"/>
      <c r="AHP7" s="145"/>
      <c r="AHQ7" s="145"/>
      <c r="AHR7" s="145"/>
      <c r="AHS7" s="145"/>
      <c r="AHT7" s="145"/>
      <c r="AHU7" s="145"/>
      <c r="AHV7" s="145"/>
      <c r="AHW7" s="145"/>
      <c r="AHX7" s="145"/>
      <c r="AHY7" s="145"/>
      <c r="AHZ7" s="145"/>
      <c r="AIA7" s="145"/>
      <c r="AIB7" s="145"/>
      <c r="AIC7" s="145"/>
      <c r="AID7" s="145"/>
      <c r="AIE7" s="145"/>
      <c r="AIF7" s="145"/>
      <c r="AIG7" s="145"/>
      <c r="AIH7" s="145"/>
      <c r="AII7" s="145"/>
      <c r="AIJ7" s="145"/>
      <c r="AIK7" s="145"/>
      <c r="AIL7" s="145"/>
      <c r="AIM7" s="145"/>
      <c r="AIN7" s="145"/>
      <c r="AIO7" s="145"/>
      <c r="AIP7" s="145"/>
      <c r="AIQ7" s="145"/>
      <c r="AIR7" s="145"/>
      <c r="AIS7" s="145"/>
      <c r="AIT7" s="145"/>
      <c r="AIU7" s="145"/>
      <c r="AIV7" s="145"/>
      <c r="AIW7" s="145"/>
      <c r="AIX7" s="145"/>
      <c r="AIY7" s="145"/>
      <c r="AIZ7" s="145"/>
      <c r="AJA7" s="145"/>
      <c r="AJB7" s="145"/>
      <c r="AJC7" s="145"/>
      <c r="AJD7" s="145"/>
      <c r="AJE7" s="145"/>
      <c r="AJF7" s="145"/>
      <c r="AJG7" s="145"/>
      <c r="AJH7" s="145"/>
      <c r="AJI7" s="145"/>
      <c r="AJJ7" s="145"/>
      <c r="AJK7" s="145"/>
      <c r="AJL7" s="145"/>
      <c r="AJM7" s="145"/>
      <c r="AJN7" s="145"/>
      <c r="AJO7" s="145"/>
      <c r="AJP7" s="145"/>
      <c r="AJQ7" s="145"/>
      <c r="AJR7" s="145"/>
      <c r="AJS7" s="145"/>
      <c r="AJT7" s="145"/>
      <c r="AJU7" s="145"/>
      <c r="AJV7" s="145"/>
      <c r="AJW7" s="145"/>
      <c r="AJX7" s="145"/>
      <c r="AJY7" s="145"/>
      <c r="AJZ7" s="145"/>
      <c r="AKA7" s="145"/>
      <c r="AKB7" s="145"/>
      <c r="AKC7" s="145"/>
      <c r="AKD7" s="145"/>
      <c r="AKE7" s="145"/>
      <c r="AKF7" s="145"/>
      <c r="AKG7" s="145"/>
      <c r="AKH7" s="145"/>
      <c r="AKI7" s="145"/>
      <c r="AKJ7" s="145"/>
      <c r="AKK7" s="145"/>
      <c r="AKL7" s="145"/>
      <c r="AKM7" s="145"/>
      <c r="AKN7" s="145"/>
      <c r="AKO7" s="145"/>
      <c r="AKP7" s="145"/>
      <c r="AKQ7" s="145"/>
      <c r="AKR7" s="145"/>
      <c r="AKS7" s="145"/>
      <c r="AKT7" s="145"/>
      <c r="AKU7" s="145"/>
      <c r="AKV7" s="145"/>
      <c r="AKW7" s="145"/>
      <c r="AKX7" s="145"/>
      <c r="AKY7" s="145"/>
      <c r="AKZ7" s="145"/>
      <c r="ALA7" s="145"/>
      <c r="ALB7" s="145"/>
      <c r="ALC7" s="145"/>
      <c r="ALD7" s="145"/>
      <c r="ALE7" s="145"/>
      <c r="ALF7" s="145"/>
      <c r="ALG7" s="145"/>
      <c r="ALH7" s="145"/>
      <c r="ALI7" s="145"/>
      <c r="ALJ7" s="145"/>
      <c r="ALK7" s="145"/>
      <c r="ALL7" s="145"/>
      <c r="ALM7" s="145"/>
      <c r="ALN7" s="145"/>
      <c r="ALO7" s="145"/>
      <c r="ALP7" s="145"/>
      <c r="ALQ7" s="145"/>
      <c r="ALR7" s="145"/>
      <c r="ALS7" s="145"/>
      <c r="ALT7" s="145"/>
      <c r="ALU7" s="145"/>
      <c r="ALV7" s="145"/>
      <c r="ALW7" s="145"/>
      <c r="ALX7" s="145"/>
      <c r="ALY7" s="145"/>
      <c r="ALZ7" s="145"/>
      <c r="AMA7" s="145"/>
      <c r="AMB7" s="145"/>
      <c r="AMC7" s="145"/>
      <c r="AMD7" s="145"/>
      <c r="AME7" s="145"/>
      <c r="AMF7" s="145"/>
      <c r="AMG7" s="145"/>
      <c r="AMH7" s="145"/>
      <c r="AMI7" s="145"/>
      <c r="AMJ7" s="145"/>
      <c r="AMK7" s="145"/>
      <c r="AML7" s="145"/>
    </row>
    <row r="8" spans="1:1026" s="131" customFormat="1" ht="12.75" customHeight="1">
      <c r="A8" s="145" t="str">
        <f t="shared" si="0"/>
        <v>LOAN.FO_SUBMITTED</v>
      </c>
      <c r="B8" s="134">
        <f t="shared" si="4"/>
        <v>110004</v>
      </c>
      <c r="C8" s="146">
        <v>0</v>
      </c>
      <c r="D8" s="146">
        <v>1</v>
      </c>
      <c r="E8" s="146">
        <f t="shared" si="1"/>
        <v>100000</v>
      </c>
      <c r="F8" s="146">
        <v>100000</v>
      </c>
      <c r="G8" s="146" t="s">
        <v>34</v>
      </c>
      <c r="H8" s="146">
        <v>100000</v>
      </c>
      <c r="I8" s="145" t="s">
        <v>505</v>
      </c>
      <c r="J8" s="146">
        <f>VLOOKUP(I8,T_FSM_TYPE!$A:$B,2,0)</f>
        <v>110000</v>
      </c>
      <c r="K8" s="131" t="s">
        <v>683</v>
      </c>
      <c r="L8" s="145" t="s">
        <v>37</v>
      </c>
      <c r="M8" s="215" t="str">
        <f t="shared" si="2"/>
        <v>FO_SUBMITTED</v>
      </c>
      <c r="N8" s="145" t="str">
        <f t="shared" si="3"/>
        <v>INSERT INTO T_FSM_STATE VALUES(110004, 0, 1, 100000, 100000, GETDATE(), 100000, 110000, 'FO_SUBMITTED', '?' ,'FO_SUBMITTED')</v>
      </c>
      <c r="O8" s="145"/>
      <c r="P8" s="145"/>
      <c r="Q8" s="145"/>
      <c r="R8" s="145"/>
      <c r="S8" s="145"/>
      <c r="T8" s="145"/>
      <c r="U8" s="145"/>
      <c r="V8" s="145"/>
      <c r="W8" s="145"/>
      <c r="X8" s="145"/>
      <c r="Y8" s="145"/>
      <c r="Z8" s="145"/>
      <c r="AA8" s="145"/>
      <c r="AB8" s="145"/>
      <c r="AC8" s="145"/>
      <c r="AD8" s="145"/>
      <c r="AE8" s="145"/>
      <c r="AF8" s="145"/>
      <c r="AG8" s="145"/>
      <c r="AH8" s="145"/>
      <c r="AI8" s="145"/>
      <c r="AJ8" s="145"/>
      <c r="AK8" s="145"/>
      <c r="AL8" s="145"/>
      <c r="AM8" s="145"/>
      <c r="AN8" s="145"/>
      <c r="AO8" s="145"/>
      <c r="AP8" s="145"/>
      <c r="AQ8" s="145"/>
      <c r="AR8" s="145"/>
      <c r="AS8" s="145"/>
      <c r="AT8" s="145"/>
      <c r="AU8" s="145"/>
      <c r="AV8" s="145"/>
      <c r="AW8" s="145"/>
      <c r="AX8" s="145"/>
      <c r="AY8" s="145"/>
      <c r="AZ8" s="145"/>
      <c r="BA8" s="145"/>
      <c r="BB8" s="145"/>
      <c r="BC8" s="145"/>
      <c r="BD8" s="145"/>
      <c r="BE8" s="145"/>
      <c r="BF8" s="145"/>
      <c r="BG8" s="145"/>
      <c r="BH8" s="145"/>
      <c r="BI8" s="145"/>
      <c r="BJ8" s="145"/>
      <c r="BK8" s="145"/>
      <c r="BL8" s="145"/>
      <c r="BM8" s="145"/>
      <c r="BN8" s="145"/>
      <c r="BO8" s="145"/>
      <c r="BP8" s="145"/>
      <c r="BQ8" s="145"/>
      <c r="BR8" s="145"/>
      <c r="BS8" s="145"/>
      <c r="BT8" s="145"/>
      <c r="BU8" s="145"/>
      <c r="BV8" s="145"/>
      <c r="BW8" s="145"/>
      <c r="BX8" s="145"/>
      <c r="BY8" s="145"/>
      <c r="BZ8" s="145"/>
      <c r="CA8" s="145"/>
      <c r="CB8" s="145"/>
      <c r="CC8" s="145"/>
      <c r="CD8" s="145"/>
      <c r="CE8" s="145"/>
      <c r="CF8" s="145"/>
      <c r="CG8" s="145"/>
      <c r="CH8" s="145"/>
      <c r="CI8" s="145"/>
      <c r="CJ8" s="145"/>
      <c r="CK8" s="145"/>
      <c r="CL8" s="145"/>
      <c r="CM8" s="145"/>
      <c r="CN8" s="145"/>
      <c r="CO8" s="145"/>
      <c r="CP8" s="145"/>
      <c r="CQ8" s="145"/>
      <c r="CR8" s="145"/>
      <c r="CS8" s="145"/>
      <c r="CT8" s="145"/>
      <c r="CU8" s="145"/>
      <c r="CV8" s="145"/>
      <c r="CW8" s="145"/>
      <c r="CX8" s="145"/>
      <c r="CY8" s="145"/>
      <c r="CZ8" s="145"/>
      <c r="DA8" s="145"/>
      <c r="DB8" s="145"/>
      <c r="DC8" s="145"/>
      <c r="DD8" s="145"/>
      <c r="DE8" s="145"/>
      <c r="DF8" s="145"/>
      <c r="DG8" s="145"/>
      <c r="DH8" s="145"/>
      <c r="DI8" s="145"/>
      <c r="DJ8" s="145"/>
      <c r="DK8" s="145"/>
      <c r="DL8" s="145"/>
      <c r="DM8" s="145"/>
      <c r="DN8" s="145"/>
      <c r="DO8" s="145"/>
      <c r="DP8" s="145"/>
      <c r="DQ8" s="145"/>
      <c r="DR8" s="145"/>
      <c r="DS8" s="145"/>
      <c r="DT8" s="145"/>
      <c r="DU8" s="145"/>
      <c r="DV8" s="145"/>
      <c r="DW8" s="145"/>
      <c r="DX8" s="145"/>
      <c r="DY8" s="145"/>
      <c r="DZ8" s="145"/>
      <c r="EA8" s="145"/>
      <c r="EB8" s="145"/>
      <c r="EC8" s="145"/>
      <c r="ED8" s="145"/>
      <c r="EE8" s="145"/>
      <c r="EF8" s="145"/>
      <c r="EG8" s="145"/>
      <c r="EH8" s="145"/>
      <c r="EI8" s="145"/>
      <c r="EJ8" s="145"/>
      <c r="EK8" s="145"/>
      <c r="EL8" s="145"/>
      <c r="EM8" s="145"/>
      <c r="EN8" s="145"/>
      <c r="EO8" s="145"/>
      <c r="EP8" s="145"/>
      <c r="EQ8" s="145"/>
      <c r="ER8" s="145"/>
      <c r="ES8" s="145"/>
      <c r="ET8" s="145"/>
      <c r="EU8" s="145"/>
      <c r="EV8" s="145"/>
      <c r="EW8" s="145"/>
      <c r="EX8" s="145"/>
      <c r="EY8" s="145"/>
      <c r="EZ8" s="145"/>
      <c r="FA8" s="145"/>
      <c r="FB8" s="145"/>
      <c r="FC8" s="145"/>
      <c r="FD8" s="145"/>
      <c r="FE8" s="145"/>
      <c r="FF8" s="145"/>
      <c r="FG8" s="145"/>
      <c r="FH8" s="145"/>
      <c r="FI8" s="145"/>
      <c r="FJ8" s="145"/>
      <c r="FK8" s="145"/>
      <c r="FL8" s="145"/>
      <c r="FM8" s="145"/>
      <c r="FN8" s="145"/>
      <c r="FO8" s="145"/>
      <c r="FP8" s="145"/>
      <c r="FQ8" s="145"/>
      <c r="FR8" s="145"/>
      <c r="FS8" s="145"/>
      <c r="FT8" s="145"/>
      <c r="FU8" s="145"/>
      <c r="FV8" s="145"/>
      <c r="FW8" s="145"/>
      <c r="FX8" s="145"/>
      <c r="FY8" s="145"/>
      <c r="FZ8" s="145"/>
      <c r="GA8" s="145"/>
      <c r="GB8" s="145"/>
      <c r="GC8" s="145"/>
      <c r="GD8" s="145"/>
      <c r="GE8" s="145"/>
      <c r="GF8" s="145"/>
      <c r="GG8" s="145"/>
      <c r="GH8" s="145"/>
      <c r="GI8" s="145"/>
      <c r="GJ8" s="145"/>
      <c r="GK8" s="145"/>
      <c r="GL8" s="145"/>
      <c r="GM8" s="145"/>
      <c r="GN8" s="145"/>
      <c r="GO8" s="145"/>
      <c r="GP8" s="145"/>
      <c r="GQ8" s="145"/>
      <c r="GR8" s="145"/>
      <c r="GS8" s="145"/>
      <c r="GT8" s="145"/>
      <c r="GU8" s="145"/>
      <c r="GV8" s="145"/>
      <c r="GW8" s="145"/>
      <c r="GX8" s="145"/>
      <c r="GY8" s="145"/>
      <c r="GZ8" s="145"/>
      <c r="HA8" s="145"/>
      <c r="HB8" s="145"/>
      <c r="HC8" s="145"/>
      <c r="HD8" s="145"/>
      <c r="HE8" s="145"/>
      <c r="HF8" s="145"/>
      <c r="HG8" s="145"/>
      <c r="HH8" s="145"/>
      <c r="HI8" s="145"/>
      <c r="HJ8" s="145"/>
      <c r="HK8" s="145"/>
      <c r="HL8" s="145"/>
      <c r="HM8" s="145"/>
      <c r="HN8" s="145"/>
      <c r="HO8" s="145"/>
      <c r="HP8" s="145"/>
      <c r="HQ8" s="145"/>
      <c r="HR8" s="145"/>
      <c r="HS8" s="145"/>
      <c r="HT8" s="145"/>
      <c r="HU8" s="145"/>
      <c r="HV8" s="145"/>
      <c r="HW8" s="145"/>
      <c r="HX8" s="145"/>
      <c r="HY8" s="145"/>
      <c r="HZ8" s="145"/>
      <c r="IA8" s="145"/>
      <c r="IB8" s="145"/>
      <c r="IC8" s="145"/>
      <c r="ID8" s="145"/>
      <c r="IE8" s="145"/>
      <c r="IF8" s="145"/>
      <c r="IG8" s="145"/>
      <c r="IH8" s="145"/>
      <c r="II8" s="145"/>
      <c r="IJ8" s="145"/>
      <c r="IK8" s="145"/>
      <c r="IL8" s="145"/>
      <c r="IM8" s="145"/>
      <c r="IN8" s="145"/>
      <c r="IO8" s="145"/>
      <c r="IP8" s="145"/>
      <c r="IQ8" s="145"/>
      <c r="IR8" s="145"/>
      <c r="IS8" s="145"/>
      <c r="IT8" s="145"/>
      <c r="IU8" s="145"/>
      <c r="IV8" s="145"/>
      <c r="IW8" s="145"/>
      <c r="IX8" s="145"/>
      <c r="IY8" s="145"/>
      <c r="IZ8" s="145"/>
      <c r="JA8" s="145"/>
      <c r="JB8" s="145"/>
      <c r="JC8" s="145"/>
      <c r="JD8" s="145"/>
      <c r="JE8" s="145"/>
      <c r="JF8" s="145"/>
      <c r="JG8" s="145"/>
      <c r="JH8" s="145"/>
      <c r="JI8" s="145"/>
      <c r="JJ8" s="145"/>
      <c r="JK8" s="145"/>
      <c r="JL8" s="145"/>
      <c r="JM8" s="145"/>
      <c r="JN8" s="145"/>
      <c r="JO8" s="145"/>
      <c r="JP8" s="145"/>
      <c r="JQ8" s="145"/>
      <c r="JR8" s="145"/>
      <c r="JS8" s="145"/>
      <c r="JT8" s="145"/>
      <c r="JU8" s="145"/>
      <c r="JV8" s="145"/>
      <c r="JW8" s="145"/>
      <c r="JX8" s="145"/>
      <c r="JY8" s="145"/>
      <c r="JZ8" s="145"/>
      <c r="KA8" s="145"/>
      <c r="KB8" s="145"/>
      <c r="KC8" s="145"/>
      <c r="KD8" s="145"/>
      <c r="KE8" s="145"/>
      <c r="KF8" s="145"/>
      <c r="KG8" s="145"/>
      <c r="KH8" s="145"/>
      <c r="KI8" s="145"/>
      <c r="KJ8" s="145"/>
      <c r="KK8" s="145"/>
      <c r="KL8" s="145"/>
      <c r="KM8" s="145"/>
      <c r="KN8" s="145"/>
      <c r="KO8" s="145"/>
      <c r="KP8" s="145"/>
      <c r="KQ8" s="145"/>
      <c r="KR8" s="145"/>
      <c r="KS8" s="145"/>
      <c r="KT8" s="145"/>
      <c r="KU8" s="145"/>
      <c r="KV8" s="145"/>
      <c r="KW8" s="145"/>
      <c r="KX8" s="145"/>
      <c r="KY8" s="145"/>
      <c r="KZ8" s="145"/>
      <c r="LA8" s="145"/>
      <c r="LB8" s="145"/>
      <c r="LC8" s="145"/>
      <c r="LD8" s="145"/>
      <c r="LE8" s="145"/>
      <c r="LF8" s="145"/>
      <c r="LG8" s="145"/>
      <c r="LH8" s="145"/>
      <c r="LI8" s="145"/>
      <c r="LJ8" s="145"/>
      <c r="LK8" s="145"/>
      <c r="LL8" s="145"/>
      <c r="LM8" s="145"/>
      <c r="LN8" s="145"/>
      <c r="LO8" s="145"/>
      <c r="LP8" s="145"/>
      <c r="LQ8" s="145"/>
      <c r="LR8" s="145"/>
      <c r="LS8" s="145"/>
      <c r="LT8" s="145"/>
      <c r="LU8" s="145"/>
      <c r="LV8" s="145"/>
      <c r="LW8" s="145"/>
      <c r="LX8" s="145"/>
      <c r="LY8" s="145"/>
      <c r="LZ8" s="145"/>
      <c r="MA8" s="145"/>
      <c r="MB8" s="145"/>
      <c r="MC8" s="145"/>
      <c r="MD8" s="145"/>
      <c r="ME8" s="145"/>
      <c r="MF8" s="145"/>
      <c r="MG8" s="145"/>
      <c r="MH8" s="145"/>
      <c r="MI8" s="145"/>
      <c r="MJ8" s="145"/>
      <c r="MK8" s="145"/>
      <c r="ML8" s="145"/>
      <c r="MM8" s="145"/>
      <c r="MN8" s="145"/>
      <c r="MO8" s="145"/>
      <c r="MP8" s="145"/>
      <c r="MQ8" s="145"/>
      <c r="MR8" s="145"/>
      <c r="MS8" s="145"/>
      <c r="MT8" s="145"/>
      <c r="MU8" s="145"/>
      <c r="MV8" s="145"/>
      <c r="MW8" s="145"/>
      <c r="MX8" s="145"/>
      <c r="MY8" s="145"/>
      <c r="MZ8" s="145"/>
      <c r="NA8" s="145"/>
      <c r="NB8" s="145"/>
      <c r="NC8" s="145"/>
      <c r="ND8" s="145"/>
      <c r="NE8" s="145"/>
      <c r="NF8" s="145"/>
      <c r="NG8" s="145"/>
      <c r="NH8" s="145"/>
      <c r="NI8" s="145"/>
      <c r="NJ8" s="145"/>
      <c r="NK8" s="145"/>
      <c r="NL8" s="145"/>
      <c r="NM8" s="145"/>
      <c r="NN8" s="145"/>
      <c r="NO8" s="145"/>
      <c r="NP8" s="145"/>
      <c r="NQ8" s="145"/>
      <c r="NR8" s="145"/>
      <c r="NS8" s="145"/>
      <c r="NT8" s="145"/>
      <c r="NU8" s="145"/>
      <c r="NV8" s="145"/>
      <c r="NW8" s="145"/>
      <c r="NX8" s="145"/>
      <c r="NY8" s="145"/>
      <c r="NZ8" s="145"/>
      <c r="OA8" s="145"/>
      <c r="OB8" s="145"/>
      <c r="OC8" s="145"/>
      <c r="OD8" s="145"/>
      <c r="OE8" s="145"/>
      <c r="OF8" s="145"/>
      <c r="OG8" s="145"/>
      <c r="OH8" s="145"/>
      <c r="OI8" s="145"/>
      <c r="OJ8" s="145"/>
      <c r="OK8" s="145"/>
      <c r="OL8" s="145"/>
      <c r="OM8" s="145"/>
      <c r="ON8" s="145"/>
      <c r="OO8" s="145"/>
      <c r="OP8" s="145"/>
      <c r="OQ8" s="145"/>
      <c r="OR8" s="145"/>
      <c r="OS8" s="145"/>
      <c r="OT8" s="145"/>
      <c r="OU8" s="145"/>
      <c r="OV8" s="145"/>
      <c r="OW8" s="145"/>
      <c r="OX8" s="145"/>
      <c r="OY8" s="145"/>
      <c r="OZ8" s="145"/>
      <c r="PA8" s="145"/>
      <c r="PB8" s="145"/>
      <c r="PC8" s="145"/>
      <c r="PD8" s="145"/>
      <c r="PE8" s="145"/>
      <c r="PF8" s="145"/>
      <c r="PG8" s="145"/>
      <c r="PH8" s="145"/>
      <c r="PI8" s="145"/>
      <c r="PJ8" s="145"/>
      <c r="PK8" s="145"/>
      <c r="PL8" s="145"/>
      <c r="PM8" s="145"/>
      <c r="PN8" s="145"/>
      <c r="PO8" s="145"/>
      <c r="PP8" s="145"/>
      <c r="PQ8" s="145"/>
      <c r="PR8" s="145"/>
      <c r="PS8" s="145"/>
      <c r="PT8" s="145"/>
      <c r="PU8" s="145"/>
      <c r="PV8" s="145"/>
      <c r="PW8" s="145"/>
      <c r="PX8" s="145"/>
      <c r="PY8" s="145"/>
      <c r="PZ8" s="145"/>
      <c r="QA8" s="145"/>
      <c r="QB8" s="145"/>
      <c r="QC8" s="145"/>
      <c r="QD8" s="145"/>
      <c r="QE8" s="145"/>
      <c r="QF8" s="145"/>
      <c r="QG8" s="145"/>
      <c r="QH8" s="145"/>
      <c r="QI8" s="145"/>
      <c r="QJ8" s="145"/>
      <c r="QK8" s="145"/>
      <c r="QL8" s="145"/>
      <c r="QM8" s="145"/>
      <c r="QN8" s="145"/>
      <c r="QO8" s="145"/>
      <c r="QP8" s="145"/>
      <c r="QQ8" s="145"/>
      <c r="QR8" s="145"/>
      <c r="QS8" s="145"/>
      <c r="QT8" s="145"/>
      <c r="QU8" s="145"/>
      <c r="QV8" s="145"/>
      <c r="QW8" s="145"/>
      <c r="QX8" s="145"/>
      <c r="QY8" s="145"/>
      <c r="QZ8" s="145"/>
      <c r="RA8" s="145"/>
      <c r="RB8" s="145"/>
      <c r="RC8" s="145"/>
      <c r="RD8" s="145"/>
      <c r="RE8" s="145"/>
      <c r="RF8" s="145"/>
      <c r="RG8" s="145"/>
      <c r="RH8" s="145"/>
      <c r="RI8" s="145"/>
      <c r="RJ8" s="145"/>
      <c r="RK8" s="145"/>
      <c r="RL8" s="145"/>
      <c r="RM8" s="145"/>
      <c r="RN8" s="145"/>
      <c r="RO8" s="145"/>
      <c r="RP8" s="145"/>
      <c r="RQ8" s="145"/>
      <c r="RR8" s="145"/>
      <c r="RS8" s="145"/>
      <c r="RT8" s="145"/>
      <c r="RU8" s="145"/>
      <c r="RV8" s="145"/>
      <c r="RW8" s="145"/>
      <c r="RX8" s="145"/>
      <c r="RY8" s="145"/>
      <c r="RZ8" s="145"/>
      <c r="SA8" s="145"/>
      <c r="SB8" s="145"/>
      <c r="SC8" s="145"/>
      <c r="SD8" s="145"/>
      <c r="SE8" s="145"/>
      <c r="SF8" s="145"/>
      <c r="SG8" s="145"/>
      <c r="SH8" s="145"/>
      <c r="SI8" s="145"/>
      <c r="SJ8" s="145"/>
      <c r="SK8" s="145"/>
      <c r="SL8" s="145"/>
      <c r="SM8" s="145"/>
      <c r="SN8" s="145"/>
      <c r="SO8" s="145"/>
      <c r="SP8" s="145"/>
      <c r="SQ8" s="145"/>
      <c r="SR8" s="145"/>
      <c r="SS8" s="145"/>
      <c r="ST8" s="145"/>
      <c r="SU8" s="145"/>
      <c r="SV8" s="145"/>
      <c r="SW8" s="145"/>
      <c r="SX8" s="145"/>
      <c r="SY8" s="145"/>
      <c r="SZ8" s="145"/>
      <c r="TA8" s="145"/>
      <c r="TB8" s="145"/>
      <c r="TC8" s="145"/>
      <c r="TD8" s="145"/>
      <c r="TE8" s="145"/>
      <c r="TF8" s="145"/>
      <c r="TG8" s="145"/>
      <c r="TH8" s="145"/>
      <c r="TI8" s="145"/>
      <c r="TJ8" s="145"/>
      <c r="TK8" s="145"/>
      <c r="TL8" s="145"/>
      <c r="TM8" s="145"/>
      <c r="TN8" s="145"/>
      <c r="TO8" s="145"/>
      <c r="TP8" s="145"/>
      <c r="TQ8" s="145"/>
      <c r="TR8" s="145"/>
      <c r="TS8" s="145"/>
      <c r="TT8" s="145"/>
      <c r="TU8" s="145"/>
      <c r="TV8" s="145"/>
      <c r="TW8" s="145"/>
      <c r="TX8" s="145"/>
      <c r="TY8" s="145"/>
      <c r="TZ8" s="145"/>
      <c r="UA8" s="145"/>
      <c r="UB8" s="145"/>
      <c r="UC8" s="145"/>
      <c r="UD8" s="145"/>
      <c r="UE8" s="145"/>
      <c r="UF8" s="145"/>
      <c r="UG8" s="145"/>
      <c r="UH8" s="145"/>
      <c r="UI8" s="145"/>
      <c r="UJ8" s="145"/>
      <c r="UK8" s="145"/>
      <c r="UL8" s="145"/>
      <c r="UM8" s="145"/>
      <c r="UN8" s="145"/>
      <c r="UO8" s="145"/>
      <c r="UP8" s="145"/>
      <c r="UQ8" s="145"/>
      <c r="UR8" s="145"/>
      <c r="US8" s="145"/>
      <c r="UT8" s="145"/>
      <c r="UU8" s="145"/>
      <c r="UV8" s="145"/>
      <c r="UW8" s="145"/>
      <c r="UX8" s="145"/>
      <c r="UY8" s="145"/>
      <c r="UZ8" s="145"/>
      <c r="VA8" s="145"/>
      <c r="VB8" s="145"/>
      <c r="VC8" s="145"/>
      <c r="VD8" s="145"/>
      <c r="VE8" s="145"/>
      <c r="VF8" s="145"/>
      <c r="VG8" s="145"/>
      <c r="VH8" s="145"/>
      <c r="VI8" s="145"/>
      <c r="VJ8" s="145"/>
      <c r="VK8" s="145"/>
      <c r="VL8" s="145"/>
      <c r="VM8" s="145"/>
      <c r="VN8" s="145"/>
      <c r="VO8" s="145"/>
      <c r="VP8" s="145"/>
      <c r="VQ8" s="145"/>
      <c r="VR8" s="145"/>
      <c r="VS8" s="145"/>
      <c r="VT8" s="145"/>
      <c r="VU8" s="145"/>
      <c r="VV8" s="145"/>
      <c r="VW8" s="145"/>
      <c r="VX8" s="145"/>
      <c r="VY8" s="145"/>
      <c r="VZ8" s="145"/>
      <c r="WA8" s="145"/>
      <c r="WB8" s="145"/>
      <c r="WC8" s="145"/>
      <c r="WD8" s="145"/>
      <c r="WE8" s="145"/>
      <c r="WF8" s="145"/>
      <c r="WG8" s="145"/>
      <c r="WH8" s="145"/>
      <c r="WI8" s="145"/>
      <c r="WJ8" s="145"/>
      <c r="WK8" s="145"/>
      <c r="WL8" s="145"/>
      <c r="WM8" s="145"/>
      <c r="WN8" s="145"/>
      <c r="WO8" s="145"/>
      <c r="WP8" s="145"/>
      <c r="WQ8" s="145"/>
      <c r="WR8" s="145"/>
      <c r="WS8" s="145"/>
      <c r="WT8" s="145"/>
      <c r="WU8" s="145"/>
      <c r="WV8" s="145"/>
      <c r="WW8" s="145"/>
      <c r="WX8" s="145"/>
      <c r="WY8" s="145"/>
      <c r="WZ8" s="145"/>
      <c r="XA8" s="145"/>
      <c r="XB8" s="145"/>
      <c r="XC8" s="145"/>
      <c r="XD8" s="145"/>
      <c r="XE8" s="145"/>
      <c r="XF8" s="145"/>
      <c r="XG8" s="145"/>
      <c r="XH8" s="145"/>
      <c r="XI8" s="145"/>
      <c r="XJ8" s="145"/>
      <c r="XK8" s="145"/>
      <c r="XL8" s="145"/>
      <c r="XM8" s="145"/>
      <c r="XN8" s="145"/>
      <c r="XO8" s="145"/>
      <c r="XP8" s="145"/>
      <c r="XQ8" s="145"/>
      <c r="XR8" s="145"/>
      <c r="XS8" s="145"/>
      <c r="XT8" s="145"/>
      <c r="XU8" s="145"/>
      <c r="XV8" s="145"/>
      <c r="XW8" s="145"/>
      <c r="XX8" s="145"/>
      <c r="XY8" s="145"/>
      <c r="XZ8" s="145"/>
      <c r="YA8" s="145"/>
      <c r="YB8" s="145"/>
      <c r="YC8" s="145"/>
      <c r="YD8" s="145"/>
      <c r="YE8" s="145"/>
      <c r="YF8" s="145"/>
      <c r="YG8" s="145"/>
      <c r="YH8" s="145"/>
      <c r="YI8" s="145"/>
      <c r="YJ8" s="145"/>
      <c r="YK8" s="145"/>
      <c r="YL8" s="145"/>
      <c r="YM8" s="145"/>
      <c r="YN8" s="145"/>
      <c r="YO8" s="145"/>
      <c r="YP8" s="145"/>
      <c r="YQ8" s="145"/>
      <c r="YR8" s="145"/>
      <c r="YS8" s="145"/>
      <c r="YT8" s="145"/>
      <c r="YU8" s="145"/>
      <c r="YV8" s="145"/>
      <c r="YW8" s="145"/>
      <c r="YX8" s="145"/>
      <c r="YY8" s="145"/>
      <c r="YZ8" s="145"/>
      <c r="ZA8" s="145"/>
      <c r="ZB8" s="145"/>
      <c r="ZC8" s="145"/>
      <c r="ZD8" s="145"/>
      <c r="ZE8" s="145"/>
      <c r="ZF8" s="145"/>
      <c r="ZG8" s="145"/>
      <c r="ZH8" s="145"/>
      <c r="ZI8" s="145"/>
      <c r="ZJ8" s="145"/>
      <c r="ZK8" s="145"/>
      <c r="ZL8" s="145"/>
      <c r="ZM8" s="145"/>
      <c r="ZN8" s="145"/>
      <c r="ZO8" s="145"/>
      <c r="ZP8" s="145"/>
      <c r="ZQ8" s="145"/>
      <c r="ZR8" s="145"/>
      <c r="ZS8" s="145"/>
      <c r="ZT8" s="145"/>
      <c r="ZU8" s="145"/>
      <c r="ZV8" s="145"/>
      <c r="ZW8" s="145"/>
      <c r="ZX8" s="145"/>
      <c r="ZY8" s="145"/>
      <c r="ZZ8" s="145"/>
      <c r="AAA8" s="145"/>
      <c r="AAB8" s="145"/>
      <c r="AAC8" s="145"/>
      <c r="AAD8" s="145"/>
      <c r="AAE8" s="145"/>
      <c r="AAF8" s="145"/>
      <c r="AAG8" s="145"/>
      <c r="AAH8" s="145"/>
      <c r="AAI8" s="145"/>
      <c r="AAJ8" s="145"/>
      <c r="AAK8" s="145"/>
      <c r="AAL8" s="145"/>
      <c r="AAM8" s="145"/>
      <c r="AAN8" s="145"/>
      <c r="AAO8" s="145"/>
      <c r="AAP8" s="145"/>
      <c r="AAQ8" s="145"/>
      <c r="AAR8" s="145"/>
      <c r="AAS8" s="145"/>
      <c r="AAT8" s="145"/>
      <c r="AAU8" s="145"/>
      <c r="AAV8" s="145"/>
      <c r="AAW8" s="145"/>
      <c r="AAX8" s="145"/>
      <c r="AAY8" s="145"/>
      <c r="AAZ8" s="145"/>
      <c r="ABA8" s="145"/>
      <c r="ABB8" s="145"/>
      <c r="ABC8" s="145"/>
      <c r="ABD8" s="145"/>
      <c r="ABE8" s="145"/>
      <c r="ABF8" s="145"/>
      <c r="ABG8" s="145"/>
      <c r="ABH8" s="145"/>
      <c r="ABI8" s="145"/>
      <c r="ABJ8" s="145"/>
      <c r="ABK8" s="145"/>
      <c r="ABL8" s="145"/>
      <c r="ABM8" s="145"/>
      <c r="ABN8" s="145"/>
      <c r="ABO8" s="145"/>
      <c r="ABP8" s="145"/>
      <c r="ABQ8" s="145"/>
      <c r="ABR8" s="145"/>
      <c r="ABS8" s="145"/>
      <c r="ABT8" s="145"/>
      <c r="ABU8" s="145"/>
      <c r="ABV8" s="145"/>
      <c r="ABW8" s="145"/>
      <c r="ABX8" s="145"/>
      <c r="ABY8" s="145"/>
      <c r="ABZ8" s="145"/>
      <c r="ACA8" s="145"/>
      <c r="ACB8" s="145"/>
      <c r="ACC8" s="145"/>
      <c r="ACD8" s="145"/>
      <c r="ACE8" s="145"/>
      <c r="ACF8" s="145"/>
      <c r="ACG8" s="145"/>
      <c r="ACH8" s="145"/>
      <c r="ACI8" s="145"/>
      <c r="ACJ8" s="145"/>
      <c r="ACK8" s="145"/>
      <c r="ACL8" s="145"/>
      <c r="ACM8" s="145"/>
      <c r="ACN8" s="145"/>
      <c r="ACO8" s="145"/>
      <c r="ACP8" s="145"/>
      <c r="ACQ8" s="145"/>
      <c r="ACR8" s="145"/>
      <c r="ACS8" s="145"/>
      <c r="ACT8" s="145"/>
      <c r="ACU8" s="145"/>
      <c r="ACV8" s="145"/>
      <c r="ACW8" s="145"/>
      <c r="ACX8" s="145"/>
      <c r="ACY8" s="145"/>
      <c r="ACZ8" s="145"/>
      <c r="ADA8" s="145"/>
      <c r="ADB8" s="145"/>
      <c r="ADC8" s="145"/>
      <c r="ADD8" s="145"/>
      <c r="ADE8" s="145"/>
      <c r="ADF8" s="145"/>
      <c r="ADG8" s="145"/>
      <c r="ADH8" s="145"/>
      <c r="ADI8" s="145"/>
      <c r="ADJ8" s="145"/>
      <c r="ADK8" s="145"/>
      <c r="ADL8" s="145"/>
      <c r="ADM8" s="145"/>
      <c r="ADN8" s="145"/>
      <c r="ADO8" s="145"/>
      <c r="ADP8" s="145"/>
      <c r="ADQ8" s="145"/>
      <c r="ADR8" s="145"/>
      <c r="ADS8" s="145"/>
      <c r="ADT8" s="145"/>
      <c r="ADU8" s="145"/>
      <c r="ADV8" s="145"/>
      <c r="ADW8" s="145"/>
      <c r="ADX8" s="145"/>
      <c r="ADY8" s="145"/>
      <c r="ADZ8" s="145"/>
      <c r="AEA8" s="145"/>
      <c r="AEB8" s="145"/>
      <c r="AEC8" s="145"/>
      <c r="AED8" s="145"/>
      <c r="AEE8" s="145"/>
      <c r="AEF8" s="145"/>
      <c r="AEG8" s="145"/>
      <c r="AEH8" s="145"/>
      <c r="AEI8" s="145"/>
      <c r="AEJ8" s="145"/>
      <c r="AEK8" s="145"/>
      <c r="AEL8" s="145"/>
      <c r="AEM8" s="145"/>
      <c r="AEN8" s="145"/>
      <c r="AEO8" s="145"/>
      <c r="AEP8" s="145"/>
      <c r="AEQ8" s="145"/>
      <c r="AER8" s="145"/>
      <c r="AES8" s="145"/>
      <c r="AET8" s="145"/>
      <c r="AEU8" s="145"/>
      <c r="AEV8" s="145"/>
      <c r="AEW8" s="145"/>
      <c r="AEX8" s="145"/>
      <c r="AEY8" s="145"/>
      <c r="AEZ8" s="145"/>
      <c r="AFA8" s="145"/>
      <c r="AFB8" s="145"/>
      <c r="AFC8" s="145"/>
      <c r="AFD8" s="145"/>
      <c r="AFE8" s="145"/>
      <c r="AFF8" s="145"/>
      <c r="AFG8" s="145"/>
      <c r="AFH8" s="145"/>
      <c r="AFI8" s="145"/>
      <c r="AFJ8" s="145"/>
      <c r="AFK8" s="145"/>
      <c r="AFL8" s="145"/>
      <c r="AFM8" s="145"/>
      <c r="AFN8" s="145"/>
      <c r="AFO8" s="145"/>
      <c r="AFP8" s="145"/>
      <c r="AFQ8" s="145"/>
      <c r="AFR8" s="145"/>
      <c r="AFS8" s="145"/>
      <c r="AFT8" s="145"/>
      <c r="AFU8" s="145"/>
      <c r="AFV8" s="145"/>
      <c r="AFW8" s="145"/>
      <c r="AFX8" s="145"/>
      <c r="AFY8" s="145"/>
      <c r="AFZ8" s="145"/>
      <c r="AGA8" s="145"/>
      <c r="AGB8" s="145"/>
      <c r="AGC8" s="145"/>
      <c r="AGD8" s="145"/>
      <c r="AGE8" s="145"/>
      <c r="AGF8" s="145"/>
      <c r="AGG8" s="145"/>
      <c r="AGH8" s="145"/>
      <c r="AGI8" s="145"/>
      <c r="AGJ8" s="145"/>
      <c r="AGK8" s="145"/>
      <c r="AGL8" s="145"/>
      <c r="AGM8" s="145"/>
      <c r="AGN8" s="145"/>
      <c r="AGO8" s="145"/>
      <c r="AGP8" s="145"/>
      <c r="AGQ8" s="145"/>
      <c r="AGR8" s="145"/>
      <c r="AGS8" s="145"/>
      <c r="AGT8" s="145"/>
      <c r="AGU8" s="145"/>
      <c r="AGV8" s="145"/>
      <c r="AGW8" s="145"/>
      <c r="AGX8" s="145"/>
      <c r="AGY8" s="145"/>
      <c r="AGZ8" s="145"/>
      <c r="AHA8" s="145"/>
      <c r="AHB8" s="145"/>
      <c r="AHC8" s="145"/>
      <c r="AHD8" s="145"/>
      <c r="AHE8" s="145"/>
      <c r="AHF8" s="145"/>
      <c r="AHG8" s="145"/>
      <c r="AHH8" s="145"/>
      <c r="AHI8" s="145"/>
      <c r="AHJ8" s="145"/>
      <c r="AHK8" s="145"/>
      <c r="AHL8" s="145"/>
      <c r="AHM8" s="145"/>
      <c r="AHN8" s="145"/>
      <c r="AHO8" s="145"/>
      <c r="AHP8" s="145"/>
      <c r="AHQ8" s="145"/>
      <c r="AHR8" s="145"/>
      <c r="AHS8" s="145"/>
      <c r="AHT8" s="145"/>
      <c r="AHU8" s="145"/>
      <c r="AHV8" s="145"/>
      <c r="AHW8" s="145"/>
      <c r="AHX8" s="145"/>
      <c r="AHY8" s="145"/>
      <c r="AHZ8" s="145"/>
      <c r="AIA8" s="145"/>
      <c r="AIB8" s="145"/>
      <c r="AIC8" s="145"/>
      <c r="AID8" s="145"/>
      <c r="AIE8" s="145"/>
      <c r="AIF8" s="145"/>
      <c r="AIG8" s="145"/>
      <c r="AIH8" s="145"/>
      <c r="AII8" s="145"/>
      <c r="AIJ8" s="145"/>
      <c r="AIK8" s="145"/>
      <c r="AIL8" s="145"/>
      <c r="AIM8" s="145"/>
      <c r="AIN8" s="145"/>
      <c r="AIO8" s="145"/>
      <c r="AIP8" s="145"/>
      <c r="AIQ8" s="145"/>
      <c r="AIR8" s="145"/>
      <c r="AIS8" s="145"/>
      <c r="AIT8" s="145"/>
      <c r="AIU8" s="145"/>
      <c r="AIV8" s="145"/>
      <c r="AIW8" s="145"/>
      <c r="AIX8" s="145"/>
      <c r="AIY8" s="145"/>
      <c r="AIZ8" s="145"/>
      <c r="AJA8" s="145"/>
      <c r="AJB8" s="145"/>
      <c r="AJC8" s="145"/>
      <c r="AJD8" s="145"/>
      <c r="AJE8" s="145"/>
      <c r="AJF8" s="145"/>
      <c r="AJG8" s="145"/>
      <c r="AJH8" s="145"/>
      <c r="AJI8" s="145"/>
      <c r="AJJ8" s="145"/>
      <c r="AJK8" s="145"/>
      <c r="AJL8" s="145"/>
      <c r="AJM8" s="145"/>
      <c r="AJN8" s="145"/>
      <c r="AJO8" s="145"/>
      <c r="AJP8" s="145"/>
      <c r="AJQ8" s="145"/>
      <c r="AJR8" s="145"/>
      <c r="AJS8" s="145"/>
      <c r="AJT8" s="145"/>
      <c r="AJU8" s="145"/>
      <c r="AJV8" s="145"/>
      <c r="AJW8" s="145"/>
      <c r="AJX8" s="145"/>
      <c r="AJY8" s="145"/>
      <c r="AJZ8" s="145"/>
      <c r="AKA8" s="145"/>
      <c r="AKB8" s="145"/>
      <c r="AKC8" s="145"/>
      <c r="AKD8" s="145"/>
      <c r="AKE8" s="145"/>
      <c r="AKF8" s="145"/>
      <c r="AKG8" s="145"/>
      <c r="AKH8" s="145"/>
      <c r="AKI8" s="145"/>
      <c r="AKJ8" s="145"/>
      <c r="AKK8" s="145"/>
      <c r="AKL8" s="145"/>
      <c r="AKM8" s="145"/>
      <c r="AKN8" s="145"/>
      <c r="AKO8" s="145"/>
      <c r="AKP8" s="145"/>
      <c r="AKQ8" s="145"/>
      <c r="AKR8" s="145"/>
      <c r="AKS8" s="145"/>
      <c r="AKT8" s="145"/>
      <c r="AKU8" s="145"/>
      <c r="AKV8" s="145"/>
      <c r="AKW8" s="145"/>
      <c r="AKX8" s="145"/>
      <c r="AKY8" s="145"/>
      <c r="AKZ8" s="145"/>
      <c r="ALA8" s="145"/>
      <c r="ALB8" s="145"/>
      <c r="ALC8" s="145"/>
      <c r="ALD8" s="145"/>
      <c r="ALE8" s="145"/>
      <c r="ALF8" s="145"/>
      <c r="ALG8" s="145"/>
      <c r="ALH8" s="145"/>
      <c r="ALI8" s="145"/>
      <c r="ALJ8" s="145"/>
      <c r="ALK8" s="145"/>
      <c r="ALL8" s="145"/>
      <c r="ALM8" s="145"/>
      <c r="ALN8" s="145"/>
      <c r="ALO8" s="145"/>
      <c r="ALP8" s="145"/>
      <c r="ALQ8" s="145"/>
      <c r="ALR8" s="145"/>
      <c r="ALS8" s="145"/>
      <c r="ALT8" s="145"/>
      <c r="ALU8" s="145"/>
      <c r="ALV8" s="145"/>
      <c r="ALW8" s="145"/>
      <c r="ALX8" s="145"/>
      <c r="ALY8" s="145"/>
      <c r="ALZ8" s="145"/>
      <c r="AMA8" s="145"/>
      <c r="AMB8" s="145"/>
      <c r="AMC8" s="145"/>
      <c r="AMD8" s="145"/>
      <c r="AME8" s="145"/>
      <c r="AMF8" s="145"/>
      <c r="AMG8" s="145"/>
      <c r="AMH8" s="145"/>
      <c r="AMI8" s="145"/>
      <c r="AMJ8" s="145"/>
      <c r="AMK8" s="145"/>
      <c r="AML8" s="145"/>
    </row>
    <row r="9" spans="1:1026" s="142" customFormat="1" ht="12.75" customHeight="1">
      <c r="A9" s="148" t="str">
        <f t="shared" si="0"/>
        <v>LOAN.SO_CREATED</v>
      </c>
      <c r="B9" s="134">
        <f t="shared" si="4"/>
        <v>110005</v>
      </c>
      <c r="C9" s="155">
        <v>0</v>
      </c>
      <c r="D9" s="155">
        <v>1</v>
      </c>
      <c r="E9" s="155">
        <f t="shared" si="1"/>
        <v>100000</v>
      </c>
      <c r="F9" s="155">
        <v>100000</v>
      </c>
      <c r="G9" s="155" t="s">
        <v>34</v>
      </c>
      <c r="H9" s="155">
        <v>100000</v>
      </c>
      <c r="I9" s="148" t="s">
        <v>505</v>
      </c>
      <c r="J9" s="155">
        <f>VLOOKUP(I9,T_FSM_TYPE!$A:$B,2,0)</f>
        <v>110000</v>
      </c>
      <c r="K9" s="142" t="s">
        <v>585</v>
      </c>
      <c r="L9" s="148" t="s">
        <v>37</v>
      </c>
      <c r="M9" s="215" t="str">
        <f t="shared" si="2"/>
        <v>SO_CREATED</v>
      </c>
      <c r="N9" s="145" t="str">
        <f t="shared" si="3"/>
        <v>INSERT INTO T_FSM_STATE VALUES(110005, 0, 1, 100000, 100000, GETDATE(), 100000, 110000, 'SO_CREATED', '?' ,'SO_CREATED')</v>
      </c>
      <c r="O9" s="148"/>
      <c r="P9" s="148"/>
      <c r="Q9" s="148"/>
      <c r="R9" s="148"/>
      <c r="S9" s="148"/>
      <c r="T9" s="148"/>
      <c r="U9" s="148"/>
      <c r="V9" s="148"/>
      <c r="W9" s="148"/>
      <c r="X9" s="148"/>
      <c r="Y9" s="148"/>
      <c r="Z9" s="148"/>
      <c r="AA9" s="148"/>
      <c r="AB9" s="148"/>
      <c r="AC9" s="148"/>
      <c r="AD9" s="148"/>
      <c r="AE9" s="148"/>
      <c r="AF9" s="148"/>
      <c r="AG9" s="148"/>
      <c r="AH9" s="148"/>
      <c r="AI9" s="148"/>
      <c r="AJ9" s="148"/>
      <c r="AK9" s="148"/>
      <c r="AL9" s="148"/>
      <c r="AM9" s="148"/>
      <c r="AN9" s="148"/>
      <c r="AO9" s="148"/>
      <c r="AP9" s="148"/>
      <c r="AQ9" s="148"/>
      <c r="AR9" s="148"/>
      <c r="AS9" s="148"/>
      <c r="AT9" s="148"/>
      <c r="AU9" s="148"/>
      <c r="AV9" s="148"/>
      <c r="AW9" s="148"/>
      <c r="AX9" s="148"/>
      <c r="AY9" s="148"/>
      <c r="AZ9" s="148"/>
      <c r="BA9" s="148"/>
      <c r="BB9" s="148"/>
      <c r="BC9" s="148"/>
      <c r="BD9" s="148"/>
      <c r="BE9" s="148"/>
      <c r="BF9" s="148"/>
      <c r="BG9" s="148"/>
      <c r="BH9" s="148"/>
      <c r="BI9" s="148"/>
      <c r="BJ9" s="148"/>
      <c r="BK9" s="148"/>
      <c r="BL9" s="148"/>
      <c r="BM9" s="148"/>
      <c r="BN9" s="148"/>
      <c r="BO9" s="148"/>
      <c r="BP9" s="148"/>
      <c r="BQ9" s="148"/>
      <c r="BR9" s="148"/>
      <c r="BS9" s="148"/>
      <c r="BT9" s="148"/>
      <c r="BU9" s="148"/>
      <c r="BV9" s="148"/>
      <c r="BW9" s="148"/>
      <c r="BX9" s="148"/>
      <c r="BY9" s="148"/>
      <c r="BZ9" s="148"/>
      <c r="CA9" s="148"/>
      <c r="CB9" s="148"/>
      <c r="CC9" s="148"/>
      <c r="CD9" s="148"/>
      <c r="CE9" s="148"/>
      <c r="CF9" s="148"/>
      <c r="CG9" s="148"/>
      <c r="CH9" s="148"/>
      <c r="CI9" s="148"/>
      <c r="CJ9" s="148"/>
      <c r="CK9" s="148"/>
      <c r="CL9" s="148"/>
      <c r="CM9" s="148"/>
      <c r="CN9" s="148"/>
      <c r="CO9" s="148"/>
      <c r="CP9" s="148"/>
      <c r="CQ9" s="148"/>
      <c r="CR9" s="148"/>
      <c r="CS9" s="148"/>
      <c r="CT9" s="148"/>
      <c r="CU9" s="148"/>
      <c r="CV9" s="148"/>
      <c r="CW9" s="148"/>
      <c r="CX9" s="148"/>
      <c r="CY9" s="148"/>
      <c r="CZ9" s="148"/>
      <c r="DA9" s="148"/>
      <c r="DB9" s="148"/>
      <c r="DC9" s="148"/>
      <c r="DD9" s="148"/>
      <c r="DE9" s="148"/>
      <c r="DF9" s="148"/>
      <c r="DG9" s="148"/>
      <c r="DH9" s="148"/>
      <c r="DI9" s="148"/>
      <c r="DJ9" s="148"/>
      <c r="DK9" s="148"/>
      <c r="DL9" s="148"/>
      <c r="DM9" s="148"/>
      <c r="DN9" s="148"/>
      <c r="DO9" s="148"/>
      <c r="DP9" s="148"/>
      <c r="DQ9" s="148"/>
      <c r="DR9" s="148"/>
      <c r="DS9" s="148"/>
      <c r="DT9" s="148"/>
      <c r="DU9" s="148"/>
      <c r="DV9" s="148"/>
      <c r="DW9" s="148"/>
      <c r="DX9" s="148"/>
      <c r="DY9" s="148"/>
      <c r="DZ9" s="148"/>
      <c r="EA9" s="148"/>
      <c r="EB9" s="148"/>
      <c r="EC9" s="148"/>
      <c r="ED9" s="148"/>
      <c r="EE9" s="148"/>
      <c r="EF9" s="148"/>
      <c r="EG9" s="148"/>
      <c r="EH9" s="148"/>
      <c r="EI9" s="148"/>
      <c r="EJ9" s="148"/>
      <c r="EK9" s="148"/>
      <c r="EL9" s="148"/>
      <c r="EM9" s="148"/>
      <c r="EN9" s="148"/>
      <c r="EO9" s="148"/>
      <c r="EP9" s="148"/>
      <c r="EQ9" s="148"/>
      <c r="ER9" s="148"/>
      <c r="ES9" s="148"/>
      <c r="ET9" s="148"/>
      <c r="EU9" s="148"/>
      <c r="EV9" s="148"/>
      <c r="EW9" s="148"/>
      <c r="EX9" s="148"/>
      <c r="EY9" s="148"/>
      <c r="EZ9" s="148"/>
      <c r="FA9" s="148"/>
      <c r="FB9" s="148"/>
      <c r="FC9" s="148"/>
      <c r="FD9" s="148"/>
      <c r="FE9" s="148"/>
      <c r="FF9" s="148"/>
      <c r="FG9" s="148"/>
      <c r="FH9" s="148"/>
      <c r="FI9" s="148"/>
      <c r="FJ9" s="148"/>
      <c r="FK9" s="148"/>
      <c r="FL9" s="148"/>
      <c r="FM9" s="148"/>
      <c r="FN9" s="148"/>
      <c r="FO9" s="148"/>
      <c r="FP9" s="148"/>
      <c r="FQ9" s="148"/>
      <c r="FR9" s="148"/>
      <c r="FS9" s="148"/>
      <c r="FT9" s="148"/>
      <c r="FU9" s="148"/>
      <c r="FV9" s="148"/>
      <c r="FW9" s="148"/>
      <c r="FX9" s="148"/>
      <c r="FY9" s="148"/>
      <c r="FZ9" s="148"/>
      <c r="GA9" s="148"/>
      <c r="GB9" s="148"/>
      <c r="GC9" s="148"/>
      <c r="GD9" s="148"/>
      <c r="GE9" s="148"/>
      <c r="GF9" s="148"/>
      <c r="GG9" s="148"/>
      <c r="GH9" s="148"/>
      <c r="GI9" s="148"/>
      <c r="GJ9" s="148"/>
      <c r="GK9" s="148"/>
      <c r="GL9" s="148"/>
      <c r="GM9" s="148"/>
      <c r="GN9" s="148"/>
      <c r="GO9" s="148"/>
      <c r="GP9" s="148"/>
      <c r="GQ9" s="148"/>
      <c r="GR9" s="148"/>
      <c r="GS9" s="148"/>
      <c r="GT9" s="148"/>
      <c r="GU9" s="148"/>
      <c r="GV9" s="148"/>
      <c r="GW9" s="148"/>
      <c r="GX9" s="148"/>
      <c r="GY9" s="148"/>
      <c r="GZ9" s="148"/>
      <c r="HA9" s="148"/>
      <c r="HB9" s="148"/>
      <c r="HC9" s="148"/>
      <c r="HD9" s="148"/>
      <c r="HE9" s="148"/>
      <c r="HF9" s="148"/>
      <c r="HG9" s="148"/>
      <c r="HH9" s="148"/>
      <c r="HI9" s="148"/>
      <c r="HJ9" s="148"/>
      <c r="HK9" s="148"/>
      <c r="HL9" s="148"/>
      <c r="HM9" s="148"/>
      <c r="HN9" s="148"/>
      <c r="HO9" s="148"/>
      <c r="HP9" s="148"/>
      <c r="HQ9" s="148"/>
      <c r="HR9" s="148"/>
      <c r="HS9" s="148"/>
      <c r="HT9" s="148"/>
      <c r="HU9" s="148"/>
      <c r="HV9" s="148"/>
      <c r="HW9" s="148"/>
      <c r="HX9" s="148"/>
      <c r="HY9" s="148"/>
      <c r="HZ9" s="148"/>
      <c r="IA9" s="148"/>
      <c r="IB9" s="148"/>
      <c r="IC9" s="148"/>
      <c r="ID9" s="148"/>
      <c r="IE9" s="148"/>
      <c r="IF9" s="148"/>
      <c r="IG9" s="148"/>
      <c r="IH9" s="148"/>
      <c r="II9" s="148"/>
      <c r="IJ9" s="148"/>
      <c r="IK9" s="148"/>
      <c r="IL9" s="148"/>
      <c r="IM9" s="148"/>
      <c r="IN9" s="148"/>
      <c r="IO9" s="148"/>
      <c r="IP9" s="148"/>
      <c r="IQ9" s="148"/>
      <c r="IR9" s="148"/>
      <c r="IS9" s="148"/>
      <c r="IT9" s="148"/>
      <c r="IU9" s="148"/>
      <c r="IV9" s="148"/>
      <c r="IW9" s="148"/>
      <c r="IX9" s="148"/>
      <c r="IY9" s="148"/>
      <c r="IZ9" s="148"/>
      <c r="JA9" s="148"/>
      <c r="JB9" s="148"/>
      <c r="JC9" s="148"/>
      <c r="JD9" s="148"/>
      <c r="JE9" s="148"/>
      <c r="JF9" s="148"/>
      <c r="JG9" s="148"/>
      <c r="JH9" s="148"/>
      <c r="JI9" s="148"/>
      <c r="JJ9" s="148"/>
      <c r="JK9" s="148"/>
      <c r="JL9" s="148"/>
      <c r="JM9" s="148"/>
      <c r="JN9" s="148"/>
      <c r="JO9" s="148"/>
      <c r="JP9" s="148"/>
      <c r="JQ9" s="148"/>
      <c r="JR9" s="148"/>
      <c r="JS9" s="148"/>
      <c r="JT9" s="148"/>
      <c r="JU9" s="148"/>
      <c r="JV9" s="148"/>
      <c r="JW9" s="148"/>
      <c r="JX9" s="148"/>
      <c r="JY9" s="148"/>
      <c r="JZ9" s="148"/>
      <c r="KA9" s="148"/>
      <c r="KB9" s="148"/>
      <c r="KC9" s="148"/>
      <c r="KD9" s="148"/>
      <c r="KE9" s="148"/>
      <c r="KF9" s="148"/>
      <c r="KG9" s="148"/>
      <c r="KH9" s="148"/>
      <c r="KI9" s="148"/>
      <c r="KJ9" s="148"/>
      <c r="KK9" s="148"/>
      <c r="KL9" s="148"/>
      <c r="KM9" s="148"/>
      <c r="KN9" s="148"/>
      <c r="KO9" s="148"/>
      <c r="KP9" s="148"/>
      <c r="KQ9" s="148"/>
      <c r="KR9" s="148"/>
      <c r="KS9" s="148"/>
      <c r="KT9" s="148"/>
      <c r="KU9" s="148"/>
      <c r="KV9" s="148"/>
      <c r="KW9" s="148"/>
      <c r="KX9" s="148"/>
      <c r="KY9" s="148"/>
      <c r="KZ9" s="148"/>
      <c r="LA9" s="148"/>
      <c r="LB9" s="148"/>
      <c r="LC9" s="148"/>
      <c r="LD9" s="148"/>
      <c r="LE9" s="148"/>
      <c r="LF9" s="148"/>
      <c r="LG9" s="148"/>
      <c r="LH9" s="148"/>
      <c r="LI9" s="148"/>
      <c r="LJ9" s="148"/>
      <c r="LK9" s="148"/>
      <c r="LL9" s="148"/>
      <c r="LM9" s="148"/>
      <c r="LN9" s="148"/>
      <c r="LO9" s="148"/>
      <c r="LP9" s="148"/>
      <c r="LQ9" s="148"/>
      <c r="LR9" s="148"/>
      <c r="LS9" s="148"/>
      <c r="LT9" s="148"/>
      <c r="LU9" s="148"/>
      <c r="LV9" s="148"/>
      <c r="LW9" s="148"/>
      <c r="LX9" s="148"/>
      <c r="LY9" s="148"/>
      <c r="LZ9" s="148"/>
      <c r="MA9" s="148"/>
      <c r="MB9" s="148"/>
      <c r="MC9" s="148"/>
      <c r="MD9" s="148"/>
      <c r="ME9" s="148"/>
      <c r="MF9" s="148"/>
      <c r="MG9" s="148"/>
      <c r="MH9" s="148"/>
      <c r="MI9" s="148"/>
      <c r="MJ9" s="148"/>
      <c r="MK9" s="148"/>
      <c r="ML9" s="148"/>
      <c r="MM9" s="148"/>
      <c r="MN9" s="148"/>
      <c r="MO9" s="148"/>
      <c r="MP9" s="148"/>
      <c r="MQ9" s="148"/>
      <c r="MR9" s="148"/>
      <c r="MS9" s="148"/>
      <c r="MT9" s="148"/>
      <c r="MU9" s="148"/>
      <c r="MV9" s="148"/>
      <c r="MW9" s="148"/>
      <c r="MX9" s="148"/>
      <c r="MY9" s="148"/>
      <c r="MZ9" s="148"/>
      <c r="NA9" s="148"/>
      <c r="NB9" s="148"/>
      <c r="NC9" s="148"/>
      <c r="ND9" s="148"/>
      <c r="NE9" s="148"/>
      <c r="NF9" s="148"/>
      <c r="NG9" s="148"/>
      <c r="NH9" s="148"/>
      <c r="NI9" s="148"/>
      <c r="NJ9" s="148"/>
      <c r="NK9" s="148"/>
      <c r="NL9" s="148"/>
      <c r="NM9" s="148"/>
      <c r="NN9" s="148"/>
      <c r="NO9" s="148"/>
      <c r="NP9" s="148"/>
      <c r="NQ9" s="148"/>
      <c r="NR9" s="148"/>
      <c r="NS9" s="148"/>
      <c r="NT9" s="148"/>
      <c r="NU9" s="148"/>
      <c r="NV9" s="148"/>
      <c r="NW9" s="148"/>
      <c r="NX9" s="148"/>
      <c r="NY9" s="148"/>
      <c r="NZ9" s="148"/>
      <c r="OA9" s="148"/>
      <c r="OB9" s="148"/>
      <c r="OC9" s="148"/>
      <c r="OD9" s="148"/>
      <c r="OE9" s="148"/>
      <c r="OF9" s="148"/>
      <c r="OG9" s="148"/>
      <c r="OH9" s="148"/>
      <c r="OI9" s="148"/>
      <c r="OJ9" s="148"/>
      <c r="OK9" s="148"/>
      <c r="OL9" s="148"/>
      <c r="OM9" s="148"/>
      <c r="ON9" s="148"/>
      <c r="OO9" s="148"/>
      <c r="OP9" s="148"/>
      <c r="OQ9" s="148"/>
      <c r="OR9" s="148"/>
      <c r="OS9" s="148"/>
      <c r="OT9" s="148"/>
      <c r="OU9" s="148"/>
      <c r="OV9" s="148"/>
      <c r="OW9" s="148"/>
      <c r="OX9" s="148"/>
      <c r="OY9" s="148"/>
      <c r="OZ9" s="148"/>
      <c r="PA9" s="148"/>
      <c r="PB9" s="148"/>
      <c r="PC9" s="148"/>
      <c r="PD9" s="148"/>
      <c r="PE9" s="148"/>
      <c r="PF9" s="148"/>
      <c r="PG9" s="148"/>
      <c r="PH9" s="148"/>
      <c r="PI9" s="148"/>
      <c r="PJ9" s="148"/>
      <c r="PK9" s="148"/>
      <c r="PL9" s="148"/>
      <c r="PM9" s="148"/>
      <c r="PN9" s="148"/>
      <c r="PO9" s="148"/>
      <c r="PP9" s="148"/>
      <c r="PQ9" s="148"/>
      <c r="PR9" s="148"/>
      <c r="PS9" s="148"/>
      <c r="PT9" s="148"/>
      <c r="PU9" s="148"/>
      <c r="PV9" s="148"/>
      <c r="PW9" s="148"/>
      <c r="PX9" s="148"/>
      <c r="PY9" s="148"/>
      <c r="PZ9" s="148"/>
      <c r="QA9" s="148"/>
      <c r="QB9" s="148"/>
      <c r="QC9" s="148"/>
      <c r="QD9" s="148"/>
      <c r="QE9" s="148"/>
      <c r="QF9" s="148"/>
      <c r="QG9" s="148"/>
      <c r="QH9" s="148"/>
      <c r="QI9" s="148"/>
      <c r="QJ9" s="148"/>
      <c r="QK9" s="148"/>
      <c r="QL9" s="148"/>
      <c r="QM9" s="148"/>
      <c r="QN9" s="148"/>
      <c r="QO9" s="148"/>
      <c r="QP9" s="148"/>
      <c r="QQ9" s="148"/>
      <c r="QR9" s="148"/>
      <c r="QS9" s="148"/>
      <c r="QT9" s="148"/>
      <c r="QU9" s="148"/>
      <c r="QV9" s="148"/>
      <c r="QW9" s="148"/>
      <c r="QX9" s="148"/>
      <c r="QY9" s="148"/>
      <c r="QZ9" s="148"/>
      <c r="RA9" s="148"/>
      <c r="RB9" s="148"/>
      <c r="RC9" s="148"/>
      <c r="RD9" s="148"/>
      <c r="RE9" s="148"/>
      <c r="RF9" s="148"/>
      <c r="RG9" s="148"/>
      <c r="RH9" s="148"/>
      <c r="RI9" s="148"/>
      <c r="RJ9" s="148"/>
      <c r="RK9" s="148"/>
      <c r="RL9" s="148"/>
      <c r="RM9" s="148"/>
      <c r="RN9" s="148"/>
      <c r="RO9" s="148"/>
      <c r="RP9" s="148"/>
      <c r="RQ9" s="148"/>
      <c r="RR9" s="148"/>
      <c r="RS9" s="148"/>
      <c r="RT9" s="148"/>
      <c r="RU9" s="148"/>
      <c r="RV9" s="148"/>
      <c r="RW9" s="148"/>
      <c r="RX9" s="148"/>
      <c r="RY9" s="148"/>
      <c r="RZ9" s="148"/>
      <c r="SA9" s="148"/>
      <c r="SB9" s="148"/>
      <c r="SC9" s="148"/>
      <c r="SD9" s="148"/>
      <c r="SE9" s="148"/>
      <c r="SF9" s="148"/>
      <c r="SG9" s="148"/>
      <c r="SH9" s="148"/>
      <c r="SI9" s="148"/>
      <c r="SJ9" s="148"/>
      <c r="SK9" s="148"/>
      <c r="SL9" s="148"/>
      <c r="SM9" s="148"/>
      <c r="SN9" s="148"/>
      <c r="SO9" s="148"/>
      <c r="SP9" s="148"/>
      <c r="SQ9" s="148"/>
      <c r="SR9" s="148"/>
      <c r="SS9" s="148"/>
      <c r="ST9" s="148"/>
      <c r="SU9" s="148"/>
      <c r="SV9" s="148"/>
      <c r="SW9" s="148"/>
      <c r="SX9" s="148"/>
      <c r="SY9" s="148"/>
      <c r="SZ9" s="148"/>
      <c r="TA9" s="148"/>
      <c r="TB9" s="148"/>
      <c r="TC9" s="148"/>
      <c r="TD9" s="148"/>
      <c r="TE9" s="148"/>
      <c r="TF9" s="148"/>
      <c r="TG9" s="148"/>
      <c r="TH9" s="148"/>
      <c r="TI9" s="148"/>
      <c r="TJ9" s="148"/>
      <c r="TK9" s="148"/>
      <c r="TL9" s="148"/>
      <c r="TM9" s="148"/>
      <c r="TN9" s="148"/>
      <c r="TO9" s="148"/>
      <c r="TP9" s="148"/>
      <c r="TQ9" s="148"/>
      <c r="TR9" s="148"/>
      <c r="TS9" s="148"/>
      <c r="TT9" s="148"/>
      <c r="TU9" s="148"/>
      <c r="TV9" s="148"/>
      <c r="TW9" s="148"/>
      <c r="TX9" s="148"/>
      <c r="TY9" s="148"/>
      <c r="TZ9" s="148"/>
      <c r="UA9" s="148"/>
      <c r="UB9" s="148"/>
      <c r="UC9" s="148"/>
      <c r="UD9" s="148"/>
      <c r="UE9" s="148"/>
      <c r="UF9" s="148"/>
      <c r="UG9" s="148"/>
      <c r="UH9" s="148"/>
      <c r="UI9" s="148"/>
      <c r="UJ9" s="148"/>
      <c r="UK9" s="148"/>
      <c r="UL9" s="148"/>
      <c r="UM9" s="148"/>
      <c r="UN9" s="148"/>
      <c r="UO9" s="148"/>
      <c r="UP9" s="148"/>
      <c r="UQ9" s="148"/>
      <c r="UR9" s="148"/>
      <c r="US9" s="148"/>
      <c r="UT9" s="148"/>
      <c r="UU9" s="148"/>
      <c r="UV9" s="148"/>
      <c r="UW9" s="148"/>
      <c r="UX9" s="148"/>
      <c r="UY9" s="148"/>
      <c r="UZ9" s="148"/>
      <c r="VA9" s="148"/>
      <c r="VB9" s="148"/>
      <c r="VC9" s="148"/>
      <c r="VD9" s="148"/>
      <c r="VE9" s="148"/>
      <c r="VF9" s="148"/>
      <c r="VG9" s="148"/>
      <c r="VH9" s="148"/>
      <c r="VI9" s="148"/>
      <c r="VJ9" s="148"/>
      <c r="VK9" s="148"/>
      <c r="VL9" s="148"/>
      <c r="VM9" s="148"/>
      <c r="VN9" s="148"/>
      <c r="VO9" s="148"/>
      <c r="VP9" s="148"/>
      <c r="VQ9" s="148"/>
      <c r="VR9" s="148"/>
      <c r="VS9" s="148"/>
      <c r="VT9" s="148"/>
      <c r="VU9" s="148"/>
      <c r="VV9" s="148"/>
      <c r="VW9" s="148"/>
      <c r="VX9" s="148"/>
      <c r="VY9" s="148"/>
      <c r="VZ9" s="148"/>
      <c r="WA9" s="148"/>
      <c r="WB9" s="148"/>
      <c r="WC9" s="148"/>
      <c r="WD9" s="148"/>
      <c r="WE9" s="148"/>
      <c r="WF9" s="148"/>
      <c r="WG9" s="148"/>
      <c r="WH9" s="148"/>
      <c r="WI9" s="148"/>
      <c r="WJ9" s="148"/>
      <c r="WK9" s="148"/>
      <c r="WL9" s="148"/>
      <c r="WM9" s="148"/>
      <c r="WN9" s="148"/>
      <c r="WO9" s="148"/>
      <c r="WP9" s="148"/>
      <c r="WQ9" s="148"/>
      <c r="WR9" s="148"/>
      <c r="WS9" s="148"/>
      <c r="WT9" s="148"/>
      <c r="WU9" s="148"/>
      <c r="WV9" s="148"/>
      <c r="WW9" s="148"/>
      <c r="WX9" s="148"/>
      <c r="WY9" s="148"/>
      <c r="WZ9" s="148"/>
      <c r="XA9" s="148"/>
      <c r="XB9" s="148"/>
      <c r="XC9" s="148"/>
      <c r="XD9" s="148"/>
      <c r="XE9" s="148"/>
      <c r="XF9" s="148"/>
      <c r="XG9" s="148"/>
      <c r="XH9" s="148"/>
      <c r="XI9" s="148"/>
      <c r="XJ9" s="148"/>
      <c r="XK9" s="148"/>
      <c r="XL9" s="148"/>
      <c r="XM9" s="148"/>
      <c r="XN9" s="148"/>
      <c r="XO9" s="148"/>
      <c r="XP9" s="148"/>
      <c r="XQ9" s="148"/>
      <c r="XR9" s="148"/>
      <c r="XS9" s="148"/>
      <c r="XT9" s="148"/>
      <c r="XU9" s="148"/>
      <c r="XV9" s="148"/>
      <c r="XW9" s="148"/>
      <c r="XX9" s="148"/>
      <c r="XY9" s="148"/>
      <c r="XZ9" s="148"/>
      <c r="YA9" s="148"/>
      <c r="YB9" s="148"/>
      <c r="YC9" s="148"/>
      <c r="YD9" s="148"/>
      <c r="YE9" s="148"/>
      <c r="YF9" s="148"/>
      <c r="YG9" s="148"/>
      <c r="YH9" s="148"/>
      <c r="YI9" s="148"/>
      <c r="YJ9" s="148"/>
      <c r="YK9" s="148"/>
      <c r="YL9" s="148"/>
      <c r="YM9" s="148"/>
      <c r="YN9" s="148"/>
      <c r="YO9" s="148"/>
      <c r="YP9" s="148"/>
      <c r="YQ9" s="148"/>
      <c r="YR9" s="148"/>
      <c r="YS9" s="148"/>
      <c r="YT9" s="148"/>
      <c r="YU9" s="148"/>
      <c r="YV9" s="148"/>
      <c r="YW9" s="148"/>
      <c r="YX9" s="148"/>
      <c r="YY9" s="148"/>
      <c r="YZ9" s="148"/>
      <c r="ZA9" s="148"/>
      <c r="ZB9" s="148"/>
      <c r="ZC9" s="148"/>
      <c r="ZD9" s="148"/>
      <c r="ZE9" s="148"/>
      <c r="ZF9" s="148"/>
      <c r="ZG9" s="148"/>
      <c r="ZH9" s="148"/>
      <c r="ZI9" s="148"/>
      <c r="ZJ9" s="148"/>
      <c r="ZK9" s="148"/>
      <c r="ZL9" s="148"/>
      <c r="ZM9" s="148"/>
      <c r="ZN9" s="148"/>
      <c r="ZO9" s="148"/>
      <c r="ZP9" s="148"/>
      <c r="ZQ9" s="148"/>
      <c r="ZR9" s="148"/>
      <c r="ZS9" s="148"/>
      <c r="ZT9" s="148"/>
      <c r="ZU9" s="148"/>
      <c r="ZV9" s="148"/>
      <c r="ZW9" s="148"/>
      <c r="ZX9" s="148"/>
      <c r="ZY9" s="148"/>
      <c r="ZZ9" s="148"/>
      <c r="AAA9" s="148"/>
      <c r="AAB9" s="148"/>
      <c r="AAC9" s="148"/>
      <c r="AAD9" s="148"/>
      <c r="AAE9" s="148"/>
      <c r="AAF9" s="148"/>
      <c r="AAG9" s="148"/>
      <c r="AAH9" s="148"/>
      <c r="AAI9" s="148"/>
      <c r="AAJ9" s="148"/>
      <c r="AAK9" s="148"/>
      <c r="AAL9" s="148"/>
      <c r="AAM9" s="148"/>
      <c r="AAN9" s="148"/>
      <c r="AAO9" s="148"/>
      <c r="AAP9" s="148"/>
      <c r="AAQ9" s="148"/>
      <c r="AAR9" s="148"/>
      <c r="AAS9" s="148"/>
      <c r="AAT9" s="148"/>
      <c r="AAU9" s="148"/>
      <c r="AAV9" s="148"/>
      <c r="AAW9" s="148"/>
      <c r="AAX9" s="148"/>
      <c r="AAY9" s="148"/>
      <c r="AAZ9" s="148"/>
      <c r="ABA9" s="148"/>
      <c r="ABB9" s="148"/>
      <c r="ABC9" s="148"/>
      <c r="ABD9" s="148"/>
      <c r="ABE9" s="148"/>
      <c r="ABF9" s="148"/>
      <c r="ABG9" s="148"/>
      <c r="ABH9" s="148"/>
      <c r="ABI9" s="148"/>
      <c r="ABJ9" s="148"/>
      <c r="ABK9" s="148"/>
      <c r="ABL9" s="148"/>
      <c r="ABM9" s="148"/>
      <c r="ABN9" s="148"/>
      <c r="ABO9" s="148"/>
      <c r="ABP9" s="148"/>
      <c r="ABQ9" s="148"/>
      <c r="ABR9" s="148"/>
      <c r="ABS9" s="148"/>
      <c r="ABT9" s="148"/>
      <c r="ABU9" s="148"/>
      <c r="ABV9" s="148"/>
      <c r="ABW9" s="148"/>
      <c r="ABX9" s="148"/>
      <c r="ABY9" s="148"/>
      <c r="ABZ9" s="148"/>
      <c r="ACA9" s="148"/>
      <c r="ACB9" s="148"/>
      <c r="ACC9" s="148"/>
      <c r="ACD9" s="148"/>
      <c r="ACE9" s="148"/>
      <c r="ACF9" s="148"/>
      <c r="ACG9" s="148"/>
      <c r="ACH9" s="148"/>
      <c r="ACI9" s="148"/>
      <c r="ACJ9" s="148"/>
      <c r="ACK9" s="148"/>
      <c r="ACL9" s="148"/>
      <c r="ACM9" s="148"/>
      <c r="ACN9" s="148"/>
      <c r="ACO9" s="148"/>
      <c r="ACP9" s="148"/>
      <c r="ACQ9" s="148"/>
      <c r="ACR9" s="148"/>
      <c r="ACS9" s="148"/>
      <c r="ACT9" s="148"/>
      <c r="ACU9" s="148"/>
      <c r="ACV9" s="148"/>
      <c r="ACW9" s="148"/>
      <c r="ACX9" s="148"/>
      <c r="ACY9" s="148"/>
      <c r="ACZ9" s="148"/>
      <c r="ADA9" s="148"/>
      <c r="ADB9" s="148"/>
      <c r="ADC9" s="148"/>
      <c r="ADD9" s="148"/>
      <c r="ADE9" s="148"/>
      <c r="ADF9" s="148"/>
      <c r="ADG9" s="148"/>
      <c r="ADH9" s="148"/>
      <c r="ADI9" s="148"/>
      <c r="ADJ9" s="148"/>
      <c r="ADK9" s="148"/>
      <c r="ADL9" s="148"/>
      <c r="ADM9" s="148"/>
      <c r="ADN9" s="148"/>
      <c r="ADO9" s="148"/>
      <c r="ADP9" s="148"/>
      <c r="ADQ9" s="148"/>
      <c r="ADR9" s="148"/>
      <c r="ADS9" s="148"/>
      <c r="ADT9" s="148"/>
      <c r="ADU9" s="148"/>
      <c r="ADV9" s="148"/>
      <c r="ADW9" s="148"/>
      <c r="ADX9" s="148"/>
      <c r="ADY9" s="148"/>
      <c r="ADZ9" s="148"/>
      <c r="AEA9" s="148"/>
      <c r="AEB9" s="148"/>
      <c r="AEC9" s="148"/>
      <c r="AED9" s="148"/>
      <c r="AEE9" s="148"/>
      <c r="AEF9" s="148"/>
      <c r="AEG9" s="148"/>
      <c r="AEH9" s="148"/>
      <c r="AEI9" s="148"/>
      <c r="AEJ9" s="148"/>
      <c r="AEK9" s="148"/>
      <c r="AEL9" s="148"/>
      <c r="AEM9" s="148"/>
      <c r="AEN9" s="148"/>
      <c r="AEO9" s="148"/>
      <c r="AEP9" s="148"/>
      <c r="AEQ9" s="148"/>
      <c r="AER9" s="148"/>
      <c r="AES9" s="148"/>
      <c r="AET9" s="148"/>
      <c r="AEU9" s="148"/>
      <c r="AEV9" s="148"/>
      <c r="AEW9" s="148"/>
      <c r="AEX9" s="148"/>
      <c r="AEY9" s="148"/>
      <c r="AEZ9" s="148"/>
      <c r="AFA9" s="148"/>
      <c r="AFB9" s="148"/>
      <c r="AFC9" s="148"/>
      <c r="AFD9" s="148"/>
      <c r="AFE9" s="148"/>
      <c r="AFF9" s="148"/>
      <c r="AFG9" s="148"/>
      <c r="AFH9" s="148"/>
      <c r="AFI9" s="148"/>
      <c r="AFJ9" s="148"/>
      <c r="AFK9" s="148"/>
      <c r="AFL9" s="148"/>
      <c r="AFM9" s="148"/>
      <c r="AFN9" s="148"/>
      <c r="AFO9" s="148"/>
      <c r="AFP9" s="148"/>
      <c r="AFQ9" s="148"/>
      <c r="AFR9" s="148"/>
      <c r="AFS9" s="148"/>
      <c r="AFT9" s="148"/>
      <c r="AFU9" s="148"/>
      <c r="AFV9" s="148"/>
      <c r="AFW9" s="148"/>
      <c r="AFX9" s="148"/>
      <c r="AFY9" s="148"/>
      <c r="AFZ9" s="148"/>
      <c r="AGA9" s="148"/>
      <c r="AGB9" s="148"/>
      <c r="AGC9" s="148"/>
      <c r="AGD9" s="148"/>
      <c r="AGE9" s="148"/>
      <c r="AGF9" s="148"/>
      <c r="AGG9" s="148"/>
      <c r="AGH9" s="148"/>
      <c r="AGI9" s="148"/>
      <c r="AGJ9" s="148"/>
      <c r="AGK9" s="148"/>
      <c r="AGL9" s="148"/>
      <c r="AGM9" s="148"/>
      <c r="AGN9" s="148"/>
      <c r="AGO9" s="148"/>
      <c r="AGP9" s="148"/>
      <c r="AGQ9" s="148"/>
      <c r="AGR9" s="148"/>
      <c r="AGS9" s="148"/>
      <c r="AGT9" s="148"/>
      <c r="AGU9" s="148"/>
      <c r="AGV9" s="148"/>
      <c r="AGW9" s="148"/>
      <c r="AGX9" s="148"/>
      <c r="AGY9" s="148"/>
      <c r="AGZ9" s="148"/>
      <c r="AHA9" s="148"/>
      <c r="AHB9" s="148"/>
      <c r="AHC9" s="148"/>
      <c r="AHD9" s="148"/>
      <c r="AHE9" s="148"/>
      <c r="AHF9" s="148"/>
      <c r="AHG9" s="148"/>
      <c r="AHH9" s="148"/>
      <c r="AHI9" s="148"/>
      <c r="AHJ9" s="148"/>
      <c r="AHK9" s="148"/>
      <c r="AHL9" s="148"/>
      <c r="AHM9" s="148"/>
      <c r="AHN9" s="148"/>
      <c r="AHO9" s="148"/>
      <c r="AHP9" s="148"/>
      <c r="AHQ9" s="148"/>
      <c r="AHR9" s="148"/>
      <c r="AHS9" s="148"/>
      <c r="AHT9" s="148"/>
      <c r="AHU9" s="148"/>
      <c r="AHV9" s="148"/>
      <c r="AHW9" s="148"/>
      <c r="AHX9" s="148"/>
      <c r="AHY9" s="148"/>
      <c r="AHZ9" s="148"/>
      <c r="AIA9" s="148"/>
      <c r="AIB9" s="148"/>
      <c r="AIC9" s="148"/>
      <c r="AID9" s="148"/>
      <c r="AIE9" s="148"/>
      <c r="AIF9" s="148"/>
      <c r="AIG9" s="148"/>
      <c r="AIH9" s="148"/>
      <c r="AII9" s="148"/>
      <c r="AIJ9" s="148"/>
      <c r="AIK9" s="148"/>
      <c r="AIL9" s="148"/>
      <c r="AIM9" s="148"/>
      <c r="AIN9" s="148"/>
      <c r="AIO9" s="148"/>
      <c r="AIP9" s="148"/>
      <c r="AIQ9" s="148"/>
      <c r="AIR9" s="148"/>
      <c r="AIS9" s="148"/>
      <c r="AIT9" s="148"/>
      <c r="AIU9" s="148"/>
      <c r="AIV9" s="148"/>
      <c r="AIW9" s="148"/>
      <c r="AIX9" s="148"/>
      <c r="AIY9" s="148"/>
      <c r="AIZ9" s="148"/>
      <c r="AJA9" s="148"/>
      <c r="AJB9" s="148"/>
      <c r="AJC9" s="148"/>
      <c r="AJD9" s="148"/>
      <c r="AJE9" s="148"/>
      <c r="AJF9" s="148"/>
      <c r="AJG9" s="148"/>
      <c r="AJH9" s="148"/>
      <c r="AJI9" s="148"/>
      <c r="AJJ9" s="148"/>
      <c r="AJK9" s="148"/>
      <c r="AJL9" s="148"/>
      <c r="AJM9" s="148"/>
      <c r="AJN9" s="148"/>
      <c r="AJO9" s="148"/>
      <c r="AJP9" s="148"/>
      <c r="AJQ9" s="148"/>
      <c r="AJR9" s="148"/>
      <c r="AJS9" s="148"/>
      <c r="AJT9" s="148"/>
      <c r="AJU9" s="148"/>
      <c r="AJV9" s="148"/>
      <c r="AJW9" s="148"/>
      <c r="AJX9" s="148"/>
      <c r="AJY9" s="148"/>
      <c r="AJZ9" s="148"/>
      <c r="AKA9" s="148"/>
      <c r="AKB9" s="148"/>
      <c r="AKC9" s="148"/>
      <c r="AKD9" s="148"/>
      <c r="AKE9" s="148"/>
      <c r="AKF9" s="148"/>
      <c r="AKG9" s="148"/>
      <c r="AKH9" s="148"/>
      <c r="AKI9" s="148"/>
      <c r="AKJ9" s="148"/>
      <c r="AKK9" s="148"/>
      <c r="AKL9" s="148"/>
      <c r="AKM9" s="148"/>
      <c r="AKN9" s="148"/>
      <c r="AKO9" s="148"/>
      <c r="AKP9" s="148"/>
      <c r="AKQ9" s="148"/>
      <c r="AKR9" s="148"/>
      <c r="AKS9" s="148"/>
      <c r="AKT9" s="148"/>
      <c r="AKU9" s="148"/>
      <c r="AKV9" s="148"/>
      <c r="AKW9" s="148"/>
      <c r="AKX9" s="148"/>
      <c r="AKY9" s="148"/>
      <c r="AKZ9" s="148"/>
      <c r="ALA9" s="148"/>
      <c r="ALB9" s="148"/>
      <c r="ALC9" s="148"/>
      <c r="ALD9" s="148"/>
      <c r="ALE9" s="148"/>
      <c r="ALF9" s="148"/>
      <c r="ALG9" s="148"/>
      <c r="ALH9" s="148"/>
      <c r="ALI9" s="148"/>
      <c r="ALJ9" s="148"/>
      <c r="ALK9" s="148"/>
      <c r="ALL9" s="148"/>
      <c r="ALM9" s="148"/>
      <c r="ALN9" s="148"/>
      <c r="ALO9" s="148"/>
      <c r="ALP9" s="148"/>
      <c r="ALQ9" s="148"/>
      <c r="ALR9" s="148"/>
      <c r="ALS9" s="148"/>
      <c r="ALT9" s="148"/>
      <c r="ALU9" s="148"/>
      <c r="ALV9" s="148"/>
      <c r="ALW9" s="148"/>
      <c r="ALX9" s="148"/>
      <c r="ALY9" s="148"/>
      <c r="ALZ9" s="148"/>
      <c r="AMA9" s="148"/>
      <c r="AMB9" s="148"/>
      <c r="AMC9" s="148"/>
      <c r="AMD9" s="148"/>
      <c r="AME9" s="148"/>
      <c r="AMF9" s="148"/>
      <c r="AMG9" s="148"/>
      <c r="AMH9" s="148"/>
      <c r="AMI9" s="148"/>
      <c r="AMJ9" s="148"/>
      <c r="AMK9" s="148"/>
      <c r="AML9" s="148"/>
    </row>
    <row r="10" spans="1:1026" s="142" customFormat="1" ht="12.75" customHeight="1">
      <c r="A10" s="148" t="str">
        <f t="shared" si="0"/>
        <v>LOAN.SO_UPDATED</v>
      </c>
      <c r="B10" s="134">
        <f t="shared" si="4"/>
        <v>110006</v>
      </c>
      <c r="C10" s="155">
        <v>0</v>
      </c>
      <c r="D10" s="155">
        <v>1</v>
      </c>
      <c r="E10" s="155">
        <f t="shared" si="1"/>
        <v>100000</v>
      </c>
      <c r="F10" s="155">
        <v>100000</v>
      </c>
      <c r="G10" s="155" t="s">
        <v>34</v>
      </c>
      <c r="H10" s="155">
        <v>100000</v>
      </c>
      <c r="I10" s="148" t="s">
        <v>505</v>
      </c>
      <c r="J10" s="155">
        <f>VLOOKUP(I10,T_FSM_TYPE!$A:$B,2,0)</f>
        <v>110000</v>
      </c>
      <c r="K10" s="142" t="s">
        <v>586</v>
      </c>
      <c r="L10" s="148" t="s">
        <v>37</v>
      </c>
      <c r="M10" s="215" t="str">
        <f t="shared" si="2"/>
        <v>SO_UPDATED</v>
      </c>
      <c r="N10" s="145" t="str">
        <f t="shared" si="3"/>
        <v>INSERT INTO T_FSM_STATE VALUES(110006, 0, 1, 100000, 100000, GETDATE(), 100000, 110000, 'SO_UPDATED', '?' ,'SO_UPDATED')</v>
      </c>
      <c r="O10" s="148"/>
      <c r="P10" s="148"/>
      <c r="Q10" s="148"/>
      <c r="R10" s="148"/>
      <c r="S10" s="148"/>
      <c r="T10" s="148"/>
      <c r="U10" s="148"/>
      <c r="V10" s="148"/>
      <c r="W10" s="148"/>
      <c r="X10" s="148"/>
      <c r="Y10" s="148"/>
      <c r="Z10" s="148"/>
      <c r="AA10" s="148"/>
      <c r="AB10" s="148"/>
      <c r="AC10" s="148"/>
      <c r="AD10" s="148"/>
      <c r="AE10" s="148"/>
      <c r="AF10" s="148"/>
      <c r="AG10" s="148"/>
      <c r="AH10" s="148"/>
      <c r="AI10" s="148"/>
      <c r="AJ10" s="148"/>
      <c r="AK10" s="148"/>
      <c r="AL10" s="148"/>
      <c r="AM10" s="148"/>
      <c r="AN10" s="148"/>
      <c r="AO10" s="148"/>
      <c r="AP10" s="148"/>
      <c r="AQ10" s="148"/>
      <c r="AR10" s="148"/>
      <c r="AS10" s="148"/>
      <c r="AT10" s="148"/>
      <c r="AU10" s="148"/>
      <c r="AV10" s="148"/>
      <c r="AW10" s="148"/>
      <c r="AX10" s="148"/>
      <c r="AY10" s="148"/>
      <c r="AZ10" s="148"/>
      <c r="BA10" s="148"/>
      <c r="BB10" s="148"/>
      <c r="BC10" s="148"/>
      <c r="BD10" s="148"/>
      <c r="BE10" s="148"/>
      <c r="BF10" s="148"/>
      <c r="BG10" s="148"/>
      <c r="BH10" s="148"/>
      <c r="BI10" s="148"/>
      <c r="BJ10" s="148"/>
      <c r="BK10" s="148"/>
      <c r="BL10" s="148"/>
      <c r="BM10" s="148"/>
      <c r="BN10" s="148"/>
      <c r="BO10" s="148"/>
      <c r="BP10" s="148"/>
      <c r="BQ10" s="148"/>
      <c r="BR10" s="148"/>
      <c r="BS10" s="148"/>
      <c r="BT10" s="148"/>
      <c r="BU10" s="148"/>
      <c r="BV10" s="148"/>
      <c r="BW10" s="148"/>
      <c r="BX10" s="148"/>
      <c r="BY10" s="148"/>
      <c r="BZ10" s="148"/>
      <c r="CA10" s="148"/>
      <c r="CB10" s="148"/>
      <c r="CC10" s="148"/>
      <c r="CD10" s="148"/>
      <c r="CE10" s="148"/>
      <c r="CF10" s="148"/>
      <c r="CG10" s="148"/>
      <c r="CH10" s="148"/>
      <c r="CI10" s="148"/>
      <c r="CJ10" s="148"/>
      <c r="CK10" s="148"/>
      <c r="CL10" s="148"/>
      <c r="CM10" s="148"/>
      <c r="CN10" s="148"/>
      <c r="CO10" s="148"/>
      <c r="CP10" s="148"/>
      <c r="CQ10" s="148"/>
      <c r="CR10" s="148"/>
      <c r="CS10" s="148"/>
      <c r="CT10" s="148"/>
      <c r="CU10" s="148"/>
      <c r="CV10" s="148"/>
      <c r="CW10" s="148"/>
      <c r="CX10" s="148"/>
      <c r="CY10" s="148"/>
      <c r="CZ10" s="148"/>
      <c r="DA10" s="148"/>
      <c r="DB10" s="148"/>
      <c r="DC10" s="148"/>
      <c r="DD10" s="148"/>
      <c r="DE10" s="148"/>
      <c r="DF10" s="148"/>
      <c r="DG10" s="148"/>
      <c r="DH10" s="148"/>
      <c r="DI10" s="148"/>
      <c r="DJ10" s="148"/>
      <c r="DK10" s="148"/>
      <c r="DL10" s="148"/>
      <c r="DM10" s="148"/>
      <c r="DN10" s="148"/>
      <c r="DO10" s="148"/>
      <c r="DP10" s="148"/>
      <c r="DQ10" s="148"/>
      <c r="DR10" s="148"/>
      <c r="DS10" s="148"/>
      <c r="DT10" s="148"/>
      <c r="DU10" s="148"/>
      <c r="DV10" s="148"/>
      <c r="DW10" s="148"/>
      <c r="DX10" s="148"/>
      <c r="DY10" s="148"/>
      <c r="DZ10" s="148"/>
      <c r="EA10" s="148"/>
      <c r="EB10" s="148"/>
      <c r="EC10" s="148"/>
      <c r="ED10" s="148"/>
      <c r="EE10" s="148"/>
      <c r="EF10" s="148"/>
      <c r="EG10" s="148"/>
      <c r="EH10" s="148"/>
      <c r="EI10" s="148"/>
      <c r="EJ10" s="148"/>
      <c r="EK10" s="148"/>
      <c r="EL10" s="148"/>
      <c r="EM10" s="148"/>
      <c r="EN10" s="148"/>
      <c r="EO10" s="148"/>
      <c r="EP10" s="148"/>
      <c r="EQ10" s="148"/>
      <c r="ER10" s="148"/>
      <c r="ES10" s="148"/>
      <c r="ET10" s="148"/>
      <c r="EU10" s="148"/>
      <c r="EV10" s="148"/>
      <c r="EW10" s="148"/>
      <c r="EX10" s="148"/>
      <c r="EY10" s="148"/>
      <c r="EZ10" s="148"/>
      <c r="FA10" s="148"/>
      <c r="FB10" s="148"/>
      <c r="FC10" s="148"/>
      <c r="FD10" s="148"/>
      <c r="FE10" s="148"/>
      <c r="FF10" s="148"/>
      <c r="FG10" s="148"/>
      <c r="FH10" s="148"/>
      <c r="FI10" s="148"/>
      <c r="FJ10" s="148"/>
      <c r="FK10" s="148"/>
      <c r="FL10" s="148"/>
      <c r="FM10" s="148"/>
      <c r="FN10" s="148"/>
      <c r="FO10" s="148"/>
      <c r="FP10" s="148"/>
      <c r="FQ10" s="148"/>
      <c r="FR10" s="148"/>
      <c r="FS10" s="148"/>
      <c r="FT10" s="148"/>
      <c r="FU10" s="148"/>
      <c r="FV10" s="148"/>
      <c r="FW10" s="148"/>
      <c r="FX10" s="148"/>
      <c r="FY10" s="148"/>
      <c r="FZ10" s="148"/>
      <c r="GA10" s="148"/>
      <c r="GB10" s="148"/>
      <c r="GC10" s="148"/>
      <c r="GD10" s="148"/>
      <c r="GE10" s="148"/>
      <c r="GF10" s="148"/>
      <c r="GG10" s="148"/>
      <c r="GH10" s="148"/>
      <c r="GI10" s="148"/>
      <c r="GJ10" s="148"/>
      <c r="GK10" s="148"/>
      <c r="GL10" s="148"/>
      <c r="GM10" s="148"/>
      <c r="GN10" s="148"/>
      <c r="GO10" s="148"/>
      <c r="GP10" s="148"/>
      <c r="GQ10" s="148"/>
      <c r="GR10" s="148"/>
      <c r="GS10" s="148"/>
      <c r="GT10" s="148"/>
      <c r="GU10" s="148"/>
      <c r="GV10" s="148"/>
      <c r="GW10" s="148"/>
      <c r="GX10" s="148"/>
      <c r="GY10" s="148"/>
      <c r="GZ10" s="148"/>
      <c r="HA10" s="148"/>
      <c r="HB10" s="148"/>
      <c r="HC10" s="148"/>
      <c r="HD10" s="148"/>
      <c r="HE10" s="148"/>
      <c r="HF10" s="148"/>
      <c r="HG10" s="148"/>
      <c r="HH10" s="148"/>
      <c r="HI10" s="148"/>
      <c r="HJ10" s="148"/>
      <c r="HK10" s="148"/>
      <c r="HL10" s="148"/>
      <c r="HM10" s="148"/>
      <c r="HN10" s="148"/>
      <c r="HO10" s="148"/>
      <c r="HP10" s="148"/>
      <c r="HQ10" s="148"/>
      <c r="HR10" s="148"/>
      <c r="HS10" s="148"/>
      <c r="HT10" s="148"/>
      <c r="HU10" s="148"/>
      <c r="HV10" s="148"/>
      <c r="HW10" s="148"/>
      <c r="HX10" s="148"/>
      <c r="HY10" s="148"/>
      <c r="HZ10" s="148"/>
      <c r="IA10" s="148"/>
      <c r="IB10" s="148"/>
      <c r="IC10" s="148"/>
      <c r="ID10" s="148"/>
      <c r="IE10" s="148"/>
      <c r="IF10" s="148"/>
      <c r="IG10" s="148"/>
      <c r="IH10" s="148"/>
      <c r="II10" s="148"/>
      <c r="IJ10" s="148"/>
      <c r="IK10" s="148"/>
      <c r="IL10" s="148"/>
      <c r="IM10" s="148"/>
      <c r="IN10" s="148"/>
      <c r="IO10" s="148"/>
      <c r="IP10" s="148"/>
      <c r="IQ10" s="148"/>
      <c r="IR10" s="148"/>
      <c r="IS10" s="148"/>
      <c r="IT10" s="148"/>
      <c r="IU10" s="148"/>
      <c r="IV10" s="148"/>
      <c r="IW10" s="148"/>
      <c r="IX10" s="148"/>
      <c r="IY10" s="148"/>
      <c r="IZ10" s="148"/>
      <c r="JA10" s="148"/>
      <c r="JB10" s="148"/>
      <c r="JC10" s="148"/>
      <c r="JD10" s="148"/>
      <c r="JE10" s="148"/>
      <c r="JF10" s="148"/>
      <c r="JG10" s="148"/>
      <c r="JH10" s="148"/>
      <c r="JI10" s="148"/>
      <c r="JJ10" s="148"/>
      <c r="JK10" s="148"/>
      <c r="JL10" s="148"/>
      <c r="JM10" s="148"/>
      <c r="JN10" s="148"/>
      <c r="JO10" s="148"/>
      <c r="JP10" s="148"/>
      <c r="JQ10" s="148"/>
      <c r="JR10" s="148"/>
      <c r="JS10" s="148"/>
      <c r="JT10" s="148"/>
      <c r="JU10" s="148"/>
      <c r="JV10" s="148"/>
      <c r="JW10" s="148"/>
      <c r="JX10" s="148"/>
      <c r="JY10" s="148"/>
      <c r="JZ10" s="148"/>
      <c r="KA10" s="148"/>
      <c r="KB10" s="148"/>
      <c r="KC10" s="148"/>
      <c r="KD10" s="148"/>
      <c r="KE10" s="148"/>
      <c r="KF10" s="148"/>
      <c r="KG10" s="148"/>
      <c r="KH10" s="148"/>
      <c r="KI10" s="148"/>
      <c r="KJ10" s="148"/>
      <c r="KK10" s="148"/>
      <c r="KL10" s="148"/>
      <c r="KM10" s="148"/>
      <c r="KN10" s="148"/>
      <c r="KO10" s="148"/>
      <c r="KP10" s="148"/>
      <c r="KQ10" s="148"/>
      <c r="KR10" s="148"/>
      <c r="KS10" s="148"/>
      <c r="KT10" s="148"/>
      <c r="KU10" s="148"/>
      <c r="KV10" s="148"/>
      <c r="KW10" s="148"/>
      <c r="KX10" s="148"/>
      <c r="KY10" s="148"/>
      <c r="KZ10" s="148"/>
      <c r="LA10" s="148"/>
      <c r="LB10" s="148"/>
      <c r="LC10" s="148"/>
      <c r="LD10" s="148"/>
      <c r="LE10" s="148"/>
      <c r="LF10" s="148"/>
      <c r="LG10" s="148"/>
      <c r="LH10" s="148"/>
      <c r="LI10" s="148"/>
      <c r="LJ10" s="148"/>
      <c r="LK10" s="148"/>
      <c r="LL10" s="148"/>
      <c r="LM10" s="148"/>
      <c r="LN10" s="148"/>
      <c r="LO10" s="148"/>
      <c r="LP10" s="148"/>
      <c r="LQ10" s="148"/>
      <c r="LR10" s="148"/>
      <c r="LS10" s="148"/>
      <c r="LT10" s="148"/>
      <c r="LU10" s="148"/>
      <c r="LV10" s="148"/>
      <c r="LW10" s="148"/>
      <c r="LX10" s="148"/>
      <c r="LY10" s="148"/>
      <c r="LZ10" s="148"/>
      <c r="MA10" s="148"/>
      <c r="MB10" s="148"/>
      <c r="MC10" s="148"/>
      <c r="MD10" s="148"/>
      <c r="ME10" s="148"/>
      <c r="MF10" s="148"/>
      <c r="MG10" s="148"/>
      <c r="MH10" s="148"/>
      <c r="MI10" s="148"/>
      <c r="MJ10" s="148"/>
      <c r="MK10" s="148"/>
      <c r="ML10" s="148"/>
      <c r="MM10" s="148"/>
      <c r="MN10" s="148"/>
      <c r="MO10" s="148"/>
      <c r="MP10" s="148"/>
      <c r="MQ10" s="148"/>
      <c r="MR10" s="148"/>
      <c r="MS10" s="148"/>
      <c r="MT10" s="148"/>
      <c r="MU10" s="148"/>
      <c r="MV10" s="148"/>
      <c r="MW10" s="148"/>
      <c r="MX10" s="148"/>
      <c r="MY10" s="148"/>
      <c r="MZ10" s="148"/>
      <c r="NA10" s="148"/>
      <c r="NB10" s="148"/>
      <c r="NC10" s="148"/>
      <c r="ND10" s="148"/>
      <c r="NE10" s="148"/>
      <c r="NF10" s="148"/>
      <c r="NG10" s="148"/>
      <c r="NH10" s="148"/>
      <c r="NI10" s="148"/>
      <c r="NJ10" s="148"/>
      <c r="NK10" s="148"/>
      <c r="NL10" s="148"/>
      <c r="NM10" s="148"/>
      <c r="NN10" s="148"/>
      <c r="NO10" s="148"/>
      <c r="NP10" s="148"/>
      <c r="NQ10" s="148"/>
      <c r="NR10" s="148"/>
      <c r="NS10" s="148"/>
      <c r="NT10" s="148"/>
      <c r="NU10" s="148"/>
      <c r="NV10" s="148"/>
      <c r="NW10" s="148"/>
      <c r="NX10" s="148"/>
      <c r="NY10" s="148"/>
      <c r="NZ10" s="148"/>
      <c r="OA10" s="148"/>
      <c r="OB10" s="148"/>
      <c r="OC10" s="148"/>
      <c r="OD10" s="148"/>
      <c r="OE10" s="148"/>
      <c r="OF10" s="148"/>
      <c r="OG10" s="148"/>
      <c r="OH10" s="148"/>
      <c r="OI10" s="148"/>
      <c r="OJ10" s="148"/>
      <c r="OK10" s="148"/>
      <c r="OL10" s="148"/>
      <c r="OM10" s="148"/>
      <c r="ON10" s="148"/>
      <c r="OO10" s="148"/>
      <c r="OP10" s="148"/>
      <c r="OQ10" s="148"/>
      <c r="OR10" s="148"/>
      <c r="OS10" s="148"/>
      <c r="OT10" s="148"/>
      <c r="OU10" s="148"/>
      <c r="OV10" s="148"/>
      <c r="OW10" s="148"/>
      <c r="OX10" s="148"/>
      <c r="OY10" s="148"/>
      <c r="OZ10" s="148"/>
      <c r="PA10" s="148"/>
      <c r="PB10" s="148"/>
      <c r="PC10" s="148"/>
      <c r="PD10" s="148"/>
      <c r="PE10" s="148"/>
      <c r="PF10" s="148"/>
      <c r="PG10" s="148"/>
      <c r="PH10" s="148"/>
      <c r="PI10" s="148"/>
      <c r="PJ10" s="148"/>
      <c r="PK10" s="148"/>
      <c r="PL10" s="148"/>
      <c r="PM10" s="148"/>
      <c r="PN10" s="148"/>
      <c r="PO10" s="148"/>
      <c r="PP10" s="148"/>
      <c r="PQ10" s="148"/>
      <c r="PR10" s="148"/>
      <c r="PS10" s="148"/>
      <c r="PT10" s="148"/>
      <c r="PU10" s="148"/>
      <c r="PV10" s="148"/>
      <c r="PW10" s="148"/>
      <c r="PX10" s="148"/>
      <c r="PY10" s="148"/>
      <c r="PZ10" s="148"/>
      <c r="QA10" s="148"/>
      <c r="QB10" s="148"/>
      <c r="QC10" s="148"/>
      <c r="QD10" s="148"/>
      <c r="QE10" s="148"/>
      <c r="QF10" s="148"/>
      <c r="QG10" s="148"/>
      <c r="QH10" s="148"/>
      <c r="QI10" s="148"/>
      <c r="QJ10" s="148"/>
      <c r="QK10" s="148"/>
      <c r="QL10" s="148"/>
      <c r="QM10" s="148"/>
      <c r="QN10" s="148"/>
      <c r="QO10" s="148"/>
      <c r="QP10" s="148"/>
      <c r="QQ10" s="148"/>
      <c r="QR10" s="148"/>
      <c r="QS10" s="148"/>
      <c r="QT10" s="148"/>
      <c r="QU10" s="148"/>
      <c r="QV10" s="148"/>
      <c r="QW10" s="148"/>
      <c r="QX10" s="148"/>
      <c r="QY10" s="148"/>
      <c r="QZ10" s="148"/>
      <c r="RA10" s="148"/>
      <c r="RB10" s="148"/>
      <c r="RC10" s="148"/>
      <c r="RD10" s="148"/>
      <c r="RE10" s="148"/>
      <c r="RF10" s="148"/>
      <c r="RG10" s="148"/>
      <c r="RH10" s="148"/>
      <c r="RI10" s="148"/>
      <c r="RJ10" s="148"/>
      <c r="RK10" s="148"/>
      <c r="RL10" s="148"/>
      <c r="RM10" s="148"/>
      <c r="RN10" s="148"/>
      <c r="RO10" s="148"/>
      <c r="RP10" s="148"/>
      <c r="RQ10" s="148"/>
      <c r="RR10" s="148"/>
      <c r="RS10" s="148"/>
      <c r="RT10" s="148"/>
      <c r="RU10" s="148"/>
      <c r="RV10" s="148"/>
      <c r="RW10" s="148"/>
      <c r="RX10" s="148"/>
      <c r="RY10" s="148"/>
      <c r="RZ10" s="148"/>
      <c r="SA10" s="148"/>
      <c r="SB10" s="148"/>
      <c r="SC10" s="148"/>
      <c r="SD10" s="148"/>
      <c r="SE10" s="148"/>
      <c r="SF10" s="148"/>
      <c r="SG10" s="148"/>
      <c r="SH10" s="148"/>
      <c r="SI10" s="148"/>
      <c r="SJ10" s="148"/>
      <c r="SK10" s="148"/>
      <c r="SL10" s="148"/>
      <c r="SM10" s="148"/>
      <c r="SN10" s="148"/>
      <c r="SO10" s="148"/>
      <c r="SP10" s="148"/>
      <c r="SQ10" s="148"/>
      <c r="SR10" s="148"/>
      <c r="SS10" s="148"/>
      <c r="ST10" s="148"/>
      <c r="SU10" s="148"/>
      <c r="SV10" s="148"/>
      <c r="SW10" s="148"/>
      <c r="SX10" s="148"/>
      <c r="SY10" s="148"/>
      <c r="SZ10" s="148"/>
      <c r="TA10" s="148"/>
      <c r="TB10" s="148"/>
      <c r="TC10" s="148"/>
      <c r="TD10" s="148"/>
      <c r="TE10" s="148"/>
      <c r="TF10" s="148"/>
      <c r="TG10" s="148"/>
      <c r="TH10" s="148"/>
      <c r="TI10" s="148"/>
      <c r="TJ10" s="148"/>
      <c r="TK10" s="148"/>
      <c r="TL10" s="148"/>
      <c r="TM10" s="148"/>
      <c r="TN10" s="148"/>
      <c r="TO10" s="148"/>
      <c r="TP10" s="148"/>
      <c r="TQ10" s="148"/>
      <c r="TR10" s="148"/>
      <c r="TS10" s="148"/>
      <c r="TT10" s="148"/>
      <c r="TU10" s="148"/>
      <c r="TV10" s="148"/>
      <c r="TW10" s="148"/>
      <c r="TX10" s="148"/>
      <c r="TY10" s="148"/>
      <c r="TZ10" s="148"/>
      <c r="UA10" s="148"/>
      <c r="UB10" s="148"/>
      <c r="UC10" s="148"/>
      <c r="UD10" s="148"/>
      <c r="UE10" s="148"/>
      <c r="UF10" s="148"/>
      <c r="UG10" s="148"/>
      <c r="UH10" s="148"/>
      <c r="UI10" s="148"/>
      <c r="UJ10" s="148"/>
      <c r="UK10" s="148"/>
      <c r="UL10" s="148"/>
      <c r="UM10" s="148"/>
      <c r="UN10" s="148"/>
      <c r="UO10" s="148"/>
      <c r="UP10" s="148"/>
      <c r="UQ10" s="148"/>
      <c r="UR10" s="148"/>
      <c r="US10" s="148"/>
      <c r="UT10" s="148"/>
      <c r="UU10" s="148"/>
      <c r="UV10" s="148"/>
      <c r="UW10" s="148"/>
      <c r="UX10" s="148"/>
      <c r="UY10" s="148"/>
      <c r="UZ10" s="148"/>
      <c r="VA10" s="148"/>
      <c r="VB10" s="148"/>
      <c r="VC10" s="148"/>
      <c r="VD10" s="148"/>
      <c r="VE10" s="148"/>
      <c r="VF10" s="148"/>
      <c r="VG10" s="148"/>
      <c r="VH10" s="148"/>
      <c r="VI10" s="148"/>
      <c r="VJ10" s="148"/>
      <c r="VK10" s="148"/>
      <c r="VL10" s="148"/>
      <c r="VM10" s="148"/>
      <c r="VN10" s="148"/>
      <c r="VO10" s="148"/>
      <c r="VP10" s="148"/>
      <c r="VQ10" s="148"/>
      <c r="VR10" s="148"/>
      <c r="VS10" s="148"/>
      <c r="VT10" s="148"/>
      <c r="VU10" s="148"/>
      <c r="VV10" s="148"/>
      <c r="VW10" s="148"/>
      <c r="VX10" s="148"/>
      <c r="VY10" s="148"/>
      <c r="VZ10" s="148"/>
      <c r="WA10" s="148"/>
      <c r="WB10" s="148"/>
      <c r="WC10" s="148"/>
      <c r="WD10" s="148"/>
      <c r="WE10" s="148"/>
      <c r="WF10" s="148"/>
      <c r="WG10" s="148"/>
      <c r="WH10" s="148"/>
      <c r="WI10" s="148"/>
      <c r="WJ10" s="148"/>
      <c r="WK10" s="148"/>
      <c r="WL10" s="148"/>
      <c r="WM10" s="148"/>
      <c r="WN10" s="148"/>
      <c r="WO10" s="148"/>
      <c r="WP10" s="148"/>
      <c r="WQ10" s="148"/>
      <c r="WR10" s="148"/>
      <c r="WS10" s="148"/>
      <c r="WT10" s="148"/>
      <c r="WU10" s="148"/>
      <c r="WV10" s="148"/>
      <c r="WW10" s="148"/>
      <c r="WX10" s="148"/>
      <c r="WY10" s="148"/>
      <c r="WZ10" s="148"/>
      <c r="XA10" s="148"/>
      <c r="XB10" s="148"/>
      <c r="XC10" s="148"/>
      <c r="XD10" s="148"/>
      <c r="XE10" s="148"/>
      <c r="XF10" s="148"/>
      <c r="XG10" s="148"/>
      <c r="XH10" s="148"/>
      <c r="XI10" s="148"/>
      <c r="XJ10" s="148"/>
      <c r="XK10" s="148"/>
      <c r="XL10" s="148"/>
      <c r="XM10" s="148"/>
      <c r="XN10" s="148"/>
      <c r="XO10" s="148"/>
      <c r="XP10" s="148"/>
      <c r="XQ10" s="148"/>
      <c r="XR10" s="148"/>
      <c r="XS10" s="148"/>
      <c r="XT10" s="148"/>
      <c r="XU10" s="148"/>
      <c r="XV10" s="148"/>
      <c r="XW10" s="148"/>
      <c r="XX10" s="148"/>
      <c r="XY10" s="148"/>
      <c r="XZ10" s="148"/>
      <c r="YA10" s="148"/>
      <c r="YB10" s="148"/>
      <c r="YC10" s="148"/>
      <c r="YD10" s="148"/>
      <c r="YE10" s="148"/>
      <c r="YF10" s="148"/>
      <c r="YG10" s="148"/>
      <c r="YH10" s="148"/>
      <c r="YI10" s="148"/>
      <c r="YJ10" s="148"/>
      <c r="YK10" s="148"/>
      <c r="YL10" s="148"/>
      <c r="YM10" s="148"/>
      <c r="YN10" s="148"/>
      <c r="YO10" s="148"/>
      <c r="YP10" s="148"/>
      <c r="YQ10" s="148"/>
      <c r="YR10" s="148"/>
      <c r="YS10" s="148"/>
      <c r="YT10" s="148"/>
      <c r="YU10" s="148"/>
      <c r="YV10" s="148"/>
      <c r="YW10" s="148"/>
      <c r="YX10" s="148"/>
      <c r="YY10" s="148"/>
      <c r="YZ10" s="148"/>
      <c r="ZA10" s="148"/>
      <c r="ZB10" s="148"/>
      <c r="ZC10" s="148"/>
      <c r="ZD10" s="148"/>
      <c r="ZE10" s="148"/>
      <c r="ZF10" s="148"/>
      <c r="ZG10" s="148"/>
      <c r="ZH10" s="148"/>
      <c r="ZI10" s="148"/>
      <c r="ZJ10" s="148"/>
      <c r="ZK10" s="148"/>
      <c r="ZL10" s="148"/>
      <c r="ZM10" s="148"/>
      <c r="ZN10" s="148"/>
      <c r="ZO10" s="148"/>
      <c r="ZP10" s="148"/>
      <c r="ZQ10" s="148"/>
      <c r="ZR10" s="148"/>
      <c r="ZS10" s="148"/>
      <c r="ZT10" s="148"/>
      <c r="ZU10" s="148"/>
      <c r="ZV10" s="148"/>
      <c r="ZW10" s="148"/>
      <c r="ZX10" s="148"/>
      <c r="ZY10" s="148"/>
      <c r="ZZ10" s="148"/>
      <c r="AAA10" s="148"/>
      <c r="AAB10" s="148"/>
      <c r="AAC10" s="148"/>
      <c r="AAD10" s="148"/>
      <c r="AAE10" s="148"/>
      <c r="AAF10" s="148"/>
      <c r="AAG10" s="148"/>
      <c r="AAH10" s="148"/>
      <c r="AAI10" s="148"/>
      <c r="AAJ10" s="148"/>
      <c r="AAK10" s="148"/>
      <c r="AAL10" s="148"/>
      <c r="AAM10" s="148"/>
      <c r="AAN10" s="148"/>
      <c r="AAO10" s="148"/>
      <c r="AAP10" s="148"/>
      <c r="AAQ10" s="148"/>
      <c r="AAR10" s="148"/>
      <c r="AAS10" s="148"/>
      <c r="AAT10" s="148"/>
      <c r="AAU10" s="148"/>
      <c r="AAV10" s="148"/>
      <c r="AAW10" s="148"/>
      <c r="AAX10" s="148"/>
      <c r="AAY10" s="148"/>
      <c r="AAZ10" s="148"/>
      <c r="ABA10" s="148"/>
      <c r="ABB10" s="148"/>
      <c r="ABC10" s="148"/>
      <c r="ABD10" s="148"/>
      <c r="ABE10" s="148"/>
      <c r="ABF10" s="148"/>
      <c r="ABG10" s="148"/>
      <c r="ABH10" s="148"/>
      <c r="ABI10" s="148"/>
      <c r="ABJ10" s="148"/>
      <c r="ABK10" s="148"/>
      <c r="ABL10" s="148"/>
      <c r="ABM10" s="148"/>
      <c r="ABN10" s="148"/>
      <c r="ABO10" s="148"/>
      <c r="ABP10" s="148"/>
      <c r="ABQ10" s="148"/>
      <c r="ABR10" s="148"/>
      <c r="ABS10" s="148"/>
      <c r="ABT10" s="148"/>
      <c r="ABU10" s="148"/>
      <c r="ABV10" s="148"/>
      <c r="ABW10" s="148"/>
      <c r="ABX10" s="148"/>
      <c r="ABY10" s="148"/>
      <c r="ABZ10" s="148"/>
      <c r="ACA10" s="148"/>
      <c r="ACB10" s="148"/>
      <c r="ACC10" s="148"/>
      <c r="ACD10" s="148"/>
      <c r="ACE10" s="148"/>
      <c r="ACF10" s="148"/>
      <c r="ACG10" s="148"/>
      <c r="ACH10" s="148"/>
      <c r="ACI10" s="148"/>
      <c r="ACJ10" s="148"/>
      <c r="ACK10" s="148"/>
      <c r="ACL10" s="148"/>
      <c r="ACM10" s="148"/>
      <c r="ACN10" s="148"/>
      <c r="ACO10" s="148"/>
      <c r="ACP10" s="148"/>
      <c r="ACQ10" s="148"/>
      <c r="ACR10" s="148"/>
      <c r="ACS10" s="148"/>
      <c r="ACT10" s="148"/>
      <c r="ACU10" s="148"/>
      <c r="ACV10" s="148"/>
      <c r="ACW10" s="148"/>
      <c r="ACX10" s="148"/>
      <c r="ACY10" s="148"/>
      <c r="ACZ10" s="148"/>
      <c r="ADA10" s="148"/>
      <c r="ADB10" s="148"/>
      <c r="ADC10" s="148"/>
      <c r="ADD10" s="148"/>
      <c r="ADE10" s="148"/>
      <c r="ADF10" s="148"/>
      <c r="ADG10" s="148"/>
      <c r="ADH10" s="148"/>
      <c r="ADI10" s="148"/>
      <c r="ADJ10" s="148"/>
      <c r="ADK10" s="148"/>
      <c r="ADL10" s="148"/>
      <c r="ADM10" s="148"/>
      <c r="ADN10" s="148"/>
      <c r="ADO10" s="148"/>
      <c r="ADP10" s="148"/>
      <c r="ADQ10" s="148"/>
      <c r="ADR10" s="148"/>
      <c r="ADS10" s="148"/>
      <c r="ADT10" s="148"/>
      <c r="ADU10" s="148"/>
      <c r="ADV10" s="148"/>
      <c r="ADW10" s="148"/>
      <c r="ADX10" s="148"/>
      <c r="ADY10" s="148"/>
      <c r="ADZ10" s="148"/>
      <c r="AEA10" s="148"/>
      <c r="AEB10" s="148"/>
      <c r="AEC10" s="148"/>
      <c r="AED10" s="148"/>
      <c r="AEE10" s="148"/>
      <c r="AEF10" s="148"/>
      <c r="AEG10" s="148"/>
      <c r="AEH10" s="148"/>
      <c r="AEI10" s="148"/>
      <c r="AEJ10" s="148"/>
      <c r="AEK10" s="148"/>
      <c r="AEL10" s="148"/>
      <c r="AEM10" s="148"/>
      <c r="AEN10" s="148"/>
      <c r="AEO10" s="148"/>
      <c r="AEP10" s="148"/>
      <c r="AEQ10" s="148"/>
      <c r="AER10" s="148"/>
      <c r="AES10" s="148"/>
      <c r="AET10" s="148"/>
      <c r="AEU10" s="148"/>
      <c r="AEV10" s="148"/>
      <c r="AEW10" s="148"/>
      <c r="AEX10" s="148"/>
      <c r="AEY10" s="148"/>
      <c r="AEZ10" s="148"/>
      <c r="AFA10" s="148"/>
      <c r="AFB10" s="148"/>
      <c r="AFC10" s="148"/>
      <c r="AFD10" s="148"/>
      <c r="AFE10" s="148"/>
      <c r="AFF10" s="148"/>
      <c r="AFG10" s="148"/>
      <c r="AFH10" s="148"/>
      <c r="AFI10" s="148"/>
      <c r="AFJ10" s="148"/>
      <c r="AFK10" s="148"/>
      <c r="AFL10" s="148"/>
      <c r="AFM10" s="148"/>
      <c r="AFN10" s="148"/>
      <c r="AFO10" s="148"/>
      <c r="AFP10" s="148"/>
      <c r="AFQ10" s="148"/>
      <c r="AFR10" s="148"/>
      <c r="AFS10" s="148"/>
      <c r="AFT10" s="148"/>
      <c r="AFU10" s="148"/>
      <c r="AFV10" s="148"/>
      <c r="AFW10" s="148"/>
      <c r="AFX10" s="148"/>
      <c r="AFY10" s="148"/>
      <c r="AFZ10" s="148"/>
      <c r="AGA10" s="148"/>
      <c r="AGB10" s="148"/>
      <c r="AGC10" s="148"/>
      <c r="AGD10" s="148"/>
      <c r="AGE10" s="148"/>
      <c r="AGF10" s="148"/>
      <c r="AGG10" s="148"/>
      <c r="AGH10" s="148"/>
      <c r="AGI10" s="148"/>
      <c r="AGJ10" s="148"/>
      <c r="AGK10" s="148"/>
      <c r="AGL10" s="148"/>
      <c r="AGM10" s="148"/>
      <c r="AGN10" s="148"/>
      <c r="AGO10" s="148"/>
      <c r="AGP10" s="148"/>
      <c r="AGQ10" s="148"/>
      <c r="AGR10" s="148"/>
      <c r="AGS10" s="148"/>
      <c r="AGT10" s="148"/>
      <c r="AGU10" s="148"/>
      <c r="AGV10" s="148"/>
      <c r="AGW10" s="148"/>
      <c r="AGX10" s="148"/>
      <c r="AGY10" s="148"/>
      <c r="AGZ10" s="148"/>
      <c r="AHA10" s="148"/>
      <c r="AHB10" s="148"/>
      <c r="AHC10" s="148"/>
      <c r="AHD10" s="148"/>
      <c r="AHE10" s="148"/>
      <c r="AHF10" s="148"/>
      <c r="AHG10" s="148"/>
      <c r="AHH10" s="148"/>
      <c r="AHI10" s="148"/>
      <c r="AHJ10" s="148"/>
      <c r="AHK10" s="148"/>
      <c r="AHL10" s="148"/>
      <c r="AHM10" s="148"/>
      <c r="AHN10" s="148"/>
      <c r="AHO10" s="148"/>
      <c r="AHP10" s="148"/>
      <c r="AHQ10" s="148"/>
      <c r="AHR10" s="148"/>
      <c r="AHS10" s="148"/>
      <c r="AHT10" s="148"/>
      <c r="AHU10" s="148"/>
      <c r="AHV10" s="148"/>
      <c r="AHW10" s="148"/>
      <c r="AHX10" s="148"/>
      <c r="AHY10" s="148"/>
      <c r="AHZ10" s="148"/>
      <c r="AIA10" s="148"/>
      <c r="AIB10" s="148"/>
      <c r="AIC10" s="148"/>
      <c r="AID10" s="148"/>
      <c r="AIE10" s="148"/>
      <c r="AIF10" s="148"/>
      <c r="AIG10" s="148"/>
      <c r="AIH10" s="148"/>
      <c r="AII10" s="148"/>
      <c r="AIJ10" s="148"/>
      <c r="AIK10" s="148"/>
      <c r="AIL10" s="148"/>
      <c r="AIM10" s="148"/>
      <c r="AIN10" s="148"/>
      <c r="AIO10" s="148"/>
      <c r="AIP10" s="148"/>
      <c r="AIQ10" s="148"/>
      <c r="AIR10" s="148"/>
      <c r="AIS10" s="148"/>
      <c r="AIT10" s="148"/>
      <c r="AIU10" s="148"/>
      <c r="AIV10" s="148"/>
      <c r="AIW10" s="148"/>
      <c r="AIX10" s="148"/>
      <c r="AIY10" s="148"/>
      <c r="AIZ10" s="148"/>
      <c r="AJA10" s="148"/>
      <c r="AJB10" s="148"/>
      <c r="AJC10" s="148"/>
      <c r="AJD10" s="148"/>
      <c r="AJE10" s="148"/>
      <c r="AJF10" s="148"/>
      <c r="AJG10" s="148"/>
      <c r="AJH10" s="148"/>
      <c r="AJI10" s="148"/>
      <c r="AJJ10" s="148"/>
      <c r="AJK10" s="148"/>
      <c r="AJL10" s="148"/>
      <c r="AJM10" s="148"/>
      <c r="AJN10" s="148"/>
      <c r="AJO10" s="148"/>
      <c r="AJP10" s="148"/>
      <c r="AJQ10" s="148"/>
      <c r="AJR10" s="148"/>
      <c r="AJS10" s="148"/>
      <c r="AJT10" s="148"/>
      <c r="AJU10" s="148"/>
      <c r="AJV10" s="148"/>
      <c r="AJW10" s="148"/>
      <c r="AJX10" s="148"/>
      <c r="AJY10" s="148"/>
      <c r="AJZ10" s="148"/>
      <c r="AKA10" s="148"/>
      <c r="AKB10" s="148"/>
      <c r="AKC10" s="148"/>
      <c r="AKD10" s="148"/>
      <c r="AKE10" s="148"/>
      <c r="AKF10" s="148"/>
      <c r="AKG10" s="148"/>
      <c r="AKH10" s="148"/>
      <c r="AKI10" s="148"/>
      <c r="AKJ10" s="148"/>
      <c r="AKK10" s="148"/>
      <c r="AKL10" s="148"/>
      <c r="AKM10" s="148"/>
      <c r="AKN10" s="148"/>
      <c r="AKO10" s="148"/>
      <c r="AKP10" s="148"/>
      <c r="AKQ10" s="148"/>
      <c r="AKR10" s="148"/>
      <c r="AKS10" s="148"/>
      <c r="AKT10" s="148"/>
      <c r="AKU10" s="148"/>
      <c r="AKV10" s="148"/>
      <c r="AKW10" s="148"/>
      <c r="AKX10" s="148"/>
      <c r="AKY10" s="148"/>
      <c r="AKZ10" s="148"/>
      <c r="ALA10" s="148"/>
      <c r="ALB10" s="148"/>
      <c r="ALC10" s="148"/>
      <c r="ALD10" s="148"/>
      <c r="ALE10" s="148"/>
      <c r="ALF10" s="148"/>
      <c r="ALG10" s="148"/>
      <c r="ALH10" s="148"/>
      <c r="ALI10" s="148"/>
      <c r="ALJ10" s="148"/>
      <c r="ALK10" s="148"/>
      <c r="ALL10" s="148"/>
      <c r="ALM10" s="148"/>
      <c r="ALN10" s="148"/>
      <c r="ALO10" s="148"/>
      <c r="ALP10" s="148"/>
      <c r="ALQ10" s="148"/>
      <c r="ALR10" s="148"/>
      <c r="ALS10" s="148"/>
      <c r="ALT10" s="148"/>
      <c r="ALU10" s="148"/>
      <c r="ALV10" s="148"/>
      <c r="ALW10" s="148"/>
      <c r="ALX10" s="148"/>
      <c r="ALY10" s="148"/>
      <c r="ALZ10" s="148"/>
      <c r="AMA10" s="148"/>
      <c r="AMB10" s="148"/>
      <c r="AMC10" s="148"/>
      <c r="AMD10" s="148"/>
      <c r="AME10" s="148"/>
      <c r="AMF10" s="148"/>
      <c r="AMG10" s="148"/>
      <c r="AMH10" s="148"/>
      <c r="AMI10" s="148"/>
      <c r="AMJ10" s="148"/>
      <c r="AMK10" s="148"/>
      <c r="AML10" s="148"/>
    </row>
    <row r="11" spans="1:1026" s="142" customFormat="1" ht="12.75" customHeight="1">
      <c r="A11" s="148" t="str">
        <f t="shared" si="0"/>
        <v>LOAN.SO_RECOMMENDED</v>
      </c>
      <c r="B11" s="134">
        <f t="shared" si="4"/>
        <v>110007</v>
      </c>
      <c r="C11" s="155">
        <v>0</v>
      </c>
      <c r="D11" s="155">
        <v>1</v>
      </c>
      <c r="E11" s="155">
        <f t="shared" si="1"/>
        <v>100000</v>
      </c>
      <c r="F11" s="155">
        <v>100000</v>
      </c>
      <c r="G11" s="155" t="s">
        <v>34</v>
      </c>
      <c r="H11" s="155">
        <v>100000</v>
      </c>
      <c r="I11" s="148" t="s">
        <v>505</v>
      </c>
      <c r="J11" s="155">
        <f>VLOOKUP(I11,T_FSM_TYPE!$A:$B,2,0)</f>
        <v>110000</v>
      </c>
      <c r="K11" s="142" t="s">
        <v>525</v>
      </c>
      <c r="L11" s="148" t="s">
        <v>37</v>
      </c>
      <c r="M11" s="215" t="str">
        <f t="shared" si="2"/>
        <v>SO_RECOMMENDED</v>
      </c>
      <c r="N11" s="145" t="str">
        <f t="shared" si="3"/>
        <v>INSERT INTO T_FSM_STATE VALUES(110007, 0, 1, 100000, 100000, GETDATE(), 100000, 110000, 'SO_RECOMMENDED', '?' ,'SO_RECOMMENDED')</v>
      </c>
      <c r="O11" s="148"/>
      <c r="P11" s="148"/>
      <c r="Q11" s="148"/>
      <c r="R11" s="148"/>
      <c r="S11" s="148"/>
      <c r="T11" s="148"/>
      <c r="U11" s="148"/>
      <c r="V11" s="148"/>
      <c r="W11" s="148"/>
      <c r="X11" s="148"/>
      <c r="Y11" s="148"/>
      <c r="Z11" s="148"/>
      <c r="AA11" s="148"/>
      <c r="AB11" s="148"/>
      <c r="AC11" s="148"/>
      <c r="AD11" s="148"/>
      <c r="AE11" s="148"/>
      <c r="AF11" s="148"/>
      <c r="AG11" s="148"/>
      <c r="AH11" s="148"/>
      <c r="AI11" s="148"/>
      <c r="AJ11" s="148"/>
      <c r="AK11" s="148"/>
      <c r="AL11" s="148"/>
      <c r="AM11" s="148"/>
      <c r="AN11" s="148"/>
      <c r="AO11" s="148"/>
      <c r="AP11" s="148"/>
      <c r="AQ11" s="148"/>
      <c r="AR11" s="148"/>
      <c r="AS11" s="148"/>
      <c r="AT11" s="148"/>
      <c r="AU11" s="148"/>
      <c r="AV11" s="148"/>
      <c r="AW11" s="148"/>
      <c r="AX11" s="148"/>
      <c r="AY11" s="148"/>
      <c r="AZ11" s="148"/>
      <c r="BA11" s="148"/>
      <c r="BB11" s="148"/>
      <c r="BC11" s="148"/>
      <c r="BD11" s="148"/>
      <c r="BE11" s="148"/>
      <c r="BF11" s="148"/>
      <c r="BG11" s="148"/>
      <c r="BH11" s="148"/>
      <c r="BI11" s="148"/>
      <c r="BJ11" s="148"/>
      <c r="BK11" s="148"/>
      <c r="BL11" s="148"/>
      <c r="BM11" s="148"/>
      <c r="BN11" s="148"/>
      <c r="BO11" s="148"/>
      <c r="BP11" s="148"/>
      <c r="BQ11" s="148"/>
      <c r="BR11" s="148"/>
      <c r="BS11" s="148"/>
      <c r="BT11" s="148"/>
      <c r="BU11" s="148"/>
      <c r="BV11" s="148"/>
      <c r="BW11" s="148"/>
      <c r="BX11" s="148"/>
      <c r="BY11" s="148"/>
      <c r="BZ11" s="148"/>
      <c r="CA11" s="148"/>
      <c r="CB11" s="148"/>
      <c r="CC11" s="148"/>
      <c r="CD11" s="148"/>
      <c r="CE11" s="148"/>
      <c r="CF11" s="148"/>
      <c r="CG11" s="148"/>
      <c r="CH11" s="148"/>
      <c r="CI11" s="148"/>
      <c r="CJ11" s="148"/>
      <c r="CK11" s="148"/>
      <c r="CL11" s="148"/>
      <c r="CM11" s="148"/>
      <c r="CN11" s="148"/>
      <c r="CO11" s="148"/>
      <c r="CP11" s="148"/>
      <c r="CQ11" s="148"/>
      <c r="CR11" s="148"/>
      <c r="CS11" s="148"/>
      <c r="CT11" s="148"/>
      <c r="CU11" s="148"/>
      <c r="CV11" s="148"/>
      <c r="CW11" s="148"/>
      <c r="CX11" s="148"/>
      <c r="CY11" s="148"/>
      <c r="CZ11" s="148"/>
      <c r="DA11" s="148"/>
      <c r="DB11" s="148"/>
      <c r="DC11" s="148"/>
      <c r="DD11" s="148"/>
      <c r="DE11" s="148"/>
      <c r="DF11" s="148"/>
      <c r="DG11" s="148"/>
      <c r="DH11" s="148"/>
      <c r="DI11" s="148"/>
      <c r="DJ11" s="148"/>
      <c r="DK11" s="148"/>
      <c r="DL11" s="148"/>
      <c r="DM11" s="148"/>
      <c r="DN11" s="148"/>
      <c r="DO11" s="148"/>
      <c r="DP11" s="148"/>
      <c r="DQ11" s="148"/>
      <c r="DR11" s="148"/>
      <c r="DS11" s="148"/>
      <c r="DT11" s="148"/>
      <c r="DU11" s="148"/>
      <c r="DV11" s="148"/>
      <c r="DW11" s="148"/>
      <c r="DX11" s="148"/>
      <c r="DY11" s="148"/>
      <c r="DZ11" s="148"/>
      <c r="EA11" s="148"/>
      <c r="EB11" s="148"/>
      <c r="EC11" s="148"/>
      <c r="ED11" s="148"/>
      <c r="EE11" s="148"/>
      <c r="EF11" s="148"/>
      <c r="EG11" s="148"/>
      <c r="EH11" s="148"/>
      <c r="EI11" s="148"/>
      <c r="EJ11" s="148"/>
      <c r="EK11" s="148"/>
      <c r="EL11" s="148"/>
      <c r="EM11" s="148"/>
      <c r="EN11" s="148"/>
      <c r="EO11" s="148"/>
      <c r="EP11" s="148"/>
      <c r="EQ11" s="148"/>
      <c r="ER11" s="148"/>
      <c r="ES11" s="148"/>
      <c r="ET11" s="148"/>
      <c r="EU11" s="148"/>
      <c r="EV11" s="148"/>
      <c r="EW11" s="148"/>
      <c r="EX11" s="148"/>
      <c r="EY11" s="148"/>
      <c r="EZ11" s="148"/>
      <c r="FA11" s="148"/>
      <c r="FB11" s="148"/>
      <c r="FC11" s="148"/>
      <c r="FD11" s="148"/>
      <c r="FE11" s="148"/>
      <c r="FF11" s="148"/>
      <c r="FG11" s="148"/>
      <c r="FH11" s="148"/>
      <c r="FI11" s="148"/>
      <c r="FJ11" s="148"/>
      <c r="FK11" s="148"/>
      <c r="FL11" s="148"/>
      <c r="FM11" s="148"/>
      <c r="FN11" s="148"/>
      <c r="FO11" s="148"/>
      <c r="FP11" s="148"/>
      <c r="FQ11" s="148"/>
      <c r="FR11" s="148"/>
      <c r="FS11" s="148"/>
      <c r="FT11" s="148"/>
      <c r="FU11" s="148"/>
      <c r="FV11" s="148"/>
      <c r="FW11" s="148"/>
      <c r="FX11" s="148"/>
      <c r="FY11" s="148"/>
      <c r="FZ11" s="148"/>
      <c r="GA11" s="148"/>
      <c r="GB11" s="148"/>
      <c r="GC11" s="148"/>
      <c r="GD11" s="148"/>
      <c r="GE11" s="148"/>
      <c r="GF11" s="148"/>
      <c r="GG11" s="148"/>
      <c r="GH11" s="148"/>
      <c r="GI11" s="148"/>
      <c r="GJ11" s="148"/>
      <c r="GK11" s="148"/>
      <c r="GL11" s="148"/>
      <c r="GM11" s="148"/>
      <c r="GN11" s="148"/>
      <c r="GO11" s="148"/>
      <c r="GP11" s="148"/>
      <c r="GQ11" s="148"/>
      <c r="GR11" s="148"/>
      <c r="GS11" s="148"/>
      <c r="GT11" s="148"/>
      <c r="GU11" s="148"/>
      <c r="GV11" s="148"/>
      <c r="GW11" s="148"/>
      <c r="GX11" s="148"/>
      <c r="GY11" s="148"/>
      <c r="GZ11" s="148"/>
      <c r="HA11" s="148"/>
      <c r="HB11" s="148"/>
      <c r="HC11" s="148"/>
      <c r="HD11" s="148"/>
      <c r="HE11" s="148"/>
      <c r="HF11" s="148"/>
      <c r="HG11" s="148"/>
      <c r="HH11" s="148"/>
      <c r="HI11" s="148"/>
      <c r="HJ11" s="148"/>
      <c r="HK11" s="148"/>
      <c r="HL11" s="148"/>
      <c r="HM11" s="148"/>
      <c r="HN11" s="148"/>
      <c r="HO11" s="148"/>
      <c r="HP11" s="148"/>
      <c r="HQ11" s="148"/>
      <c r="HR11" s="148"/>
      <c r="HS11" s="148"/>
      <c r="HT11" s="148"/>
      <c r="HU11" s="148"/>
      <c r="HV11" s="148"/>
      <c r="HW11" s="148"/>
      <c r="HX11" s="148"/>
      <c r="HY11" s="148"/>
      <c r="HZ11" s="148"/>
      <c r="IA11" s="148"/>
      <c r="IB11" s="148"/>
      <c r="IC11" s="148"/>
      <c r="ID11" s="148"/>
      <c r="IE11" s="148"/>
      <c r="IF11" s="148"/>
      <c r="IG11" s="148"/>
      <c r="IH11" s="148"/>
      <c r="II11" s="148"/>
      <c r="IJ11" s="148"/>
      <c r="IK11" s="148"/>
      <c r="IL11" s="148"/>
      <c r="IM11" s="148"/>
      <c r="IN11" s="148"/>
      <c r="IO11" s="148"/>
      <c r="IP11" s="148"/>
      <c r="IQ11" s="148"/>
      <c r="IR11" s="148"/>
      <c r="IS11" s="148"/>
      <c r="IT11" s="148"/>
      <c r="IU11" s="148"/>
      <c r="IV11" s="148"/>
      <c r="IW11" s="148"/>
      <c r="IX11" s="148"/>
      <c r="IY11" s="148"/>
      <c r="IZ11" s="148"/>
      <c r="JA11" s="148"/>
      <c r="JB11" s="148"/>
      <c r="JC11" s="148"/>
      <c r="JD11" s="148"/>
      <c r="JE11" s="148"/>
      <c r="JF11" s="148"/>
      <c r="JG11" s="148"/>
      <c r="JH11" s="148"/>
      <c r="JI11" s="148"/>
      <c r="JJ11" s="148"/>
      <c r="JK11" s="148"/>
      <c r="JL11" s="148"/>
      <c r="JM11" s="148"/>
      <c r="JN11" s="148"/>
      <c r="JO11" s="148"/>
      <c r="JP11" s="148"/>
      <c r="JQ11" s="148"/>
      <c r="JR11" s="148"/>
      <c r="JS11" s="148"/>
      <c r="JT11" s="148"/>
      <c r="JU11" s="148"/>
      <c r="JV11" s="148"/>
      <c r="JW11" s="148"/>
      <c r="JX11" s="148"/>
      <c r="JY11" s="148"/>
      <c r="JZ11" s="148"/>
      <c r="KA11" s="148"/>
      <c r="KB11" s="148"/>
      <c r="KC11" s="148"/>
      <c r="KD11" s="148"/>
      <c r="KE11" s="148"/>
      <c r="KF11" s="148"/>
      <c r="KG11" s="148"/>
      <c r="KH11" s="148"/>
      <c r="KI11" s="148"/>
      <c r="KJ11" s="148"/>
      <c r="KK11" s="148"/>
      <c r="KL11" s="148"/>
      <c r="KM11" s="148"/>
      <c r="KN11" s="148"/>
      <c r="KO11" s="148"/>
      <c r="KP11" s="148"/>
      <c r="KQ11" s="148"/>
      <c r="KR11" s="148"/>
      <c r="KS11" s="148"/>
      <c r="KT11" s="148"/>
      <c r="KU11" s="148"/>
      <c r="KV11" s="148"/>
      <c r="KW11" s="148"/>
      <c r="KX11" s="148"/>
      <c r="KY11" s="148"/>
      <c r="KZ11" s="148"/>
      <c r="LA11" s="148"/>
      <c r="LB11" s="148"/>
      <c r="LC11" s="148"/>
      <c r="LD11" s="148"/>
      <c r="LE11" s="148"/>
      <c r="LF11" s="148"/>
      <c r="LG11" s="148"/>
      <c r="LH11" s="148"/>
      <c r="LI11" s="148"/>
      <c r="LJ11" s="148"/>
      <c r="LK11" s="148"/>
      <c r="LL11" s="148"/>
      <c r="LM11" s="148"/>
      <c r="LN11" s="148"/>
      <c r="LO11" s="148"/>
      <c r="LP11" s="148"/>
      <c r="LQ11" s="148"/>
      <c r="LR11" s="148"/>
      <c r="LS11" s="148"/>
      <c r="LT11" s="148"/>
      <c r="LU11" s="148"/>
      <c r="LV11" s="148"/>
      <c r="LW11" s="148"/>
      <c r="LX11" s="148"/>
      <c r="LY11" s="148"/>
      <c r="LZ11" s="148"/>
      <c r="MA11" s="148"/>
      <c r="MB11" s="148"/>
      <c r="MC11" s="148"/>
      <c r="MD11" s="148"/>
      <c r="ME11" s="148"/>
      <c r="MF11" s="148"/>
      <c r="MG11" s="148"/>
      <c r="MH11" s="148"/>
      <c r="MI11" s="148"/>
      <c r="MJ11" s="148"/>
      <c r="MK11" s="148"/>
      <c r="ML11" s="148"/>
      <c r="MM11" s="148"/>
      <c r="MN11" s="148"/>
      <c r="MO11" s="148"/>
      <c r="MP11" s="148"/>
      <c r="MQ11" s="148"/>
      <c r="MR11" s="148"/>
      <c r="MS11" s="148"/>
      <c r="MT11" s="148"/>
      <c r="MU11" s="148"/>
      <c r="MV11" s="148"/>
      <c r="MW11" s="148"/>
      <c r="MX11" s="148"/>
      <c r="MY11" s="148"/>
      <c r="MZ11" s="148"/>
      <c r="NA11" s="148"/>
      <c r="NB11" s="148"/>
      <c r="NC11" s="148"/>
      <c r="ND11" s="148"/>
      <c r="NE11" s="148"/>
      <c r="NF11" s="148"/>
      <c r="NG11" s="148"/>
      <c r="NH11" s="148"/>
      <c r="NI11" s="148"/>
      <c r="NJ11" s="148"/>
      <c r="NK11" s="148"/>
      <c r="NL11" s="148"/>
      <c r="NM11" s="148"/>
      <c r="NN11" s="148"/>
      <c r="NO11" s="148"/>
      <c r="NP11" s="148"/>
      <c r="NQ11" s="148"/>
      <c r="NR11" s="148"/>
      <c r="NS11" s="148"/>
      <c r="NT11" s="148"/>
      <c r="NU11" s="148"/>
      <c r="NV11" s="148"/>
      <c r="NW11" s="148"/>
      <c r="NX11" s="148"/>
      <c r="NY11" s="148"/>
      <c r="NZ11" s="148"/>
      <c r="OA11" s="148"/>
      <c r="OB11" s="148"/>
      <c r="OC11" s="148"/>
      <c r="OD11" s="148"/>
      <c r="OE11" s="148"/>
      <c r="OF11" s="148"/>
      <c r="OG11" s="148"/>
      <c r="OH11" s="148"/>
      <c r="OI11" s="148"/>
      <c r="OJ11" s="148"/>
      <c r="OK11" s="148"/>
      <c r="OL11" s="148"/>
      <c r="OM11" s="148"/>
      <c r="ON11" s="148"/>
      <c r="OO11" s="148"/>
      <c r="OP11" s="148"/>
      <c r="OQ11" s="148"/>
      <c r="OR11" s="148"/>
      <c r="OS11" s="148"/>
      <c r="OT11" s="148"/>
      <c r="OU11" s="148"/>
      <c r="OV11" s="148"/>
      <c r="OW11" s="148"/>
      <c r="OX11" s="148"/>
      <c r="OY11" s="148"/>
      <c r="OZ11" s="148"/>
      <c r="PA11" s="148"/>
      <c r="PB11" s="148"/>
      <c r="PC11" s="148"/>
      <c r="PD11" s="148"/>
      <c r="PE11" s="148"/>
      <c r="PF11" s="148"/>
      <c r="PG11" s="148"/>
      <c r="PH11" s="148"/>
      <c r="PI11" s="148"/>
      <c r="PJ11" s="148"/>
      <c r="PK11" s="148"/>
      <c r="PL11" s="148"/>
      <c r="PM11" s="148"/>
      <c r="PN11" s="148"/>
      <c r="PO11" s="148"/>
      <c r="PP11" s="148"/>
      <c r="PQ11" s="148"/>
      <c r="PR11" s="148"/>
      <c r="PS11" s="148"/>
      <c r="PT11" s="148"/>
      <c r="PU11" s="148"/>
      <c r="PV11" s="148"/>
      <c r="PW11" s="148"/>
      <c r="PX11" s="148"/>
      <c r="PY11" s="148"/>
      <c r="PZ11" s="148"/>
      <c r="QA11" s="148"/>
      <c r="QB11" s="148"/>
      <c r="QC11" s="148"/>
      <c r="QD11" s="148"/>
      <c r="QE11" s="148"/>
      <c r="QF11" s="148"/>
      <c r="QG11" s="148"/>
      <c r="QH11" s="148"/>
      <c r="QI11" s="148"/>
      <c r="QJ11" s="148"/>
      <c r="QK11" s="148"/>
      <c r="QL11" s="148"/>
      <c r="QM11" s="148"/>
      <c r="QN11" s="148"/>
      <c r="QO11" s="148"/>
      <c r="QP11" s="148"/>
      <c r="QQ11" s="148"/>
      <c r="QR11" s="148"/>
      <c r="QS11" s="148"/>
      <c r="QT11" s="148"/>
      <c r="QU11" s="148"/>
      <c r="QV11" s="148"/>
      <c r="QW11" s="148"/>
      <c r="QX11" s="148"/>
      <c r="QY11" s="148"/>
      <c r="QZ11" s="148"/>
      <c r="RA11" s="148"/>
      <c r="RB11" s="148"/>
      <c r="RC11" s="148"/>
      <c r="RD11" s="148"/>
      <c r="RE11" s="148"/>
      <c r="RF11" s="148"/>
      <c r="RG11" s="148"/>
      <c r="RH11" s="148"/>
      <c r="RI11" s="148"/>
      <c r="RJ11" s="148"/>
      <c r="RK11" s="148"/>
      <c r="RL11" s="148"/>
      <c r="RM11" s="148"/>
      <c r="RN11" s="148"/>
      <c r="RO11" s="148"/>
      <c r="RP11" s="148"/>
      <c r="RQ11" s="148"/>
      <c r="RR11" s="148"/>
      <c r="RS11" s="148"/>
      <c r="RT11" s="148"/>
      <c r="RU11" s="148"/>
      <c r="RV11" s="148"/>
      <c r="RW11" s="148"/>
      <c r="RX11" s="148"/>
      <c r="RY11" s="148"/>
      <c r="RZ11" s="148"/>
      <c r="SA11" s="148"/>
      <c r="SB11" s="148"/>
      <c r="SC11" s="148"/>
      <c r="SD11" s="148"/>
      <c r="SE11" s="148"/>
      <c r="SF11" s="148"/>
      <c r="SG11" s="148"/>
      <c r="SH11" s="148"/>
      <c r="SI11" s="148"/>
      <c r="SJ11" s="148"/>
      <c r="SK11" s="148"/>
      <c r="SL11" s="148"/>
      <c r="SM11" s="148"/>
      <c r="SN11" s="148"/>
      <c r="SO11" s="148"/>
      <c r="SP11" s="148"/>
      <c r="SQ11" s="148"/>
      <c r="SR11" s="148"/>
      <c r="SS11" s="148"/>
      <c r="ST11" s="148"/>
      <c r="SU11" s="148"/>
      <c r="SV11" s="148"/>
      <c r="SW11" s="148"/>
      <c r="SX11" s="148"/>
      <c r="SY11" s="148"/>
      <c r="SZ11" s="148"/>
      <c r="TA11" s="148"/>
      <c r="TB11" s="148"/>
      <c r="TC11" s="148"/>
      <c r="TD11" s="148"/>
      <c r="TE11" s="148"/>
      <c r="TF11" s="148"/>
      <c r="TG11" s="148"/>
      <c r="TH11" s="148"/>
      <c r="TI11" s="148"/>
      <c r="TJ11" s="148"/>
      <c r="TK11" s="148"/>
      <c r="TL11" s="148"/>
      <c r="TM11" s="148"/>
      <c r="TN11" s="148"/>
      <c r="TO11" s="148"/>
      <c r="TP11" s="148"/>
      <c r="TQ11" s="148"/>
      <c r="TR11" s="148"/>
      <c r="TS11" s="148"/>
      <c r="TT11" s="148"/>
      <c r="TU11" s="148"/>
      <c r="TV11" s="148"/>
      <c r="TW11" s="148"/>
      <c r="TX11" s="148"/>
      <c r="TY11" s="148"/>
      <c r="TZ11" s="148"/>
      <c r="UA11" s="148"/>
      <c r="UB11" s="148"/>
      <c r="UC11" s="148"/>
      <c r="UD11" s="148"/>
      <c r="UE11" s="148"/>
      <c r="UF11" s="148"/>
      <c r="UG11" s="148"/>
      <c r="UH11" s="148"/>
      <c r="UI11" s="148"/>
      <c r="UJ11" s="148"/>
      <c r="UK11" s="148"/>
      <c r="UL11" s="148"/>
      <c r="UM11" s="148"/>
      <c r="UN11" s="148"/>
      <c r="UO11" s="148"/>
      <c r="UP11" s="148"/>
      <c r="UQ11" s="148"/>
      <c r="UR11" s="148"/>
      <c r="US11" s="148"/>
      <c r="UT11" s="148"/>
      <c r="UU11" s="148"/>
      <c r="UV11" s="148"/>
      <c r="UW11" s="148"/>
      <c r="UX11" s="148"/>
      <c r="UY11" s="148"/>
      <c r="UZ11" s="148"/>
      <c r="VA11" s="148"/>
      <c r="VB11" s="148"/>
      <c r="VC11" s="148"/>
      <c r="VD11" s="148"/>
      <c r="VE11" s="148"/>
      <c r="VF11" s="148"/>
      <c r="VG11" s="148"/>
      <c r="VH11" s="148"/>
      <c r="VI11" s="148"/>
      <c r="VJ11" s="148"/>
      <c r="VK11" s="148"/>
      <c r="VL11" s="148"/>
      <c r="VM11" s="148"/>
      <c r="VN11" s="148"/>
      <c r="VO11" s="148"/>
      <c r="VP11" s="148"/>
      <c r="VQ11" s="148"/>
      <c r="VR11" s="148"/>
      <c r="VS11" s="148"/>
      <c r="VT11" s="148"/>
      <c r="VU11" s="148"/>
      <c r="VV11" s="148"/>
      <c r="VW11" s="148"/>
      <c r="VX11" s="148"/>
      <c r="VY11" s="148"/>
      <c r="VZ11" s="148"/>
      <c r="WA11" s="148"/>
      <c r="WB11" s="148"/>
      <c r="WC11" s="148"/>
      <c r="WD11" s="148"/>
      <c r="WE11" s="148"/>
      <c r="WF11" s="148"/>
      <c r="WG11" s="148"/>
      <c r="WH11" s="148"/>
      <c r="WI11" s="148"/>
      <c r="WJ11" s="148"/>
      <c r="WK11" s="148"/>
      <c r="WL11" s="148"/>
      <c r="WM11" s="148"/>
      <c r="WN11" s="148"/>
      <c r="WO11" s="148"/>
      <c r="WP11" s="148"/>
      <c r="WQ11" s="148"/>
      <c r="WR11" s="148"/>
      <c r="WS11" s="148"/>
      <c r="WT11" s="148"/>
      <c r="WU11" s="148"/>
      <c r="WV11" s="148"/>
      <c r="WW11" s="148"/>
      <c r="WX11" s="148"/>
      <c r="WY11" s="148"/>
      <c r="WZ11" s="148"/>
      <c r="XA11" s="148"/>
      <c r="XB11" s="148"/>
      <c r="XC11" s="148"/>
      <c r="XD11" s="148"/>
      <c r="XE11" s="148"/>
      <c r="XF11" s="148"/>
      <c r="XG11" s="148"/>
      <c r="XH11" s="148"/>
      <c r="XI11" s="148"/>
      <c r="XJ11" s="148"/>
      <c r="XK11" s="148"/>
      <c r="XL11" s="148"/>
      <c r="XM11" s="148"/>
      <c r="XN11" s="148"/>
      <c r="XO11" s="148"/>
      <c r="XP11" s="148"/>
      <c r="XQ11" s="148"/>
      <c r="XR11" s="148"/>
      <c r="XS11" s="148"/>
      <c r="XT11" s="148"/>
      <c r="XU11" s="148"/>
      <c r="XV11" s="148"/>
      <c r="XW11" s="148"/>
      <c r="XX11" s="148"/>
      <c r="XY11" s="148"/>
      <c r="XZ11" s="148"/>
      <c r="YA11" s="148"/>
      <c r="YB11" s="148"/>
      <c r="YC11" s="148"/>
      <c r="YD11" s="148"/>
      <c r="YE11" s="148"/>
      <c r="YF11" s="148"/>
      <c r="YG11" s="148"/>
      <c r="YH11" s="148"/>
      <c r="YI11" s="148"/>
      <c r="YJ11" s="148"/>
      <c r="YK11" s="148"/>
      <c r="YL11" s="148"/>
      <c r="YM11" s="148"/>
      <c r="YN11" s="148"/>
      <c r="YO11" s="148"/>
      <c r="YP11" s="148"/>
      <c r="YQ11" s="148"/>
      <c r="YR11" s="148"/>
      <c r="YS11" s="148"/>
      <c r="YT11" s="148"/>
      <c r="YU11" s="148"/>
      <c r="YV11" s="148"/>
      <c r="YW11" s="148"/>
      <c r="YX11" s="148"/>
      <c r="YY11" s="148"/>
      <c r="YZ11" s="148"/>
      <c r="ZA11" s="148"/>
      <c r="ZB11" s="148"/>
      <c r="ZC11" s="148"/>
      <c r="ZD11" s="148"/>
      <c r="ZE11" s="148"/>
      <c r="ZF11" s="148"/>
      <c r="ZG11" s="148"/>
      <c r="ZH11" s="148"/>
      <c r="ZI11" s="148"/>
      <c r="ZJ11" s="148"/>
      <c r="ZK11" s="148"/>
      <c r="ZL11" s="148"/>
      <c r="ZM11" s="148"/>
      <c r="ZN11" s="148"/>
      <c r="ZO11" s="148"/>
      <c r="ZP11" s="148"/>
      <c r="ZQ11" s="148"/>
      <c r="ZR11" s="148"/>
      <c r="ZS11" s="148"/>
      <c r="ZT11" s="148"/>
      <c r="ZU11" s="148"/>
      <c r="ZV11" s="148"/>
      <c r="ZW11" s="148"/>
      <c r="ZX11" s="148"/>
      <c r="ZY11" s="148"/>
      <c r="ZZ11" s="148"/>
      <c r="AAA11" s="148"/>
      <c r="AAB11" s="148"/>
      <c r="AAC11" s="148"/>
      <c r="AAD11" s="148"/>
      <c r="AAE11" s="148"/>
      <c r="AAF11" s="148"/>
      <c r="AAG11" s="148"/>
      <c r="AAH11" s="148"/>
      <c r="AAI11" s="148"/>
      <c r="AAJ11" s="148"/>
      <c r="AAK11" s="148"/>
      <c r="AAL11" s="148"/>
      <c r="AAM11" s="148"/>
      <c r="AAN11" s="148"/>
      <c r="AAO11" s="148"/>
      <c r="AAP11" s="148"/>
      <c r="AAQ11" s="148"/>
      <c r="AAR11" s="148"/>
      <c r="AAS11" s="148"/>
      <c r="AAT11" s="148"/>
      <c r="AAU11" s="148"/>
      <c r="AAV11" s="148"/>
      <c r="AAW11" s="148"/>
      <c r="AAX11" s="148"/>
      <c r="AAY11" s="148"/>
      <c r="AAZ11" s="148"/>
      <c r="ABA11" s="148"/>
      <c r="ABB11" s="148"/>
      <c r="ABC11" s="148"/>
      <c r="ABD11" s="148"/>
      <c r="ABE11" s="148"/>
      <c r="ABF11" s="148"/>
      <c r="ABG11" s="148"/>
      <c r="ABH11" s="148"/>
      <c r="ABI11" s="148"/>
      <c r="ABJ11" s="148"/>
      <c r="ABK11" s="148"/>
      <c r="ABL11" s="148"/>
      <c r="ABM11" s="148"/>
      <c r="ABN11" s="148"/>
      <c r="ABO11" s="148"/>
      <c r="ABP11" s="148"/>
      <c r="ABQ11" s="148"/>
      <c r="ABR11" s="148"/>
      <c r="ABS11" s="148"/>
      <c r="ABT11" s="148"/>
      <c r="ABU11" s="148"/>
      <c r="ABV11" s="148"/>
      <c r="ABW11" s="148"/>
      <c r="ABX11" s="148"/>
      <c r="ABY11" s="148"/>
      <c r="ABZ11" s="148"/>
      <c r="ACA11" s="148"/>
      <c r="ACB11" s="148"/>
      <c r="ACC11" s="148"/>
      <c r="ACD11" s="148"/>
      <c r="ACE11" s="148"/>
      <c r="ACF11" s="148"/>
      <c r="ACG11" s="148"/>
      <c r="ACH11" s="148"/>
      <c r="ACI11" s="148"/>
      <c r="ACJ11" s="148"/>
      <c r="ACK11" s="148"/>
      <c r="ACL11" s="148"/>
      <c r="ACM11" s="148"/>
      <c r="ACN11" s="148"/>
      <c r="ACO11" s="148"/>
      <c r="ACP11" s="148"/>
      <c r="ACQ11" s="148"/>
      <c r="ACR11" s="148"/>
      <c r="ACS11" s="148"/>
      <c r="ACT11" s="148"/>
      <c r="ACU11" s="148"/>
      <c r="ACV11" s="148"/>
      <c r="ACW11" s="148"/>
      <c r="ACX11" s="148"/>
      <c r="ACY11" s="148"/>
      <c r="ACZ11" s="148"/>
      <c r="ADA11" s="148"/>
      <c r="ADB11" s="148"/>
      <c r="ADC11" s="148"/>
      <c r="ADD11" s="148"/>
      <c r="ADE11" s="148"/>
      <c r="ADF11" s="148"/>
      <c r="ADG11" s="148"/>
      <c r="ADH11" s="148"/>
      <c r="ADI11" s="148"/>
      <c r="ADJ11" s="148"/>
      <c r="ADK11" s="148"/>
      <c r="ADL11" s="148"/>
      <c r="ADM11" s="148"/>
      <c r="ADN11" s="148"/>
      <c r="ADO11" s="148"/>
      <c r="ADP11" s="148"/>
      <c r="ADQ11" s="148"/>
      <c r="ADR11" s="148"/>
      <c r="ADS11" s="148"/>
      <c r="ADT11" s="148"/>
      <c r="ADU11" s="148"/>
      <c r="ADV11" s="148"/>
      <c r="ADW11" s="148"/>
      <c r="ADX11" s="148"/>
      <c r="ADY11" s="148"/>
      <c r="ADZ11" s="148"/>
      <c r="AEA11" s="148"/>
      <c r="AEB11" s="148"/>
      <c r="AEC11" s="148"/>
      <c r="AED11" s="148"/>
      <c r="AEE11" s="148"/>
      <c r="AEF11" s="148"/>
      <c r="AEG11" s="148"/>
      <c r="AEH11" s="148"/>
      <c r="AEI11" s="148"/>
      <c r="AEJ11" s="148"/>
      <c r="AEK11" s="148"/>
      <c r="AEL11" s="148"/>
      <c r="AEM11" s="148"/>
      <c r="AEN11" s="148"/>
      <c r="AEO11" s="148"/>
      <c r="AEP11" s="148"/>
      <c r="AEQ11" s="148"/>
      <c r="AER11" s="148"/>
      <c r="AES11" s="148"/>
      <c r="AET11" s="148"/>
      <c r="AEU11" s="148"/>
      <c r="AEV11" s="148"/>
      <c r="AEW11" s="148"/>
      <c r="AEX11" s="148"/>
      <c r="AEY11" s="148"/>
      <c r="AEZ11" s="148"/>
      <c r="AFA11" s="148"/>
      <c r="AFB11" s="148"/>
      <c r="AFC11" s="148"/>
      <c r="AFD11" s="148"/>
      <c r="AFE11" s="148"/>
      <c r="AFF11" s="148"/>
      <c r="AFG11" s="148"/>
      <c r="AFH11" s="148"/>
      <c r="AFI11" s="148"/>
      <c r="AFJ11" s="148"/>
      <c r="AFK11" s="148"/>
      <c r="AFL11" s="148"/>
      <c r="AFM11" s="148"/>
      <c r="AFN11" s="148"/>
      <c r="AFO11" s="148"/>
      <c r="AFP11" s="148"/>
      <c r="AFQ11" s="148"/>
      <c r="AFR11" s="148"/>
      <c r="AFS11" s="148"/>
      <c r="AFT11" s="148"/>
      <c r="AFU11" s="148"/>
      <c r="AFV11" s="148"/>
      <c r="AFW11" s="148"/>
      <c r="AFX11" s="148"/>
      <c r="AFY11" s="148"/>
      <c r="AFZ11" s="148"/>
      <c r="AGA11" s="148"/>
      <c r="AGB11" s="148"/>
      <c r="AGC11" s="148"/>
      <c r="AGD11" s="148"/>
      <c r="AGE11" s="148"/>
      <c r="AGF11" s="148"/>
      <c r="AGG11" s="148"/>
      <c r="AGH11" s="148"/>
      <c r="AGI11" s="148"/>
      <c r="AGJ11" s="148"/>
      <c r="AGK11" s="148"/>
      <c r="AGL11" s="148"/>
      <c r="AGM11" s="148"/>
      <c r="AGN11" s="148"/>
      <c r="AGO11" s="148"/>
      <c r="AGP11" s="148"/>
      <c r="AGQ11" s="148"/>
      <c r="AGR11" s="148"/>
      <c r="AGS11" s="148"/>
      <c r="AGT11" s="148"/>
      <c r="AGU11" s="148"/>
      <c r="AGV11" s="148"/>
      <c r="AGW11" s="148"/>
      <c r="AGX11" s="148"/>
      <c r="AGY11" s="148"/>
      <c r="AGZ11" s="148"/>
      <c r="AHA11" s="148"/>
      <c r="AHB11" s="148"/>
      <c r="AHC11" s="148"/>
      <c r="AHD11" s="148"/>
      <c r="AHE11" s="148"/>
      <c r="AHF11" s="148"/>
      <c r="AHG11" s="148"/>
      <c r="AHH11" s="148"/>
      <c r="AHI11" s="148"/>
      <c r="AHJ11" s="148"/>
      <c r="AHK11" s="148"/>
      <c r="AHL11" s="148"/>
      <c r="AHM11" s="148"/>
      <c r="AHN11" s="148"/>
      <c r="AHO11" s="148"/>
      <c r="AHP11" s="148"/>
      <c r="AHQ11" s="148"/>
      <c r="AHR11" s="148"/>
      <c r="AHS11" s="148"/>
      <c r="AHT11" s="148"/>
      <c r="AHU11" s="148"/>
      <c r="AHV11" s="148"/>
      <c r="AHW11" s="148"/>
      <c r="AHX11" s="148"/>
      <c r="AHY11" s="148"/>
      <c r="AHZ11" s="148"/>
      <c r="AIA11" s="148"/>
      <c r="AIB11" s="148"/>
      <c r="AIC11" s="148"/>
      <c r="AID11" s="148"/>
      <c r="AIE11" s="148"/>
      <c r="AIF11" s="148"/>
      <c r="AIG11" s="148"/>
      <c r="AIH11" s="148"/>
      <c r="AII11" s="148"/>
      <c r="AIJ11" s="148"/>
      <c r="AIK11" s="148"/>
      <c r="AIL11" s="148"/>
      <c r="AIM11" s="148"/>
      <c r="AIN11" s="148"/>
      <c r="AIO11" s="148"/>
      <c r="AIP11" s="148"/>
      <c r="AIQ11" s="148"/>
      <c r="AIR11" s="148"/>
      <c r="AIS11" s="148"/>
      <c r="AIT11" s="148"/>
      <c r="AIU11" s="148"/>
      <c r="AIV11" s="148"/>
      <c r="AIW11" s="148"/>
      <c r="AIX11" s="148"/>
      <c r="AIY11" s="148"/>
      <c r="AIZ11" s="148"/>
      <c r="AJA11" s="148"/>
      <c r="AJB11" s="148"/>
      <c r="AJC11" s="148"/>
      <c r="AJD11" s="148"/>
      <c r="AJE11" s="148"/>
      <c r="AJF11" s="148"/>
      <c r="AJG11" s="148"/>
      <c r="AJH11" s="148"/>
      <c r="AJI11" s="148"/>
      <c r="AJJ11" s="148"/>
      <c r="AJK11" s="148"/>
      <c r="AJL11" s="148"/>
      <c r="AJM11" s="148"/>
      <c r="AJN11" s="148"/>
      <c r="AJO11" s="148"/>
      <c r="AJP11" s="148"/>
      <c r="AJQ11" s="148"/>
      <c r="AJR11" s="148"/>
      <c r="AJS11" s="148"/>
      <c r="AJT11" s="148"/>
      <c r="AJU11" s="148"/>
      <c r="AJV11" s="148"/>
      <c r="AJW11" s="148"/>
      <c r="AJX11" s="148"/>
      <c r="AJY11" s="148"/>
      <c r="AJZ11" s="148"/>
      <c r="AKA11" s="148"/>
      <c r="AKB11" s="148"/>
      <c r="AKC11" s="148"/>
      <c r="AKD11" s="148"/>
      <c r="AKE11" s="148"/>
      <c r="AKF11" s="148"/>
      <c r="AKG11" s="148"/>
      <c r="AKH11" s="148"/>
      <c r="AKI11" s="148"/>
      <c r="AKJ11" s="148"/>
      <c r="AKK11" s="148"/>
      <c r="AKL11" s="148"/>
      <c r="AKM11" s="148"/>
      <c r="AKN11" s="148"/>
      <c r="AKO11" s="148"/>
      <c r="AKP11" s="148"/>
      <c r="AKQ11" s="148"/>
      <c r="AKR11" s="148"/>
      <c r="AKS11" s="148"/>
      <c r="AKT11" s="148"/>
      <c r="AKU11" s="148"/>
      <c r="AKV11" s="148"/>
      <c r="AKW11" s="148"/>
      <c r="AKX11" s="148"/>
      <c r="AKY11" s="148"/>
      <c r="AKZ11" s="148"/>
      <c r="ALA11" s="148"/>
      <c r="ALB11" s="148"/>
      <c r="ALC11" s="148"/>
      <c r="ALD11" s="148"/>
      <c r="ALE11" s="148"/>
      <c r="ALF11" s="148"/>
      <c r="ALG11" s="148"/>
      <c r="ALH11" s="148"/>
      <c r="ALI11" s="148"/>
      <c r="ALJ11" s="148"/>
      <c r="ALK11" s="148"/>
      <c r="ALL11" s="148"/>
      <c r="ALM11" s="148"/>
      <c r="ALN11" s="148"/>
      <c r="ALO11" s="148"/>
      <c r="ALP11" s="148"/>
      <c r="ALQ11" s="148"/>
      <c r="ALR11" s="148"/>
      <c r="ALS11" s="148"/>
      <c r="ALT11" s="148"/>
      <c r="ALU11" s="148"/>
      <c r="ALV11" s="148"/>
      <c r="ALW11" s="148"/>
      <c r="ALX11" s="148"/>
      <c r="ALY11" s="148"/>
      <c r="ALZ11" s="148"/>
      <c r="AMA11" s="148"/>
      <c r="AMB11" s="148"/>
      <c r="AMC11" s="148"/>
      <c r="AMD11" s="148"/>
      <c r="AME11" s="148"/>
      <c r="AMF11" s="148"/>
      <c r="AMG11" s="148"/>
      <c r="AMH11" s="148"/>
      <c r="AMI11" s="148"/>
      <c r="AMJ11" s="148"/>
      <c r="AMK11" s="148"/>
      <c r="AML11" s="148"/>
    </row>
    <row r="12" spans="1:1026" s="142" customFormat="1" ht="12.75" customHeight="1">
      <c r="A12" s="148" t="str">
        <f t="shared" si="0"/>
        <v>LOAN.SO_RE_RECOMMENDED</v>
      </c>
      <c r="B12" s="134">
        <f t="shared" si="4"/>
        <v>110008</v>
      </c>
      <c r="C12" s="155">
        <v>0</v>
      </c>
      <c r="D12" s="155">
        <v>1</v>
      </c>
      <c r="E12" s="155">
        <f t="shared" si="1"/>
        <v>100000</v>
      </c>
      <c r="F12" s="155">
        <v>100000</v>
      </c>
      <c r="G12" s="155" t="s">
        <v>34</v>
      </c>
      <c r="H12" s="155">
        <v>100000</v>
      </c>
      <c r="I12" s="148" t="s">
        <v>505</v>
      </c>
      <c r="J12" s="155">
        <f>VLOOKUP(I12,T_FSM_TYPE!$A:$B,2,0)</f>
        <v>110000</v>
      </c>
      <c r="K12" s="142" t="s">
        <v>526</v>
      </c>
      <c r="L12" s="148" t="s">
        <v>37</v>
      </c>
      <c r="M12" s="215" t="str">
        <f t="shared" si="2"/>
        <v>SO_RE_RECOMMENDED</v>
      </c>
      <c r="N12" s="145" t="str">
        <f t="shared" si="3"/>
        <v>INSERT INTO T_FSM_STATE VALUES(110008, 0, 1, 100000, 100000, GETDATE(), 100000, 110000, 'SO_RE_RECOMMENDED', '?' ,'SO_RE_RECOMMENDED')</v>
      </c>
      <c r="O12" s="148"/>
      <c r="P12" s="148"/>
      <c r="Q12" s="148"/>
      <c r="R12" s="148"/>
      <c r="S12" s="148"/>
      <c r="T12" s="148"/>
      <c r="U12" s="148"/>
      <c r="V12" s="148"/>
      <c r="W12" s="148"/>
      <c r="X12" s="148"/>
      <c r="Y12" s="148"/>
      <c r="Z12" s="148"/>
      <c r="AA12" s="148"/>
      <c r="AB12" s="148"/>
      <c r="AC12" s="148"/>
      <c r="AD12" s="148"/>
      <c r="AE12" s="148"/>
      <c r="AF12" s="148"/>
      <c r="AG12" s="148"/>
      <c r="AH12" s="148"/>
      <c r="AI12" s="148"/>
      <c r="AJ12" s="148"/>
      <c r="AK12" s="148"/>
      <c r="AL12" s="148"/>
      <c r="AM12" s="148"/>
      <c r="AN12" s="148"/>
      <c r="AO12" s="148"/>
      <c r="AP12" s="148"/>
      <c r="AQ12" s="148"/>
      <c r="AR12" s="148"/>
      <c r="AS12" s="148"/>
      <c r="AT12" s="148"/>
      <c r="AU12" s="148"/>
      <c r="AV12" s="148"/>
      <c r="AW12" s="148"/>
      <c r="AX12" s="148"/>
      <c r="AY12" s="148"/>
      <c r="AZ12" s="148"/>
      <c r="BA12" s="148"/>
      <c r="BB12" s="148"/>
      <c r="BC12" s="148"/>
      <c r="BD12" s="148"/>
      <c r="BE12" s="148"/>
      <c r="BF12" s="148"/>
      <c r="BG12" s="148"/>
      <c r="BH12" s="148"/>
      <c r="BI12" s="148"/>
      <c r="BJ12" s="148"/>
      <c r="BK12" s="148"/>
      <c r="BL12" s="148"/>
      <c r="BM12" s="148"/>
      <c r="BN12" s="148"/>
      <c r="BO12" s="148"/>
      <c r="BP12" s="148"/>
      <c r="BQ12" s="148"/>
      <c r="BR12" s="148"/>
      <c r="BS12" s="148"/>
      <c r="BT12" s="148"/>
      <c r="BU12" s="148"/>
      <c r="BV12" s="148"/>
      <c r="BW12" s="148"/>
      <c r="BX12" s="148"/>
      <c r="BY12" s="148"/>
      <c r="BZ12" s="148"/>
      <c r="CA12" s="148"/>
      <c r="CB12" s="148"/>
      <c r="CC12" s="148"/>
      <c r="CD12" s="148"/>
      <c r="CE12" s="148"/>
      <c r="CF12" s="148"/>
      <c r="CG12" s="148"/>
      <c r="CH12" s="148"/>
      <c r="CI12" s="148"/>
      <c r="CJ12" s="148"/>
      <c r="CK12" s="148"/>
      <c r="CL12" s="148"/>
      <c r="CM12" s="148"/>
      <c r="CN12" s="148"/>
      <c r="CO12" s="148"/>
      <c r="CP12" s="148"/>
      <c r="CQ12" s="148"/>
      <c r="CR12" s="148"/>
      <c r="CS12" s="148"/>
      <c r="CT12" s="148"/>
      <c r="CU12" s="148"/>
      <c r="CV12" s="148"/>
      <c r="CW12" s="148"/>
      <c r="CX12" s="148"/>
      <c r="CY12" s="148"/>
      <c r="CZ12" s="148"/>
      <c r="DA12" s="148"/>
      <c r="DB12" s="148"/>
      <c r="DC12" s="148"/>
      <c r="DD12" s="148"/>
      <c r="DE12" s="148"/>
      <c r="DF12" s="148"/>
      <c r="DG12" s="148"/>
      <c r="DH12" s="148"/>
      <c r="DI12" s="148"/>
      <c r="DJ12" s="148"/>
      <c r="DK12" s="148"/>
      <c r="DL12" s="148"/>
      <c r="DM12" s="148"/>
      <c r="DN12" s="148"/>
      <c r="DO12" s="148"/>
      <c r="DP12" s="148"/>
      <c r="DQ12" s="148"/>
      <c r="DR12" s="148"/>
      <c r="DS12" s="148"/>
      <c r="DT12" s="148"/>
      <c r="DU12" s="148"/>
      <c r="DV12" s="148"/>
      <c r="DW12" s="148"/>
      <c r="DX12" s="148"/>
      <c r="DY12" s="148"/>
      <c r="DZ12" s="148"/>
      <c r="EA12" s="148"/>
      <c r="EB12" s="148"/>
      <c r="EC12" s="148"/>
      <c r="ED12" s="148"/>
      <c r="EE12" s="148"/>
      <c r="EF12" s="148"/>
      <c r="EG12" s="148"/>
      <c r="EH12" s="148"/>
      <c r="EI12" s="148"/>
      <c r="EJ12" s="148"/>
      <c r="EK12" s="148"/>
      <c r="EL12" s="148"/>
      <c r="EM12" s="148"/>
      <c r="EN12" s="148"/>
      <c r="EO12" s="148"/>
      <c r="EP12" s="148"/>
      <c r="EQ12" s="148"/>
      <c r="ER12" s="148"/>
      <c r="ES12" s="148"/>
      <c r="ET12" s="148"/>
      <c r="EU12" s="148"/>
      <c r="EV12" s="148"/>
      <c r="EW12" s="148"/>
      <c r="EX12" s="148"/>
      <c r="EY12" s="148"/>
      <c r="EZ12" s="148"/>
      <c r="FA12" s="148"/>
      <c r="FB12" s="148"/>
      <c r="FC12" s="148"/>
      <c r="FD12" s="148"/>
      <c r="FE12" s="148"/>
      <c r="FF12" s="148"/>
      <c r="FG12" s="148"/>
      <c r="FH12" s="148"/>
      <c r="FI12" s="148"/>
      <c r="FJ12" s="148"/>
      <c r="FK12" s="148"/>
      <c r="FL12" s="148"/>
      <c r="FM12" s="148"/>
      <c r="FN12" s="148"/>
      <c r="FO12" s="148"/>
      <c r="FP12" s="148"/>
      <c r="FQ12" s="148"/>
      <c r="FR12" s="148"/>
      <c r="FS12" s="148"/>
      <c r="FT12" s="148"/>
      <c r="FU12" s="148"/>
      <c r="FV12" s="148"/>
      <c r="FW12" s="148"/>
      <c r="FX12" s="148"/>
      <c r="FY12" s="148"/>
      <c r="FZ12" s="148"/>
      <c r="GA12" s="148"/>
      <c r="GB12" s="148"/>
      <c r="GC12" s="148"/>
      <c r="GD12" s="148"/>
      <c r="GE12" s="148"/>
      <c r="GF12" s="148"/>
      <c r="GG12" s="148"/>
      <c r="GH12" s="148"/>
      <c r="GI12" s="148"/>
      <c r="GJ12" s="148"/>
      <c r="GK12" s="148"/>
      <c r="GL12" s="148"/>
      <c r="GM12" s="148"/>
      <c r="GN12" s="148"/>
      <c r="GO12" s="148"/>
      <c r="GP12" s="148"/>
      <c r="GQ12" s="148"/>
      <c r="GR12" s="148"/>
      <c r="GS12" s="148"/>
      <c r="GT12" s="148"/>
      <c r="GU12" s="148"/>
      <c r="GV12" s="148"/>
      <c r="GW12" s="148"/>
      <c r="GX12" s="148"/>
      <c r="GY12" s="148"/>
      <c r="GZ12" s="148"/>
      <c r="HA12" s="148"/>
      <c r="HB12" s="148"/>
      <c r="HC12" s="148"/>
      <c r="HD12" s="148"/>
      <c r="HE12" s="148"/>
      <c r="HF12" s="148"/>
      <c r="HG12" s="148"/>
      <c r="HH12" s="148"/>
      <c r="HI12" s="148"/>
      <c r="HJ12" s="148"/>
      <c r="HK12" s="148"/>
      <c r="HL12" s="148"/>
      <c r="HM12" s="148"/>
      <c r="HN12" s="148"/>
      <c r="HO12" s="148"/>
      <c r="HP12" s="148"/>
      <c r="HQ12" s="148"/>
      <c r="HR12" s="148"/>
      <c r="HS12" s="148"/>
      <c r="HT12" s="148"/>
      <c r="HU12" s="148"/>
      <c r="HV12" s="148"/>
      <c r="HW12" s="148"/>
      <c r="HX12" s="148"/>
      <c r="HY12" s="148"/>
      <c r="HZ12" s="148"/>
      <c r="IA12" s="148"/>
      <c r="IB12" s="148"/>
      <c r="IC12" s="148"/>
      <c r="ID12" s="148"/>
      <c r="IE12" s="148"/>
      <c r="IF12" s="148"/>
      <c r="IG12" s="148"/>
      <c r="IH12" s="148"/>
      <c r="II12" s="148"/>
      <c r="IJ12" s="148"/>
      <c r="IK12" s="148"/>
      <c r="IL12" s="148"/>
      <c r="IM12" s="148"/>
      <c r="IN12" s="148"/>
      <c r="IO12" s="148"/>
      <c r="IP12" s="148"/>
      <c r="IQ12" s="148"/>
      <c r="IR12" s="148"/>
      <c r="IS12" s="148"/>
      <c r="IT12" s="148"/>
      <c r="IU12" s="148"/>
      <c r="IV12" s="148"/>
      <c r="IW12" s="148"/>
      <c r="IX12" s="148"/>
      <c r="IY12" s="148"/>
      <c r="IZ12" s="148"/>
      <c r="JA12" s="148"/>
      <c r="JB12" s="148"/>
      <c r="JC12" s="148"/>
      <c r="JD12" s="148"/>
      <c r="JE12" s="148"/>
      <c r="JF12" s="148"/>
      <c r="JG12" s="148"/>
      <c r="JH12" s="148"/>
      <c r="JI12" s="148"/>
      <c r="JJ12" s="148"/>
      <c r="JK12" s="148"/>
      <c r="JL12" s="148"/>
      <c r="JM12" s="148"/>
      <c r="JN12" s="148"/>
      <c r="JO12" s="148"/>
      <c r="JP12" s="148"/>
      <c r="JQ12" s="148"/>
      <c r="JR12" s="148"/>
      <c r="JS12" s="148"/>
      <c r="JT12" s="148"/>
      <c r="JU12" s="148"/>
      <c r="JV12" s="148"/>
      <c r="JW12" s="148"/>
      <c r="JX12" s="148"/>
      <c r="JY12" s="148"/>
      <c r="JZ12" s="148"/>
      <c r="KA12" s="148"/>
      <c r="KB12" s="148"/>
      <c r="KC12" s="148"/>
      <c r="KD12" s="148"/>
      <c r="KE12" s="148"/>
      <c r="KF12" s="148"/>
      <c r="KG12" s="148"/>
      <c r="KH12" s="148"/>
      <c r="KI12" s="148"/>
      <c r="KJ12" s="148"/>
      <c r="KK12" s="148"/>
      <c r="KL12" s="148"/>
      <c r="KM12" s="148"/>
      <c r="KN12" s="148"/>
      <c r="KO12" s="148"/>
      <c r="KP12" s="148"/>
      <c r="KQ12" s="148"/>
      <c r="KR12" s="148"/>
      <c r="KS12" s="148"/>
      <c r="KT12" s="148"/>
      <c r="KU12" s="148"/>
      <c r="KV12" s="148"/>
      <c r="KW12" s="148"/>
      <c r="KX12" s="148"/>
      <c r="KY12" s="148"/>
      <c r="KZ12" s="148"/>
      <c r="LA12" s="148"/>
      <c r="LB12" s="148"/>
      <c r="LC12" s="148"/>
      <c r="LD12" s="148"/>
      <c r="LE12" s="148"/>
      <c r="LF12" s="148"/>
      <c r="LG12" s="148"/>
      <c r="LH12" s="148"/>
      <c r="LI12" s="148"/>
      <c r="LJ12" s="148"/>
      <c r="LK12" s="148"/>
      <c r="LL12" s="148"/>
      <c r="LM12" s="148"/>
      <c r="LN12" s="148"/>
      <c r="LO12" s="148"/>
      <c r="LP12" s="148"/>
      <c r="LQ12" s="148"/>
      <c r="LR12" s="148"/>
      <c r="LS12" s="148"/>
      <c r="LT12" s="148"/>
      <c r="LU12" s="148"/>
      <c r="LV12" s="148"/>
      <c r="LW12" s="148"/>
      <c r="LX12" s="148"/>
      <c r="LY12" s="148"/>
      <c r="LZ12" s="148"/>
      <c r="MA12" s="148"/>
      <c r="MB12" s="148"/>
      <c r="MC12" s="148"/>
      <c r="MD12" s="148"/>
      <c r="ME12" s="148"/>
      <c r="MF12" s="148"/>
      <c r="MG12" s="148"/>
      <c r="MH12" s="148"/>
      <c r="MI12" s="148"/>
      <c r="MJ12" s="148"/>
      <c r="MK12" s="148"/>
      <c r="ML12" s="148"/>
      <c r="MM12" s="148"/>
      <c r="MN12" s="148"/>
      <c r="MO12" s="148"/>
      <c r="MP12" s="148"/>
      <c r="MQ12" s="148"/>
      <c r="MR12" s="148"/>
      <c r="MS12" s="148"/>
      <c r="MT12" s="148"/>
      <c r="MU12" s="148"/>
      <c r="MV12" s="148"/>
      <c r="MW12" s="148"/>
      <c r="MX12" s="148"/>
      <c r="MY12" s="148"/>
      <c r="MZ12" s="148"/>
      <c r="NA12" s="148"/>
      <c r="NB12" s="148"/>
      <c r="NC12" s="148"/>
      <c r="ND12" s="148"/>
      <c r="NE12" s="148"/>
      <c r="NF12" s="148"/>
      <c r="NG12" s="148"/>
      <c r="NH12" s="148"/>
      <c r="NI12" s="148"/>
      <c r="NJ12" s="148"/>
      <c r="NK12" s="148"/>
      <c r="NL12" s="148"/>
      <c r="NM12" s="148"/>
      <c r="NN12" s="148"/>
      <c r="NO12" s="148"/>
      <c r="NP12" s="148"/>
      <c r="NQ12" s="148"/>
      <c r="NR12" s="148"/>
      <c r="NS12" s="148"/>
      <c r="NT12" s="148"/>
      <c r="NU12" s="148"/>
      <c r="NV12" s="148"/>
      <c r="NW12" s="148"/>
      <c r="NX12" s="148"/>
      <c r="NY12" s="148"/>
      <c r="NZ12" s="148"/>
      <c r="OA12" s="148"/>
      <c r="OB12" s="148"/>
      <c r="OC12" s="148"/>
      <c r="OD12" s="148"/>
      <c r="OE12" s="148"/>
      <c r="OF12" s="148"/>
      <c r="OG12" s="148"/>
      <c r="OH12" s="148"/>
      <c r="OI12" s="148"/>
      <c r="OJ12" s="148"/>
      <c r="OK12" s="148"/>
      <c r="OL12" s="148"/>
      <c r="OM12" s="148"/>
      <c r="ON12" s="148"/>
      <c r="OO12" s="148"/>
      <c r="OP12" s="148"/>
      <c r="OQ12" s="148"/>
      <c r="OR12" s="148"/>
      <c r="OS12" s="148"/>
      <c r="OT12" s="148"/>
      <c r="OU12" s="148"/>
      <c r="OV12" s="148"/>
      <c r="OW12" s="148"/>
      <c r="OX12" s="148"/>
      <c r="OY12" s="148"/>
      <c r="OZ12" s="148"/>
      <c r="PA12" s="148"/>
      <c r="PB12" s="148"/>
      <c r="PC12" s="148"/>
      <c r="PD12" s="148"/>
      <c r="PE12" s="148"/>
      <c r="PF12" s="148"/>
      <c r="PG12" s="148"/>
      <c r="PH12" s="148"/>
      <c r="PI12" s="148"/>
      <c r="PJ12" s="148"/>
      <c r="PK12" s="148"/>
      <c r="PL12" s="148"/>
      <c r="PM12" s="148"/>
      <c r="PN12" s="148"/>
      <c r="PO12" s="148"/>
      <c r="PP12" s="148"/>
      <c r="PQ12" s="148"/>
      <c r="PR12" s="148"/>
      <c r="PS12" s="148"/>
      <c r="PT12" s="148"/>
      <c r="PU12" s="148"/>
      <c r="PV12" s="148"/>
      <c r="PW12" s="148"/>
      <c r="PX12" s="148"/>
      <c r="PY12" s="148"/>
      <c r="PZ12" s="148"/>
      <c r="QA12" s="148"/>
      <c r="QB12" s="148"/>
      <c r="QC12" s="148"/>
      <c r="QD12" s="148"/>
      <c r="QE12" s="148"/>
      <c r="QF12" s="148"/>
      <c r="QG12" s="148"/>
      <c r="QH12" s="148"/>
      <c r="QI12" s="148"/>
      <c r="QJ12" s="148"/>
      <c r="QK12" s="148"/>
      <c r="QL12" s="148"/>
      <c r="QM12" s="148"/>
      <c r="QN12" s="148"/>
      <c r="QO12" s="148"/>
      <c r="QP12" s="148"/>
      <c r="QQ12" s="148"/>
      <c r="QR12" s="148"/>
      <c r="QS12" s="148"/>
      <c r="QT12" s="148"/>
      <c r="QU12" s="148"/>
      <c r="QV12" s="148"/>
      <c r="QW12" s="148"/>
      <c r="QX12" s="148"/>
      <c r="QY12" s="148"/>
      <c r="QZ12" s="148"/>
      <c r="RA12" s="148"/>
      <c r="RB12" s="148"/>
      <c r="RC12" s="148"/>
      <c r="RD12" s="148"/>
      <c r="RE12" s="148"/>
      <c r="RF12" s="148"/>
      <c r="RG12" s="148"/>
      <c r="RH12" s="148"/>
      <c r="RI12" s="148"/>
      <c r="RJ12" s="148"/>
      <c r="RK12" s="148"/>
      <c r="RL12" s="148"/>
      <c r="RM12" s="148"/>
      <c r="RN12" s="148"/>
      <c r="RO12" s="148"/>
      <c r="RP12" s="148"/>
      <c r="RQ12" s="148"/>
      <c r="RR12" s="148"/>
      <c r="RS12" s="148"/>
      <c r="RT12" s="148"/>
      <c r="RU12" s="148"/>
      <c r="RV12" s="148"/>
      <c r="RW12" s="148"/>
      <c r="RX12" s="148"/>
      <c r="RY12" s="148"/>
      <c r="RZ12" s="148"/>
      <c r="SA12" s="148"/>
      <c r="SB12" s="148"/>
      <c r="SC12" s="148"/>
      <c r="SD12" s="148"/>
      <c r="SE12" s="148"/>
      <c r="SF12" s="148"/>
      <c r="SG12" s="148"/>
      <c r="SH12" s="148"/>
      <c r="SI12" s="148"/>
      <c r="SJ12" s="148"/>
      <c r="SK12" s="148"/>
      <c r="SL12" s="148"/>
      <c r="SM12" s="148"/>
      <c r="SN12" s="148"/>
      <c r="SO12" s="148"/>
      <c r="SP12" s="148"/>
      <c r="SQ12" s="148"/>
      <c r="SR12" s="148"/>
      <c r="SS12" s="148"/>
      <c r="ST12" s="148"/>
      <c r="SU12" s="148"/>
      <c r="SV12" s="148"/>
      <c r="SW12" s="148"/>
      <c r="SX12" s="148"/>
      <c r="SY12" s="148"/>
      <c r="SZ12" s="148"/>
      <c r="TA12" s="148"/>
      <c r="TB12" s="148"/>
      <c r="TC12" s="148"/>
      <c r="TD12" s="148"/>
      <c r="TE12" s="148"/>
      <c r="TF12" s="148"/>
      <c r="TG12" s="148"/>
      <c r="TH12" s="148"/>
      <c r="TI12" s="148"/>
      <c r="TJ12" s="148"/>
      <c r="TK12" s="148"/>
      <c r="TL12" s="148"/>
      <c r="TM12" s="148"/>
      <c r="TN12" s="148"/>
      <c r="TO12" s="148"/>
      <c r="TP12" s="148"/>
      <c r="TQ12" s="148"/>
      <c r="TR12" s="148"/>
      <c r="TS12" s="148"/>
      <c r="TT12" s="148"/>
      <c r="TU12" s="148"/>
      <c r="TV12" s="148"/>
      <c r="TW12" s="148"/>
      <c r="TX12" s="148"/>
      <c r="TY12" s="148"/>
      <c r="TZ12" s="148"/>
      <c r="UA12" s="148"/>
      <c r="UB12" s="148"/>
      <c r="UC12" s="148"/>
      <c r="UD12" s="148"/>
      <c r="UE12" s="148"/>
      <c r="UF12" s="148"/>
      <c r="UG12" s="148"/>
      <c r="UH12" s="148"/>
      <c r="UI12" s="148"/>
      <c r="UJ12" s="148"/>
      <c r="UK12" s="148"/>
      <c r="UL12" s="148"/>
      <c r="UM12" s="148"/>
      <c r="UN12" s="148"/>
      <c r="UO12" s="148"/>
      <c r="UP12" s="148"/>
      <c r="UQ12" s="148"/>
      <c r="UR12" s="148"/>
      <c r="US12" s="148"/>
      <c r="UT12" s="148"/>
      <c r="UU12" s="148"/>
      <c r="UV12" s="148"/>
      <c r="UW12" s="148"/>
      <c r="UX12" s="148"/>
      <c r="UY12" s="148"/>
      <c r="UZ12" s="148"/>
      <c r="VA12" s="148"/>
      <c r="VB12" s="148"/>
      <c r="VC12" s="148"/>
      <c r="VD12" s="148"/>
      <c r="VE12" s="148"/>
      <c r="VF12" s="148"/>
      <c r="VG12" s="148"/>
      <c r="VH12" s="148"/>
      <c r="VI12" s="148"/>
      <c r="VJ12" s="148"/>
      <c r="VK12" s="148"/>
      <c r="VL12" s="148"/>
      <c r="VM12" s="148"/>
      <c r="VN12" s="148"/>
      <c r="VO12" s="148"/>
      <c r="VP12" s="148"/>
      <c r="VQ12" s="148"/>
      <c r="VR12" s="148"/>
      <c r="VS12" s="148"/>
      <c r="VT12" s="148"/>
      <c r="VU12" s="148"/>
      <c r="VV12" s="148"/>
      <c r="VW12" s="148"/>
      <c r="VX12" s="148"/>
      <c r="VY12" s="148"/>
      <c r="VZ12" s="148"/>
      <c r="WA12" s="148"/>
      <c r="WB12" s="148"/>
      <c r="WC12" s="148"/>
      <c r="WD12" s="148"/>
      <c r="WE12" s="148"/>
      <c r="WF12" s="148"/>
      <c r="WG12" s="148"/>
      <c r="WH12" s="148"/>
      <c r="WI12" s="148"/>
      <c r="WJ12" s="148"/>
      <c r="WK12" s="148"/>
      <c r="WL12" s="148"/>
      <c r="WM12" s="148"/>
      <c r="WN12" s="148"/>
      <c r="WO12" s="148"/>
      <c r="WP12" s="148"/>
      <c r="WQ12" s="148"/>
      <c r="WR12" s="148"/>
      <c r="WS12" s="148"/>
      <c r="WT12" s="148"/>
      <c r="WU12" s="148"/>
      <c r="WV12" s="148"/>
      <c r="WW12" s="148"/>
      <c r="WX12" s="148"/>
      <c r="WY12" s="148"/>
      <c r="WZ12" s="148"/>
      <c r="XA12" s="148"/>
      <c r="XB12" s="148"/>
      <c r="XC12" s="148"/>
      <c r="XD12" s="148"/>
      <c r="XE12" s="148"/>
      <c r="XF12" s="148"/>
      <c r="XG12" s="148"/>
      <c r="XH12" s="148"/>
      <c r="XI12" s="148"/>
      <c r="XJ12" s="148"/>
      <c r="XK12" s="148"/>
      <c r="XL12" s="148"/>
      <c r="XM12" s="148"/>
      <c r="XN12" s="148"/>
      <c r="XO12" s="148"/>
      <c r="XP12" s="148"/>
      <c r="XQ12" s="148"/>
      <c r="XR12" s="148"/>
      <c r="XS12" s="148"/>
      <c r="XT12" s="148"/>
      <c r="XU12" s="148"/>
      <c r="XV12" s="148"/>
      <c r="XW12" s="148"/>
      <c r="XX12" s="148"/>
      <c r="XY12" s="148"/>
      <c r="XZ12" s="148"/>
      <c r="YA12" s="148"/>
      <c r="YB12" s="148"/>
      <c r="YC12" s="148"/>
      <c r="YD12" s="148"/>
      <c r="YE12" s="148"/>
      <c r="YF12" s="148"/>
      <c r="YG12" s="148"/>
      <c r="YH12" s="148"/>
      <c r="YI12" s="148"/>
      <c r="YJ12" s="148"/>
      <c r="YK12" s="148"/>
      <c r="YL12" s="148"/>
      <c r="YM12" s="148"/>
      <c r="YN12" s="148"/>
      <c r="YO12" s="148"/>
      <c r="YP12" s="148"/>
      <c r="YQ12" s="148"/>
      <c r="YR12" s="148"/>
      <c r="YS12" s="148"/>
      <c r="YT12" s="148"/>
      <c r="YU12" s="148"/>
      <c r="YV12" s="148"/>
      <c r="YW12" s="148"/>
      <c r="YX12" s="148"/>
      <c r="YY12" s="148"/>
      <c r="YZ12" s="148"/>
      <c r="ZA12" s="148"/>
      <c r="ZB12" s="148"/>
      <c r="ZC12" s="148"/>
      <c r="ZD12" s="148"/>
      <c r="ZE12" s="148"/>
      <c r="ZF12" s="148"/>
      <c r="ZG12" s="148"/>
      <c r="ZH12" s="148"/>
      <c r="ZI12" s="148"/>
      <c r="ZJ12" s="148"/>
      <c r="ZK12" s="148"/>
      <c r="ZL12" s="148"/>
      <c r="ZM12" s="148"/>
      <c r="ZN12" s="148"/>
      <c r="ZO12" s="148"/>
      <c r="ZP12" s="148"/>
      <c r="ZQ12" s="148"/>
      <c r="ZR12" s="148"/>
      <c r="ZS12" s="148"/>
      <c r="ZT12" s="148"/>
      <c r="ZU12" s="148"/>
      <c r="ZV12" s="148"/>
      <c r="ZW12" s="148"/>
      <c r="ZX12" s="148"/>
      <c r="ZY12" s="148"/>
      <c r="ZZ12" s="148"/>
      <c r="AAA12" s="148"/>
      <c r="AAB12" s="148"/>
      <c r="AAC12" s="148"/>
      <c r="AAD12" s="148"/>
      <c r="AAE12" s="148"/>
      <c r="AAF12" s="148"/>
      <c r="AAG12" s="148"/>
      <c r="AAH12" s="148"/>
      <c r="AAI12" s="148"/>
      <c r="AAJ12" s="148"/>
      <c r="AAK12" s="148"/>
      <c r="AAL12" s="148"/>
      <c r="AAM12" s="148"/>
      <c r="AAN12" s="148"/>
      <c r="AAO12" s="148"/>
      <c r="AAP12" s="148"/>
      <c r="AAQ12" s="148"/>
      <c r="AAR12" s="148"/>
      <c r="AAS12" s="148"/>
      <c r="AAT12" s="148"/>
      <c r="AAU12" s="148"/>
      <c r="AAV12" s="148"/>
      <c r="AAW12" s="148"/>
      <c r="AAX12" s="148"/>
      <c r="AAY12" s="148"/>
      <c r="AAZ12" s="148"/>
      <c r="ABA12" s="148"/>
      <c r="ABB12" s="148"/>
      <c r="ABC12" s="148"/>
      <c r="ABD12" s="148"/>
      <c r="ABE12" s="148"/>
      <c r="ABF12" s="148"/>
      <c r="ABG12" s="148"/>
      <c r="ABH12" s="148"/>
      <c r="ABI12" s="148"/>
      <c r="ABJ12" s="148"/>
      <c r="ABK12" s="148"/>
      <c r="ABL12" s="148"/>
      <c r="ABM12" s="148"/>
      <c r="ABN12" s="148"/>
      <c r="ABO12" s="148"/>
      <c r="ABP12" s="148"/>
      <c r="ABQ12" s="148"/>
      <c r="ABR12" s="148"/>
      <c r="ABS12" s="148"/>
      <c r="ABT12" s="148"/>
      <c r="ABU12" s="148"/>
      <c r="ABV12" s="148"/>
      <c r="ABW12" s="148"/>
      <c r="ABX12" s="148"/>
      <c r="ABY12" s="148"/>
      <c r="ABZ12" s="148"/>
      <c r="ACA12" s="148"/>
      <c r="ACB12" s="148"/>
      <c r="ACC12" s="148"/>
      <c r="ACD12" s="148"/>
      <c r="ACE12" s="148"/>
      <c r="ACF12" s="148"/>
      <c r="ACG12" s="148"/>
      <c r="ACH12" s="148"/>
      <c r="ACI12" s="148"/>
      <c r="ACJ12" s="148"/>
      <c r="ACK12" s="148"/>
      <c r="ACL12" s="148"/>
      <c r="ACM12" s="148"/>
      <c r="ACN12" s="148"/>
      <c r="ACO12" s="148"/>
      <c r="ACP12" s="148"/>
      <c r="ACQ12" s="148"/>
      <c r="ACR12" s="148"/>
      <c r="ACS12" s="148"/>
      <c r="ACT12" s="148"/>
      <c r="ACU12" s="148"/>
      <c r="ACV12" s="148"/>
      <c r="ACW12" s="148"/>
      <c r="ACX12" s="148"/>
      <c r="ACY12" s="148"/>
      <c r="ACZ12" s="148"/>
      <c r="ADA12" s="148"/>
      <c r="ADB12" s="148"/>
      <c r="ADC12" s="148"/>
      <c r="ADD12" s="148"/>
      <c r="ADE12" s="148"/>
      <c r="ADF12" s="148"/>
      <c r="ADG12" s="148"/>
      <c r="ADH12" s="148"/>
      <c r="ADI12" s="148"/>
      <c r="ADJ12" s="148"/>
      <c r="ADK12" s="148"/>
      <c r="ADL12" s="148"/>
      <c r="ADM12" s="148"/>
      <c r="ADN12" s="148"/>
      <c r="ADO12" s="148"/>
      <c r="ADP12" s="148"/>
      <c r="ADQ12" s="148"/>
      <c r="ADR12" s="148"/>
      <c r="ADS12" s="148"/>
      <c r="ADT12" s="148"/>
      <c r="ADU12" s="148"/>
      <c r="ADV12" s="148"/>
      <c r="ADW12" s="148"/>
      <c r="ADX12" s="148"/>
      <c r="ADY12" s="148"/>
      <c r="ADZ12" s="148"/>
      <c r="AEA12" s="148"/>
      <c r="AEB12" s="148"/>
      <c r="AEC12" s="148"/>
      <c r="AED12" s="148"/>
      <c r="AEE12" s="148"/>
      <c r="AEF12" s="148"/>
      <c r="AEG12" s="148"/>
      <c r="AEH12" s="148"/>
      <c r="AEI12" s="148"/>
      <c r="AEJ12" s="148"/>
      <c r="AEK12" s="148"/>
      <c r="AEL12" s="148"/>
      <c r="AEM12" s="148"/>
      <c r="AEN12" s="148"/>
      <c r="AEO12" s="148"/>
      <c r="AEP12" s="148"/>
      <c r="AEQ12" s="148"/>
      <c r="AER12" s="148"/>
      <c r="AES12" s="148"/>
      <c r="AET12" s="148"/>
      <c r="AEU12" s="148"/>
      <c r="AEV12" s="148"/>
      <c r="AEW12" s="148"/>
      <c r="AEX12" s="148"/>
      <c r="AEY12" s="148"/>
      <c r="AEZ12" s="148"/>
      <c r="AFA12" s="148"/>
      <c r="AFB12" s="148"/>
      <c r="AFC12" s="148"/>
      <c r="AFD12" s="148"/>
      <c r="AFE12" s="148"/>
      <c r="AFF12" s="148"/>
      <c r="AFG12" s="148"/>
      <c r="AFH12" s="148"/>
      <c r="AFI12" s="148"/>
      <c r="AFJ12" s="148"/>
      <c r="AFK12" s="148"/>
      <c r="AFL12" s="148"/>
      <c r="AFM12" s="148"/>
      <c r="AFN12" s="148"/>
      <c r="AFO12" s="148"/>
      <c r="AFP12" s="148"/>
      <c r="AFQ12" s="148"/>
      <c r="AFR12" s="148"/>
      <c r="AFS12" s="148"/>
      <c r="AFT12" s="148"/>
      <c r="AFU12" s="148"/>
      <c r="AFV12" s="148"/>
      <c r="AFW12" s="148"/>
      <c r="AFX12" s="148"/>
      <c r="AFY12" s="148"/>
      <c r="AFZ12" s="148"/>
      <c r="AGA12" s="148"/>
      <c r="AGB12" s="148"/>
      <c r="AGC12" s="148"/>
      <c r="AGD12" s="148"/>
      <c r="AGE12" s="148"/>
      <c r="AGF12" s="148"/>
      <c r="AGG12" s="148"/>
      <c r="AGH12" s="148"/>
      <c r="AGI12" s="148"/>
      <c r="AGJ12" s="148"/>
      <c r="AGK12" s="148"/>
      <c r="AGL12" s="148"/>
      <c r="AGM12" s="148"/>
      <c r="AGN12" s="148"/>
      <c r="AGO12" s="148"/>
      <c r="AGP12" s="148"/>
      <c r="AGQ12" s="148"/>
      <c r="AGR12" s="148"/>
      <c r="AGS12" s="148"/>
      <c r="AGT12" s="148"/>
      <c r="AGU12" s="148"/>
      <c r="AGV12" s="148"/>
      <c r="AGW12" s="148"/>
      <c r="AGX12" s="148"/>
      <c r="AGY12" s="148"/>
      <c r="AGZ12" s="148"/>
      <c r="AHA12" s="148"/>
      <c r="AHB12" s="148"/>
      <c r="AHC12" s="148"/>
      <c r="AHD12" s="148"/>
      <c r="AHE12" s="148"/>
      <c r="AHF12" s="148"/>
      <c r="AHG12" s="148"/>
      <c r="AHH12" s="148"/>
      <c r="AHI12" s="148"/>
      <c r="AHJ12" s="148"/>
      <c r="AHK12" s="148"/>
      <c r="AHL12" s="148"/>
      <c r="AHM12" s="148"/>
      <c r="AHN12" s="148"/>
      <c r="AHO12" s="148"/>
      <c r="AHP12" s="148"/>
      <c r="AHQ12" s="148"/>
      <c r="AHR12" s="148"/>
      <c r="AHS12" s="148"/>
      <c r="AHT12" s="148"/>
      <c r="AHU12" s="148"/>
      <c r="AHV12" s="148"/>
      <c r="AHW12" s="148"/>
      <c r="AHX12" s="148"/>
      <c r="AHY12" s="148"/>
      <c r="AHZ12" s="148"/>
      <c r="AIA12" s="148"/>
      <c r="AIB12" s="148"/>
      <c r="AIC12" s="148"/>
      <c r="AID12" s="148"/>
      <c r="AIE12" s="148"/>
      <c r="AIF12" s="148"/>
      <c r="AIG12" s="148"/>
      <c r="AIH12" s="148"/>
      <c r="AII12" s="148"/>
      <c r="AIJ12" s="148"/>
      <c r="AIK12" s="148"/>
      <c r="AIL12" s="148"/>
      <c r="AIM12" s="148"/>
      <c r="AIN12" s="148"/>
      <c r="AIO12" s="148"/>
      <c r="AIP12" s="148"/>
      <c r="AIQ12" s="148"/>
      <c r="AIR12" s="148"/>
      <c r="AIS12" s="148"/>
      <c r="AIT12" s="148"/>
      <c r="AIU12" s="148"/>
      <c r="AIV12" s="148"/>
      <c r="AIW12" s="148"/>
      <c r="AIX12" s="148"/>
      <c r="AIY12" s="148"/>
      <c r="AIZ12" s="148"/>
      <c r="AJA12" s="148"/>
      <c r="AJB12" s="148"/>
      <c r="AJC12" s="148"/>
      <c r="AJD12" s="148"/>
      <c r="AJE12" s="148"/>
      <c r="AJF12" s="148"/>
      <c r="AJG12" s="148"/>
      <c r="AJH12" s="148"/>
      <c r="AJI12" s="148"/>
      <c r="AJJ12" s="148"/>
      <c r="AJK12" s="148"/>
      <c r="AJL12" s="148"/>
      <c r="AJM12" s="148"/>
      <c r="AJN12" s="148"/>
      <c r="AJO12" s="148"/>
      <c r="AJP12" s="148"/>
      <c r="AJQ12" s="148"/>
      <c r="AJR12" s="148"/>
      <c r="AJS12" s="148"/>
      <c r="AJT12" s="148"/>
      <c r="AJU12" s="148"/>
      <c r="AJV12" s="148"/>
      <c r="AJW12" s="148"/>
      <c r="AJX12" s="148"/>
      <c r="AJY12" s="148"/>
      <c r="AJZ12" s="148"/>
      <c r="AKA12" s="148"/>
      <c r="AKB12" s="148"/>
      <c r="AKC12" s="148"/>
      <c r="AKD12" s="148"/>
      <c r="AKE12" s="148"/>
      <c r="AKF12" s="148"/>
      <c r="AKG12" s="148"/>
      <c r="AKH12" s="148"/>
      <c r="AKI12" s="148"/>
      <c r="AKJ12" s="148"/>
      <c r="AKK12" s="148"/>
      <c r="AKL12" s="148"/>
      <c r="AKM12" s="148"/>
      <c r="AKN12" s="148"/>
      <c r="AKO12" s="148"/>
      <c r="AKP12" s="148"/>
      <c r="AKQ12" s="148"/>
      <c r="AKR12" s="148"/>
      <c r="AKS12" s="148"/>
      <c r="AKT12" s="148"/>
      <c r="AKU12" s="148"/>
      <c r="AKV12" s="148"/>
      <c r="AKW12" s="148"/>
      <c r="AKX12" s="148"/>
      <c r="AKY12" s="148"/>
      <c r="AKZ12" s="148"/>
      <c r="ALA12" s="148"/>
      <c r="ALB12" s="148"/>
      <c r="ALC12" s="148"/>
      <c r="ALD12" s="148"/>
      <c r="ALE12" s="148"/>
      <c r="ALF12" s="148"/>
      <c r="ALG12" s="148"/>
      <c r="ALH12" s="148"/>
      <c r="ALI12" s="148"/>
      <c r="ALJ12" s="148"/>
      <c r="ALK12" s="148"/>
      <c r="ALL12" s="148"/>
      <c r="ALM12" s="148"/>
      <c r="ALN12" s="148"/>
      <c r="ALO12" s="148"/>
      <c r="ALP12" s="148"/>
      <c r="ALQ12" s="148"/>
      <c r="ALR12" s="148"/>
      <c r="ALS12" s="148"/>
      <c r="ALT12" s="148"/>
      <c r="ALU12" s="148"/>
      <c r="ALV12" s="148"/>
      <c r="ALW12" s="148"/>
      <c r="ALX12" s="148"/>
      <c r="ALY12" s="148"/>
      <c r="ALZ12" s="148"/>
      <c r="AMA12" s="148"/>
      <c r="AMB12" s="148"/>
      <c r="AMC12" s="148"/>
      <c r="AMD12" s="148"/>
      <c r="AME12" s="148"/>
      <c r="AMF12" s="148"/>
      <c r="AMG12" s="148"/>
      <c r="AMH12" s="148"/>
      <c r="AMI12" s="148"/>
      <c r="AMJ12" s="148"/>
      <c r="AMK12" s="148"/>
      <c r="AML12" s="148"/>
    </row>
    <row r="13" spans="1:1026" s="142" customFormat="1" ht="12.75" customHeight="1">
      <c r="A13" s="148" t="str">
        <f t="shared" si="0"/>
        <v>LOAN.SO_DELETED</v>
      </c>
      <c r="B13" s="134">
        <f t="shared" si="4"/>
        <v>110009</v>
      </c>
      <c r="C13" s="155">
        <v>0</v>
      </c>
      <c r="D13" s="155">
        <v>1</v>
      </c>
      <c r="E13" s="155">
        <f t="shared" si="1"/>
        <v>100000</v>
      </c>
      <c r="F13" s="155">
        <v>100000</v>
      </c>
      <c r="G13" s="155" t="s">
        <v>34</v>
      </c>
      <c r="H13" s="155">
        <v>100000</v>
      </c>
      <c r="I13" s="148" t="s">
        <v>505</v>
      </c>
      <c r="J13" s="155">
        <f>VLOOKUP(I13,T_FSM_TYPE!$A:$B,2,0)</f>
        <v>110000</v>
      </c>
      <c r="K13" s="142" t="s">
        <v>587</v>
      </c>
      <c r="L13" s="148" t="s">
        <v>37</v>
      </c>
      <c r="M13" s="215" t="str">
        <f t="shared" si="2"/>
        <v>SO_DELETED</v>
      </c>
      <c r="N13" s="145" t="str">
        <f t="shared" si="3"/>
        <v>INSERT INTO T_FSM_STATE VALUES(110009, 0, 1, 100000, 100000, GETDATE(), 100000, 110000, 'SO_DELETED', '?' ,'SO_DELETED')</v>
      </c>
      <c r="O13" s="148"/>
      <c r="P13" s="148"/>
      <c r="Q13" s="148"/>
      <c r="R13" s="148"/>
      <c r="S13" s="148"/>
      <c r="T13" s="148"/>
      <c r="U13" s="148"/>
      <c r="V13" s="148"/>
      <c r="W13" s="148"/>
      <c r="X13" s="148"/>
      <c r="Y13" s="148"/>
      <c r="Z13" s="148"/>
      <c r="AA13" s="148"/>
      <c r="AB13" s="148"/>
      <c r="AC13" s="148"/>
      <c r="AD13" s="148"/>
      <c r="AE13" s="148"/>
      <c r="AF13" s="148"/>
      <c r="AG13" s="148"/>
      <c r="AH13" s="148"/>
      <c r="AI13" s="148"/>
      <c r="AJ13" s="148"/>
      <c r="AK13" s="148"/>
      <c r="AL13" s="148"/>
      <c r="AM13" s="148"/>
      <c r="AN13" s="148"/>
      <c r="AO13" s="148"/>
      <c r="AP13" s="148"/>
      <c r="AQ13" s="148"/>
      <c r="AR13" s="148"/>
      <c r="AS13" s="148"/>
      <c r="AT13" s="148"/>
      <c r="AU13" s="148"/>
      <c r="AV13" s="148"/>
      <c r="AW13" s="148"/>
      <c r="AX13" s="148"/>
      <c r="AY13" s="148"/>
      <c r="AZ13" s="148"/>
      <c r="BA13" s="148"/>
      <c r="BB13" s="148"/>
      <c r="BC13" s="148"/>
      <c r="BD13" s="148"/>
      <c r="BE13" s="148"/>
      <c r="BF13" s="148"/>
      <c r="BG13" s="148"/>
      <c r="BH13" s="148"/>
      <c r="BI13" s="148"/>
      <c r="BJ13" s="148"/>
      <c r="BK13" s="148"/>
      <c r="BL13" s="148"/>
      <c r="BM13" s="148"/>
      <c r="BN13" s="148"/>
      <c r="BO13" s="148"/>
      <c r="BP13" s="148"/>
      <c r="BQ13" s="148"/>
      <c r="BR13" s="148"/>
      <c r="BS13" s="148"/>
      <c r="BT13" s="148"/>
      <c r="BU13" s="148"/>
      <c r="BV13" s="148"/>
      <c r="BW13" s="148"/>
      <c r="BX13" s="148"/>
      <c r="BY13" s="148"/>
      <c r="BZ13" s="148"/>
      <c r="CA13" s="148"/>
      <c r="CB13" s="148"/>
      <c r="CC13" s="148"/>
      <c r="CD13" s="148"/>
      <c r="CE13" s="148"/>
      <c r="CF13" s="148"/>
      <c r="CG13" s="148"/>
      <c r="CH13" s="148"/>
      <c r="CI13" s="148"/>
      <c r="CJ13" s="148"/>
      <c r="CK13" s="148"/>
      <c r="CL13" s="148"/>
      <c r="CM13" s="148"/>
      <c r="CN13" s="148"/>
      <c r="CO13" s="148"/>
      <c r="CP13" s="148"/>
      <c r="CQ13" s="148"/>
      <c r="CR13" s="148"/>
      <c r="CS13" s="148"/>
      <c r="CT13" s="148"/>
      <c r="CU13" s="148"/>
      <c r="CV13" s="148"/>
      <c r="CW13" s="148"/>
      <c r="CX13" s="148"/>
      <c r="CY13" s="148"/>
      <c r="CZ13" s="148"/>
      <c r="DA13" s="148"/>
      <c r="DB13" s="148"/>
      <c r="DC13" s="148"/>
      <c r="DD13" s="148"/>
      <c r="DE13" s="148"/>
      <c r="DF13" s="148"/>
      <c r="DG13" s="148"/>
      <c r="DH13" s="148"/>
      <c r="DI13" s="148"/>
      <c r="DJ13" s="148"/>
      <c r="DK13" s="148"/>
      <c r="DL13" s="148"/>
      <c r="DM13" s="148"/>
      <c r="DN13" s="148"/>
      <c r="DO13" s="148"/>
      <c r="DP13" s="148"/>
      <c r="DQ13" s="148"/>
      <c r="DR13" s="148"/>
      <c r="DS13" s="148"/>
      <c r="DT13" s="148"/>
      <c r="DU13" s="148"/>
      <c r="DV13" s="148"/>
      <c r="DW13" s="148"/>
      <c r="DX13" s="148"/>
      <c r="DY13" s="148"/>
      <c r="DZ13" s="148"/>
      <c r="EA13" s="148"/>
      <c r="EB13" s="148"/>
      <c r="EC13" s="148"/>
      <c r="ED13" s="148"/>
      <c r="EE13" s="148"/>
      <c r="EF13" s="148"/>
      <c r="EG13" s="148"/>
      <c r="EH13" s="148"/>
      <c r="EI13" s="148"/>
      <c r="EJ13" s="148"/>
      <c r="EK13" s="148"/>
      <c r="EL13" s="148"/>
      <c r="EM13" s="148"/>
      <c r="EN13" s="148"/>
      <c r="EO13" s="148"/>
      <c r="EP13" s="148"/>
      <c r="EQ13" s="148"/>
      <c r="ER13" s="148"/>
      <c r="ES13" s="148"/>
      <c r="ET13" s="148"/>
      <c r="EU13" s="148"/>
      <c r="EV13" s="148"/>
      <c r="EW13" s="148"/>
      <c r="EX13" s="148"/>
      <c r="EY13" s="148"/>
      <c r="EZ13" s="148"/>
      <c r="FA13" s="148"/>
      <c r="FB13" s="148"/>
      <c r="FC13" s="148"/>
      <c r="FD13" s="148"/>
      <c r="FE13" s="148"/>
      <c r="FF13" s="148"/>
      <c r="FG13" s="148"/>
      <c r="FH13" s="148"/>
      <c r="FI13" s="148"/>
      <c r="FJ13" s="148"/>
      <c r="FK13" s="148"/>
      <c r="FL13" s="148"/>
      <c r="FM13" s="148"/>
      <c r="FN13" s="148"/>
      <c r="FO13" s="148"/>
      <c r="FP13" s="148"/>
      <c r="FQ13" s="148"/>
      <c r="FR13" s="148"/>
      <c r="FS13" s="148"/>
      <c r="FT13" s="148"/>
      <c r="FU13" s="148"/>
      <c r="FV13" s="148"/>
      <c r="FW13" s="148"/>
      <c r="FX13" s="148"/>
      <c r="FY13" s="148"/>
      <c r="FZ13" s="148"/>
      <c r="GA13" s="148"/>
      <c r="GB13" s="148"/>
      <c r="GC13" s="148"/>
      <c r="GD13" s="148"/>
      <c r="GE13" s="148"/>
      <c r="GF13" s="148"/>
      <c r="GG13" s="148"/>
      <c r="GH13" s="148"/>
      <c r="GI13" s="148"/>
      <c r="GJ13" s="148"/>
      <c r="GK13" s="148"/>
      <c r="GL13" s="148"/>
      <c r="GM13" s="148"/>
      <c r="GN13" s="148"/>
      <c r="GO13" s="148"/>
      <c r="GP13" s="148"/>
      <c r="GQ13" s="148"/>
      <c r="GR13" s="148"/>
      <c r="GS13" s="148"/>
      <c r="GT13" s="148"/>
      <c r="GU13" s="148"/>
      <c r="GV13" s="148"/>
      <c r="GW13" s="148"/>
      <c r="GX13" s="148"/>
      <c r="GY13" s="148"/>
      <c r="GZ13" s="148"/>
      <c r="HA13" s="148"/>
      <c r="HB13" s="148"/>
      <c r="HC13" s="148"/>
      <c r="HD13" s="148"/>
      <c r="HE13" s="148"/>
      <c r="HF13" s="148"/>
      <c r="HG13" s="148"/>
      <c r="HH13" s="148"/>
      <c r="HI13" s="148"/>
      <c r="HJ13" s="148"/>
      <c r="HK13" s="148"/>
      <c r="HL13" s="148"/>
      <c r="HM13" s="148"/>
      <c r="HN13" s="148"/>
      <c r="HO13" s="148"/>
      <c r="HP13" s="148"/>
      <c r="HQ13" s="148"/>
      <c r="HR13" s="148"/>
      <c r="HS13" s="148"/>
      <c r="HT13" s="148"/>
      <c r="HU13" s="148"/>
      <c r="HV13" s="148"/>
      <c r="HW13" s="148"/>
      <c r="HX13" s="148"/>
      <c r="HY13" s="148"/>
      <c r="HZ13" s="148"/>
      <c r="IA13" s="148"/>
      <c r="IB13" s="148"/>
      <c r="IC13" s="148"/>
      <c r="ID13" s="148"/>
      <c r="IE13" s="148"/>
      <c r="IF13" s="148"/>
      <c r="IG13" s="148"/>
      <c r="IH13" s="148"/>
      <c r="II13" s="148"/>
      <c r="IJ13" s="148"/>
      <c r="IK13" s="148"/>
      <c r="IL13" s="148"/>
      <c r="IM13" s="148"/>
      <c r="IN13" s="148"/>
      <c r="IO13" s="148"/>
      <c r="IP13" s="148"/>
      <c r="IQ13" s="148"/>
      <c r="IR13" s="148"/>
      <c r="IS13" s="148"/>
      <c r="IT13" s="148"/>
      <c r="IU13" s="148"/>
      <c r="IV13" s="148"/>
      <c r="IW13" s="148"/>
      <c r="IX13" s="148"/>
      <c r="IY13" s="148"/>
      <c r="IZ13" s="148"/>
      <c r="JA13" s="148"/>
      <c r="JB13" s="148"/>
      <c r="JC13" s="148"/>
      <c r="JD13" s="148"/>
      <c r="JE13" s="148"/>
      <c r="JF13" s="148"/>
      <c r="JG13" s="148"/>
      <c r="JH13" s="148"/>
      <c r="JI13" s="148"/>
      <c r="JJ13" s="148"/>
      <c r="JK13" s="148"/>
      <c r="JL13" s="148"/>
      <c r="JM13" s="148"/>
      <c r="JN13" s="148"/>
      <c r="JO13" s="148"/>
      <c r="JP13" s="148"/>
      <c r="JQ13" s="148"/>
      <c r="JR13" s="148"/>
      <c r="JS13" s="148"/>
      <c r="JT13" s="148"/>
      <c r="JU13" s="148"/>
      <c r="JV13" s="148"/>
      <c r="JW13" s="148"/>
      <c r="JX13" s="148"/>
      <c r="JY13" s="148"/>
      <c r="JZ13" s="148"/>
      <c r="KA13" s="148"/>
      <c r="KB13" s="148"/>
      <c r="KC13" s="148"/>
      <c r="KD13" s="148"/>
      <c r="KE13" s="148"/>
      <c r="KF13" s="148"/>
      <c r="KG13" s="148"/>
      <c r="KH13" s="148"/>
      <c r="KI13" s="148"/>
      <c r="KJ13" s="148"/>
      <c r="KK13" s="148"/>
      <c r="KL13" s="148"/>
      <c r="KM13" s="148"/>
      <c r="KN13" s="148"/>
      <c r="KO13" s="148"/>
      <c r="KP13" s="148"/>
      <c r="KQ13" s="148"/>
      <c r="KR13" s="148"/>
      <c r="KS13" s="148"/>
      <c r="KT13" s="148"/>
      <c r="KU13" s="148"/>
      <c r="KV13" s="148"/>
      <c r="KW13" s="148"/>
      <c r="KX13" s="148"/>
      <c r="KY13" s="148"/>
      <c r="KZ13" s="148"/>
      <c r="LA13" s="148"/>
      <c r="LB13" s="148"/>
      <c r="LC13" s="148"/>
      <c r="LD13" s="148"/>
      <c r="LE13" s="148"/>
      <c r="LF13" s="148"/>
      <c r="LG13" s="148"/>
      <c r="LH13" s="148"/>
      <c r="LI13" s="148"/>
      <c r="LJ13" s="148"/>
      <c r="LK13" s="148"/>
      <c r="LL13" s="148"/>
      <c r="LM13" s="148"/>
      <c r="LN13" s="148"/>
      <c r="LO13" s="148"/>
      <c r="LP13" s="148"/>
      <c r="LQ13" s="148"/>
      <c r="LR13" s="148"/>
      <c r="LS13" s="148"/>
      <c r="LT13" s="148"/>
      <c r="LU13" s="148"/>
      <c r="LV13" s="148"/>
      <c r="LW13" s="148"/>
      <c r="LX13" s="148"/>
      <c r="LY13" s="148"/>
      <c r="LZ13" s="148"/>
      <c r="MA13" s="148"/>
      <c r="MB13" s="148"/>
      <c r="MC13" s="148"/>
      <c r="MD13" s="148"/>
      <c r="ME13" s="148"/>
      <c r="MF13" s="148"/>
      <c r="MG13" s="148"/>
      <c r="MH13" s="148"/>
      <c r="MI13" s="148"/>
      <c r="MJ13" s="148"/>
      <c r="MK13" s="148"/>
      <c r="ML13" s="148"/>
      <c r="MM13" s="148"/>
      <c r="MN13" s="148"/>
      <c r="MO13" s="148"/>
      <c r="MP13" s="148"/>
      <c r="MQ13" s="148"/>
      <c r="MR13" s="148"/>
      <c r="MS13" s="148"/>
      <c r="MT13" s="148"/>
      <c r="MU13" s="148"/>
      <c r="MV13" s="148"/>
      <c r="MW13" s="148"/>
      <c r="MX13" s="148"/>
      <c r="MY13" s="148"/>
      <c r="MZ13" s="148"/>
      <c r="NA13" s="148"/>
      <c r="NB13" s="148"/>
      <c r="NC13" s="148"/>
      <c r="ND13" s="148"/>
      <c r="NE13" s="148"/>
      <c r="NF13" s="148"/>
      <c r="NG13" s="148"/>
      <c r="NH13" s="148"/>
      <c r="NI13" s="148"/>
      <c r="NJ13" s="148"/>
      <c r="NK13" s="148"/>
      <c r="NL13" s="148"/>
      <c r="NM13" s="148"/>
      <c r="NN13" s="148"/>
      <c r="NO13" s="148"/>
      <c r="NP13" s="148"/>
      <c r="NQ13" s="148"/>
      <c r="NR13" s="148"/>
      <c r="NS13" s="148"/>
      <c r="NT13" s="148"/>
      <c r="NU13" s="148"/>
      <c r="NV13" s="148"/>
      <c r="NW13" s="148"/>
      <c r="NX13" s="148"/>
      <c r="NY13" s="148"/>
      <c r="NZ13" s="148"/>
      <c r="OA13" s="148"/>
      <c r="OB13" s="148"/>
      <c r="OC13" s="148"/>
      <c r="OD13" s="148"/>
      <c r="OE13" s="148"/>
      <c r="OF13" s="148"/>
      <c r="OG13" s="148"/>
      <c r="OH13" s="148"/>
      <c r="OI13" s="148"/>
      <c r="OJ13" s="148"/>
      <c r="OK13" s="148"/>
      <c r="OL13" s="148"/>
      <c r="OM13" s="148"/>
      <c r="ON13" s="148"/>
      <c r="OO13" s="148"/>
      <c r="OP13" s="148"/>
      <c r="OQ13" s="148"/>
      <c r="OR13" s="148"/>
      <c r="OS13" s="148"/>
      <c r="OT13" s="148"/>
      <c r="OU13" s="148"/>
      <c r="OV13" s="148"/>
      <c r="OW13" s="148"/>
      <c r="OX13" s="148"/>
      <c r="OY13" s="148"/>
      <c r="OZ13" s="148"/>
      <c r="PA13" s="148"/>
      <c r="PB13" s="148"/>
      <c r="PC13" s="148"/>
      <c r="PD13" s="148"/>
      <c r="PE13" s="148"/>
      <c r="PF13" s="148"/>
      <c r="PG13" s="148"/>
      <c r="PH13" s="148"/>
      <c r="PI13" s="148"/>
      <c r="PJ13" s="148"/>
      <c r="PK13" s="148"/>
      <c r="PL13" s="148"/>
      <c r="PM13" s="148"/>
      <c r="PN13" s="148"/>
      <c r="PO13" s="148"/>
      <c r="PP13" s="148"/>
      <c r="PQ13" s="148"/>
      <c r="PR13" s="148"/>
      <c r="PS13" s="148"/>
      <c r="PT13" s="148"/>
      <c r="PU13" s="148"/>
      <c r="PV13" s="148"/>
      <c r="PW13" s="148"/>
      <c r="PX13" s="148"/>
      <c r="PY13" s="148"/>
      <c r="PZ13" s="148"/>
      <c r="QA13" s="148"/>
      <c r="QB13" s="148"/>
      <c r="QC13" s="148"/>
      <c r="QD13" s="148"/>
      <c r="QE13" s="148"/>
      <c r="QF13" s="148"/>
      <c r="QG13" s="148"/>
      <c r="QH13" s="148"/>
      <c r="QI13" s="148"/>
      <c r="QJ13" s="148"/>
      <c r="QK13" s="148"/>
      <c r="QL13" s="148"/>
      <c r="QM13" s="148"/>
      <c r="QN13" s="148"/>
      <c r="QO13" s="148"/>
      <c r="QP13" s="148"/>
      <c r="QQ13" s="148"/>
      <c r="QR13" s="148"/>
      <c r="QS13" s="148"/>
      <c r="QT13" s="148"/>
      <c r="QU13" s="148"/>
      <c r="QV13" s="148"/>
      <c r="QW13" s="148"/>
      <c r="QX13" s="148"/>
      <c r="QY13" s="148"/>
      <c r="QZ13" s="148"/>
      <c r="RA13" s="148"/>
      <c r="RB13" s="148"/>
      <c r="RC13" s="148"/>
      <c r="RD13" s="148"/>
      <c r="RE13" s="148"/>
      <c r="RF13" s="148"/>
      <c r="RG13" s="148"/>
      <c r="RH13" s="148"/>
      <c r="RI13" s="148"/>
      <c r="RJ13" s="148"/>
      <c r="RK13" s="148"/>
      <c r="RL13" s="148"/>
      <c r="RM13" s="148"/>
      <c r="RN13" s="148"/>
      <c r="RO13" s="148"/>
      <c r="RP13" s="148"/>
      <c r="RQ13" s="148"/>
      <c r="RR13" s="148"/>
      <c r="RS13" s="148"/>
      <c r="RT13" s="148"/>
      <c r="RU13" s="148"/>
      <c r="RV13" s="148"/>
      <c r="RW13" s="148"/>
      <c r="RX13" s="148"/>
      <c r="RY13" s="148"/>
      <c r="RZ13" s="148"/>
      <c r="SA13" s="148"/>
      <c r="SB13" s="148"/>
      <c r="SC13" s="148"/>
      <c r="SD13" s="148"/>
      <c r="SE13" s="148"/>
      <c r="SF13" s="148"/>
      <c r="SG13" s="148"/>
      <c r="SH13" s="148"/>
      <c r="SI13" s="148"/>
      <c r="SJ13" s="148"/>
      <c r="SK13" s="148"/>
      <c r="SL13" s="148"/>
      <c r="SM13" s="148"/>
      <c r="SN13" s="148"/>
      <c r="SO13" s="148"/>
      <c r="SP13" s="148"/>
      <c r="SQ13" s="148"/>
      <c r="SR13" s="148"/>
      <c r="SS13" s="148"/>
      <c r="ST13" s="148"/>
      <c r="SU13" s="148"/>
      <c r="SV13" s="148"/>
      <c r="SW13" s="148"/>
      <c r="SX13" s="148"/>
      <c r="SY13" s="148"/>
      <c r="SZ13" s="148"/>
      <c r="TA13" s="148"/>
      <c r="TB13" s="148"/>
      <c r="TC13" s="148"/>
      <c r="TD13" s="148"/>
      <c r="TE13" s="148"/>
      <c r="TF13" s="148"/>
      <c r="TG13" s="148"/>
      <c r="TH13" s="148"/>
      <c r="TI13" s="148"/>
      <c r="TJ13" s="148"/>
      <c r="TK13" s="148"/>
      <c r="TL13" s="148"/>
      <c r="TM13" s="148"/>
      <c r="TN13" s="148"/>
      <c r="TO13" s="148"/>
      <c r="TP13" s="148"/>
      <c r="TQ13" s="148"/>
      <c r="TR13" s="148"/>
      <c r="TS13" s="148"/>
      <c r="TT13" s="148"/>
      <c r="TU13" s="148"/>
      <c r="TV13" s="148"/>
      <c r="TW13" s="148"/>
      <c r="TX13" s="148"/>
      <c r="TY13" s="148"/>
      <c r="TZ13" s="148"/>
      <c r="UA13" s="148"/>
      <c r="UB13" s="148"/>
      <c r="UC13" s="148"/>
      <c r="UD13" s="148"/>
      <c r="UE13" s="148"/>
      <c r="UF13" s="148"/>
      <c r="UG13" s="148"/>
      <c r="UH13" s="148"/>
      <c r="UI13" s="148"/>
      <c r="UJ13" s="148"/>
      <c r="UK13" s="148"/>
      <c r="UL13" s="148"/>
      <c r="UM13" s="148"/>
      <c r="UN13" s="148"/>
      <c r="UO13" s="148"/>
      <c r="UP13" s="148"/>
      <c r="UQ13" s="148"/>
      <c r="UR13" s="148"/>
      <c r="US13" s="148"/>
      <c r="UT13" s="148"/>
      <c r="UU13" s="148"/>
      <c r="UV13" s="148"/>
      <c r="UW13" s="148"/>
      <c r="UX13" s="148"/>
      <c r="UY13" s="148"/>
      <c r="UZ13" s="148"/>
      <c r="VA13" s="148"/>
      <c r="VB13" s="148"/>
      <c r="VC13" s="148"/>
      <c r="VD13" s="148"/>
      <c r="VE13" s="148"/>
      <c r="VF13" s="148"/>
      <c r="VG13" s="148"/>
      <c r="VH13" s="148"/>
      <c r="VI13" s="148"/>
      <c r="VJ13" s="148"/>
      <c r="VK13" s="148"/>
      <c r="VL13" s="148"/>
      <c r="VM13" s="148"/>
      <c r="VN13" s="148"/>
      <c r="VO13" s="148"/>
      <c r="VP13" s="148"/>
      <c r="VQ13" s="148"/>
      <c r="VR13" s="148"/>
      <c r="VS13" s="148"/>
      <c r="VT13" s="148"/>
      <c r="VU13" s="148"/>
      <c r="VV13" s="148"/>
      <c r="VW13" s="148"/>
      <c r="VX13" s="148"/>
      <c r="VY13" s="148"/>
      <c r="VZ13" s="148"/>
      <c r="WA13" s="148"/>
      <c r="WB13" s="148"/>
      <c r="WC13" s="148"/>
      <c r="WD13" s="148"/>
      <c r="WE13" s="148"/>
      <c r="WF13" s="148"/>
      <c r="WG13" s="148"/>
      <c r="WH13" s="148"/>
      <c r="WI13" s="148"/>
      <c r="WJ13" s="148"/>
      <c r="WK13" s="148"/>
      <c r="WL13" s="148"/>
      <c r="WM13" s="148"/>
      <c r="WN13" s="148"/>
      <c r="WO13" s="148"/>
      <c r="WP13" s="148"/>
      <c r="WQ13" s="148"/>
      <c r="WR13" s="148"/>
      <c r="WS13" s="148"/>
      <c r="WT13" s="148"/>
      <c r="WU13" s="148"/>
      <c r="WV13" s="148"/>
      <c r="WW13" s="148"/>
      <c r="WX13" s="148"/>
      <c r="WY13" s="148"/>
      <c r="WZ13" s="148"/>
      <c r="XA13" s="148"/>
      <c r="XB13" s="148"/>
      <c r="XC13" s="148"/>
      <c r="XD13" s="148"/>
      <c r="XE13" s="148"/>
      <c r="XF13" s="148"/>
      <c r="XG13" s="148"/>
      <c r="XH13" s="148"/>
      <c r="XI13" s="148"/>
      <c r="XJ13" s="148"/>
      <c r="XK13" s="148"/>
      <c r="XL13" s="148"/>
      <c r="XM13" s="148"/>
      <c r="XN13" s="148"/>
      <c r="XO13" s="148"/>
      <c r="XP13" s="148"/>
      <c r="XQ13" s="148"/>
      <c r="XR13" s="148"/>
      <c r="XS13" s="148"/>
      <c r="XT13" s="148"/>
      <c r="XU13" s="148"/>
      <c r="XV13" s="148"/>
      <c r="XW13" s="148"/>
      <c r="XX13" s="148"/>
      <c r="XY13" s="148"/>
      <c r="XZ13" s="148"/>
      <c r="YA13" s="148"/>
      <c r="YB13" s="148"/>
      <c r="YC13" s="148"/>
      <c r="YD13" s="148"/>
      <c r="YE13" s="148"/>
      <c r="YF13" s="148"/>
      <c r="YG13" s="148"/>
      <c r="YH13" s="148"/>
      <c r="YI13" s="148"/>
      <c r="YJ13" s="148"/>
      <c r="YK13" s="148"/>
      <c r="YL13" s="148"/>
      <c r="YM13" s="148"/>
      <c r="YN13" s="148"/>
      <c r="YO13" s="148"/>
      <c r="YP13" s="148"/>
      <c r="YQ13" s="148"/>
      <c r="YR13" s="148"/>
      <c r="YS13" s="148"/>
      <c r="YT13" s="148"/>
      <c r="YU13" s="148"/>
      <c r="YV13" s="148"/>
      <c r="YW13" s="148"/>
      <c r="YX13" s="148"/>
      <c r="YY13" s="148"/>
      <c r="YZ13" s="148"/>
      <c r="ZA13" s="148"/>
      <c r="ZB13" s="148"/>
      <c r="ZC13" s="148"/>
      <c r="ZD13" s="148"/>
      <c r="ZE13" s="148"/>
      <c r="ZF13" s="148"/>
      <c r="ZG13" s="148"/>
      <c r="ZH13" s="148"/>
      <c r="ZI13" s="148"/>
      <c r="ZJ13" s="148"/>
      <c r="ZK13" s="148"/>
      <c r="ZL13" s="148"/>
      <c r="ZM13" s="148"/>
      <c r="ZN13" s="148"/>
      <c r="ZO13" s="148"/>
      <c r="ZP13" s="148"/>
      <c r="ZQ13" s="148"/>
      <c r="ZR13" s="148"/>
      <c r="ZS13" s="148"/>
      <c r="ZT13" s="148"/>
      <c r="ZU13" s="148"/>
      <c r="ZV13" s="148"/>
      <c r="ZW13" s="148"/>
      <c r="ZX13" s="148"/>
      <c r="ZY13" s="148"/>
      <c r="ZZ13" s="148"/>
      <c r="AAA13" s="148"/>
      <c r="AAB13" s="148"/>
      <c r="AAC13" s="148"/>
      <c r="AAD13" s="148"/>
      <c r="AAE13" s="148"/>
      <c r="AAF13" s="148"/>
      <c r="AAG13" s="148"/>
      <c r="AAH13" s="148"/>
      <c r="AAI13" s="148"/>
      <c r="AAJ13" s="148"/>
      <c r="AAK13" s="148"/>
      <c r="AAL13" s="148"/>
      <c r="AAM13" s="148"/>
      <c r="AAN13" s="148"/>
      <c r="AAO13" s="148"/>
      <c r="AAP13" s="148"/>
      <c r="AAQ13" s="148"/>
      <c r="AAR13" s="148"/>
      <c r="AAS13" s="148"/>
      <c r="AAT13" s="148"/>
      <c r="AAU13" s="148"/>
      <c r="AAV13" s="148"/>
      <c r="AAW13" s="148"/>
      <c r="AAX13" s="148"/>
      <c r="AAY13" s="148"/>
      <c r="AAZ13" s="148"/>
      <c r="ABA13" s="148"/>
      <c r="ABB13" s="148"/>
      <c r="ABC13" s="148"/>
      <c r="ABD13" s="148"/>
      <c r="ABE13" s="148"/>
      <c r="ABF13" s="148"/>
      <c r="ABG13" s="148"/>
      <c r="ABH13" s="148"/>
      <c r="ABI13" s="148"/>
      <c r="ABJ13" s="148"/>
      <c r="ABK13" s="148"/>
      <c r="ABL13" s="148"/>
      <c r="ABM13" s="148"/>
      <c r="ABN13" s="148"/>
      <c r="ABO13" s="148"/>
      <c r="ABP13" s="148"/>
      <c r="ABQ13" s="148"/>
      <c r="ABR13" s="148"/>
      <c r="ABS13" s="148"/>
      <c r="ABT13" s="148"/>
      <c r="ABU13" s="148"/>
      <c r="ABV13" s="148"/>
      <c r="ABW13" s="148"/>
      <c r="ABX13" s="148"/>
      <c r="ABY13" s="148"/>
      <c r="ABZ13" s="148"/>
      <c r="ACA13" s="148"/>
      <c r="ACB13" s="148"/>
      <c r="ACC13" s="148"/>
      <c r="ACD13" s="148"/>
      <c r="ACE13" s="148"/>
      <c r="ACF13" s="148"/>
      <c r="ACG13" s="148"/>
      <c r="ACH13" s="148"/>
      <c r="ACI13" s="148"/>
      <c r="ACJ13" s="148"/>
      <c r="ACK13" s="148"/>
      <c r="ACL13" s="148"/>
      <c r="ACM13" s="148"/>
      <c r="ACN13" s="148"/>
      <c r="ACO13" s="148"/>
      <c r="ACP13" s="148"/>
      <c r="ACQ13" s="148"/>
      <c r="ACR13" s="148"/>
      <c r="ACS13" s="148"/>
      <c r="ACT13" s="148"/>
      <c r="ACU13" s="148"/>
      <c r="ACV13" s="148"/>
      <c r="ACW13" s="148"/>
      <c r="ACX13" s="148"/>
      <c r="ACY13" s="148"/>
      <c r="ACZ13" s="148"/>
      <c r="ADA13" s="148"/>
      <c r="ADB13" s="148"/>
      <c r="ADC13" s="148"/>
      <c r="ADD13" s="148"/>
      <c r="ADE13" s="148"/>
      <c r="ADF13" s="148"/>
      <c r="ADG13" s="148"/>
      <c r="ADH13" s="148"/>
      <c r="ADI13" s="148"/>
      <c r="ADJ13" s="148"/>
      <c r="ADK13" s="148"/>
      <c r="ADL13" s="148"/>
      <c r="ADM13" s="148"/>
      <c r="ADN13" s="148"/>
      <c r="ADO13" s="148"/>
      <c r="ADP13" s="148"/>
      <c r="ADQ13" s="148"/>
      <c r="ADR13" s="148"/>
      <c r="ADS13" s="148"/>
      <c r="ADT13" s="148"/>
      <c r="ADU13" s="148"/>
      <c r="ADV13" s="148"/>
      <c r="ADW13" s="148"/>
      <c r="ADX13" s="148"/>
      <c r="ADY13" s="148"/>
      <c r="ADZ13" s="148"/>
      <c r="AEA13" s="148"/>
      <c r="AEB13" s="148"/>
      <c r="AEC13" s="148"/>
      <c r="AED13" s="148"/>
      <c r="AEE13" s="148"/>
      <c r="AEF13" s="148"/>
      <c r="AEG13" s="148"/>
      <c r="AEH13" s="148"/>
      <c r="AEI13" s="148"/>
      <c r="AEJ13" s="148"/>
      <c r="AEK13" s="148"/>
      <c r="AEL13" s="148"/>
      <c r="AEM13" s="148"/>
      <c r="AEN13" s="148"/>
      <c r="AEO13" s="148"/>
      <c r="AEP13" s="148"/>
      <c r="AEQ13" s="148"/>
      <c r="AER13" s="148"/>
      <c r="AES13" s="148"/>
      <c r="AET13" s="148"/>
      <c r="AEU13" s="148"/>
      <c r="AEV13" s="148"/>
      <c r="AEW13" s="148"/>
      <c r="AEX13" s="148"/>
      <c r="AEY13" s="148"/>
      <c r="AEZ13" s="148"/>
      <c r="AFA13" s="148"/>
      <c r="AFB13" s="148"/>
      <c r="AFC13" s="148"/>
      <c r="AFD13" s="148"/>
      <c r="AFE13" s="148"/>
      <c r="AFF13" s="148"/>
      <c r="AFG13" s="148"/>
      <c r="AFH13" s="148"/>
      <c r="AFI13" s="148"/>
      <c r="AFJ13" s="148"/>
      <c r="AFK13" s="148"/>
      <c r="AFL13" s="148"/>
      <c r="AFM13" s="148"/>
      <c r="AFN13" s="148"/>
      <c r="AFO13" s="148"/>
      <c r="AFP13" s="148"/>
      <c r="AFQ13" s="148"/>
      <c r="AFR13" s="148"/>
      <c r="AFS13" s="148"/>
      <c r="AFT13" s="148"/>
      <c r="AFU13" s="148"/>
      <c r="AFV13" s="148"/>
      <c r="AFW13" s="148"/>
      <c r="AFX13" s="148"/>
      <c r="AFY13" s="148"/>
      <c r="AFZ13" s="148"/>
      <c r="AGA13" s="148"/>
      <c r="AGB13" s="148"/>
      <c r="AGC13" s="148"/>
      <c r="AGD13" s="148"/>
      <c r="AGE13" s="148"/>
      <c r="AGF13" s="148"/>
      <c r="AGG13" s="148"/>
      <c r="AGH13" s="148"/>
      <c r="AGI13" s="148"/>
      <c r="AGJ13" s="148"/>
      <c r="AGK13" s="148"/>
      <c r="AGL13" s="148"/>
      <c r="AGM13" s="148"/>
      <c r="AGN13" s="148"/>
      <c r="AGO13" s="148"/>
      <c r="AGP13" s="148"/>
      <c r="AGQ13" s="148"/>
      <c r="AGR13" s="148"/>
      <c r="AGS13" s="148"/>
      <c r="AGT13" s="148"/>
      <c r="AGU13" s="148"/>
      <c r="AGV13" s="148"/>
      <c r="AGW13" s="148"/>
      <c r="AGX13" s="148"/>
      <c r="AGY13" s="148"/>
      <c r="AGZ13" s="148"/>
      <c r="AHA13" s="148"/>
      <c r="AHB13" s="148"/>
      <c r="AHC13" s="148"/>
      <c r="AHD13" s="148"/>
      <c r="AHE13" s="148"/>
      <c r="AHF13" s="148"/>
      <c r="AHG13" s="148"/>
      <c r="AHH13" s="148"/>
      <c r="AHI13" s="148"/>
      <c r="AHJ13" s="148"/>
      <c r="AHK13" s="148"/>
      <c r="AHL13" s="148"/>
      <c r="AHM13" s="148"/>
      <c r="AHN13" s="148"/>
      <c r="AHO13" s="148"/>
      <c r="AHP13" s="148"/>
      <c r="AHQ13" s="148"/>
      <c r="AHR13" s="148"/>
      <c r="AHS13" s="148"/>
      <c r="AHT13" s="148"/>
      <c r="AHU13" s="148"/>
      <c r="AHV13" s="148"/>
      <c r="AHW13" s="148"/>
      <c r="AHX13" s="148"/>
      <c r="AHY13" s="148"/>
      <c r="AHZ13" s="148"/>
      <c r="AIA13" s="148"/>
      <c r="AIB13" s="148"/>
      <c r="AIC13" s="148"/>
      <c r="AID13" s="148"/>
      <c r="AIE13" s="148"/>
      <c r="AIF13" s="148"/>
      <c r="AIG13" s="148"/>
      <c r="AIH13" s="148"/>
      <c r="AII13" s="148"/>
      <c r="AIJ13" s="148"/>
      <c r="AIK13" s="148"/>
      <c r="AIL13" s="148"/>
      <c r="AIM13" s="148"/>
      <c r="AIN13" s="148"/>
      <c r="AIO13" s="148"/>
      <c r="AIP13" s="148"/>
      <c r="AIQ13" s="148"/>
      <c r="AIR13" s="148"/>
      <c r="AIS13" s="148"/>
      <c r="AIT13" s="148"/>
      <c r="AIU13" s="148"/>
      <c r="AIV13" s="148"/>
      <c r="AIW13" s="148"/>
      <c r="AIX13" s="148"/>
      <c r="AIY13" s="148"/>
      <c r="AIZ13" s="148"/>
      <c r="AJA13" s="148"/>
      <c r="AJB13" s="148"/>
      <c r="AJC13" s="148"/>
      <c r="AJD13" s="148"/>
      <c r="AJE13" s="148"/>
      <c r="AJF13" s="148"/>
      <c r="AJG13" s="148"/>
      <c r="AJH13" s="148"/>
      <c r="AJI13" s="148"/>
      <c r="AJJ13" s="148"/>
      <c r="AJK13" s="148"/>
      <c r="AJL13" s="148"/>
      <c r="AJM13" s="148"/>
      <c r="AJN13" s="148"/>
      <c r="AJO13" s="148"/>
      <c r="AJP13" s="148"/>
      <c r="AJQ13" s="148"/>
      <c r="AJR13" s="148"/>
      <c r="AJS13" s="148"/>
      <c r="AJT13" s="148"/>
      <c r="AJU13" s="148"/>
      <c r="AJV13" s="148"/>
      <c r="AJW13" s="148"/>
      <c r="AJX13" s="148"/>
      <c r="AJY13" s="148"/>
      <c r="AJZ13" s="148"/>
      <c r="AKA13" s="148"/>
      <c r="AKB13" s="148"/>
      <c r="AKC13" s="148"/>
      <c r="AKD13" s="148"/>
      <c r="AKE13" s="148"/>
      <c r="AKF13" s="148"/>
      <c r="AKG13" s="148"/>
      <c r="AKH13" s="148"/>
      <c r="AKI13" s="148"/>
      <c r="AKJ13" s="148"/>
      <c r="AKK13" s="148"/>
      <c r="AKL13" s="148"/>
      <c r="AKM13" s="148"/>
      <c r="AKN13" s="148"/>
      <c r="AKO13" s="148"/>
      <c r="AKP13" s="148"/>
      <c r="AKQ13" s="148"/>
      <c r="AKR13" s="148"/>
      <c r="AKS13" s="148"/>
      <c r="AKT13" s="148"/>
      <c r="AKU13" s="148"/>
      <c r="AKV13" s="148"/>
      <c r="AKW13" s="148"/>
      <c r="AKX13" s="148"/>
      <c r="AKY13" s="148"/>
      <c r="AKZ13" s="148"/>
      <c r="ALA13" s="148"/>
      <c r="ALB13" s="148"/>
      <c r="ALC13" s="148"/>
      <c r="ALD13" s="148"/>
      <c r="ALE13" s="148"/>
      <c r="ALF13" s="148"/>
      <c r="ALG13" s="148"/>
      <c r="ALH13" s="148"/>
      <c r="ALI13" s="148"/>
      <c r="ALJ13" s="148"/>
      <c r="ALK13" s="148"/>
      <c r="ALL13" s="148"/>
      <c r="ALM13" s="148"/>
      <c r="ALN13" s="148"/>
      <c r="ALO13" s="148"/>
      <c r="ALP13" s="148"/>
      <c r="ALQ13" s="148"/>
      <c r="ALR13" s="148"/>
      <c r="ALS13" s="148"/>
      <c r="ALT13" s="148"/>
      <c r="ALU13" s="148"/>
      <c r="ALV13" s="148"/>
      <c r="ALW13" s="148"/>
      <c r="ALX13" s="148"/>
      <c r="ALY13" s="148"/>
      <c r="ALZ13" s="148"/>
      <c r="AMA13" s="148"/>
      <c r="AMB13" s="148"/>
      <c r="AMC13" s="148"/>
      <c r="AMD13" s="148"/>
      <c r="AME13" s="148"/>
      <c r="AMF13" s="148"/>
      <c r="AMG13" s="148"/>
      <c r="AMH13" s="148"/>
      <c r="AMI13" s="148"/>
      <c r="AMJ13" s="148"/>
      <c r="AMK13" s="148"/>
      <c r="AML13" s="148"/>
    </row>
    <row r="14" spans="1:1026" s="131" customFormat="1">
      <c r="A14" s="145" t="str">
        <f t="shared" si="0"/>
        <v>LOAN.BM_RECOMMENDED</v>
      </c>
      <c r="B14" s="134">
        <f t="shared" si="4"/>
        <v>110010</v>
      </c>
      <c r="C14" s="146">
        <v>0</v>
      </c>
      <c r="D14" s="146">
        <v>1</v>
      </c>
      <c r="E14" s="146">
        <f t="shared" si="1"/>
        <v>100000</v>
      </c>
      <c r="F14" s="146">
        <v>100000</v>
      </c>
      <c r="G14" s="146" t="s">
        <v>34</v>
      </c>
      <c r="H14" s="146">
        <v>100000</v>
      </c>
      <c r="I14" s="145" t="s">
        <v>505</v>
      </c>
      <c r="J14" s="146">
        <f>VLOOKUP(I14,T_FSM_TYPE!$A:$B,2,0)</f>
        <v>110000</v>
      </c>
      <c r="K14" s="131" t="s">
        <v>588</v>
      </c>
      <c r="L14" s="145" t="s">
        <v>37</v>
      </c>
      <c r="M14" s="215" t="str">
        <f t="shared" si="2"/>
        <v>BM_RECOMMENDED</v>
      </c>
      <c r="N14" s="145" t="str">
        <f t="shared" si="3"/>
        <v>INSERT INTO T_FSM_STATE VALUES(110010, 0, 1, 100000, 100000, GETDATE(), 100000, 110000, 'BM_RECOMMENDED', '?' ,'BM_RECOMMENDED')</v>
      </c>
      <c r="O14" s="145"/>
      <c r="P14" s="145"/>
      <c r="Q14" s="145"/>
      <c r="R14" s="145"/>
      <c r="S14" s="145"/>
      <c r="T14" s="145"/>
      <c r="U14" s="145"/>
      <c r="V14" s="145"/>
      <c r="W14" s="145"/>
      <c r="X14" s="145"/>
      <c r="Y14" s="145"/>
      <c r="Z14" s="145"/>
      <c r="AA14" s="145"/>
      <c r="AB14" s="145"/>
      <c r="AC14" s="145"/>
      <c r="AD14" s="145"/>
      <c r="AE14" s="145"/>
      <c r="AF14" s="145"/>
      <c r="AG14" s="145"/>
      <c r="AH14" s="145"/>
      <c r="AI14" s="145"/>
      <c r="AJ14" s="145"/>
      <c r="AK14" s="145"/>
      <c r="AL14" s="145"/>
      <c r="AM14" s="145"/>
      <c r="AN14" s="145"/>
      <c r="AO14" s="145"/>
      <c r="AP14" s="145"/>
      <c r="AQ14" s="145"/>
      <c r="AR14" s="145"/>
      <c r="AS14" s="145"/>
      <c r="AT14" s="145"/>
      <c r="AU14" s="145"/>
      <c r="AV14" s="145"/>
      <c r="AW14" s="145"/>
      <c r="AX14" s="145"/>
      <c r="AY14" s="145"/>
      <c r="AZ14" s="145"/>
      <c r="BA14" s="145"/>
      <c r="BB14" s="145"/>
      <c r="BC14" s="145"/>
      <c r="BD14" s="145"/>
      <c r="BE14" s="145"/>
      <c r="BF14" s="145"/>
      <c r="BG14" s="145"/>
      <c r="BH14" s="145"/>
      <c r="BI14" s="145"/>
      <c r="BJ14" s="145"/>
      <c r="BK14" s="145"/>
      <c r="BL14" s="145"/>
      <c r="BM14" s="145"/>
      <c r="BN14" s="145"/>
      <c r="BO14" s="145"/>
      <c r="BP14" s="145"/>
      <c r="BQ14" s="145"/>
      <c r="BR14" s="145"/>
      <c r="BS14" s="145"/>
      <c r="BT14" s="145"/>
      <c r="BU14" s="145"/>
      <c r="BV14" s="145"/>
      <c r="BW14" s="145"/>
      <c r="BX14" s="145"/>
      <c r="BY14" s="145"/>
      <c r="BZ14" s="145"/>
      <c r="CA14" s="145"/>
      <c r="CB14" s="145"/>
      <c r="CC14" s="145"/>
      <c r="CD14" s="145"/>
      <c r="CE14" s="145"/>
      <c r="CF14" s="145"/>
      <c r="CG14" s="145"/>
      <c r="CH14" s="145"/>
      <c r="CI14" s="145"/>
      <c r="CJ14" s="145"/>
      <c r="CK14" s="145"/>
      <c r="CL14" s="145"/>
      <c r="CM14" s="145"/>
      <c r="CN14" s="145"/>
      <c r="CO14" s="145"/>
      <c r="CP14" s="145"/>
      <c r="CQ14" s="145"/>
      <c r="CR14" s="145"/>
      <c r="CS14" s="145"/>
      <c r="CT14" s="145"/>
      <c r="CU14" s="145"/>
      <c r="CV14" s="145"/>
      <c r="CW14" s="145"/>
      <c r="CX14" s="145"/>
      <c r="CY14" s="145"/>
      <c r="CZ14" s="145"/>
      <c r="DA14" s="145"/>
      <c r="DB14" s="145"/>
      <c r="DC14" s="145"/>
      <c r="DD14" s="145"/>
      <c r="DE14" s="145"/>
      <c r="DF14" s="145"/>
      <c r="DG14" s="145"/>
      <c r="DH14" s="145"/>
      <c r="DI14" s="145"/>
      <c r="DJ14" s="145"/>
      <c r="DK14" s="145"/>
      <c r="DL14" s="145"/>
      <c r="DM14" s="145"/>
      <c r="DN14" s="145"/>
      <c r="DO14" s="145"/>
      <c r="DP14" s="145"/>
      <c r="DQ14" s="145"/>
      <c r="DR14" s="145"/>
      <c r="DS14" s="145"/>
      <c r="DT14" s="145"/>
      <c r="DU14" s="145"/>
      <c r="DV14" s="145"/>
      <c r="DW14" s="145"/>
      <c r="DX14" s="145"/>
      <c r="DY14" s="145"/>
      <c r="DZ14" s="145"/>
      <c r="EA14" s="145"/>
      <c r="EB14" s="145"/>
      <c r="EC14" s="145"/>
      <c r="ED14" s="145"/>
      <c r="EE14" s="145"/>
      <c r="EF14" s="145"/>
      <c r="EG14" s="145"/>
      <c r="EH14" s="145"/>
      <c r="EI14" s="145"/>
      <c r="EJ14" s="145"/>
      <c r="EK14" s="145"/>
      <c r="EL14" s="145"/>
      <c r="EM14" s="145"/>
      <c r="EN14" s="145"/>
      <c r="EO14" s="145"/>
      <c r="EP14" s="145"/>
      <c r="EQ14" s="145"/>
      <c r="ER14" s="145"/>
      <c r="ES14" s="145"/>
      <c r="ET14" s="145"/>
      <c r="EU14" s="145"/>
      <c r="EV14" s="145"/>
      <c r="EW14" s="145"/>
      <c r="EX14" s="145"/>
      <c r="EY14" s="145"/>
      <c r="EZ14" s="145"/>
      <c r="FA14" s="145"/>
      <c r="FB14" s="145"/>
      <c r="FC14" s="145"/>
      <c r="FD14" s="145"/>
      <c r="FE14" s="145"/>
      <c r="FF14" s="145"/>
      <c r="FG14" s="145"/>
      <c r="FH14" s="145"/>
      <c r="FI14" s="145"/>
      <c r="FJ14" s="145"/>
      <c r="FK14" s="145"/>
      <c r="FL14" s="145"/>
      <c r="FM14" s="145"/>
      <c r="FN14" s="145"/>
      <c r="FO14" s="145"/>
      <c r="FP14" s="145"/>
      <c r="FQ14" s="145"/>
      <c r="FR14" s="145"/>
      <c r="FS14" s="145"/>
      <c r="FT14" s="145"/>
      <c r="FU14" s="145"/>
      <c r="FV14" s="145"/>
      <c r="FW14" s="145"/>
      <c r="FX14" s="145"/>
      <c r="FY14" s="145"/>
      <c r="FZ14" s="145"/>
      <c r="GA14" s="145"/>
      <c r="GB14" s="145"/>
      <c r="GC14" s="145"/>
      <c r="GD14" s="145"/>
      <c r="GE14" s="145"/>
      <c r="GF14" s="145"/>
      <c r="GG14" s="145"/>
      <c r="GH14" s="145"/>
      <c r="GI14" s="145"/>
      <c r="GJ14" s="145"/>
      <c r="GK14" s="145"/>
      <c r="GL14" s="145"/>
      <c r="GM14" s="145"/>
      <c r="GN14" s="145"/>
      <c r="GO14" s="145"/>
      <c r="GP14" s="145"/>
      <c r="GQ14" s="145"/>
      <c r="GR14" s="145"/>
      <c r="GS14" s="145"/>
      <c r="GT14" s="145"/>
      <c r="GU14" s="145"/>
      <c r="GV14" s="145"/>
      <c r="GW14" s="145"/>
      <c r="GX14" s="145"/>
      <c r="GY14" s="145"/>
      <c r="GZ14" s="145"/>
      <c r="HA14" s="145"/>
      <c r="HB14" s="145"/>
      <c r="HC14" s="145"/>
      <c r="HD14" s="145"/>
      <c r="HE14" s="145"/>
      <c r="HF14" s="145"/>
      <c r="HG14" s="145"/>
      <c r="HH14" s="145"/>
      <c r="HI14" s="145"/>
      <c r="HJ14" s="145"/>
      <c r="HK14" s="145"/>
      <c r="HL14" s="145"/>
      <c r="HM14" s="145"/>
      <c r="HN14" s="145"/>
      <c r="HO14" s="145"/>
      <c r="HP14" s="145"/>
      <c r="HQ14" s="145"/>
      <c r="HR14" s="145"/>
      <c r="HS14" s="145"/>
      <c r="HT14" s="145"/>
      <c r="HU14" s="145"/>
      <c r="HV14" s="145"/>
      <c r="HW14" s="145"/>
      <c r="HX14" s="145"/>
      <c r="HY14" s="145"/>
      <c r="HZ14" s="145"/>
      <c r="IA14" s="145"/>
      <c r="IB14" s="145"/>
      <c r="IC14" s="145"/>
      <c r="ID14" s="145"/>
      <c r="IE14" s="145"/>
      <c r="IF14" s="145"/>
      <c r="IG14" s="145"/>
      <c r="IH14" s="145"/>
      <c r="II14" s="145"/>
      <c r="IJ14" s="145"/>
      <c r="IK14" s="145"/>
      <c r="IL14" s="145"/>
      <c r="IM14" s="145"/>
      <c r="IN14" s="145"/>
      <c r="IO14" s="145"/>
      <c r="IP14" s="145"/>
      <c r="IQ14" s="145"/>
      <c r="IR14" s="145"/>
      <c r="IS14" s="145"/>
      <c r="IT14" s="145"/>
      <c r="IU14" s="145"/>
      <c r="IV14" s="145"/>
      <c r="IW14" s="145"/>
      <c r="IX14" s="145"/>
      <c r="IY14" s="145"/>
      <c r="IZ14" s="145"/>
      <c r="JA14" s="145"/>
      <c r="JB14" s="145"/>
      <c r="JC14" s="145"/>
      <c r="JD14" s="145"/>
      <c r="JE14" s="145"/>
      <c r="JF14" s="145"/>
      <c r="JG14" s="145"/>
      <c r="JH14" s="145"/>
      <c r="JI14" s="145"/>
      <c r="JJ14" s="145"/>
      <c r="JK14" s="145"/>
      <c r="JL14" s="145"/>
      <c r="JM14" s="145"/>
      <c r="JN14" s="145"/>
      <c r="JO14" s="145"/>
      <c r="JP14" s="145"/>
      <c r="JQ14" s="145"/>
      <c r="JR14" s="145"/>
      <c r="JS14" s="145"/>
      <c r="JT14" s="145"/>
      <c r="JU14" s="145"/>
      <c r="JV14" s="145"/>
      <c r="JW14" s="145"/>
      <c r="JX14" s="145"/>
      <c r="JY14" s="145"/>
      <c r="JZ14" s="145"/>
      <c r="KA14" s="145"/>
      <c r="KB14" s="145"/>
      <c r="KC14" s="145"/>
      <c r="KD14" s="145"/>
      <c r="KE14" s="145"/>
      <c r="KF14" s="145"/>
      <c r="KG14" s="145"/>
      <c r="KH14" s="145"/>
      <c r="KI14" s="145"/>
      <c r="KJ14" s="145"/>
      <c r="KK14" s="145"/>
      <c r="KL14" s="145"/>
      <c r="KM14" s="145"/>
      <c r="KN14" s="145"/>
      <c r="KO14" s="145"/>
      <c r="KP14" s="145"/>
      <c r="KQ14" s="145"/>
      <c r="KR14" s="145"/>
      <c r="KS14" s="145"/>
      <c r="KT14" s="145"/>
      <c r="KU14" s="145"/>
      <c r="KV14" s="145"/>
      <c r="KW14" s="145"/>
      <c r="KX14" s="145"/>
      <c r="KY14" s="145"/>
      <c r="KZ14" s="145"/>
      <c r="LA14" s="145"/>
      <c r="LB14" s="145"/>
      <c r="LC14" s="145"/>
      <c r="LD14" s="145"/>
      <c r="LE14" s="145"/>
      <c r="LF14" s="145"/>
      <c r="LG14" s="145"/>
      <c r="LH14" s="145"/>
      <c r="LI14" s="145"/>
      <c r="LJ14" s="145"/>
      <c r="LK14" s="145"/>
      <c r="LL14" s="145"/>
      <c r="LM14" s="145"/>
      <c r="LN14" s="145"/>
      <c r="LO14" s="145"/>
      <c r="LP14" s="145"/>
      <c r="LQ14" s="145"/>
      <c r="LR14" s="145"/>
      <c r="LS14" s="145"/>
      <c r="LT14" s="145"/>
      <c r="LU14" s="145"/>
      <c r="LV14" s="145"/>
      <c r="LW14" s="145"/>
      <c r="LX14" s="145"/>
      <c r="LY14" s="145"/>
      <c r="LZ14" s="145"/>
      <c r="MA14" s="145"/>
      <c r="MB14" s="145"/>
      <c r="MC14" s="145"/>
      <c r="MD14" s="145"/>
      <c r="ME14" s="145"/>
      <c r="MF14" s="145"/>
      <c r="MG14" s="145"/>
      <c r="MH14" s="145"/>
      <c r="MI14" s="145"/>
      <c r="MJ14" s="145"/>
      <c r="MK14" s="145"/>
      <c r="ML14" s="145"/>
      <c r="MM14" s="145"/>
      <c r="MN14" s="145"/>
      <c r="MO14" s="145"/>
      <c r="MP14" s="145"/>
      <c r="MQ14" s="145"/>
      <c r="MR14" s="145"/>
      <c r="MS14" s="145"/>
      <c r="MT14" s="145"/>
      <c r="MU14" s="145"/>
      <c r="MV14" s="145"/>
      <c r="MW14" s="145"/>
      <c r="MX14" s="145"/>
      <c r="MY14" s="145"/>
      <c r="MZ14" s="145"/>
      <c r="NA14" s="145"/>
      <c r="NB14" s="145"/>
      <c r="NC14" s="145"/>
      <c r="ND14" s="145"/>
      <c r="NE14" s="145"/>
      <c r="NF14" s="145"/>
      <c r="NG14" s="145"/>
      <c r="NH14" s="145"/>
      <c r="NI14" s="145"/>
      <c r="NJ14" s="145"/>
      <c r="NK14" s="145"/>
      <c r="NL14" s="145"/>
      <c r="NM14" s="145"/>
      <c r="NN14" s="145"/>
      <c r="NO14" s="145"/>
      <c r="NP14" s="145"/>
      <c r="NQ14" s="145"/>
      <c r="NR14" s="145"/>
      <c r="NS14" s="145"/>
      <c r="NT14" s="145"/>
      <c r="NU14" s="145"/>
      <c r="NV14" s="145"/>
      <c r="NW14" s="145"/>
      <c r="NX14" s="145"/>
      <c r="NY14" s="145"/>
      <c r="NZ14" s="145"/>
      <c r="OA14" s="145"/>
      <c r="OB14" s="145"/>
      <c r="OC14" s="145"/>
      <c r="OD14" s="145"/>
      <c r="OE14" s="145"/>
      <c r="OF14" s="145"/>
      <c r="OG14" s="145"/>
      <c r="OH14" s="145"/>
      <c r="OI14" s="145"/>
      <c r="OJ14" s="145"/>
      <c r="OK14" s="145"/>
      <c r="OL14" s="145"/>
      <c r="OM14" s="145"/>
      <c r="ON14" s="145"/>
      <c r="OO14" s="145"/>
      <c r="OP14" s="145"/>
      <c r="OQ14" s="145"/>
      <c r="OR14" s="145"/>
      <c r="OS14" s="145"/>
      <c r="OT14" s="145"/>
      <c r="OU14" s="145"/>
      <c r="OV14" s="145"/>
      <c r="OW14" s="145"/>
      <c r="OX14" s="145"/>
      <c r="OY14" s="145"/>
      <c r="OZ14" s="145"/>
      <c r="PA14" s="145"/>
      <c r="PB14" s="145"/>
      <c r="PC14" s="145"/>
      <c r="PD14" s="145"/>
      <c r="PE14" s="145"/>
      <c r="PF14" s="145"/>
      <c r="PG14" s="145"/>
      <c r="PH14" s="145"/>
      <c r="PI14" s="145"/>
      <c r="PJ14" s="145"/>
      <c r="PK14" s="145"/>
      <c r="PL14" s="145"/>
      <c r="PM14" s="145"/>
      <c r="PN14" s="145"/>
      <c r="PO14" s="145"/>
      <c r="PP14" s="145"/>
      <c r="PQ14" s="145"/>
      <c r="PR14" s="145"/>
      <c r="PS14" s="145"/>
      <c r="PT14" s="145"/>
      <c r="PU14" s="145"/>
      <c r="PV14" s="145"/>
      <c r="PW14" s="145"/>
      <c r="PX14" s="145"/>
      <c r="PY14" s="145"/>
      <c r="PZ14" s="145"/>
      <c r="QA14" s="145"/>
      <c r="QB14" s="145"/>
      <c r="QC14" s="145"/>
      <c r="QD14" s="145"/>
      <c r="QE14" s="145"/>
      <c r="QF14" s="145"/>
      <c r="QG14" s="145"/>
      <c r="QH14" s="145"/>
      <c r="QI14" s="145"/>
      <c r="QJ14" s="145"/>
      <c r="QK14" s="145"/>
      <c r="QL14" s="145"/>
      <c r="QM14" s="145"/>
      <c r="QN14" s="145"/>
      <c r="QO14" s="145"/>
      <c r="QP14" s="145"/>
      <c r="QQ14" s="145"/>
      <c r="QR14" s="145"/>
      <c r="QS14" s="145"/>
      <c r="QT14" s="145"/>
      <c r="QU14" s="145"/>
      <c r="QV14" s="145"/>
      <c r="QW14" s="145"/>
      <c r="QX14" s="145"/>
      <c r="QY14" s="145"/>
      <c r="QZ14" s="145"/>
      <c r="RA14" s="145"/>
      <c r="RB14" s="145"/>
      <c r="RC14" s="145"/>
      <c r="RD14" s="145"/>
      <c r="RE14" s="145"/>
      <c r="RF14" s="145"/>
      <c r="RG14" s="145"/>
      <c r="RH14" s="145"/>
      <c r="RI14" s="145"/>
      <c r="RJ14" s="145"/>
      <c r="RK14" s="145"/>
      <c r="RL14" s="145"/>
      <c r="RM14" s="145"/>
      <c r="RN14" s="145"/>
      <c r="RO14" s="145"/>
      <c r="RP14" s="145"/>
      <c r="RQ14" s="145"/>
      <c r="RR14" s="145"/>
      <c r="RS14" s="145"/>
      <c r="RT14" s="145"/>
      <c r="RU14" s="145"/>
      <c r="RV14" s="145"/>
      <c r="RW14" s="145"/>
      <c r="RX14" s="145"/>
      <c r="RY14" s="145"/>
      <c r="RZ14" s="145"/>
      <c r="SA14" s="145"/>
      <c r="SB14" s="145"/>
      <c r="SC14" s="145"/>
      <c r="SD14" s="145"/>
      <c r="SE14" s="145"/>
      <c r="SF14" s="145"/>
      <c r="SG14" s="145"/>
      <c r="SH14" s="145"/>
      <c r="SI14" s="145"/>
      <c r="SJ14" s="145"/>
      <c r="SK14" s="145"/>
      <c r="SL14" s="145"/>
      <c r="SM14" s="145"/>
      <c r="SN14" s="145"/>
      <c r="SO14" s="145"/>
      <c r="SP14" s="145"/>
      <c r="SQ14" s="145"/>
      <c r="SR14" s="145"/>
      <c r="SS14" s="145"/>
      <c r="ST14" s="145"/>
      <c r="SU14" s="145"/>
      <c r="SV14" s="145"/>
      <c r="SW14" s="145"/>
      <c r="SX14" s="145"/>
      <c r="SY14" s="145"/>
      <c r="SZ14" s="145"/>
      <c r="TA14" s="145"/>
      <c r="TB14" s="145"/>
      <c r="TC14" s="145"/>
      <c r="TD14" s="145"/>
      <c r="TE14" s="145"/>
      <c r="TF14" s="145"/>
      <c r="TG14" s="145"/>
      <c r="TH14" s="145"/>
      <c r="TI14" s="145"/>
      <c r="TJ14" s="145"/>
      <c r="TK14" s="145"/>
      <c r="TL14" s="145"/>
      <c r="TM14" s="145"/>
      <c r="TN14" s="145"/>
      <c r="TO14" s="145"/>
      <c r="TP14" s="145"/>
      <c r="TQ14" s="145"/>
      <c r="TR14" s="145"/>
      <c r="TS14" s="145"/>
      <c r="TT14" s="145"/>
      <c r="TU14" s="145"/>
      <c r="TV14" s="145"/>
      <c r="TW14" s="145"/>
      <c r="TX14" s="145"/>
      <c r="TY14" s="145"/>
      <c r="TZ14" s="145"/>
      <c r="UA14" s="145"/>
      <c r="UB14" s="145"/>
      <c r="UC14" s="145"/>
      <c r="UD14" s="145"/>
      <c r="UE14" s="145"/>
      <c r="UF14" s="145"/>
      <c r="UG14" s="145"/>
      <c r="UH14" s="145"/>
      <c r="UI14" s="145"/>
      <c r="UJ14" s="145"/>
      <c r="UK14" s="145"/>
      <c r="UL14" s="145"/>
      <c r="UM14" s="145"/>
      <c r="UN14" s="145"/>
      <c r="UO14" s="145"/>
      <c r="UP14" s="145"/>
      <c r="UQ14" s="145"/>
      <c r="UR14" s="145"/>
      <c r="US14" s="145"/>
      <c r="UT14" s="145"/>
      <c r="UU14" s="145"/>
      <c r="UV14" s="145"/>
      <c r="UW14" s="145"/>
      <c r="UX14" s="145"/>
      <c r="UY14" s="145"/>
      <c r="UZ14" s="145"/>
      <c r="VA14" s="145"/>
      <c r="VB14" s="145"/>
      <c r="VC14" s="145"/>
      <c r="VD14" s="145"/>
      <c r="VE14" s="145"/>
      <c r="VF14" s="145"/>
      <c r="VG14" s="145"/>
      <c r="VH14" s="145"/>
      <c r="VI14" s="145"/>
      <c r="VJ14" s="145"/>
      <c r="VK14" s="145"/>
      <c r="VL14" s="145"/>
      <c r="VM14" s="145"/>
      <c r="VN14" s="145"/>
      <c r="VO14" s="145"/>
      <c r="VP14" s="145"/>
      <c r="VQ14" s="145"/>
      <c r="VR14" s="145"/>
      <c r="VS14" s="145"/>
      <c r="VT14" s="145"/>
      <c r="VU14" s="145"/>
      <c r="VV14" s="145"/>
      <c r="VW14" s="145"/>
      <c r="VX14" s="145"/>
      <c r="VY14" s="145"/>
      <c r="VZ14" s="145"/>
      <c r="WA14" s="145"/>
      <c r="WB14" s="145"/>
      <c r="WC14" s="145"/>
      <c r="WD14" s="145"/>
      <c r="WE14" s="145"/>
      <c r="WF14" s="145"/>
      <c r="WG14" s="145"/>
      <c r="WH14" s="145"/>
      <c r="WI14" s="145"/>
      <c r="WJ14" s="145"/>
      <c r="WK14" s="145"/>
      <c r="WL14" s="145"/>
      <c r="WM14" s="145"/>
      <c r="WN14" s="145"/>
      <c r="WO14" s="145"/>
      <c r="WP14" s="145"/>
      <c r="WQ14" s="145"/>
      <c r="WR14" s="145"/>
      <c r="WS14" s="145"/>
      <c r="WT14" s="145"/>
      <c r="WU14" s="145"/>
      <c r="WV14" s="145"/>
      <c r="WW14" s="145"/>
      <c r="WX14" s="145"/>
      <c r="WY14" s="145"/>
      <c r="WZ14" s="145"/>
      <c r="XA14" s="145"/>
      <c r="XB14" s="145"/>
      <c r="XC14" s="145"/>
      <c r="XD14" s="145"/>
      <c r="XE14" s="145"/>
      <c r="XF14" s="145"/>
      <c r="XG14" s="145"/>
      <c r="XH14" s="145"/>
      <c r="XI14" s="145"/>
      <c r="XJ14" s="145"/>
      <c r="XK14" s="145"/>
      <c r="XL14" s="145"/>
      <c r="XM14" s="145"/>
      <c r="XN14" s="145"/>
      <c r="XO14" s="145"/>
      <c r="XP14" s="145"/>
      <c r="XQ14" s="145"/>
      <c r="XR14" s="145"/>
      <c r="XS14" s="145"/>
      <c r="XT14" s="145"/>
      <c r="XU14" s="145"/>
      <c r="XV14" s="145"/>
      <c r="XW14" s="145"/>
      <c r="XX14" s="145"/>
      <c r="XY14" s="145"/>
      <c r="XZ14" s="145"/>
      <c r="YA14" s="145"/>
      <c r="YB14" s="145"/>
      <c r="YC14" s="145"/>
      <c r="YD14" s="145"/>
      <c r="YE14" s="145"/>
      <c r="YF14" s="145"/>
      <c r="YG14" s="145"/>
      <c r="YH14" s="145"/>
      <c r="YI14" s="145"/>
      <c r="YJ14" s="145"/>
      <c r="YK14" s="145"/>
      <c r="YL14" s="145"/>
      <c r="YM14" s="145"/>
      <c r="YN14" s="145"/>
      <c r="YO14" s="145"/>
      <c r="YP14" s="145"/>
      <c r="YQ14" s="145"/>
      <c r="YR14" s="145"/>
      <c r="YS14" s="145"/>
      <c r="YT14" s="145"/>
      <c r="YU14" s="145"/>
      <c r="YV14" s="145"/>
      <c r="YW14" s="145"/>
      <c r="YX14" s="145"/>
      <c r="YY14" s="145"/>
      <c r="YZ14" s="145"/>
      <c r="ZA14" s="145"/>
      <c r="ZB14" s="145"/>
      <c r="ZC14" s="145"/>
      <c r="ZD14" s="145"/>
      <c r="ZE14" s="145"/>
      <c r="ZF14" s="145"/>
      <c r="ZG14" s="145"/>
      <c r="ZH14" s="145"/>
      <c r="ZI14" s="145"/>
      <c r="ZJ14" s="145"/>
      <c r="ZK14" s="145"/>
      <c r="ZL14" s="145"/>
      <c r="ZM14" s="145"/>
      <c r="ZN14" s="145"/>
      <c r="ZO14" s="145"/>
      <c r="ZP14" s="145"/>
      <c r="ZQ14" s="145"/>
      <c r="ZR14" s="145"/>
      <c r="ZS14" s="145"/>
      <c r="ZT14" s="145"/>
      <c r="ZU14" s="145"/>
      <c r="ZV14" s="145"/>
      <c r="ZW14" s="145"/>
      <c r="ZX14" s="145"/>
      <c r="ZY14" s="145"/>
      <c r="ZZ14" s="145"/>
      <c r="AAA14" s="145"/>
      <c r="AAB14" s="145"/>
      <c r="AAC14" s="145"/>
      <c r="AAD14" s="145"/>
      <c r="AAE14" s="145"/>
      <c r="AAF14" s="145"/>
      <c r="AAG14" s="145"/>
      <c r="AAH14" s="145"/>
      <c r="AAI14" s="145"/>
      <c r="AAJ14" s="145"/>
      <c r="AAK14" s="145"/>
      <c r="AAL14" s="145"/>
      <c r="AAM14" s="145"/>
      <c r="AAN14" s="145"/>
      <c r="AAO14" s="145"/>
      <c r="AAP14" s="145"/>
      <c r="AAQ14" s="145"/>
      <c r="AAR14" s="145"/>
      <c r="AAS14" s="145"/>
      <c r="AAT14" s="145"/>
      <c r="AAU14" s="145"/>
      <c r="AAV14" s="145"/>
      <c r="AAW14" s="145"/>
      <c r="AAX14" s="145"/>
      <c r="AAY14" s="145"/>
      <c r="AAZ14" s="145"/>
      <c r="ABA14" s="145"/>
      <c r="ABB14" s="145"/>
      <c r="ABC14" s="145"/>
      <c r="ABD14" s="145"/>
      <c r="ABE14" s="145"/>
      <c r="ABF14" s="145"/>
      <c r="ABG14" s="145"/>
      <c r="ABH14" s="145"/>
      <c r="ABI14" s="145"/>
      <c r="ABJ14" s="145"/>
      <c r="ABK14" s="145"/>
      <c r="ABL14" s="145"/>
      <c r="ABM14" s="145"/>
      <c r="ABN14" s="145"/>
      <c r="ABO14" s="145"/>
      <c r="ABP14" s="145"/>
      <c r="ABQ14" s="145"/>
      <c r="ABR14" s="145"/>
      <c r="ABS14" s="145"/>
      <c r="ABT14" s="145"/>
      <c r="ABU14" s="145"/>
      <c r="ABV14" s="145"/>
      <c r="ABW14" s="145"/>
      <c r="ABX14" s="145"/>
      <c r="ABY14" s="145"/>
      <c r="ABZ14" s="145"/>
      <c r="ACA14" s="145"/>
      <c r="ACB14" s="145"/>
      <c r="ACC14" s="145"/>
      <c r="ACD14" s="145"/>
      <c r="ACE14" s="145"/>
      <c r="ACF14" s="145"/>
      <c r="ACG14" s="145"/>
      <c r="ACH14" s="145"/>
      <c r="ACI14" s="145"/>
      <c r="ACJ14" s="145"/>
      <c r="ACK14" s="145"/>
      <c r="ACL14" s="145"/>
      <c r="ACM14" s="145"/>
      <c r="ACN14" s="145"/>
      <c r="ACO14" s="145"/>
      <c r="ACP14" s="145"/>
      <c r="ACQ14" s="145"/>
      <c r="ACR14" s="145"/>
      <c r="ACS14" s="145"/>
      <c r="ACT14" s="145"/>
      <c r="ACU14" s="145"/>
      <c r="ACV14" s="145"/>
      <c r="ACW14" s="145"/>
      <c r="ACX14" s="145"/>
      <c r="ACY14" s="145"/>
      <c r="ACZ14" s="145"/>
      <c r="ADA14" s="145"/>
      <c r="ADB14" s="145"/>
      <c r="ADC14" s="145"/>
      <c r="ADD14" s="145"/>
      <c r="ADE14" s="145"/>
      <c r="ADF14" s="145"/>
      <c r="ADG14" s="145"/>
      <c r="ADH14" s="145"/>
      <c r="ADI14" s="145"/>
      <c r="ADJ14" s="145"/>
      <c r="ADK14" s="145"/>
      <c r="ADL14" s="145"/>
      <c r="ADM14" s="145"/>
      <c r="ADN14" s="145"/>
      <c r="ADO14" s="145"/>
      <c r="ADP14" s="145"/>
      <c r="ADQ14" s="145"/>
      <c r="ADR14" s="145"/>
      <c r="ADS14" s="145"/>
      <c r="ADT14" s="145"/>
      <c r="ADU14" s="145"/>
      <c r="ADV14" s="145"/>
      <c r="ADW14" s="145"/>
      <c r="ADX14" s="145"/>
      <c r="ADY14" s="145"/>
      <c r="ADZ14" s="145"/>
      <c r="AEA14" s="145"/>
      <c r="AEB14" s="145"/>
      <c r="AEC14" s="145"/>
      <c r="AED14" s="145"/>
      <c r="AEE14" s="145"/>
      <c r="AEF14" s="145"/>
      <c r="AEG14" s="145"/>
      <c r="AEH14" s="145"/>
      <c r="AEI14" s="145"/>
      <c r="AEJ14" s="145"/>
      <c r="AEK14" s="145"/>
      <c r="AEL14" s="145"/>
      <c r="AEM14" s="145"/>
      <c r="AEN14" s="145"/>
      <c r="AEO14" s="145"/>
      <c r="AEP14" s="145"/>
      <c r="AEQ14" s="145"/>
      <c r="AER14" s="145"/>
      <c r="AES14" s="145"/>
      <c r="AET14" s="145"/>
      <c r="AEU14" s="145"/>
      <c r="AEV14" s="145"/>
      <c r="AEW14" s="145"/>
      <c r="AEX14" s="145"/>
      <c r="AEY14" s="145"/>
      <c r="AEZ14" s="145"/>
      <c r="AFA14" s="145"/>
      <c r="AFB14" s="145"/>
      <c r="AFC14" s="145"/>
      <c r="AFD14" s="145"/>
      <c r="AFE14" s="145"/>
      <c r="AFF14" s="145"/>
      <c r="AFG14" s="145"/>
      <c r="AFH14" s="145"/>
      <c r="AFI14" s="145"/>
      <c r="AFJ14" s="145"/>
      <c r="AFK14" s="145"/>
      <c r="AFL14" s="145"/>
      <c r="AFM14" s="145"/>
      <c r="AFN14" s="145"/>
      <c r="AFO14" s="145"/>
      <c r="AFP14" s="145"/>
      <c r="AFQ14" s="145"/>
      <c r="AFR14" s="145"/>
      <c r="AFS14" s="145"/>
      <c r="AFT14" s="145"/>
      <c r="AFU14" s="145"/>
      <c r="AFV14" s="145"/>
      <c r="AFW14" s="145"/>
      <c r="AFX14" s="145"/>
      <c r="AFY14" s="145"/>
      <c r="AFZ14" s="145"/>
      <c r="AGA14" s="145"/>
      <c r="AGB14" s="145"/>
      <c r="AGC14" s="145"/>
      <c r="AGD14" s="145"/>
      <c r="AGE14" s="145"/>
      <c r="AGF14" s="145"/>
      <c r="AGG14" s="145"/>
      <c r="AGH14" s="145"/>
      <c r="AGI14" s="145"/>
      <c r="AGJ14" s="145"/>
      <c r="AGK14" s="145"/>
      <c r="AGL14" s="145"/>
      <c r="AGM14" s="145"/>
      <c r="AGN14" s="145"/>
      <c r="AGO14" s="145"/>
      <c r="AGP14" s="145"/>
      <c r="AGQ14" s="145"/>
      <c r="AGR14" s="145"/>
      <c r="AGS14" s="145"/>
      <c r="AGT14" s="145"/>
      <c r="AGU14" s="145"/>
      <c r="AGV14" s="145"/>
      <c r="AGW14" s="145"/>
      <c r="AGX14" s="145"/>
      <c r="AGY14" s="145"/>
      <c r="AGZ14" s="145"/>
      <c r="AHA14" s="145"/>
      <c r="AHB14" s="145"/>
      <c r="AHC14" s="145"/>
      <c r="AHD14" s="145"/>
      <c r="AHE14" s="145"/>
      <c r="AHF14" s="145"/>
      <c r="AHG14" s="145"/>
      <c r="AHH14" s="145"/>
      <c r="AHI14" s="145"/>
      <c r="AHJ14" s="145"/>
      <c r="AHK14" s="145"/>
      <c r="AHL14" s="145"/>
      <c r="AHM14" s="145"/>
      <c r="AHN14" s="145"/>
      <c r="AHO14" s="145"/>
      <c r="AHP14" s="145"/>
      <c r="AHQ14" s="145"/>
      <c r="AHR14" s="145"/>
      <c r="AHS14" s="145"/>
      <c r="AHT14" s="145"/>
      <c r="AHU14" s="145"/>
      <c r="AHV14" s="145"/>
      <c r="AHW14" s="145"/>
      <c r="AHX14" s="145"/>
      <c r="AHY14" s="145"/>
      <c r="AHZ14" s="145"/>
      <c r="AIA14" s="145"/>
      <c r="AIB14" s="145"/>
      <c r="AIC14" s="145"/>
      <c r="AID14" s="145"/>
      <c r="AIE14" s="145"/>
      <c r="AIF14" s="145"/>
      <c r="AIG14" s="145"/>
      <c r="AIH14" s="145"/>
      <c r="AII14" s="145"/>
      <c r="AIJ14" s="145"/>
      <c r="AIK14" s="145"/>
      <c r="AIL14" s="145"/>
      <c r="AIM14" s="145"/>
      <c r="AIN14" s="145"/>
      <c r="AIO14" s="145"/>
      <c r="AIP14" s="145"/>
      <c r="AIQ14" s="145"/>
      <c r="AIR14" s="145"/>
      <c r="AIS14" s="145"/>
      <c r="AIT14" s="145"/>
      <c r="AIU14" s="145"/>
      <c r="AIV14" s="145"/>
      <c r="AIW14" s="145"/>
      <c r="AIX14" s="145"/>
      <c r="AIY14" s="145"/>
      <c r="AIZ14" s="145"/>
      <c r="AJA14" s="145"/>
      <c r="AJB14" s="145"/>
      <c r="AJC14" s="145"/>
      <c r="AJD14" s="145"/>
      <c r="AJE14" s="145"/>
      <c r="AJF14" s="145"/>
      <c r="AJG14" s="145"/>
      <c r="AJH14" s="145"/>
      <c r="AJI14" s="145"/>
      <c r="AJJ14" s="145"/>
      <c r="AJK14" s="145"/>
      <c r="AJL14" s="145"/>
      <c r="AJM14" s="145"/>
      <c r="AJN14" s="145"/>
      <c r="AJO14" s="145"/>
      <c r="AJP14" s="145"/>
      <c r="AJQ14" s="145"/>
      <c r="AJR14" s="145"/>
      <c r="AJS14" s="145"/>
      <c r="AJT14" s="145"/>
      <c r="AJU14" s="145"/>
      <c r="AJV14" s="145"/>
      <c r="AJW14" s="145"/>
      <c r="AJX14" s="145"/>
      <c r="AJY14" s="145"/>
      <c r="AJZ14" s="145"/>
      <c r="AKA14" s="145"/>
      <c r="AKB14" s="145"/>
      <c r="AKC14" s="145"/>
      <c r="AKD14" s="145"/>
      <c r="AKE14" s="145"/>
      <c r="AKF14" s="145"/>
      <c r="AKG14" s="145"/>
      <c r="AKH14" s="145"/>
      <c r="AKI14" s="145"/>
      <c r="AKJ14" s="145"/>
      <c r="AKK14" s="145"/>
      <c r="AKL14" s="145"/>
      <c r="AKM14" s="145"/>
      <c r="AKN14" s="145"/>
      <c r="AKO14" s="145"/>
      <c r="AKP14" s="145"/>
      <c r="AKQ14" s="145"/>
      <c r="AKR14" s="145"/>
      <c r="AKS14" s="145"/>
      <c r="AKT14" s="145"/>
      <c r="AKU14" s="145"/>
      <c r="AKV14" s="145"/>
      <c r="AKW14" s="145"/>
      <c r="AKX14" s="145"/>
      <c r="AKY14" s="145"/>
      <c r="AKZ14" s="145"/>
      <c r="ALA14" s="145"/>
      <c r="ALB14" s="145"/>
      <c r="ALC14" s="145"/>
      <c r="ALD14" s="145"/>
      <c r="ALE14" s="145"/>
      <c r="ALF14" s="145"/>
      <c r="ALG14" s="145"/>
      <c r="ALH14" s="145"/>
      <c r="ALI14" s="145"/>
      <c r="ALJ14" s="145"/>
      <c r="ALK14" s="145"/>
      <c r="ALL14" s="145"/>
      <c r="ALM14" s="145"/>
      <c r="ALN14" s="145"/>
      <c r="ALO14" s="145"/>
      <c r="ALP14" s="145"/>
      <c r="ALQ14" s="145"/>
      <c r="ALR14" s="145"/>
      <c r="ALS14" s="145"/>
      <c r="ALT14" s="145"/>
      <c r="ALU14" s="145"/>
      <c r="ALV14" s="145"/>
      <c r="ALW14" s="145"/>
      <c r="ALX14" s="145"/>
      <c r="ALY14" s="145"/>
      <c r="ALZ14" s="145"/>
      <c r="AMA14" s="145"/>
      <c r="AMB14" s="145"/>
      <c r="AMC14" s="145"/>
      <c r="AMD14" s="145"/>
      <c r="AME14" s="145"/>
      <c r="AMF14" s="145"/>
      <c r="AMG14" s="145"/>
      <c r="AMH14" s="145"/>
      <c r="AMI14" s="145"/>
      <c r="AMJ14" s="145"/>
      <c r="AMK14" s="145"/>
      <c r="AML14" s="145"/>
    </row>
    <row r="15" spans="1:1026" s="131" customFormat="1">
      <c r="A15" s="145" t="str">
        <f t="shared" si="0"/>
        <v>LOAN.BM_RETURNED</v>
      </c>
      <c r="B15" s="134">
        <f t="shared" si="4"/>
        <v>110011</v>
      </c>
      <c r="C15" s="146">
        <v>0</v>
      </c>
      <c r="D15" s="146">
        <v>1</v>
      </c>
      <c r="E15" s="146">
        <f t="shared" si="1"/>
        <v>100000</v>
      </c>
      <c r="F15" s="146">
        <v>100000</v>
      </c>
      <c r="G15" s="146" t="s">
        <v>34</v>
      </c>
      <c r="H15" s="146">
        <v>100000</v>
      </c>
      <c r="I15" s="145" t="s">
        <v>505</v>
      </c>
      <c r="J15" s="146">
        <f>VLOOKUP(I15,T_FSM_TYPE!$A:$B,2,0)</f>
        <v>110000</v>
      </c>
      <c r="K15" s="131" t="s">
        <v>528</v>
      </c>
      <c r="L15" s="145" t="s">
        <v>37</v>
      </c>
      <c r="M15" s="215" t="str">
        <f t="shared" si="2"/>
        <v>BM_RETURNED</v>
      </c>
      <c r="N15" s="145" t="str">
        <f t="shared" si="3"/>
        <v>INSERT INTO T_FSM_STATE VALUES(110011, 0, 1, 100000, 100000, GETDATE(), 100000, 110000, 'BM_RETURNED', '?' ,'BM_RETURNED')</v>
      </c>
      <c r="O15" s="145"/>
      <c r="P15" s="145"/>
      <c r="Q15" s="145"/>
      <c r="R15" s="145"/>
      <c r="S15" s="145"/>
      <c r="T15" s="145"/>
      <c r="U15" s="145"/>
      <c r="V15" s="145"/>
      <c r="W15" s="145"/>
      <c r="X15" s="145"/>
      <c r="Y15" s="145"/>
      <c r="Z15" s="145"/>
      <c r="AA15" s="145"/>
      <c r="AB15" s="145"/>
      <c r="AC15" s="145"/>
      <c r="AD15" s="145"/>
      <c r="AE15" s="145"/>
      <c r="AF15" s="145"/>
      <c r="AG15" s="145"/>
      <c r="AH15" s="145"/>
      <c r="AI15" s="145"/>
      <c r="AJ15" s="145"/>
      <c r="AK15" s="145"/>
      <c r="AL15" s="145"/>
      <c r="AM15" s="145"/>
      <c r="AN15" s="145"/>
      <c r="AO15" s="145"/>
      <c r="AP15" s="145"/>
      <c r="AQ15" s="145"/>
      <c r="AR15" s="145"/>
      <c r="AS15" s="145"/>
      <c r="AT15" s="145"/>
      <c r="AU15" s="145"/>
      <c r="AV15" s="145"/>
      <c r="AW15" s="145"/>
      <c r="AX15" s="145"/>
      <c r="AY15" s="145"/>
      <c r="AZ15" s="145"/>
      <c r="BA15" s="145"/>
      <c r="BB15" s="145"/>
      <c r="BC15" s="145"/>
      <c r="BD15" s="145"/>
      <c r="BE15" s="145"/>
      <c r="BF15" s="145"/>
      <c r="BG15" s="145"/>
      <c r="BH15" s="145"/>
      <c r="BI15" s="145"/>
      <c r="BJ15" s="145"/>
      <c r="BK15" s="145"/>
      <c r="BL15" s="145"/>
      <c r="BM15" s="145"/>
      <c r="BN15" s="145"/>
      <c r="BO15" s="145"/>
      <c r="BP15" s="145"/>
      <c r="BQ15" s="145"/>
      <c r="BR15" s="145"/>
      <c r="BS15" s="145"/>
      <c r="BT15" s="145"/>
      <c r="BU15" s="145"/>
      <c r="BV15" s="145"/>
      <c r="BW15" s="145"/>
      <c r="BX15" s="145"/>
      <c r="BY15" s="145"/>
      <c r="BZ15" s="145"/>
      <c r="CA15" s="145"/>
      <c r="CB15" s="145"/>
      <c r="CC15" s="145"/>
      <c r="CD15" s="145"/>
      <c r="CE15" s="145"/>
      <c r="CF15" s="145"/>
      <c r="CG15" s="145"/>
      <c r="CH15" s="145"/>
      <c r="CI15" s="145"/>
      <c r="CJ15" s="145"/>
      <c r="CK15" s="145"/>
      <c r="CL15" s="145"/>
      <c r="CM15" s="145"/>
      <c r="CN15" s="145"/>
      <c r="CO15" s="145"/>
      <c r="CP15" s="145"/>
      <c r="CQ15" s="145"/>
      <c r="CR15" s="145"/>
      <c r="CS15" s="145"/>
      <c r="CT15" s="145"/>
      <c r="CU15" s="145"/>
      <c r="CV15" s="145"/>
      <c r="CW15" s="145"/>
      <c r="CX15" s="145"/>
      <c r="CY15" s="145"/>
      <c r="CZ15" s="145"/>
      <c r="DA15" s="145"/>
      <c r="DB15" s="145"/>
      <c r="DC15" s="145"/>
      <c r="DD15" s="145"/>
      <c r="DE15" s="145"/>
      <c r="DF15" s="145"/>
      <c r="DG15" s="145"/>
      <c r="DH15" s="145"/>
      <c r="DI15" s="145"/>
      <c r="DJ15" s="145"/>
      <c r="DK15" s="145"/>
      <c r="DL15" s="145"/>
      <c r="DM15" s="145"/>
      <c r="DN15" s="145"/>
      <c r="DO15" s="145"/>
      <c r="DP15" s="145"/>
      <c r="DQ15" s="145"/>
      <c r="DR15" s="145"/>
      <c r="DS15" s="145"/>
      <c r="DT15" s="145"/>
      <c r="DU15" s="145"/>
      <c r="DV15" s="145"/>
      <c r="DW15" s="145"/>
      <c r="DX15" s="145"/>
      <c r="DY15" s="145"/>
      <c r="DZ15" s="145"/>
      <c r="EA15" s="145"/>
      <c r="EB15" s="145"/>
      <c r="EC15" s="145"/>
      <c r="ED15" s="145"/>
      <c r="EE15" s="145"/>
      <c r="EF15" s="145"/>
      <c r="EG15" s="145"/>
      <c r="EH15" s="145"/>
      <c r="EI15" s="145"/>
      <c r="EJ15" s="145"/>
      <c r="EK15" s="145"/>
      <c r="EL15" s="145"/>
      <c r="EM15" s="145"/>
      <c r="EN15" s="145"/>
      <c r="EO15" s="145"/>
      <c r="EP15" s="145"/>
      <c r="EQ15" s="145"/>
      <c r="ER15" s="145"/>
      <c r="ES15" s="145"/>
      <c r="ET15" s="145"/>
      <c r="EU15" s="145"/>
      <c r="EV15" s="145"/>
      <c r="EW15" s="145"/>
      <c r="EX15" s="145"/>
      <c r="EY15" s="145"/>
      <c r="EZ15" s="145"/>
      <c r="FA15" s="145"/>
      <c r="FB15" s="145"/>
      <c r="FC15" s="145"/>
      <c r="FD15" s="145"/>
      <c r="FE15" s="145"/>
      <c r="FF15" s="145"/>
      <c r="FG15" s="145"/>
      <c r="FH15" s="145"/>
      <c r="FI15" s="145"/>
      <c r="FJ15" s="145"/>
      <c r="FK15" s="145"/>
      <c r="FL15" s="145"/>
      <c r="FM15" s="145"/>
      <c r="FN15" s="145"/>
      <c r="FO15" s="145"/>
      <c r="FP15" s="145"/>
      <c r="FQ15" s="145"/>
      <c r="FR15" s="145"/>
      <c r="FS15" s="145"/>
      <c r="FT15" s="145"/>
      <c r="FU15" s="145"/>
      <c r="FV15" s="145"/>
      <c r="FW15" s="145"/>
      <c r="FX15" s="145"/>
      <c r="FY15" s="145"/>
      <c r="FZ15" s="145"/>
      <c r="GA15" s="145"/>
      <c r="GB15" s="145"/>
      <c r="GC15" s="145"/>
      <c r="GD15" s="145"/>
      <c r="GE15" s="145"/>
      <c r="GF15" s="145"/>
      <c r="GG15" s="145"/>
      <c r="GH15" s="145"/>
      <c r="GI15" s="145"/>
      <c r="GJ15" s="145"/>
      <c r="GK15" s="145"/>
      <c r="GL15" s="145"/>
      <c r="GM15" s="145"/>
      <c r="GN15" s="145"/>
      <c r="GO15" s="145"/>
      <c r="GP15" s="145"/>
      <c r="GQ15" s="145"/>
      <c r="GR15" s="145"/>
      <c r="GS15" s="145"/>
      <c r="GT15" s="145"/>
      <c r="GU15" s="145"/>
      <c r="GV15" s="145"/>
      <c r="GW15" s="145"/>
      <c r="GX15" s="145"/>
      <c r="GY15" s="145"/>
      <c r="GZ15" s="145"/>
      <c r="HA15" s="145"/>
      <c r="HB15" s="145"/>
      <c r="HC15" s="145"/>
      <c r="HD15" s="145"/>
      <c r="HE15" s="145"/>
      <c r="HF15" s="145"/>
      <c r="HG15" s="145"/>
      <c r="HH15" s="145"/>
      <c r="HI15" s="145"/>
      <c r="HJ15" s="145"/>
      <c r="HK15" s="145"/>
      <c r="HL15" s="145"/>
      <c r="HM15" s="145"/>
      <c r="HN15" s="145"/>
      <c r="HO15" s="145"/>
      <c r="HP15" s="145"/>
      <c r="HQ15" s="145"/>
      <c r="HR15" s="145"/>
      <c r="HS15" s="145"/>
      <c r="HT15" s="145"/>
      <c r="HU15" s="145"/>
      <c r="HV15" s="145"/>
      <c r="HW15" s="145"/>
      <c r="HX15" s="145"/>
      <c r="HY15" s="145"/>
      <c r="HZ15" s="145"/>
      <c r="IA15" s="145"/>
      <c r="IB15" s="145"/>
      <c r="IC15" s="145"/>
      <c r="ID15" s="145"/>
      <c r="IE15" s="145"/>
      <c r="IF15" s="145"/>
      <c r="IG15" s="145"/>
      <c r="IH15" s="145"/>
      <c r="II15" s="145"/>
      <c r="IJ15" s="145"/>
      <c r="IK15" s="145"/>
      <c r="IL15" s="145"/>
      <c r="IM15" s="145"/>
      <c r="IN15" s="145"/>
      <c r="IO15" s="145"/>
      <c r="IP15" s="145"/>
      <c r="IQ15" s="145"/>
      <c r="IR15" s="145"/>
      <c r="IS15" s="145"/>
      <c r="IT15" s="145"/>
      <c r="IU15" s="145"/>
      <c r="IV15" s="145"/>
      <c r="IW15" s="145"/>
      <c r="IX15" s="145"/>
      <c r="IY15" s="145"/>
      <c r="IZ15" s="145"/>
      <c r="JA15" s="145"/>
      <c r="JB15" s="145"/>
      <c r="JC15" s="145"/>
      <c r="JD15" s="145"/>
      <c r="JE15" s="145"/>
      <c r="JF15" s="145"/>
      <c r="JG15" s="145"/>
      <c r="JH15" s="145"/>
      <c r="JI15" s="145"/>
      <c r="JJ15" s="145"/>
      <c r="JK15" s="145"/>
      <c r="JL15" s="145"/>
      <c r="JM15" s="145"/>
      <c r="JN15" s="145"/>
      <c r="JO15" s="145"/>
      <c r="JP15" s="145"/>
      <c r="JQ15" s="145"/>
      <c r="JR15" s="145"/>
      <c r="JS15" s="145"/>
      <c r="JT15" s="145"/>
      <c r="JU15" s="145"/>
      <c r="JV15" s="145"/>
      <c r="JW15" s="145"/>
      <c r="JX15" s="145"/>
      <c r="JY15" s="145"/>
      <c r="JZ15" s="145"/>
      <c r="KA15" s="145"/>
      <c r="KB15" s="145"/>
      <c r="KC15" s="145"/>
      <c r="KD15" s="145"/>
      <c r="KE15" s="145"/>
      <c r="KF15" s="145"/>
      <c r="KG15" s="145"/>
      <c r="KH15" s="145"/>
      <c r="KI15" s="145"/>
      <c r="KJ15" s="145"/>
      <c r="KK15" s="145"/>
      <c r="KL15" s="145"/>
      <c r="KM15" s="145"/>
      <c r="KN15" s="145"/>
      <c r="KO15" s="145"/>
      <c r="KP15" s="145"/>
      <c r="KQ15" s="145"/>
      <c r="KR15" s="145"/>
      <c r="KS15" s="145"/>
      <c r="KT15" s="145"/>
      <c r="KU15" s="145"/>
      <c r="KV15" s="145"/>
      <c r="KW15" s="145"/>
      <c r="KX15" s="145"/>
      <c r="KY15" s="145"/>
      <c r="KZ15" s="145"/>
      <c r="LA15" s="145"/>
      <c r="LB15" s="145"/>
      <c r="LC15" s="145"/>
      <c r="LD15" s="145"/>
      <c r="LE15" s="145"/>
      <c r="LF15" s="145"/>
      <c r="LG15" s="145"/>
      <c r="LH15" s="145"/>
      <c r="LI15" s="145"/>
      <c r="LJ15" s="145"/>
      <c r="LK15" s="145"/>
      <c r="LL15" s="145"/>
      <c r="LM15" s="145"/>
      <c r="LN15" s="145"/>
      <c r="LO15" s="145"/>
      <c r="LP15" s="145"/>
      <c r="LQ15" s="145"/>
      <c r="LR15" s="145"/>
      <c r="LS15" s="145"/>
      <c r="LT15" s="145"/>
      <c r="LU15" s="145"/>
      <c r="LV15" s="145"/>
      <c r="LW15" s="145"/>
      <c r="LX15" s="145"/>
      <c r="LY15" s="145"/>
      <c r="LZ15" s="145"/>
      <c r="MA15" s="145"/>
      <c r="MB15" s="145"/>
      <c r="MC15" s="145"/>
      <c r="MD15" s="145"/>
      <c r="ME15" s="145"/>
      <c r="MF15" s="145"/>
      <c r="MG15" s="145"/>
      <c r="MH15" s="145"/>
      <c r="MI15" s="145"/>
      <c r="MJ15" s="145"/>
      <c r="MK15" s="145"/>
      <c r="ML15" s="145"/>
      <c r="MM15" s="145"/>
      <c r="MN15" s="145"/>
      <c r="MO15" s="145"/>
      <c r="MP15" s="145"/>
      <c r="MQ15" s="145"/>
      <c r="MR15" s="145"/>
      <c r="MS15" s="145"/>
      <c r="MT15" s="145"/>
      <c r="MU15" s="145"/>
      <c r="MV15" s="145"/>
      <c r="MW15" s="145"/>
      <c r="MX15" s="145"/>
      <c r="MY15" s="145"/>
      <c r="MZ15" s="145"/>
      <c r="NA15" s="145"/>
      <c r="NB15" s="145"/>
      <c r="NC15" s="145"/>
      <c r="ND15" s="145"/>
      <c r="NE15" s="145"/>
      <c r="NF15" s="145"/>
      <c r="NG15" s="145"/>
      <c r="NH15" s="145"/>
      <c r="NI15" s="145"/>
      <c r="NJ15" s="145"/>
      <c r="NK15" s="145"/>
      <c r="NL15" s="145"/>
      <c r="NM15" s="145"/>
      <c r="NN15" s="145"/>
      <c r="NO15" s="145"/>
      <c r="NP15" s="145"/>
      <c r="NQ15" s="145"/>
      <c r="NR15" s="145"/>
      <c r="NS15" s="145"/>
      <c r="NT15" s="145"/>
      <c r="NU15" s="145"/>
      <c r="NV15" s="145"/>
      <c r="NW15" s="145"/>
      <c r="NX15" s="145"/>
      <c r="NY15" s="145"/>
      <c r="NZ15" s="145"/>
      <c r="OA15" s="145"/>
      <c r="OB15" s="145"/>
      <c r="OC15" s="145"/>
      <c r="OD15" s="145"/>
      <c r="OE15" s="145"/>
      <c r="OF15" s="145"/>
      <c r="OG15" s="145"/>
      <c r="OH15" s="145"/>
      <c r="OI15" s="145"/>
      <c r="OJ15" s="145"/>
      <c r="OK15" s="145"/>
      <c r="OL15" s="145"/>
      <c r="OM15" s="145"/>
      <c r="ON15" s="145"/>
      <c r="OO15" s="145"/>
      <c r="OP15" s="145"/>
      <c r="OQ15" s="145"/>
      <c r="OR15" s="145"/>
      <c r="OS15" s="145"/>
      <c r="OT15" s="145"/>
      <c r="OU15" s="145"/>
      <c r="OV15" s="145"/>
      <c r="OW15" s="145"/>
      <c r="OX15" s="145"/>
      <c r="OY15" s="145"/>
      <c r="OZ15" s="145"/>
      <c r="PA15" s="145"/>
      <c r="PB15" s="145"/>
      <c r="PC15" s="145"/>
      <c r="PD15" s="145"/>
      <c r="PE15" s="145"/>
      <c r="PF15" s="145"/>
      <c r="PG15" s="145"/>
      <c r="PH15" s="145"/>
      <c r="PI15" s="145"/>
      <c r="PJ15" s="145"/>
      <c r="PK15" s="145"/>
      <c r="PL15" s="145"/>
      <c r="PM15" s="145"/>
      <c r="PN15" s="145"/>
      <c r="PO15" s="145"/>
      <c r="PP15" s="145"/>
      <c r="PQ15" s="145"/>
      <c r="PR15" s="145"/>
      <c r="PS15" s="145"/>
      <c r="PT15" s="145"/>
      <c r="PU15" s="145"/>
      <c r="PV15" s="145"/>
      <c r="PW15" s="145"/>
      <c r="PX15" s="145"/>
      <c r="PY15" s="145"/>
      <c r="PZ15" s="145"/>
      <c r="QA15" s="145"/>
      <c r="QB15" s="145"/>
      <c r="QC15" s="145"/>
      <c r="QD15" s="145"/>
      <c r="QE15" s="145"/>
      <c r="QF15" s="145"/>
      <c r="QG15" s="145"/>
      <c r="QH15" s="145"/>
      <c r="QI15" s="145"/>
      <c r="QJ15" s="145"/>
      <c r="QK15" s="145"/>
      <c r="QL15" s="145"/>
      <c r="QM15" s="145"/>
      <c r="QN15" s="145"/>
      <c r="QO15" s="145"/>
      <c r="QP15" s="145"/>
      <c r="QQ15" s="145"/>
      <c r="QR15" s="145"/>
      <c r="QS15" s="145"/>
      <c r="QT15" s="145"/>
      <c r="QU15" s="145"/>
      <c r="QV15" s="145"/>
      <c r="QW15" s="145"/>
      <c r="QX15" s="145"/>
      <c r="QY15" s="145"/>
      <c r="QZ15" s="145"/>
      <c r="RA15" s="145"/>
      <c r="RB15" s="145"/>
      <c r="RC15" s="145"/>
      <c r="RD15" s="145"/>
      <c r="RE15" s="145"/>
      <c r="RF15" s="145"/>
      <c r="RG15" s="145"/>
      <c r="RH15" s="145"/>
      <c r="RI15" s="145"/>
      <c r="RJ15" s="145"/>
      <c r="RK15" s="145"/>
      <c r="RL15" s="145"/>
      <c r="RM15" s="145"/>
      <c r="RN15" s="145"/>
      <c r="RO15" s="145"/>
      <c r="RP15" s="145"/>
      <c r="RQ15" s="145"/>
      <c r="RR15" s="145"/>
      <c r="RS15" s="145"/>
      <c r="RT15" s="145"/>
      <c r="RU15" s="145"/>
      <c r="RV15" s="145"/>
      <c r="RW15" s="145"/>
      <c r="RX15" s="145"/>
      <c r="RY15" s="145"/>
      <c r="RZ15" s="145"/>
      <c r="SA15" s="145"/>
      <c r="SB15" s="145"/>
      <c r="SC15" s="145"/>
      <c r="SD15" s="145"/>
      <c r="SE15" s="145"/>
      <c r="SF15" s="145"/>
      <c r="SG15" s="145"/>
      <c r="SH15" s="145"/>
      <c r="SI15" s="145"/>
      <c r="SJ15" s="145"/>
      <c r="SK15" s="145"/>
      <c r="SL15" s="145"/>
      <c r="SM15" s="145"/>
      <c r="SN15" s="145"/>
      <c r="SO15" s="145"/>
      <c r="SP15" s="145"/>
      <c r="SQ15" s="145"/>
      <c r="SR15" s="145"/>
      <c r="SS15" s="145"/>
      <c r="ST15" s="145"/>
      <c r="SU15" s="145"/>
      <c r="SV15" s="145"/>
      <c r="SW15" s="145"/>
      <c r="SX15" s="145"/>
      <c r="SY15" s="145"/>
      <c r="SZ15" s="145"/>
      <c r="TA15" s="145"/>
      <c r="TB15" s="145"/>
      <c r="TC15" s="145"/>
      <c r="TD15" s="145"/>
      <c r="TE15" s="145"/>
      <c r="TF15" s="145"/>
      <c r="TG15" s="145"/>
      <c r="TH15" s="145"/>
      <c r="TI15" s="145"/>
      <c r="TJ15" s="145"/>
      <c r="TK15" s="145"/>
      <c r="TL15" s="145"/>
      <c r="TM15" s="145"/>
      <c r="TN15" s="145"/>
      <c r="TO15" s="145"/>
      <c r="TP15" s="145"/>
      <c r="TQ15" s="145"/>
      <c r="TR15" s="145"/>
      <c r="TS15" s="145"/>
      <c r="TT15" s="145"/>
      <c r="TU15" s="145"/>
      <c r="TV15" s="145"/>
      <c r="TW15" s="145"/>
      <c r="TX15" s="145"/>
      <c r="TY15" s="145"/>
      <c r="TZ15" s="145"/>
      <c r="UA15" s="145"/>
      <c r="UB15" s="145"/>
      <c r="UC15" s="145"/>
      <c r="UD15" s="145"/>
      <c r="UE15" s="145"/>
      <c r="UF15" s="145"/>
      <c r="UG15" s="145"/>
      <c r="UH15" s="145"/>
      <c r="UI15" s="145"/>
      <c r="UJ15" s="145"/>
      <c r="UK15" s="145"/>
      <c r="UL15" s="145"/>
      <c r="UM15" s="145"/>
      <c r="UN15" s="145"/>
      <c r="UO15" s="145"/>
      <c r="UP15" s="145"/>
      <c r="UQ15" s="145"/>
      <c r="UR15" s="145"/>
      <c r="US15" s="145"/>
      <c r="UT15" s="145"/>
      <c r="UU15" s="145"/>
      <c r="UV15" s="145"/>
      <c r="UW15" s="145"/>
      <c r="UX15" s="145"/>
      <c r="UY15" s="145"/>
      <c r="UZ15" s="145"/>
      <c r="VA15" s="145"/>
      <c r="VB15" s="145"/>
      <c r="VC15" s="145"/>
      <c r="VD15" s="145"/>
      <c r="VE15" s="145"/>
      <c r="VF15" s="145"/>
      <c r="VG15" s="145"/>
      <c r="VH15" s="145"/>
      <c r="VI15" s="145"/>
      <c r="VJ15" s="145"/>
      <c r="VK15" s="145"/>
      <c r="VL15" s="145"/>
      <c r="VM15" s="145"/>
      <c r="VN15" s="145"/>
      <c r="VO15" s="145"/>
      <c r="VP15" s="145"/>
      <c r="VQ15" s="145"/>
      <c r="VR15" s="145"/>
      <c r="VS15" s="145"/>
      <c r="VT15" s="145"/>
      <c r="VU15" s="145"/>
      <c r="VV15" s="145"/>
      <c r="VW15" s="145"/>
      <c r="VX15" s="145"/>
      <c r="VY15" s="145"/>
      <c r="VZ15" s="145"/>
      <c r="WA15" s="145"/>
      <c r="WB15" s="145"/>
      <c r="WC15" s="145"/>
      <c r="WD15" s="145"/>
      <c r="WE15" s="145"/>
      <c r="WF15" s="145"/>
      <c r="WG15" s="145"/>
      <c r="WH15" s="145"/>
      <c r="WI15" s="145"/>
      <c r="WJ15" s="145"/>
      <c r="WK15" s="145"/>
      <c r="WL15" s="145"/>
      <c r="WM15" s="145"/>
      <c r="WN15" s="145"/>
      <c r="WO15" s="145"/>
      <c r="WP15" s="145"/>
      <c r="WQ15" s="145"/>
      <c r="WR15" s="145"/>
      <c r="WS15" s="145"/>
      <c r="WT15" s="145"/>
      <c r="WU15" s="145"/>
      <c r="WV15" s="145"/>
      <c r="WW15" s="145"/>
      <c r="WX15" s="145"/>
      <c r="WY15" s="145"/>
      <c r="WZ15" s="145"/>
      <c r="XA15" s="145"/>
      <c r="XB15" s="145"/>
      <c r="XC15" s="145"/>
      <c r="XD15" s="145"/>
      <c r="XE15" s="145"/>
      <c r="XF15" s="145"/>
      <c r="XG15" s="145"/>
      <c r="XH15" s="145"/>
      <c r="XI15" s="145"/>
      <c r="XJ15" s="145"/>
      <c r="XK15" s="145"/>
      <c r="XL15" s="145"/>
      <c r="XM15" s="145"/>
      <c r="XN15" s="145"/>
      <c r="XO15" s="145"/>
      <c r="XP15" s="145"/>
      <c r="XQ15" s="145"/>
      <c r="XR15" s="145"/>
      <c r="XS15" s="145"/>
      <c r="XT15" s="145"/>
      <c r="XU15" s="145"/>
      <c r="XV15" s="145"/>
      <c r="XW15" s="145"/>
      <c r="XX15" s="145"/>
      <c r="XY15" s="145"/>
      <c r="XZ15" s="145"/>
      <c r="YA15" s="145"/>
      <c r="YB15" s="145"/>
      <c r="YC15" s="145"/>
      <c r="YD15" s="145"/>
      <c r="YE15" s="145"/>
      <c r="YF15" s="145"/>
      <c r="YG15" s="145"/>
      <c r="YH15" s="145"/>
      <c r="YI15" s="145"/>
      <c r="YJ15" s="145"/>
      <c r="YK15" s="145"/>
      <c r="YL15" s="145"/>
      <c r="YM15" s="145"/>
      <c r="YN15" s="145"/>
      <c r="YO15" s="145"/>
      <c r="YP15" s="145"/>
      <c r="YQ15" s="145"/>
      <c r="YR15" s="145"/>
      <c r="YS15" s="145"/>
      <c r="YT15" s="145"/>
      <c r="YU15" s="145"/>
      <c r="YV15" s="145"/>
      <c r="YW15" s="145"/>
      <c r="YX15" s="145"/>
      <c r="YY15" s="145"/>
      <c r="YZ15" s="145"/>
      <c r="ZA15" s="145"/>
      <c r="ZB15" s="145"/>
      <c r="ZC15" s="145"/>
      <c r="ZD15" s="145"/>
      <c r="ZE15" s="145"/>
      <c r="ZF15" s="145"/>
      <c r="ZG15" s="145"/>
      <c r="ZH15" s="145"/>
      <c r="ZI15" s="145"/>
      <c r="ZJ15" s="145"/>
      <c r="ZK15" s="145"/>
      <c r="ZL15" s="145"/>
      <c r="ZM15" s="145"/>
      <c r="ZN15" s="145"/>
      <c r="ZO15" s="145"/>
      <c r="ZP15" s="145"/>
      <c r="ZQ15" s="145"/>
      <c r="ZR15" s="145"/>
      <c r="ZS15" s="145"/>
      <c r="ZT15" s="145"/>
      <c r="ZU15" s="145"/>
      <c r="ZV15" s="145"/>
      <c r="ZW15" s="145"/>
      <c r="ZX15" s="145"/>
      <c r="ZY15" s="145"/>
      <c r="ZZ15" s="145"/>
      <c r="AAA15" s="145"/>
      <c r="AAB15" s="145"/>
      <c r="AAC15" s="145"/>
      <c r="AAD15" s="145"/>
      <c r="AAE15" s="145"/>
      <c r="AAF15" s="145"/>
      <c r="AAG15" s="145"/>
      <c r="AAH15" s="145"/>
      <c r="AAI15" s="145"/>
      <c r="AAJ15" s="145"/>
      <c r="AAK15" s="145"/>
      <c r="AAL15" s="145"/>
      <c r="AAM15" s="145"/>
      <c r="AAN15" s="145"/>
      <c r="AAO15" s="145"/>
      <c r="AAP15" s="145"/>
      <c r="AAQ15" s="145"/>
      <c r="AAR15" s="145"/>
      <c r="AAS15" s="145"/>
      <c r="AAT15" s="145"/>
      <c r="AAU15" s="145"/>
      <c r="AAV15" s="145"/>
      <c r="AAW15" s="145"/>
      <c r="AAX15" s="145"/>
      <c r="AAY15" s="145"/>
      <c r="AAZ15" s="145"/>
      <c r="ABA15" s="145"/>
      <c r="ABB15" s="145"/>
      <c r="ABC15" s="145"/>
      <c r="ABD15" s="145"/>
      <c r="ABE15" s="145"/>
      <c r="ABF15" s="145"/>
      <c r="ABG15" s="145"/>
      <c r="ABH15" s="145"/>
      <c r="ABI15" s="145"/>
      <c r="ABJ15" s="145"/>
      <c r="ABK15" s="145"/>
      <c r="ABL15" s="145"/>
      <c r="ABM15" s="145"/>
      <c r="ABN15" s="145"/>
      <c r="ABO15" s="145"/>
      <c r="ABP15" s="145"/>
      <c r="ABQ15" s="145"/>
      <c r="ABR15" s="145"/>
      <c r="ABS15" s="145"/>
      <c r="ABT15" s="145"/>
      <c r="ABU15" s="145"/>
      <c r="ABV15" s="145"/>
      <c r="ABW15" s="145"/>
      <c r="ABX15" s="145"/>
      <c r="ABY15" s="145"/>
      <c r="ABZ15" s="145"/>
      <c r="ACA15" s="145"/>
      <c r="ACB15" s="145"/>
      <c r="ACC15" s="145"/>
      <c r="ACD15" s="145"/>
      <c r="ACE15" s="145"/>
      <c r="ACF15" s="145"/>
      <c r="ACG15" s="145"/>
      <c r="ACH15" s="145"/>
      <c r="ACI15" s="145"/>
      <c r="ACJ15" s="145"/>
      <c r="ACK15" s="145"/>
      <c r="ACL15" s="145"/>
      <c r="ACM15" s="145"/>
      <c r="ACN15" s="145"/>
      <c r="ACO15" s="145"/>
      <c r="ACP15" s="145"/>
      <c r="ACQ15" s="145"/>
      <c r="ACR15" s="145"/>
      <c r="ACS15" s="145"/>
      <c r="ACT15" s="145"/>
      <c r="ACU15" s="145"/>
      <c r="ACV15" s="145"/>
      <c r="ACW15" s="145"/>
      <c r="ACX15" s="145"/>
      <c r="ACY15" s="145"/>
      <c r="ACZ15" s="145"/>
      <c r="ADA15" s="145"/>
      <c r="ADB15" s="145"/>
      <c r="ADC15" s="145"/>
      <c r="ADD15" s="145"/>
      <c r="ADE15" s="145"/>
      <c r="ADF15" s="145"/>
      <c r="ADG15" s="145"/>
      <c r="ADH15" s="145"/>
      <c r="ADI15" s="145"/>
      <c r="ADJ15" s="145"/>
      <c r="ADK15" s="145"/>
      <c r="ADL15" s="145"/>
      <c r="ADM15" s="145"/>
      <c r="ADN15" s="145"/>
      <c r="ADO15" s="145"/>
      <c r="ADP15" s="145"/>
      <c r="ADQ15" s="145"/>
      <c r="ADR15" s="145"/>
      <c r="ADS15" s="145"/>
      <c r="ADT15" s="145"/>
      <c r="ADU15" s="145"/>
      <c r="ADV15" s="145"/>
      <c r="ADW15" s="145"/>
      <c r="ADX15" s="145"/>
      <c r="ADY15" s="145"/>
      <c r="ADZ15" s="145"/>
      <c r="AEA15" s="145"/>
      <c r="AEB15" s="145"/>
      <c r="AEC15" s="145"/>
      <c r="AED15" s="145"/>
      <c r="AEE15" s="145"/>
      <c r="AEF15" s="145"/>
      <c r="AEG15" s="145"/>
      <c r="AEH15" s="145"/>
      <c r="AEI15" s="145"/>
      <c r="AEJ15" s="145"/>
      <c r="AEK15" s="145"/>
      <c r="AEL15" s="145"/>
      <c r="AEM15" s="145"/>
      <c r="AEN15" s="145"/>
      <c r="AEO15" s="145"/>
      <c r="AEP15" s="145"/>
      <c r="AEQ15" s="145"/>
      <c r="AER15" s="145"/>
      <c r="AES15" s="145"/>
      <c r="AET15" s="145"/>
      <c r="AEU15" s="145"/>
      <c r="AEV15" s="145"/>
      <c r="AEW15" s="145"/>
      <c r="AEX15" s="145"/>
      <c r="AEY15" s="145"/>
      <c r="AEZ15" s="145"/>
      <c r="AFA15" s="145"/>
      <c r="AFB15" s="145"/>
      <c r="AFC15" s="145"/>
      <c r="AFD15" s="145"/>
      <c r="AFE15" s="145"/>
      <c r="AFF15" s="145"/>
      <c r="AFG15" s="145"/>
      <c r="AFH15" s="145"/>
      <c r="AFI15" s="145"/>
      <c r="AFJ15" s="145"/>
      <c r="AFK15" s="145"/>
      <c r="AFL15" s="145"/>
      <c r="AFM15" s="145"/>
      <c r="AFN15" s="145"/>
      <c r="AFO15" s="145"/>
      <c r="AFP15" s="145"/>
      <c r="AFQ15" s="145"/>
      <c r="AFR15" s="145"/>
      <c r="AFS15" s="145"/>
      <c r="AFT15" s="145"/>
      <c r="AFU15" s="145"/>
      <c r="AFV15" s="145"/>
      <c r="AFW15" s="145"/>
      <c r="AFX15" s="145"/>
      <c r="AFY15" s="145"/>
      <c r="AFZ15" s="145"/>
      <c r="AGA15" s="145"/>
      <c r="AGB15" s="145"/>
      <c r="AGC15" s="145"/>
      <c r="AGD15" s="145"/>
      <c r="AGE15" s="145"/>
      <c r="AGF15" s="145"/>
      <c r="AGG15" s="145"/>
      <c r="AGH15" s="145"/>
      <c r="AGI15" s="145"/>
      <c r="AGJ15" s="145"/>
      <c r="AGK15" s="145"/>
      <c r="AGL15" s="145"/>
      <c r="AGM15" s="145"/>
      <c r="AGN15" s="145"/>
      <c r="AGO15" s="145"/>
      <c r="AGP15" s="145"/>
      <c r="AGQ15" s="145"/>
      <c r="AGR15" s="145"/>
      <c r="AGS15" s="145"/>
      <c r="AGT15" s="145"/>
      <c r="AGU15" s="145"/>
      <c r="AGV15" s="145"/>
      <c r="AGW15" s="145"/>
      <c r="AGX15" s="145"/>
      <c r="AGY15" s="145"/>
      <c r="AGZ15" s="145"/>
      <c r="AHA15" s="145"/>
      <c r="AHB15" s="145"/>
      <c r="AHC15" s="145"/>
      <c r="AHD15" s="145"/>
      <c r="AHE15" s="145"/>
      <c r="AHF15" s="145"/>
      <c r="AHG15" s="145"/>
      <c r="AHH15" s="145"/>
      <c r="AHI15" s="145"/>
      <c r="AHJ15" s="145"/>
      <c r="AHK15" s="145"/>
      <c r="AHL15" s="145"/>
      <c r="AHM15" s="145"/>
      <c r="AHN15" s="145"/>
      <c r="AHO15" s="145"/>
      <c r="AHP15" s="145"/>
      <c r="AHQ15" s="145"/>
      <c r="AHR15" s="145"/>
      <c r="AHS15" s="145"/>
      <c r="AHT15" s="145"/>
      <c r="AHU15" s="145"/>
      <c r="AHV15" s="145"/>
      <c r="AHW15" s="145"/>
      <c r="AHX15" s="145"/>
      <c r="AHY15" s="145"/>
      <c r="AHZ15" s="145"/>
      <c r="AIA15" s="145"/>
      <c r="AIB15" s="145"/>
      <c r="AIC15" s="145"/>
      <c r="AID15" s="145"/>
      <c r="AIE15" s="145"/>
      <c r="AIF15" s="145"/>
      <c r="AIG15" s="145"/>
      <c r="AIH15" s="145"/>
      <c r="AII15" s="145"/>
      <c r="AIJ15" s="145"/>
      <c r="AIK15" s="145"/>
      <c r="AIL15" s="145"/>
      <c r="AIM15" s="145"/>
      <c r="AIN15" s="145"/>
      <c r="AIO15" s="145"/>
      <c r="AIP15" s="145"/>
      <c r="AIQ15" s="145"/>
      <c r="AIR15" s="145"/>
      <c r="AIS15" s="145"/>
      <c r="AIT15" s="145"/>
      <c r="AIU15" s="145"/>
      <c r="AIV15" s="145"/>
      <c r="AIW15" s="145"/>
      <c r="AIX15" s="145"/>
      <c r="AIY15" s="145"/>
      <c r="AIZ15" s="145"/>
      <c r="AJA15" s="145"/>
      <c r="AJB15" s="145"/>
      <c r="AJC15" s="145"/>
      <c r="AJD15" s="145"/>
      <c r="AJE15" s="145"/>
      <c r="AJF15" s="145"/>
      <c r="AJG15" s="145"/>
      <c r="AJH15" s="145"/>
      <c r="AJI15" s="145"/>
      <c r="AJJ15" s="145"/>
      <c r="AJK15" s="145"/>
      <c r="AJL15" s="145"/>
      <c r="AJM15" s="145"/>
      <c r="AJN15" s="145"/>
      <c r="AJO15" s="145"/>
      <c r="AJP15" s="145"/>
      <c r="AJQ15" s="145"/>
      <c r="AJR15" s="145"/>
      <c r="AJS15" s="145"/>
      <c r="AJT15" s="145"/>
      <c r="AJU15" s="145"/>
      <c r="AJV15" s="145"/>
      <c r="AJW15" s="145"/>
      <c r="AJX15" s="145"/>
      <c r="AJY15" s="145"/>
      <c r="AJZ15" s="145"/>
      <c r="AKA15" s="145"/>
      <c r="AKB15" s="145"/>
      <c r="AKC15" s="145"/>
      <c r="AKD15" s="145"/>
      <c r="AKE15" s="145"/>
      <c r="AKF15" s="145"/>
      <c r="AKG15" s="145"/>
      <c r="AKH15" s="145"/>
      <c r="AKI15" s="145"/>
      <c r="AKJ15" s="145"/>
      <c r="AKK15" s="145"/>
      <c r="AKL15" s="145"/>
      <c r="AKM15" s="145"/>
      <c r="AKN15" s="145"/>
      <c r="AKO15" s="145"/>
      <c r="AKP15" s="145"/>
      <c r="AKQ15" s="145"/>
      <c r="AKR15" s="145"/>
      <c r="AKS15" s="145"/>
      <c r="AKT15" s="145"/>
      <c r="AKU15" s="145"/>
      <c r="AKV15" s="145"/>
      <c r="AKW15" s="145"/>
      <c r="AKX15" s="145"/>
      <c r="AKY15" s="145"/>
      <c r="AKZ15" s="145"/>
      <c r="ALA15" s="145"/>
      <c r="ALB15" s="145"/>
      <c r="ALC15" s="145"/>
      <c r="ALD15" s="145"/>
      <c r="ALE15" s="145"/>
      <c r="ALF15" s="145"/>
      <c r="ALG15" s="145"/>
      <c r="ALH15" s="145"/>
      <c r="ALI15" s="145"/>
      <c r="ALJ15" s="145"/>
      <c r="ALK15" s="145"/>
      <c r="ALL15" s="145"/>
      <c r="ALM15" s="145"/>
      <c r="ALN15" s="145"/>
      <c r="ALO15" s="145"/>
      <c r="ALP15" s="145"/>
      <c r="ALQ15" s="145"/>
      <c r="ALR15" s="145"/>
      <c r="ALS15" s="145"/>
      <c r="ALT15" s="145"/>
      <c r="ALU15" s="145"/>
      <c r="ALV15" s="145"/>
      <c r="ALW15" s="145"/>
      <c r="ALX15" s="145"/>
      <c r="ALY15" s="145"/>
      <c r="ALZ15" s="145"/>
      <c r="AMA15" s="145"/>
      <c r="AMB15" s="145"/>
      <c r="AMC15" s="145"/>
      <c r="AMD15" s="145"/>
      <c r="AME15" s="145"/>
      <c r="AMF15" s="145"/>
      <c r="AMG15" s="145"/>
      <c r="AMH15" s="145"/>
      <c r="AMI15" s="145"/>
      <c r="AMJ15" s="145"/>
      <c r="AMK15" s="145"/>
      <c r="AML15" s="145"/>
    </row>
    <row r="16" spans="1:1026" s="142" customFormat="1">
      <c r="A16" s="148" t="str">
        <f t="shared" si="0"/>
        <v>LOAN.BOM_RECOMMENDED</v>
      </c>
      <c r="B16" s="134">
        <f t="shared" si="4"/>
        <v>110012</v>
      </c>
      <c r="C16" s="155">
        <v>0</v>
      </c>
      <c r="D16" s="155">
        <v>1</v>
      </c>
      <c r="E16" s="155">
        <f t="shared" si="1"/>
        <v>100000</v>
      </c>
      <c r="F16" s="155">
        <v>100000</v>
      </c>
      <c r="G16" s="155" t="s">
        <v>34</v>
      </c>
      <c r="H16" s="155">
        <v>100000</v>
      </c>
      <c r="I16" s="148" t="s">
        <v>505</v>
      </c>
      <c r="J16" s="155">
        <f>VLOOKUP(I16,T_FSM_TYPE!$A:$B,2,0)</f>
        <v>110000</v>
      </c>
      <c r="K16" s="142" t="s">
        <v>589</v>
      </c>
      <c r="L16" s="148" t="s">
        <v>37</v>
      </c>
      <c r="M16" s="215" t="str">
        <f t="shared" si="2"/>
        <v>BOM_RECOMMENDED</v>
      </c>
      <c r="N16" s="145" t="str">
        <f t="shared" si="3"/>
        <v>INSERT INTO T_FSM_STATE VALUES(110012, 0, 1, 100000, 100000, GETDATE(), 100000, 110000, 'BOM_RECOMMENDED', '?' ,'BOM_RECOMMENDED')</v>
      </c>
      <c r="O16" s="148"/>
      <c r="P16" s="148"/>
      <c r="Q16" s="148"/>
      <c r="R16" s="148"/>
      <c r="S16" s="148"/>
      <c r="T16" s="148"/>
      <c r="U16" s="148"/>
      <c r="V16" s="148"/>
      <c r="W16" s="148"/>
      <c r="X16" s="148"/>
      <c r="Y16" s="148"/>
      <c r="Z16" s="148"/>
      <c r="AA16" s="148"/>
      <c r="AB16" s="148"/>
      <c r="AC16" s="148"/>
      <c r="AD16" s="148"/>
      <c r="AE16" s="148"/>
      <c r="AF16" s="148"/>
      <c r="AG16" s="148"/>
      <c r="AH16" s="148"/>
      <c r="AI16" s="148"/>
      <c r="AJ16" s="148"/>
      <c r="AK16" s="148"/>
      <c r="AL16" s="148"/>
      <c r="AM16" s="148"/>
      <c r="AN16" s="148"/>
      <c r="AO16" s="148"/>
      <c r="AP16" s="148"/>
      <c r="AQ16" s="148"/>
      <c r="AR16" s="148"/>
      <c r="AS16" s="148"/>
      <c r="AT16" s="148"/>
      <c r="AU16" s="148"/>
      <c r="AV16" s="148"/>
      <c r="AW16" s="148"/>
      <c r="AX16" s="148"/>
      <c r="AY16" s="148"/>
      <c r="AZ16" s="148"/>
      <c r="BA16" s="148"/>
      <c r="BB16" s="148"/>
      <c r="BC16" s="148"/>
      <c r="BD16" s="148"/>
      <c r="BE16" s="148"/>
      <c r="BF16" s="148"/>
      <c r="BG16" s="148"/>
      <c r="BH16" s="148"/>
      <c r="BI16" s="148"/>
      <c r="BJ16" s="148"/>
      <c r="BK16" s="148"/>
      <c r="BL16" s="148"/>
      <c r="BM16" s="148"/>
      <c r="BN16" s="148"/>
      <c r="BO16" s="148"/>
      <c r="BP16" s="148"/>
      <c r="BQ16" s="148"/>
      <c r="BR16" s="148"/>
      <c r="BS16" s="148"/>
      <c r="BT16" s="148"/>
      <c r="BU16" s="148"/>
      <c r="BV16" s="148"/>
      <c r="BW16" s="148"/>
      <c r="BX16" s="148"/>
      <c r="BY16" s="148"/>
      <c r="BZ16" s="148"/>
      <c r="CA16" s="148"/>
      <c r="CB16" s="148"/>
      <c r="CC16" s="148"/>
      <c r="CD16" s="148"/>
      <c r="CE16" s="148"/>
      <c r="CF16" s="148"/>
      <c r="CG16" s="148"/>
      <c r="CH16" s="148"/>
      <c r="CI16" s="148"/>
      <c r="CJ16" s="148"/>
      <c r="CK16" s="148"/>
      <c r="CL16" s="148"/>
      <c r="CM16" s="148"/>
      <c r="CN16" s="148"/>
      <c r="CO16" s="148"/>
      <c r="CP16" s="148"/>
      <c r="CQ16" s="148"/>
      <c r="CR16" s="148"/>
      <c r="CS16" s="148"/>
      <c r="CT16" s="148"/>
      <c r="CU16" s="148"/>
      <c r="CV16" s="148"/>
      <c r="CW16" s="148"/>
      <c r="CX16" s="148"/>
      <c r="CY16" s="148"/>
      <c r="CZ16" s="148"/>
      <c r="DA16" s="148"/>
      <c r="DB16" s="148"/>
      <c r="DC16" s="148"/>
      <c r="DD16" s="148"/>
      <c r="DE16" s="148"/>
      <c r="DF16" s="148"/>
      <c r="DG16" s="148"/>
      <c r="DH16" s="148"/>
      <c r="DI16" s="148"/>
      <c r="DJ16" s="148"/>
      <c r="DK16" s="148"/>
      <c r="DL16" s="148"/>
      <c r="DM16" s="148"/>
      <c r="DN16" s="148"/>
      <c r="DO16" s="148"/>
      <c r="DP16" s="148"/>
      <c r="DQ16" s="148"/>
      <c r="DR16" s="148"/>
      <c r="DS16" s="148"/>
      <c r="DT16" s="148"/>
      <c r="DU16" s="148"/>
      <c r="DV16" s="148"/>
      <c r="DW16" s="148"/>
      <c r="DX16" s="148"/>
      <c r="DY16" s="148"/>
      <c r="DZ16" s="148"/>
      <c r="EA16" s="148"/>
      <c r="EB16" s="148"/>
      <c r="EC16" s="148"/>
      <c r="ED16" s="148"/>
      <c r="EE16" s="148"/>
      <c r="EF16" s="148"/>
      <c r="EG16" s="148"/>
      <c r="EH16" s="148"/>
      <c r="EI16" s="148"/>
      <c r="EJ16" s="148"/>
      <c r="EK16" s="148"/>
      <c r="EL16" s="148"/>
      <c r="EM16" s="148"/>
      <c r="EN16" s="148"/>
      <c r="EO16" s="148"/>
      <c r="EP16" s="148"/>
      <c r="EQ16" s="148"/>
      <c r="ER16" s="148"/>
      <c r="ES16" s="148"/>
      <c r="ET16" s="148"/>
      <c r="EU16" s="148"/>
      <c r="EV16" s="148"/>
      <c r="EW16" s="148"/>
      <c r="EX16" s="148"/>
      <c r="EY16" s="148"/>
      <c r="EZ16" s="148"/>
      <c r="FA16" s="148"/>
      <c r="FB16" s="148"/>
      <c r="FC16" s="148"/>
      <c r="FD16" s="148"/>
      <c r="FE16" s="148"/>
      <c r="FF16" s="148"/>
      <c r="FG16" s="148"/>
      <c r="FH16" s="148"/>
      <c r="FI16" s="148"/>
      <c r="FJ16" s="148"/>
      <c r="FK16" s="148"/>
      <c r="FL16" s="148"/>
      <c r="FM16" s="148"/>
      <c r="FN16" s="148"/>
      <c r="FO16" s="148"/>
      <c r="FP16" s="148"/>
      <c r="FQ16" s="148"/>
      <c r="FR16" s="148"/>
      <c r="FS16" s="148"/>
      <c r="FT16" s="148"/>
      <c r="FU16" s="148"/>
      <c r="FV16" s="148"/>
      <c r="FW16" s="148"/>
      <c r="FX16" s="148"/>
      <c r="FY16" s="148"/>
      <c r="FZ16" s="148"/>
      <c r="GA16" s="148"/>
      <c r="GB16" s="148"/>
      <c r="GC16" s="148"/>
      <c r="GD16" s="148"/>
      <c r="GE16" s="148"/>
      <c r="GF16" s="148"/>
      <c r="GG16" s="148"/>
      <c r="GH16" s="148"/>
      <c r="GI16" s="148"/>
      <c r="GJ16" s="148"/>
      <c r="GK16" s="148"/>
      <c r="GL16" s="148"/>
      <c r="GM16" s="148"/>
      <c r="GN16" s="148"/>
      <c r="GO16" s="148"/>
      <c r="GP16" s="148"/>
      <c r="GQ16" s="148"/>
      <c r="GR16" s="148"/>
      <c r="GS16" s="148"/>
      <c r="GT16" s="148"/>
      <c r="GU16" s="148"/>
      <c r="GV16" s="148"/>
      <c r="GW16" s="148"/>
      <c r="GX16" s="148"/>
      <c r="GY16" s="148"/>
      <c r="GZ16" s="148"/>
      <c r="HA16" s="148"/>
      <c r="HB16" s="148"/>
      <c r="HC16" s="148"/>
      <c r="HD16" s="148"/>
      <c r="HE16" s="148"/>
      <c r="HF16" s="148"/>
      <c r="HG16" s="148"/>
      <c r="HH16" s="148"/>
      <c r="HI16" s="148"/>
      <c r="HJ16" s="148"/>
      <c r="HK16" s="148"/>
      <c r="HL16" s="148"/>
      <c r="HM16" s="148"/>
      <c r="HN16" s="148"/>
      <c r="HO16" s="148"/>
      <c r="HP16" s="148"/>
      <c r="HQ16" s="148"/>
      <c r="HR16" s="148"/>
      <c r="HS16" s="148"/>
      <c r="HT16" s="148"/>
      <c r="HU16" s="148"/>
      <c r="HV16" s="148"/>
      <c r="HW16" s="148"/>
      <c r="HX16" s="148"/>
      <c r="HY16" s="148"/>
      <c r="HZ16" s="148"/>
      <c r="IA16" s="148"/>
      <c r="IB16" s="148"/>
      <c r="IC16" s="148"/>
      <c r="ID16" s="148"/>
      <c r="IE16" s="148"/>
      <c r="IF16" s="148"/>
      <c r="IG16" s="148"/>
      <c r="IH16" s="148"/>
      <c r="II16" s="148"/>
      <c r="IJ16" s="148"/>
      <c r="IK16" s="148"/>
      <c r="IL16" s="148"/>
      <c r="IM16" s="148"/>
      <c r="IN16" s="148"/>
      <c r="IO16" s="148"/>
      <c r="IP16" s="148"/>
      <c r="IQ16" s="148"/>
      <c r="IR16" s="148"/>
      <c r="IS16" s="148"/>
      <c r="IT16" s="148"/>
      <c r="IU16" s="148"/>
      <c r="IV16" s="148"/>
      <c r="IW16" s="148"/>
      <c r="IX16" s="148"/>
      <c r="IY16" s="148"/>
      <c r="IZ16" s="148"/>
      <c r="JA16" s="148"/>
      <c r="JB16" s="148"/>
      <c r="JC16" s="148"/>
      <c r="JD16" s="148"/>
      <c r="JE16" s="148"/>
      <c r="JF16" s="148"/>
      <c r="JG16" s="148"/>
      <c r="JH16" s="148"/>
      <c r="JI16" s="148"/>
      <c r="JJ16" s="148"/>
      <c r="JK16" s="148"/>
      <c r="JL16" s="148"/>
      <c r="JM16" s="148"/>
      <c r="JN16" s="148"/>
      <c r="JO16" s="148"/>
      <c r="JP16" s="148"/>
      <c r="JQ16" s="148"/>
      <c r="JR16" s="148"/>
      <c r="JS16" s="148"/>
      <c r="JT16" s="148"/>
      <c r="JU16" s="148"/>
      <c r="JV16" s="148"/>
      <c r="JW16" s="148"/>
      <c r="JX16" s="148"/>
      <c r="JY16" s="148"/>
      <c r="JZ16" s="148"/>
      <c r="KA16" s="148"/>
      <c r="KB16" s="148"/>
      <c r="KC16" s="148"/>
      <c r="KD16" s="148"/>
      <c r="KE16" s="148"/>
      <c r="KF16" s="148"/>
      <c r="KG16" s="148"/>
      <c r="KH16" s="148"/>
      <c r="KI16" s="148"/>
      <c r="KJ16" s="148"/>
      <c r="KK16" s="148"/>
      <c r="KL16" s="148"/>
      <c r="KM16" s="148"/>
      <c r="KN16" s="148"/>
      <c r="KO16" s="148"/>
      <c r="KP16" s="148"/>
      <c r="KQ16" s="148"/>
      <c r="KR16" s="148"/>
      <c r="KS16" s="148"/>
      <c r="KT16" s="148"/>
      <c r="KU16" s="148"/>
      <c r="KV16" s="148"/>
      <c r="KW16" s="148"/>
      <c r="KX16" s="148"/>
      <c r="KY16" s="148"/>
      <c r="KZ16" s="148"/>
      <c r="LA16" s="148"/>
      <c r="LB16" s="148"/>
      <c r="LC16" s="148"/>
      <c r="LD16" s="148"/>
      <c r="LE16" s="148"/>
      <c r="LF16" s="148"/>
      <c r="LG16" s="148"/>
      <c r="LH16" s="148"/>
      <c r="LI16" s="148"/>
      <c r="LJ16" s="148"/>
      <c r="LK16" s="148"/>
      <c r="LL16" s="148"/>
      <c r="LM16" s="148"/>
      <c r="LN16" s="148"/>
      <c r="LO16" s="148"/>
      <c r="LP16" s="148"/>
      <c r="LQ16" s="148"/>
      <c r="LR16" s="148"/>
      <c r="LS16" s="148"/>
      <c r="LT16" s="148"/>
      <c r="LU16" s="148"/>
      <c r="LV16" s="148"/>
      <c r="LW16" s="148"/>
      <c r="LX16" s="148"/>
      <c r="LY16" s="148"/>
      <c r="LZ16" s="148"/>
      <c r="MA16" s="148"/>
      <c r="MB16" s="148"/>
      <c r="MC16" s="148"/>
      <c r="MD16" s="148"/>
      <c r="ME16" s="148"/>
      <c r="MF16" s="148"/>
      <c r="MG16" s="148"/>
      <c r="MH16" s="148"/>
      <c r="MI16" s="148"/>
      <c r="MJ16" s="148"/>
      <c r="MK16" s="148"/>
      <c r="ML16" s="148"/>
      <c r="MM16" s="148"/>
      <c r="MN16" s="148"/>
      <c r="MO16" s="148"/>
      <c r="MP16" s="148"/>
      <c r="MQ16" s="148"/>
      <c r="MR16" s="148"/>
      <c r="MS16" s="148"/>
      <c r="MT16" s="148"/>
      <c r="MU16" s="148"/>
      <c r="MV16" s="148"/>
      <c r="MW16" s="148"/>
      <c r="MX16" s="148"/>
      <c r="MY16" s="148"/>
      <c r="MZ16" s="148"/>
      <c r="NA16" s="148"/>
      <c r="NB16" s="148"/>
      <c r="NC16" s="148"/>
      <c r="ND16" s="148"/>
      <c r="NE16" s="148"/>
      <c r="NF16" s="148"/>
      <c r="NG16" s="148"/>
      <c r="NH16" s="148"/>
      <c r="NI16" s="148"/>
      <c r="NJ16" s="148"/>
      <c r="NK16" s="148"/>
      <c r="NL16" s="148"/>
      <c r="NM16" s="148"/>
      <c r="NN16" s="148"/>
      <c r="NO16" s="148"/>
      <c r="NP16" s="148"/>
      <c r="NQ16" s="148"/>
      <c r="NR16" s="148"/>
      <c r="NS16" s="148"/>
      <c r="NT16" s="148"/>
      <c r="NU16" s="148"/>
      <c r="NV16" s="148"/>
      <c r="NW16" s="148"/>
      <c r="NX16" s="148"/>
      <c r="NY16" s="148"/>
      <c r="NZ16" s="148"/>
      <c r="OA16" s="148"/>
      <c r="OB16" s="148"/>
      <c r="OC16" s="148"/>
      <c r="OD16" s="148"/>
      <c r="OE16" s="148"/>
      <c r="OF16" s="148"/>
      <c r="OG16" s="148"/>
      <c r="OH16" s="148"/>
      <c r="OI16" s="148"/>
      <c r="OJ16" s="148"/>
      <c r="OK16" s="148"/>
      <c r="OL16" s="148"/>
      <c r="OM16" s="148"/>
      <c r="ON16" s="148"/>
      <c r="OO16" s="148"/>
      <c r="OP16" s="148"/>
      <c r="OQ16" s="148"/>
      <c r="OR16" s="148"/>
      <c r="OS16" s="148"/>
      <c r="OT16" s="148"/>
      <c r="OU16" s="148"/>
      <c r="OV16" s="148"/>
      <c r="OW16" s="148"/>
      <c r="OX16" s="148"/>
      <c r="OY16" s="148"/>
      <c r="OZ16" s="148"/>
      <c r="PA16" s="148"/>
      <c r="PB16" s="148"/>
      <c r="PC16" s="148"/>
      <c r="PD16" s="148"/>
      <c r="PE16" s="148"/>
      <c r="PF16" s="148"/>
      <c r="PG16" s="148"/>
      <c r="PH16" s="148"/>
      <c r="PI16" s="148"/>
      <c r="PJ16" s="148"/>
      <c r="PK16" s="148"/>
      <c r="PL16" s="148"/>
      <c r="PM16" s="148"/>
      <c r="PN16" s="148"/>
      <c r="PO16" s="148"/>
      <c r="PP16" s="148"/>
      <c r="PQ16" s="148"/>
      <c r="PR16" s="148"/>
      <c r="PS16" s="148"/>
      <c r="PT16" s="148"/>
      <c r="PU16" s="148"/>
      <c r="PV16" s="148"/>
      <c r="PW16" s="148"/>
      <c r="PX16" s="148"/>
      <c r="PY16" s="148"/>
      <c r="PZ16" s="148"/>
      <c r="QA16" s="148"/>
      <c r="QB16" s="148"/>
      <c r="QC16" s="148"/>
      <c r="QD16" s="148"/>
      <c r="QE16" s="148"/>
      <c r="QF16" s="148"/>
      <c r="QG16" s="148"/>
      <c r="QH16" s="148"/>
      <c r="QI16" s="148"/>
      <c r="QJ16" s="148"/>
      <c r="QK16" s="148"/>
      <c r="QL16" s="148"/>
      <c r="QM16" s="148"/>
      <c r="QN16" s="148"/>
      <c r="QO16" s="148"/>
      <c r="QP16" s="148"/>
      <c r="QQ16" s="148"/>
      <c r="QR16" s="148"/>
      <c r="QS16" s="148"/>
      <c r="QT16" s="148"/>
      <c r="QU16" s="148"/>
      <c r="QV16" s="148"/>
      <c r="QW16" s="148"/>
      <c r="QX16" s="148"/>
      <c r="QY16" s="148"/>
      <c r="QZ16" s="148"/>
      <c r="RA16" s="148"/>
      <c r="RB16" s="148"/>
      <c r="RC16" s="148"/>
      <c r="RD16" s="148"/>
      <c r="RE16" s="148"/>
      <c r="RF16" s="148"/>
      <c r="RG16" s="148"/>
      <c r="RH16" s="148"/>
      <c r="RI16" s="148"/>
      <c r="RJ16" s="148"/>
      <c r="RK16" s="148"/>
      <c r="RL16" s="148"/>
      <c r="RM16" s="148"/>
      <c r="RN16" s="148"/>
      <c r="RO16" s="148"/>
      <c r="RP16" s="148"/>
      <c r="RQ16" s="148"/>
      <c r="RR16" s="148"/>
      <c r="RS16" s="148"/>
      <c r="RT16" s="148"/>
      <c r="RU16" s="148"/>
      <c r="RV16" s="148"/>
      <c r="RW16" s="148"/>
      <c r="RX16" s="148"/>
      <c r="RY16" s="148"/>
      <c r="RZ16" s="148"/>
      <c r="SA16" s="148"/>
      <c r="SB16" s="148"/>
      <c r="SC16" s="148"/>
      <c r="SD16" s="148"/>
      <c r="SE16" s="148"/>
      <c r="SF16" s="148"/>
      <c r="SG16" s="148"/>
      <c r="SH16" s="148"/>
      <c r="SI16" s="148"/>
      <c r="SJ16" s="148"/>
      <c r="SK16" s="148"/>
      <c r="SL16" s="148"/>
      <c r="SM16" s="148"/>
      <c r="SN16" s="148"/>
      <c r="SO16" s="148"/>
      <c r="SP16" s="148"/>
      <c r="SQ16" s="148"/>
      <c r="SR16" s="148"/>
      <c r="SS16" s="148"/>
      <c r="ST16" s="148"/>
      <c r="SU16" s="148"/>
      <c r="SV16" s="148"/>
      <c r="SW16" s="148"/>
      <c r="SX16" s="148"/>
      <c r="SY16" s="148"/>
      <c r="SZ16" s="148"/>
      <c r="TA16" s="148"/>
      <c r="TB16" s="148"/>
      <c r="TC16" s="148"/>
      <c r="TD16" s="148"/>
      <c r="TE16" s="148"/>
      <c r="TF16" s="148"/>
      <c r="TG16" s="148"/>
      <c r="TH16" s="148"/>
      <c r="TI16" s="148"/>
      <c r="TJ16" s="148"/>
      <c r="TK16" s="148"/>
      <c r="TL16" s="148"/>
      <c r="TM16" s="148"/>
      <c r="TN16" s="148"/>
      <c r="TO16" s="148"/>
      <c r="TP16" s="148"/>
      <c r="TQ16" s="148"/>
      <c r="TR16" s="148"/>
      <c r="TS16" s="148"/>
      <c r="TT16" s="148"/>
      <c r="TU16" s="148"/>
      <c r="TV16" s="148"/>
      <c r="TW16" s="148"/>
      <c r="TX16" s="148"/>
      <c r="TY16" s="148"/>
      <c r="TZ16" s="148"/>
      <c r="UA16" s="148"/>
      <c r="UB16" s="148"/>
      <c r="UC16" s="148"/>
      <c r="UD16" s="148"/>
      <c r="UE16" s="148"/>
      <c r="UF16" s="148"/>
      <c r="UG16" s="148"/>
      <c r="UH16" s="148"/>
      <c r="UI16" s="148"/>
      <c r="UJ16" s="148"/>
      <c r="UK16" s="148"/>
      <c r="UL16" s="148"/>
      <c r="UM16" s="148"/>
      <c r="UN16" s="148"/>
      <c r="UO16" s="148"/>
      <c r="UP16" s="148"/>
      <c r="UQ16" s="148"/>
      <c r="UR16" s="148"/>
      <c r="US16" s="148"/>
      <c r="UT16" s="148"/>
      <c r="UU16" s="148"/>
      <c r="UV16" s="148"/>
      <c r="UW16" s="148"/>
      <c r="UX16" s="148"/>
      <c r="UY16" s="148"/>
      <c r="UZ16" s="148"/>
      <c r="VA16" s="148"/>
      <c r="VB16" s="148"/>
      <c r="VC16" s="148"/>
      <c r="VD16" s="148"/>
      <c r="VE16" s="148"/>
      <c r="VF16" s="148"/>
      <c r="VG16" s="148"/>
      <c r="VH16" s="148"/>
      <c r="VI16" s="148"/>
      <c r="VJ16" s="148"/>
      <c r="VK16" s="148"/>
      <c r="VL16" s="148"/>
      <c r="VM16" s="148"/>
      <c r="VN16" s="148"/>
      <c r="VO16" s="148"/>
      <c r="VP16" s="148"/>
      <c r="VQ16" s="148"/>
      <c r="VR16" s="148"/>
      <c r="VS16" s="148"/>
      <c r="VT16" s="148"/>
      <c r="VU16" s="148"/>
      <c r="VV16" s="148"/>
      <c r="VW16" s="148"/>
      <c r="VX16" s="148"/>
      <c r="VY16" s="148"/>
      <c r="VZ16" s="148"/>
      <c r="WA16" s="148"/>
      <c r="WB16" s="148"/>
      <c r="WC16" s="148"/>
      <c r="WD16" s="148"/>
      <c r="WE16" s="148"/>
      <c r="WF16" s="148"/>
      <c r="WG16" s="148"/>
      <c r="WH16" s="148"/>
      <c r="WI16" s="148"/>
      <c r="WJ16" s="148"/>
      <c r="WK16" s="148"/>
      <c r="WL16" s="148"/>
      <c r="WM16" s="148"/>
      <c r="WN16" s="148"/>
      <c r="WO16" s="148"/>
      <c r="WP16" s="148"/>
      <c r="WQ16" s="148"/>
      <c r="WR16" s="148"/>
      <c r="WS16" s="148"/>
      <c r="WT16" s="148"/>
      <c r="WU16" s="148"/>
      <c r="WV16" s="148"/>
      <c r="WW16" s="148"/>
      <c r="WX16" s="148"/>
      <c r="WY16" s="148"/>
      <c r="WZ16" s="148"/>
      <c r="XA16" s="148"/>
      <c r="XB16" s="148"/>
      <c r="XC16" s="148"/>
      <c r="XD16" s="148"/>
      <c r="XE16" s="148"/>
      <c r="XF16" s="148"/>
      <c r="XG16" s="148"/>
      <c r="XH16" s="148"/>
      <c r="XI16" s="148"/>
      <c r="XJ16" s="148"/>
      <c r="XK16" s="148"/>
      <c r="XL16" s="148"/>
      <c r="XM16" s="148"/>
      <c r="XN16" s="148"/>
      <c r="XO16" s="148"/>
      <c r="XP16" s="148"/>
      <c r="XQ16" s="148"/>
      <c r="XR16" s="148"/>
      <c r="XS16" s="148"/>
      <c r="XT16" s="148"/>
      <c r="XU16" s="148"/>
      <c r="XV16" s="148"/>
      <c r="XW16" s="148"/>
      <c r="XX16" s="148"/>
      <c r="XY16" s="148"/>
      <c r="XZ16" s="148"/>
      <c r="YA16" s="148"/>
      <c r="YB16" s="148"/>
      <c r="YC16" s="148"/>
      <c r="YD16" s="148"/>
      <c r="YE16" s="148"/>
      <c r="YF16" s="148"/>
      <c r="YG16" s="148"/>
      <c r="YH16" s="148"/>
      <c r="YI16" s="148"/>
      <c r="YJ16" s="148"/>
      <c r="YK16" s="148"/>
      <c r="YL16" s="148"/>
      <c r="YM16" s="148"/>
      <c r="YN16" s="148"/>
      <c r="YO16" s="148"/>
      <c r="YP16" s="148"/>
      <c r="YQ16" s="148"/>
      <c r="YR16" s="148"/>
      <c r="YS16" s="148"/>
      <c r="YT16" s="148"/>
      <c r="YU16" s="148"/>
      <c r="YV16" s="148"/>
      <c r="YW16" s="148"/>
      <c r="YX16" s="148"/>
      <c r="YY16" s="148"/>
      <c r="YZ16" s="148"/>
      <c r="ZA16" s="148"/>
      <c r="ZB16" s="148"/>
      <c r="ZC16" s="148"/>
      <c r="ZD16" s="148"/>
      <c r="ZE16" s="148"/>
      <c r="ZF16" s="148"/>
      <c r="ZG16" s="148"/>
      <c r="ZH16" s="148"/>
      <c r="ZI16" s="148"/>
      <c r="ZJ16" s="148"/>
      <c r="ZK16" s="148"/>
      <c r="ZL16" s="148"/>
      <c r="ZM16" s="148"/>
      <c r="ZN16" s="148"/>
      <c r="ZO16" s="148"/>
      <c r="ZP16" s="148"/>
      <c r="ZQ16" s="148"/>
      <c r="ZR16" s="148"/>
      <c r="ZS16" s="148"/>
      <c r="ZT16" s="148"/>
      <c r="ZU16" s="148"/>
      <c r="ZV16" s="148"/>
      <c r="ZW16" s="148"/>
      <c r="ZX16" s="148"/>
      <c r="ZY16" s="148"/>
      <c r="ZZ16" s="148"/>
      <c r="AAA16" s="148"/>
      <c r="AAB16" s="148"/>
      <c r="AAC16" s="148"/>
      <c r="AAD16" s="148"/>
      <c r="AAE16" s="148"/>
      <c r="AAF16" s="148"/>
      <c r="AAG16" s="148"/>
      <c r="AAH16" s="148"/>
      <c r="AAI16" s="148"/>
      <c r="AAJ16" s="148"/>
      <c r="AAK16" s="148"/>
      <c r="AAL16" s="148"/>
      <c r="AAM16" s="148"/>
      <c r="AAN16" s="148"/>
      <c r="AAO16" s="148"/>
      <c r="AAP16" s="148"/>
      <c r="AAQ16" s="148"/>
      <c r="AAR16" s="148"/>
      <c r="AAS16" s="148"/>
      <c r="AAT16" s="148"/>
      <c r="AAU16" s="148"/>
      <c r="AAV16" s="148"/>
      <c r="AAW16" s="148"/>
      <c r="AAX16" s="148"/>
      <c r="AAY16" s="148"/>
      <c r="AAZ16" s="148"/>
      <c r="ABA16" s="148"/>
      <c r="ABB16" s="148"/>
      <c r="ABC16" s="148"/>
      <c r="ABD16" s="148"/>
      <c r="ABE16" s="148"/>
      <c r="ABF16" s="148"/>
      <c r="ABG16" s="148"/>
      <c r="ABH16" s="148"/>
      <c r="ABI16" s="148"/>
      <c r="ABJ16" s="148"/>
      <c r="ABK16" s="148"/>
      <c r="ABL16" s="148"/>
      <c r="ABM16" s="148"/>
      <c r="ABN16" s="148"/>
      <c r="ABO16" s="148"/>
      <c r="ABP16" s="148"/>
      <c r="ABQ16" s="148"/>
      <c r="ABR16" s="148"/>
      <c r="ABS16" s="148"/>
      <c r="ABT16" s="148"/>
      <c r="ABU16" s="148"/>
      <c r="ABV16" s="148"/>
      <c r="ABW16" s="148"/>
      <c r="ABX16" s="148"/>
      <c r="ABY16" s="148"/>
      <c r="ABZ16" s="148"/>
      <c r="ACA16" s="148"/>
      <c r="ACB16" s="148"/>
      <c r="ACC16" s="148"/>
      <c r="ACD16" s="148"/>
      <c r="ACE16" s="148"/>
      <c r="ACF16" s="148"/>
      <c r="ACG16" s="148"/>
      <c r="ACH16" s="148"/>
      <c r="ACI16" s="148"/>
      <c r="ACJ16" s="148"/>
      <c r="ACK16" s="148"/>
      <c r="ACL16" s="148"/>
      <c r="ACM16" s="148"/>
      <c r="ACN16" s="148"/>
      <c r="ACO16" s="148"/>
      <c r="ACP16" s="148"/>
      <c r="ACQ16" s="148"/>
      <c r="ACR16" s="148"/>
      <c r="ACS16" s="148"/>
      <c r="ACT16" s="148"/>
      <c r="ACU16" s="148"/>
      <c r="ACV16" s="148"/>
      <c r="ACW16" s="148"/>
      <c r="ACX16" s="148"/>
      <c r="ACY16" s="148"/>
      <c r="ACZ16" s="148"/>
      <c r="ADA16" s="148"/>
      <c r="ADB16" s="148"/>
      <c r="ADC16" s="148"/>
      <c r="ADD16" s="148"/>
      <c r="ADE16" s="148"/>
      <c r="ADF16" s="148"/>
      <c r="ADG16" s="148"/>
      <c r="ADH16" s="148"/>
      <c r="ADI16" s="148"/>
      <c r="ADJ16" s="148"/>
      <c r="ADK16" s="148"/>
      <c r="ADL16" s="148"/>
      <c r="ADM16" s="148"/>
      <c r="ADN16" s="148"/>
      <c r="ADO16" s="148"/>
      <c r="ADP16" s="148"/>
      <c r="ADQ16" s="148"/>
      <c r="ADR16" s="148"/>
      <c r="ADS16" s="148"/>
      <c r="ADT16" s="148"/>
      <c r="ADU16" s="148"/>
      <c r="ADV16" s="148"/>
      <c r="ADW16" s="148"/>
      <c r="ADX16" s="148"/>
      <c r="ADY16" s="148"/>
      <c r="ADZ16" s="148"/>
      <c r="AEA16" s="148"/>
      <c r="AEB16" s="148"/>
      <c r="AEC16" s="148"/>
      <c r="AED16" s="148"/>
      <c r="AEE16" s="148"/>
      <c r="AEF16" s="148"/>
      <c r="AEG16" s="148"/>
      <c r="AEH16" s="148"/>
      <c r="AEI16" s="148"/>
      <c r="AEJ16" s="148"/>
      <c r="AEK16" s="148"/>
      <c r="AEL16" s="148"/>
      <c r="AEM16" s="148"/>
      <c r="AEN16" s="148"/>
      <c r="AEO16" s="148"/>
      <c r="AEP16" s="148"/>
      <c r="AEQ16" s="148"/>
      <c r="AER16" s="148"/>
      <c r="AES16" s="148"/>
      <c r="AET16" s="148"/>
      <c r="AEU16" s="148"/>
      <c r="AEV16" s="148"/>
      <c r="AEW16" s="148"/>
      <c r="AEX16" s="148"/>
      <c r="AEY16" s="148"/>
      <c r="AEZ16" s="148"/>
      <c r="AFA16" s="148"/>
      <c r="AFB16" s="148"/>
      <c r="AFC16" s="148"/>
      <c r="AFD16" s="148"/>
      <c r="AFE16" s="148"/>
      <c r="AFF16" s="148"/>
      <c r="AFG16" s="148"/>
      <c r="AFH16" s="148"/>
      <c r="AFI16" s="148"/>
      <c r="AFJ16" s="148"/>
      <c r="AFK16" s="148"/>
      <c r="AFL16" s="148"/>
      <c r="AFM16" s="148"/>
      <c r="AFN16" s="148"/>
      <c r="AFO16" s="148"/>
      <c r="AFP16" s="148"/>
      <c r="AFQ16" s="148"/>
      <c r="AFR16" s="148"/>
      <c r="AFS16" s="148"/>
      <c r="AFT16" s="148"/>
      <c r="AFU16" s="148"/>
      <c r="AFV16" s="148"/>
      <c r="AFW16" s="148"/>
      <c r="AFX16" s="148"/>
      <c r="AFY16" s="148"/>
      <c r="AFZ16" s="148"/>
      <c r="AGA16" s="148"/>
      <c r="AGB16" s="148"/>
      <c r="AGC16" s="148"/>
      <c r="AGD16" s="148"/>
      <c r="AGE16" s="148"/>
      <c r="AGF16" s="148"/>
      <c r="AGG16" s="148"/>
      <c r="AGH16" s="148"/>
      <c r="AGI16" s="148"/>
      <c r="AGJ16" s="148"/>
      <c r="AGK16" s="148"/>
      <c r="AGL16" s="148"/>
      <c r="AGM16" s="148"/>
      <c r="AGN16" s="148"/>
      <c r="AGO16" s="148"/>
      <c r="AGP16" s="148"/>
      <c r="AGQ16" s="148"/>
      <c r="AGR16" s="148"/>
      <c r="AGS16" s="148"/>
      <c r="AGT16" s="148"/>
      <c r="AGU16" s="148"/>
      <c r="AGV16" s="148"/>
      <c r="AGW16" s="148"/>
      <c r="AGX16" s="148"/>
      <c r="AGY16" s="148"/>
      <c r="AGZ16" s="148"/>
      <c r="AHA16" s="148"/>
      <c r="AHB16" s="148"/>
      <c r="AHC16" s="148"/>
      <c r="AHD16" s="148"/>
      <c r="AHE16" s="148"/>
      <c r="AHF16" s="148"/>
      <c r="AHG16" s="148"/>
      <c r="AHH16" s="148"/>
      <c r="AHI16" s="148"/>
      <c r="AHJ16" s="148"/>
      <c r="AHK16" s="148"/>
      <c r="AHL16" s="148"/>
      <c r="AHM16" s="148"/>
      <c r="AHN16" s="148"/>
      <c r="AHO16" s="148"/>
      <c r="AHP16" s="148"/>
      <c r="AHQ16" s="148"/>
      <c r="AHR16" s="148"/>
      <c r="AHS16" s="148"/>
      <c r="AHT16" s="148"/>
      <c r="AHU16" s="148"/>
      <c r="AHV16" s="148"/>
      <c r="AHW16" s="148"/>
      <c r="AHX16" s="148"/>
      <c r="AHY16" s="148"/>
      <c r="AHZ16" s="148"/>
      <c r="AIA16" s="148"/>
      <c r="AIB16" s="148"/>
      <c r="AIC16" s="148"/>
      <c r="AID16" s="148"/>
      <c r="AIE16" s="148"/>
      <c r="AIF16" s="148"/>
      <c r="AIG16" s="148"/>
      <c r="AIH16" s="148"/>
      <c r="AII16" s="148"/>
      <c r="AIJ16" s="148"/>
      <c r="AIK16" s="148"/>
      <c r="AIL16" s="148"/>
      <c r="AIM16" s="148"/>
      <c r="AIN16" s="148"/>
      <c r="AIO16" s="148"/>
      <c r="AIP16" s="148"/>
      <c r="AIQ16" s="148"/>
      <c r="AIR16" s="148"/>
      <c r="AIS16" s="148"/>
      <c r="AIT16" s="148"/>
      <c r="AIU16" s="148"/>
      <c r="AIV16" s="148"/>
      <c r="AIW16" s="148"/>
      <c r="AIX16" s="148"/>
      <c r="AIY16" s="148"/>
      <c r="AIZ16" s="148"/>
      <c r="AJA16" s="148"/>
      <c r="AJB16" s="148"/>
      <c r="AJC16" s="148"/>
      <c r="AJD16" s="148"/>
      <c r="AJE16" s="148"/>
      <c r="AJF16" s="148"/>
      <c r="AJG16" s="148"/>
      <c r="AJH16" s="148"/>
      <c r="AJI16" s="148"/>
      <c r="AJJ16" s="148"/>
      <c r="AJK16" s="148"/>
      <c r="AJL16" s="148"/>
      <c r="AJM16" s="148"/>
      <c r="AJN16" s="148"/>
      <c r="AJO16" s="148"/>
      <c r="AJP16" s="148"/>
      <c r="AJQ16" s="148"/>
      <c r="AJR16" s="148"/>
      <c r="AJS16" s="148"/>
      <c r="AJT16" s="148"/>
      <c r="AJU16" s="148"/>
      <c r="AJV16" s="148"/>
      <c r="AJW16" s="148"/>
      <c r="AJX16" s="148"/>
      <c r="AJY16" s="148"/>
      <c r="AJZ16" s="148"/>
      <c r="AKA16" s="148"/>
      <c r="AKB16" s="148"/>
      <c r="AKC16" s="148"/>
      <c r="AKD16" s="148"/>
      <c r="AKE16" s="148"/>
      <c r="AKF16" s="148"/>
      <c r="AKG16" s="148"/>
      <c r="AKH16" s="148"/>
      <c r="AKI16" s="148"/>
      <c r="AKJ16" s="148"/>
      <c r="AKK16" s="148"/>
      <c r="AKL16" s="148"/>
      <c r="AKM16" s="148"/>
      <c r="AKN16" s="148"/>
      <c r="AKO16" s="148"/>
      <c r="AKP16" s="148"/>
      <c r="AKQ16" s="148"/>
      <c r="AKR16" s="148"/>
      <c r="AKS16" s="148"/>
      <c r="AKT16" s="148"/>
      <c r="AKU16" s="148"/>
      <c r="AKV16" s="148"/>
      <c r="AKW16" s="148"/>
      <c r="AKX16" s="148"/>
      <c r="AKY16" s="148"/>
      <c r="AKZ16" s="148"/>
      <c r="ALA16" s="148"/>
      <c r="ALB16" s="148"/>
      <c r="ALC16" s="148"/>
      <c r="ALD16" s="148"/>
      <c r="ALE16" s="148"/>
      <c r="ALF16" s="148"/>
      <c r="ALG16" s="148"/>
      <c r="ALH16" s="148"/>
      <c r="ALI16" s="148"/>
      <c r="ALJ16" s="148"/>
      <c r="ALK16" s="148"/>
      <c r="ALL16" s="148"/>
      <c r="ALM16" s="148"/>
      <c r="ALN16" s="148"/>
      <c r="ALO16" s="148"/>
      <c r="ALP16" s="148"/>
      <c r="ALQ16" s="148"/>
      <c r="ALR16" s="148"/>
      <c r="ALS16" s="148"/>
      <c r="ALT16" s="148"/>
      <c r="ALU16" s="148"/>
      <c r="ALV16" s="148"/>
      <c r="ALW16" s="148"/>
      <c r="ALX16" s="148"/>
      <c r="ALY16" s="148"/>
      <c r="ALZ16" s="148"/>
      <c r="AMA16" s="148"/>
      <c r="AMB16" s="148"/>
      <c r="AMC16" s="148"/>
      <c r="AMD16" s="148"/>
      <c r="AME16" s="148"/>
      <c r="AMF16" s="148"/>
      <c r="AMG16" s="148"/>
      <c r="AMH16" s="148"/>
      <c r="AMI16" s="148"/>
      <c r="AMJ16" s="148"/>
      <c r="AMK16" s="148"/>
      <c r="AML16" s="148"/>
    </row>
    <row r="17" spans="1:1026" s="142" customFormat="1">
      <c r="A17" s="148" t="str">
        <f t="shared" si="0"/>
        <v>LOAN.BOM_RETURNED</v>
      </c>
      <c r="B17" s="134">
        <f t="shared" si="4"/>
        <v>110013</v>
      </c>
      <c r="C17" s="155">
        <v>0</v>
      </c>
      <c r="D17" s="155">
        <v>1</v>
      </c>
      <c r="E17" s="155">
        <f t="shared" si="1"/>
        <v>100000</v>
      </c>
      <c r="F17" s="155">
        <v>100000</v>
      </c>
      <c r="G17" s="155" t="s">
        <v>34</v>
      </c>
      <c r="H17" s="155">
        <v>100000</v>
      </c>
      <c r="I17" s="148" t="s">
        <v>505</v>
      </c>
      <c r="J17" s="155">
        <f>VLOOKUP(I17,T_FSM_TYPE!$A:$B,2,0)</f>
        <v>110000</v>
      </c>
      <c r="K17" s="142" t="s">
        <v>529</v>
      </c>
      <c r="L17" s="148" t="s">
        <v>37</v>
      </c>
      <c r="M17" s="215" t="str">
        <f t="shared" si="2"/>
        <v>BOM_RETURNED</v>
      </c>
      <c r="N17" s="145" t="str">
        <f t="shared" si="3"/>
        <v>INSERT INTO T_FSM_STATE VALUES(110013, 0, 1, 100000, 100000, GETDATE(), 100000, 110000, 'BOM_RETURNED', '?' ,'BOM_RETURNED')</v>
      </c>
      <c r="O17" s="148"/>
      <c r="P17" s="148"/>
      <c r="Q17" s="148"/>
      <c r="R17" s="148"/>
      <c r="S17" s="148"/>
      <c r="T17" s="148"/>
      <c r="U17" s="148"/>
      <c r="V17" s="148"/>
      <c r="W17" s="148"/>
      <c r="X17" s="148"/>
      <c r="Y17" s="148"/>
      <c r="Z17" s="148"/>
      <c r="AA17" s="148"/>
      <c r="AB17" s="148"/>
      <c r="AC17" s="148"/>
      <c r="AD17" s="148"/>
      <c r="AE17" s="148"/>
      <c r="AF17" s="148"/>
      <c r="AG17" s="148"/>
      <c r="AH17" s="148"/>
      <c r="AI17" s="148"/>
      <c r="AJ17" s="148"/>
      <c r="AK17" s="148"/>
      <c r="AL17" s="148"/>
      <c r="AM17" s="148"/>
      <c r="AN17" s="148"/>
      <c r="AO17" s="148"/>
      <c r="AP17" s="148"/>
      <c r="AQ17" s="148"/>
      <c r="AR17" s="148"/>
      <c r="AS17" s="148"/>
      <c r="AT17" s="148"/>
      <c r="AU17" s="148"/>
      <c r="AV17" s="148"/>
      <c r="AW17" s="148"/>
      <c r="AX17" s="148"/>
      <c r="AY17" s="148"/>
      <c r="AZ17" s="148"/>
      <c r="BA17" s="148"/>
      <c r="BB17" s="148"/>
      <c r="BC17" s="148"/>
      <c r="BD17" s="148"/>
      <c r="BE17" s="148"/>
      <c r="BF17" s="148"/>
      <c r="BG17" s="148"/>
      <c r="BH17" s="148"/>
      <c r="BI17" s="148"/>
      <c r="BJ17" s="148"/>
      <c r="BK17" s="148"/>
      <c r="BL17" s="148"/>
      <c r="BM17" s="148"/>
      <c r="BN17" s="148"/>
      <c r="BO17" s="148"/>
      <c r="BP17" s="148"/>
      <c r="BQ17" s="148"/>
      <c r="BR17" s="148"/>
      <c r="BS17" s="148"/>
      <c r="BT17" s="148"/>
      <c r="BU17" s="148"/>
      <c r="BV17" s="148"/>
      <c r="BW17" s="148"/>
      <c r="BX17" s="148"/>
      <c r="BY17" s="148"/>
      <c r="BZ17" s="148"/>
      <c r="CA17" s="148"/>
      <c r="CB17" s="148"/>
      <c r="CC17" s="148"/>
      <c r="CD17" s="148"/>
      <c r="CE17" s="148"/>
      <c r="CF17" s="148"/>
      <c r="CG17" s="148"/>
      <c r="CH17" s="148"/>
      <c r="CI17" s="148"/>
      <c r="CJ17" s="148"/>
      <c r="CK17" s="148"/>
      <c r="CL17" s="148"/>
      <c r="CM17" s="148"/>
      <c r="CN17" s="148"/>
      <c r="CO17" s="148"/>
      <c r="CP17" s="148"/>
      <c r="CQ17" s="148"/>
      <c r="CR17" s="148"/>
      <c r="CS17" s="148"/>
      <c r="CT17" s="148"/>
      <c r="CU17" s="148"/>
      <c r="CV17" s="148"/>
      <c r="CW17" s="148"/>
      <c r="CX17" s="148"/>
      <c r="CY17" s="148"/>
      <c r="CZ17" s="148"/>
      <c r="DA17" s="148"/>
      <c r="DB17" s="148"/>
      <c r="DC17" s="148"/>
      <c r="DD17" s="148"/>
      <c r="DE17" s="148"/>
      <c r="DF17" s="148"/>
      <c r="DG17" s="148"/>
      <c r="DH17" s="148"/>
      <c r="DI17" s="148"/>
      <c r="DJ17" s="148"/>
      <c r="DK17" s="148"/>
      <c r="DL17" s="148"/>
      <c r="DM17" s="148"/>
      <c r="DN17" s="148"/>
      <c r="DO17" s="148"/>
      <c r="DP17" s="148"/>
      <c r="DQ17" s="148"/>
      <c r="DR17" s="148"/>
      <c r="DS17" s="148"/>
      <c r="DT17" s="148"/>
      <c r="DU17" s="148"/>
      <c r="DV17" s="148"/>
      <c r="DW17" s="148"/>
      <c r="DX17" s="148"/>
      <c r="DY17" s="148"/>
      <c r="DZ17" s="148"/>
      <c r="EA17" s="148"/>
      <c r="EB17" s="148"/>
      <c r="EC17" s="148"/>
      <c r="ED17" s="148"/>
      <c r="EE17" s="148"/>
      <c r="EF17" s="148"/>
      <c r="EG17" s="148"/>
      <c r="EH17" s="148"/>
      <c r="EI17" s="148"/>
      <c r="EJ17" s="148"/>
      <c r="EK17" s="148"/>
      <c r="EL17" s="148"/>
      <c r="EM17" s="148"/>
      <c r="EN17" s="148"/>
      <c r="EO17" s="148"/>
      <c r="EP17" s="148"/>
      <c r="EQ17" s="148"/>
      <c r="ER17" s="148"/>
      <c r="ES17" s="148"/>
      <c r="ET17" s="148"/>
      <c r="EU17" s="148"/>
      <c r="EV17" s="148"/>
      <c r="EW17" s="148"/>
      <c r="EX17" s="148"/>
      <c r="EY17" s="148"/>
      <c r="EZ17" s="148"/>
      <c r="FA17" s="148"/>
      <c r="FB17" s="148"/>
      <c r="FC17" s="148"/>
      <c r="FD17" s="148"/>
      <c r="FE17" s="148"/>
      <c r="FF17" s="148"/>
      <c r="FG17" s="148"/>
      <c r="FH17" s="148"/>
      <c r="FI17" s="148"/>
      <c r="FJ17" s="148"/>
      <c r="FK17" s="148"/>
      <c r="FL17" s="148"/>
      <c r="FM17" s="148"/>
      <c r="FN17" s="148"/>
      <c r="FO17" s="148"/>
      <c r="FP17" s="148"/>
      <c r="FQ17" s="148"/>
      <c r="FR17" s="148"/>
      <c r="FS17" s="148"/>
      <c r="FT17" s="148"/>
      <c r="FU17" s="148"/>
      <c r="FV17" s="148"/>
      <c r="FW17" s="148"/>
      <c r="FX17" s="148"/>
      <c r="FY17" s="148"/>
      <c r="FZ17" s="148"/>
      <c r="GA17" s="148"/>
      <c r="GB17" s="148"/>
      <c r="GC17" s="148"/>
      <c r="GD17" s="148"/>
      <c r="GE17" s="148"/>
      <c r="GF17" s="148"/>
      <c r="GG17" s="148"/>
      <c r="GH17" s="148"/>
      <c r="GI17" s="148"/>
      <c r="GJ17" s="148"/>
      <c r="GK17" s="148"/>
      <c r="GL17" s="148"/>
      <c r="GM17" s="148"/>
      <c r="GN17" s="148"/>
      <c r="GO17" s="148"/>
      <c r="GP17" s="148"/>
      <c r="GQ17" s="148"/>
      <c r="GR17" s="148"/>
      <c r="GS17" s="148"/>
      <c r="GT17" s="148"/>
      <c r="GU17" s="148"/>
      <c r="GV17" s="148"/>
      <c r="GW17" s="148"/>
      <c r="GX17" s="148"/>
      <c r="GY17" s="148"/>
      <c r="GZ17" s="148"/>
      <c r="HA17" s="148"/>
      <c r="HB17" s="148"/>
      <c r="HC17" s="148"/>
      <c r="HD17" s="148"/>
      <c r="HE17" s="148"/>
      <c r="HF17" s="148"/>
      <c r="HG17" s="148"/>
      <c r="HH17" s="148"/>
      <c r="HI17" s="148"/>
      <c r="HJ17" s="148"/>
      <c r="HK17" s="148"/>
      <c r="HL17" s="148"/>
      <c r="HM17" s="148"/>
      <c r="HN17" s="148"/>
      <c r="HO17" s="148"/>
      <c r="HP17" s="148"/>
      <c r="HQ17" s="148"/>
      <c r="HR17" s="148"/>
      <c r="HS17" s="148"/>
      <c r="HT17" s="148"/>
      <c r="HU17" s="148"/>
      <c r="HV17" s="148"/>
      <c r="HW17" s="148"/>
      <c r="HX17" s="148"/>
      <c r="HY17" s="148"/>
      <c r="HZ17" s="148"/>
      <c r="IA17" s="148"/>
      <c r="IB17" s="148"/>
      <c r="IC17" s="148"/>
      <c r="ID17" s="148"/>
      <c r="IE17" s="148"/>
      <c r="IF17" s="148"/>
      <c r="IG17" s="148"/>
      <c r="IH17" s="148"/>
      <c r="II17" s="148"/>
      <c r="IJ17" s="148"/>
      <c r="IK17" s="148"/>
      <c r="IL17" s="148"/>
      <c r="IM17" s="148"/>
      <c r="IN17" s="148"/>
      <c r="IO17" s="148"/>
      <c r="IP17" s="148"/>
      <c r="IQ17" s="148"/>
      <c r="IR17" s="148"/>
      <c r="IS17" s="148"/>
      <c r="IT17" s="148"/>
      <c r="IU17" s="148"/>
      <c r="IV17" s="148"/>
      <c r="IW17" s="148"/>
      <c r="IX17" s="148"/>
      <c r="IY17" s="148"/>
      <c r="IZ17" s="148"/>
      <c r="JA17" s="148"/>
      <c r="JB17" s="148"/>
      <c r="JC17" s="148"/>
      <c r="JD17" s="148"/>
      <c r="JE17" s="148"/>
      <c r="JF17" s="148"/>
      <c r="JG17" s="148"/>
      <c r="JH17" s="148"/>
      <c r="JI17" s="148"/>
      <c r="JJ17" s="148"/>
      <c r="JK17" s="148"/>
      <c r="JL17" s="148"/>
      <c r="JM17" s="148"/>
      <c r="JN17" s="148"/>
      <c r="JO17" s="148"/>
      <c r="JP17" s="148"/>
      <c r="JQ17" s="148"/>
      <c r="JR17" s="148"/>
      <c r="JS17" s="148"/>
      <c r="JT17" s="148"/>
      <c r="JU17" s="148"/>
      <c r="JV17" s="148"/>
      <c r="JW17" s="148"/>
      <c r="JX17" s="148"/>
      <c r="JY17" s="148"/>
      <c r="JZ17" s="148"/>
      <c r="KA17" s="148"/>
      <c r="KB17" s="148"/>
      <c r="KC17" s="148"/>
      <c r="KD17" s="148"/>
      <c r="KE17" s="148"/>
      <c r="KF17" s="148"/>
      <c r="KG17" s="148"/>
      <c r="KH17" s="148"/>
      <c r="KI17" s="148"/>
      <c r="KJ17" s="148"/>
      <c r="KK17" s="148"/>
      <c r="KL17" s="148"/>
      <c r="KM17" s="148"/>
      <c r="KN17" s="148"/>
      <c r="KO17" s="148"/>
      <c r="KP17" s="148"/>
      <c r="KQ17" s="148"/>
      <c r="KR17" s="148"/>
      <c r="KS17" s="148"/>
      <c r="KT17" s="148"/>
      <c r="KU17" s="148"/>
      <c r="KV17" s="148"/>
      <c r="KW17" s="148"/>
      <c r="KX17" s="148"/>
      <c r="KY17" s="148"/>
      <c r="KZ17" s="148"/>
      <c r="LA17" s="148"/>
      <c r="LB17" s="148"/>
      <c r="LC17" s="148"/>
      <c r="LD17" s="148"/>
      <c r="LE17" s="148"/>
      <c r="LF17" s="148"/>
      <c r="LG17" s="148"/>
      <c r="LH17" s="148"/>
      <c r="LI17" s="148"/>
      <c r="LJ17" s="148"/>
      <c r="LK17" s="148"/>
      <c r="LL17" s="148"/>
      <c r="LM17" s="148"/>
      <c r="LN17" s="148"/>
      <c r="LO17" s="148"/>
      <c r="LP17" s="148"/>
      <c r="LQ17" s="148"/>
      <c r="LR17" s="148"/>
      <c r="LS17" s="148"/>
      <c r="LT17" s="148"/>
      <c r="LU17" s="148"/>
      <c r="LV17" s="148"/>
      <c r="LW17" s="148"/>
      <c r="LX17" s="148"/>
      <c r="LY17" s="148"/>
      <c r="LZ17" s="148"/>
      <c r="MA17" s="148"/>
      <c r="MB17" s="148"/>
      <c r="MC17" s="148"/>
      <c r="MD17" s="148"/>
      <c r="ME17" s="148"/>
      <c r="MF17" s="148"/>
      <c r="MG17" s="148"/>
      <c r="MH17" s="148"/>
      <c r="MI17" s="148"/>
      <c r="MJ17" s="148"/>
      <c r="MK17" s="148"/>
      <c r="ML17" s="148"/>
      <c r="MM17" s="148"/>
      <c r="MN17" s="148"/>
      <c r="MO17" s="148"/>
      <c r="MP17" s="148"/>
      <c r="MQ17" s="148"/>
      <c r="MR17" s="148"/>
      <c r="MS17" s="148"/>
      <c r="MT17" s="148"/>
      <c r="MU17" s="148"/>
      <c r="MV17" s="148"/>
      <c r="MW17" s="148"/>
      <c r="MX17" s="148"/>
      <c r="MY17" s="148"/>
      <c r="MZ17" s="148"/>
      <c r="NA17" s="148"/>
      <c r="NB17" s="148"/>
      <c r="NC17" s="148"/>
      <c r="ND17" s="148"/>
      <c r="NE17" s="148"/>
      <c r="NF17" s="148"/>
      <c r="NG17" s="148"/>
      <c r="NH17" s="148"/>
      <c r="NI17" s="148"/>
      <c r="NJ17" s="148"/>
      <c r="NK17" s="148"/>
      <c r="NL17" s="148"/>
      <c r="NM17" s="148"/>
      <c r="NN17" s="148"/>
      <c r="NO17" s="148"/>
      <c r="NP17" s="148"/>
      <c r="NQ17" s="148"/>
      <c r="NR17" s="148"/>
      <c r="NS17" s="148"/>
      <c r="NT17" s="148"/>
      <c r="NU17" s="148"/>
      <c r="NV17" s="148"/>
      <c r="NW17" s="148"/>
      <c r="NX17" s="148"/>
      <c r="NY17" s="148"/>
      <c r="NZ17" s="148"/>
      <c r="OA17" s="148"/>
      <c r="OB17" s="148"/>
      <c r="OC17" s="148"/>
      <c r="OD17" s="148"/>
      <c r="OE17" s="148"/>
      <c r="OF17" s="148"/>
      <c r="OG17" s="148"/>
      <c r="OH17" s="148"/>
      <c r="OI17" s="148"/>
      <c r="OJ17" s="148"/>
      <c r="OK17" s="148"/>
      <c r="OL17" s="148"/>
      <c r="OM17" s="148"/>
      <c r="ON17" s="148"/>
      <c r="OO17" s="148"/>
      <c r="OP17" s="148"/>
      <c r="OQ17" s="148"/>
      <c r="OR17" s="148"/>
      <c r="OS17" s="148"/>
      <c r="OT17" s="148"/>
      <c r="OU17" s="148"/>
      <c r="OV17" s="148"/>
      <c r="OW17" s="148"/>
      <c r="OX17" s="148"/>
      <c r="OY17" s="148"/>
      <c r="OZ17" s="148"/>
      <c r="PA17" s="148"/>
      <c r="PB17" s="148"/>
      <c r="PC17" s="148"/>
      <c r="PD17" s="148"/>
      <c r="PE17" s="148"/>
      <c r="PF17" s="148"/>
      <c r="PG17" s="148"/>
      <c r="PH17" s="148"/>
      <c r="PI17" s="148"/>
      <c r="PJ17" s="148"/>
      <c r="PK17" s="148"/>
      <c r="PL17" s="148"/>
      <c r="PM17" s="148"/>
      <c r="PN17" s="148"/>
      <c r="PO17" s="148"/>
      <c r="PP17" s="148"/>
      <c r="PQ17" s="148"/>
      <c r="PR17" s="148"/>
      <c r="PS17" s="148"/>
      <c r="PT17" s="148"/>
      <c r="PU17" s="148"/>
      <c r="PV17" s="148"/>
      <c r="PW17" s="148"/>
      <c r="PX17" s="148"/>
      <c r="PY17" s="148"/>
      <c r="PZ17" s="148"/>
      <c r="QA17" s="148"/>
      <c r="QB17" s="148"/>
      <c r="QC17" s="148"/>
      <c r="QD17" s="148"/>
      <c r="QE17" s="148"/>
      <c r="QF17" s="148"/>
      <c r="QG17" s="148"/>
      <c r="QH17" s="148"/>
      <c r="QI17" s="148"/>
      <c r="QJ17" s="148"/>
      <c r="QK17" s="148"/>
      <c r="QL17" s="148"/>
      <c r="QM17" s="148"/>
      <c r="QN17" s="148"/>
      <c r="QO17" s="148"/>
      <c r="QP17" s="148"/>
      <c r="QQ17" s="148"/>
      <c r="QR17" s="148"/>
      <c r="QS17" s="148"/>
      <c r="QT17" s="148"/>
      <c r="QU17" s="148"/>
      <c r="QV17" s="148"/>
      <c r="QW17" s="148"/>
      <c r="QX17" s="148"/>
      <c r="QY17" s="148"/>
      <c r="QZ17" s="148"/>
      <c r="RA17" s="148"/>
      <c r="RB17" s="148"/>
      <c r="RC17" s="148"/>
      <c r="RD17" s="148"/>
      <c r="RE17" s="148"/>
      <c r="RF17" s="148"/>
      <c r="RG17" s="148"/>
      <c r="RH17" s="148"/>
      <c r="RI17" s="148"/>
      <c r="RJ17" s="148"/>
      <c r="RK17" s="148"/>
      <c r="RL17" s="148"/>
      <c r="RM17" s="148"/>
      <c r="RN17" s="148"/>
      <c r="RO17" s="148"/>
      <c r="RP17" s="148"/>
      <c r="RQ17" s="148"/>
      <c r="RR17" s="148"/>
      <c r="RS17" s="148"/>
      <c r="RT17" s="148"/>
      <c r="RU17" s="148"/>
      <c r="RV17" s="148"/>
      <c r="RW17" s="148"/>
      <c r="RX17" s="148"/>
      <c r="RY17" s="148"/>
      <c r="RZ17" s="148"/>
      <c r="SA17" s="148"/>
      <c r="SB17" s="148"/>
      <c r="SC17" s="148"/>
      <c r="SD17" s="148"/>
      <c r="SE17" s="148"/>
      <c r="SF17" s="148"/>
      <c r="SG17" s="148"/>
      <c r="SH17" s="148"/>
      <c r="SI17" s="148"/>
      <c r="SJ17" s="148"/>
      <c r="SK17" s="148"/>
      <c r="SL17" s="148"/>
      <c r="SM17" s="148"/>
      <c r="SN17" s="148"/>
      <c r="SO17" s="148"/>
      <c r="SP17" s="148"/>
      <c r="SQ17" s="148"/>
      <c r="SR17" s="148"/>
      <c r="SS17" s="148"/>
      <c r="ST17" s="148"/>
      <c r="SU17" s="148"/>
      <c r="SV17" s="148"/>
      <c r="SW17" s="148"/>
      <c r="SX17" s="148"/>
      <c r="SY17" s="148"/>
      <c r="SZ17" s="148"/>
      <c r="TA17" s="148"/>
      <c r="TB17" s="148"/>
      <c r="TC17" s="148"/>
      <c r="TD17" s="148"/>
      <c r="TE17" s="148"/>
      <c r="TF17" s="148"/>
      <c r="TG17" s="148"/>
      <c r="TH17" s="148"/>
      <c r="TI17" s="148"/>
      <c r="TJ17" s="148"/>
      <c r="TK17" s="148"/>
      <c r="TL17" s="148"/>
      <c r="TM17" s="148"/>
      <c r="TN17" s="148"/>
      <c r="TO17" s="148"/>
      <c r="TP17" s="148"/>
      <c r="TQ17" s="148"/>
      <c r="TR17" s="148"/>
      <c r="TS17" s="148"/>
      <c r="TT17" s="148"/>
      <c r="TU17" s="148"/>
      <c r="TV17" s="148"/>
      <c r="TW17" s="148"/>
      <c r="TX17" s="148"/>
      <c r="TY17" s="148"/>
      <c r="TZ17" s="148"/>
      <c r="UA17" s="148"/>
      <c r="UB17" s="148"/>
      <c r="UC17" s="148"/>
      <c r="UD17" s="148"/>
      <c r="UE17" s="148"/>
      <c r="UF17" s="148"/>
      <c r="UG17" s="148"/>
      <c r="UH17" s="148"/>
      <c r="UI17" s="148"/>
      <c r="UJ17" s="148"/>
      <c r="UK17" s="148"/>
      <c r="UL17" s="148"/>
      <c r="UM17" s="148"/>
      <c r="UN17" s="148"/>
      <c r="UO17" s="148"/>
      <c r="UP17" s="148"/>
      <c r="UQ17" s="148"/>
      <c r="UR17" s="148"/>
      <c r="US17" s="148"/>
      <c r="UT17" s="148"/>
      <c r="UU17" s="148"/>
      <c r="UV17" s="148"/>
      <c r="UW17" s="148"/>
      <c r="UX17" s="148"/>
      <c r="UY17" s="148"/>
      <c r="UZ17" s="148"/>
      <c r="VA17" s="148"/>
      <c r="VB17" s="148"/>
      <c r="VC17" s="148"/>
      <c r="VD17" s="148"/>
      <c r="VE17" s="148"/>
      <c r="VF17" s="148"/>
      <c r="VG17" s="148"/>
      <c r="VH17" s="148"/>
      <c r="VI17" s="148"/>
      <c r="VJ17" s="148"/>
      <c r="VK17" s="148"/>
      <c r="VL17" s="148"/>
      <c r="VM17" s="148"/>
      <c r="VN17" s="148"/>
      <c r="VO17" s="148"/>
      <c r="VP17" s="148"/>
      <c r="VQ17" s="148"/>
      <c r="VR17" s="148"/>
      <c r="VS17" s="148"/>
      <c r="VT17" s="148"/>
      <c r="VU17" s="148"/>
      <c r="VV17" s="148"/>
      <c r="VW17" s="148"/>
      <c r="VX17" s="148"/>
      <c r="VY17" s="148"/>
      <c r="VZ17" s="148"/>
      <c r="WA17" s="148"/>
      <c r="WB17" s="148"/>
      <c r="WC17" s="148"/>
      <c r="WD17" s="148"/>
      <c r="WE17" s="148"/>
      <c r="WF17" s="148"/>
      <c r="WG17" s="148"/>
      <c r="WH17" s="148"/>
      <c r="WI17" s="148"/>
      <c r="WJ17" s="148"/>
      <c r="WK17" s="148"/>
      <c r="WL17" s="148"/>
      <c r="WM17" s="148"/>
      <c r="WN17" s="148"/>
      <c r="WO17" s="148"/>
      <c r="WP17" s="148"/>
      <c r="WQ17" s="148"/>
      <c r="WR17" s="148"/>
      <c r="WS17" s="148"/>
      <c r="WT17" s="148"/>
      <c r="WU17" s="148"/>
      <c r="WV17" s="148"/>
      <c r="WW17" s="148"/>
      <c r="WX17" s="148"/>
      <c r="WY17" s="148"/>
      <c r="WZ17" s="148"/>
      <c r="XA17" s="148"/>
      <c r="XB17" s="148"/>
      <c r="XC17" s="148"/>
      <c r="XD17" s="148"/>
      <c r="XE17" s="148"/>
      <c r="XF17" s="148"/>
      <c r="XG17" s="148"/>
      <c r="XH17" s="148"/>
      <c r="XI17" s="148"/>
      <c r="XJ17" s="148"/>
      <c r="XK17" s="148"/>
      <c r="XL17" s="148"/>
      <c r="XM17" s="148"/>
      <c r="XN17" s="148"/>
      <c r="XO17" s="148"/>
      <c r="XP17" s="148"/>
      <c r="XQ17" s="148"/>
      <c r="XR17" s="148"/>
      <c r="XS17" s="148"/>
      <c r="XT17" s="148"/>
      <c r="XU17" s="148"/>
      <c r="XV17" s="148"/>
      <c r="XW17" s="148"/>
      <c r="XX17" s="148"/>
      <c r="XY17" s="148"/>
      <c r="XZ17" s="148"/>
      <c r="YA17" s="148"/>
      <c r="YB17" s="148"/>
      <c r="YC17" s="148"/>
      <c r="YD17" s="148"/>
      <c r="YE17" s="148"/>
      <c r="YF17" s="148"/>
      <c r="YG17" s="148"/>
      <c r="YH17" s="148"/>
      <c r="YI17" s="148"/>
      <c r="YJ17" s="148"/>
      <c r="YK17" s="148"/>
      <c r="YL17" s="148"/>
      <c r="YM17" s="148"/>
      <c r="YN17" s="148"/>
      <c r="YO17" s="148"/>
      <c r="YP17" s="148"/>
      <c r="YQ17" s="148"/>
      <c r="YR17" s="148"/>
      <c r="YS17" s="148"/>
      <c r="YT17" s="148"/>
      <c r="YU17" s="148"/>
      <c r="YV17" s="148"/>
      <c r="YW17" s="148"/>
      <c r="YX17" s="148"/>
      <c r="YY17" s="148"/>
      <c r="YZ17" s="148"/>
      <c r="ZA17" s="148"/>
      <c r="ZB17" s="148"/>
      <c r="ZC17" s="148"/>
      <c r="ZD17" s="148"/>
      <c r="ZE17" s="148"/>
      <c r="ZF17" s="148"/>
      <c r="ZG17" s="148"/>
      <c r="ZH17" s="148"/>
      <c r="ZI17" s="148"/>
      <c r="ZJ17" s="148"/>
      <c r="ZK17" s="148"/>
      <c r="ZL17" s="148"/>
      <c r="ZM17" s="148"/>
      <c r="ZN17" s="148"/>
      <c r="ZO17" s="148"/>
      <c r="ZP17" s="148"/>
      <c r="ZQ17" s="148"/>
      <c r="ZR17" s="148"/>
      <c r="ZS17" s="148"/>
      <c r="ZT17" s="148"/>
      <c r="ZU17" s="148"/>
      <c r="ZV17" s="148"/>
      <c r="ZW17" s="148"/>
      <c r="ZX17" s="148"/>
      <c r="ZY17" s="148"/>
      <c r="ZZ17" s="148"/>
      <c r="AAA17" s="148"/>
      <c r="AAB17" s="148"/>
      <c r="AAC17" s="148"/>
      <c r="AAD17" s="148"/>
      <c r="AAE17" s="148"/>
      <c r="AAF17" s="148"/>
      <c r="AAG17" s="148"/>
      <c r="AAH17" s="148"/>
      <c r="AAI17" s="148"/>
      <c r="AAJ17" s="148"/>
      <c r="AAK17" s="148"/>
      <c r="AAL17" s="148"/>
      <c r="AAM17" s="148"/>
      <c r="AAN17" s="148"/>
      <c r="AAO17" s="148"/>
      <c r="AAP17" s="148"/>
      <c r="AAQ17" s="148"/>
      <c r="AAR17" s="148"/>
      <c r="AAS17" s="148"/>
      <c r="AAT17" s="148"/>
      <c r="AAU17" s="148"/>
      <c r="AAV17" s="148"/>
      <c r="AAW17" s="148"/>
      <c r="AAX17" s="148"/>
      <c r="AAY17" s="148"/>
      <c r="AAZ17" s="148"/>
      <c r="ABA17" s="148"/>
      <c r="ABB17" s="148"/>
      <c r="ABC17" s="148"/>
      <c r="ABD17" s="148"/>
      <c r="ABE17" s="148"/>
      <c r="ABF17" s="148"/>
      <c r="ABG17" s="148"/>
      <c r="ABH17" s="148"/>
      <c r="ABI17" s="148"/>
      <c r="ABJ17" s="148"/>
      <c r="ABK17" s="148"/>
      <c r="ABL17" s="148"/>
      <c r="ABM17" s="148"/>
      <c r="ABN17" s="148"/>
      <c r="ABO17" s="148"/>
      <c r="ABP17" s="148"/>
      <c r="ABQ17" s="148"/>
      <c r="ABR17" s="148"/>
      <c r="ABS17" s="148"/>
      <c r="ABT17" s="148"/>
      <c r="ABU17" s="148"/>
      <c r="ABV17" s="148"/>
      <c r="ABW17" s="148"/>
      <c r="ABX17" s="148"/>
      <c r="ABY17" s="148"/>
      <c r="ABZ17" s="148"/>
      <c r="ACA17" s="148"/>
      <c r="ACB17" s="148"/>
      <c r="ACC17" s="148"/>
      <c r="ACD17" s="148"/>
      <c r="ACE17" s="148"/>
      <c r="ACF17" s="148"/>
      <c r="ACG17" s="148"/>
      <c r="ACH17" s="148"/>
      <c r="ACI17" s="148"/>
      <c r="ACJ17" s="148"/>
      <c r="ACK17" s="148"/>
      <c r="ACL17" s="148"/>
      <c r="ACM17" s="148"/>
      <c r="ACN17" s="148"/>
      <c r="ACO17" s="148"/>
      <c r="ACP17" s="148"/>
      <c r="ACQ17" s="148"/>
      <c r="ACR17" s="148"/>
      <c r="ACS17" s="148"/>
      <c r="ACT17" s="148"/>
      <c r="ACU17" s="148"/>
      <c r="ACV17" s="148"/>
      <c r="ACW17" s="148"/>
      <c r="ACX17" s="148"/>
      <c r="ACY17" s="148"/>
      <c r="ACZ17" s="148"/>
      <c r="ADA17" s="148"/>
      <c r="ADB17" s="148"/>
      <c r="ADC17" s="148"/>
      <c r="ADD17" s="148"/>
      <c r="ADE17" s="148"/>
      <c r="ADF17" s="148"/>
      <c r="ADG17" s="148"/>
      <c r="ADH17" s="148"/>
      <c r="ADI17" s="148"/>
      <c r="ADJ17" s="148"/>
      <c r="ADK17" s="148"/>
      <c r="ADL17" s="148"/>
      <c r="ADM17" s="148"/>
      <c r="ADN17" s="148"/>
      <c r="ADO17" s="148"/>
      <c r="ADP17" s="148"/>
      <c r="ADQ17" s="148"/>
      <c r="ADR17" s="148"/>
      <c r="ADS17" s="148"/>
      <c r="ADT17" s="148"/>
      <c r="ADU17" s="148"/>
      <c r="ADV17" s="148"/>
      <c r="ADW17" s="148"/>
      <c r="ADX17" s="148"/>
      <c r="ADY17" s="148"/>
      <c r="ADZ17" s="148"/>
      <c r="AEA17" s="148"/>
      <c r="AEB17" s="148"/>
      <c r="AEC17" s="148"/>
      <c r="AED17" s="148"/>
      <c r="AEE17" s="148"/>
      <c r="AEF17" s="148"/>
      <c r="AEG17" s="148"/>
      <c r="AEH17" s="148"/>
      <c r="AEI17" s="148"/>
      <c r="AEJ17" s="148"/>
      <c r="AEK17" s="148"/>
      <c r="AEL17" s="148"/>
      <c r="AEM17" s="148"/>
      <c r="AEN17" s="148"/>
      <c r="AEO17" s="148"/>
      <c r="AEP17" s="148"/>
      <c r="AEQ17" s="148"/>
      <c r="AER17" s="148"/>
      <c r="AES17" s="148"/>
      <c r="AET17" s="148"/>
      <c r="AEU17" s="148"/>
      <c r="AEV17" s="148"/>
      <c r="AEW17" s="148"/>
      <c r="AEX17" s="148"/>
      <c r="AEY17" s="148"/>
      <c r="AEZ17" s="148"/>
      <c r="AFA17" s="148"/>
      <c r="AFB17" s="148"/>
      <c r="AFC17" s="148"/>
      <c r="AFD17" s="148"/>
      <c r="AFE17" s="148"/>
      <c r="AFF17" s="148"/>
      <c r="AFG17" s="148"/>
      <c r="AFH17" s="148"/>
      <c r="AFI17" s="148"/>
      <c r="AFJ17" s="148"/>
      <c r="AFK17" s="148"/>
      <c r="AFL17" s="148"/>
      <c r="AFM17" s="148"/>
      <c r="AFN17" s="148"/>
      <c r="AFO17" s="148"/>
      <c r="AFP17" s="148"/>
      <c r="AFQ17" s="148"/>
      <c r="AFR17" s="148"/>
      <c r="AFS17" s="148"/>
      <c r="AFT17" s="148"/>
      <c r="AFU17" s="148"/>
      <c r="AFV17" s="148"/>
      <c r="AFW17" s="148"/>
      <c r="AFX17" s="148"/>
      <c r="AFY17" s="148"/>
      <c r="AFZ17" s="148"/>
      <c r="AGA17" s="148"/>
      <c r="AGB17" s="148"/>
      <c r="AGC17" s="148"/>
      <c r="AGD17" s="148"/>
      <c r="AGE17" s="148"/>
      <c r="AGF17" s="148"/>
      <c r="AGG17" s="148"/>
      <c r="AGH17" s="148"/>
      <c r="AGI17" s="148"/>
      <c r="AGJ17" s="148"/>
      <c r="AGK17" s="148"/>
      <c r="AGL17" s="148"/>
      <c r="AGM17" s="148"/>
      <c r="AGN17" s="148"/>
      <c r="AGO17" s="148"/>
      <c r="AGP17" s="148"/>
      <c r="AGQ17" s="148"/>
      <c r="AGR17" s="148"/>
      <c r="AGS17" s="148"/>
      <c r="AGT17" s="148"/>
      <c r="AGU17" s="148"/>
      <c r="AGV17" s="148"/>
      <c r="AGW17" s="148"/>
      <c r="AGX17" s="148"/>
      <c r="AGY17" s="148"/>
      <c r="AGZ17" s="148"/>
      <c r="AHA17" s="148"/>
      <c r="AHB17" s="148"/>
      <c r="AHC17" s="148"/>
      <c r="AHD17" s="148"/>
      <c r="AHE17" s="148"/>
      <c r="AHF17" s="148"/>
      <c r="AHG17" s="148"/>
      <c r="AHH17" s="148"/>
      <c r="AHI17" s="148"/>
      <c r="AHJ17" s="148"/>
      <c r="AHK17" s="148"/>
      <c r="AHL17" s="148"/>
      <c r="AHM17" s="148"/>
      <c r="AHN17" s="148"/>
      <c r="AHO17" s="148"/>
      <c r="AHP17" s="148"/>
      <c r="AHQ17" s="148"/>
      <c r="AHR17" s="148"/>
      <c r="AHS17" s="148"/>
      <c r="AHT17" s="148"/>
      <c r="AHU17" s="148"/>
      <c r="AHV17" s="148"/>
      <c r="AHW17" s="148"/>
      <c r="AHX17" s="148"/>
      <c r="AHY17" s="148"/>
      <c r="AHZ17" s="148"/>
      <c r="AIA17" s="148"/>
      <c r="AIB17" s="148"/>
      <c r="AIC17" s="148"/>
      <c r="AID17" s="148"/>
      <c r="AIE17" s="148"/>
      <c r="AIF17" s="148"/>
      <c r="AIG17" s="148"/>
      <c r="AIH17" s="148"/>
      <c r="AII17" s="148"/>
      <c r="AIJ17" s="148"/>
      <c r="AIK17" s="148"/>
      <c r="AIL17" s="148"/>
      <c r="AIM17" s="148"/>
      <c r="AIN17" s="148"/>
      <c r="AIO17" s="148"/>
      <c r="AIP17" s="148"/>
      <c r="AIQ17" s="148"/>
      <c r="AIR17" s="148"/>
      <c r="AIS17" s="148"/>
      <c r="AIT17" s="148"/>
      <c r="AIU17" s="148"/>
      <c r="AIV17" s="148"/>
      <c r="AIW17" s="148"/>
      <c r="AIX17" s="148"/>
      <c r="AIY17" s="148"/>
      <c r="AIZ17" s="148"/>
      <c r="AJA17" s="148"/>
      <c r="AJB17" s="148"/>
      <c r="AJC17" s="148"/>
      <c r="AJD17" s="148"/>
      <c r="AJE17" s="148"/>
      <c r="AJF17" s="148"/>
      <c r="AJG17" s="148"/>
      <c r="AJH17" s="148"/>
      <c r="AJI17" s="148"/>
      <c r="AJJ17" s="148"/>
      <c r="AJK17" s="148"/>
      <c r="AJL17" s="148"/>
      <c r="AJM17" s="148"/>
      <c r="AJN17" s="148"/>
      <c r="AJO17" s="148"/>
      <c r="AJP17" s="148"/>
      <c r="AJQ17" s="148"/>
      <c r="AJR17" s="148"/>
      <c r="AJS17" s="148"/>
      <c r="AJT17" s="148"/>
      <c r="AJU17" s="148"/>
      <c r="AJV17" s="148"/>
      <c r="AJW17" s="148"/>
      <c r="AJX17" s="148"/>
      <c r="AJY17" s="148"/>
      <c r="AJZ17" s="148"/>
      <c r="AKA17" s="148"/>
      <c r="AKB17" s="148"/>
      <c r="AKC17" s="148"/>
      <c r="AKD17" s="148"/>
      <c r="AKE17" s="148"/>
      <c r="AKF17" s="148"/>
      <c r="AKG17" s="148"/>
      <c r="AKH17" s="148"/>
      <c r="AKI17" s="148"/>
      <c r="AKJ17" s="148"/>
      <c r="AKK17" s="148"/>
      <c r="AKL17" s="148"/>
      <c r="AKM17" s="148"/>
      <c r="AKN17" s="148"/>
      <c r="AKO17" s="148"/>
      <c r="AKP17" s="148"/>
      <c r="AKQ17" s="148"/>
      <c r="AKR17" s="148"/>
      <c r="AKS17" s="148"/>
      <c r="AKT17" s="148"/>
      <c r="AKU17" s="148"/>
      <c r="AKV17" s="148"/>
      <c r="AKW17" s="148"/>
      <c r="AKX17" s="148"/>
      <c r="AKY17" s="148"/>
      <c r="AKZ17" s="148"/>
      <c r="ALA17" s="148"/>
      <c r="ALB17" s="148"/>
      <c r="ALC17" s="148"/>
      <c r="ALD17" s="148"/>
      <c r="ALE17" s="148"/>
      <c r="ALF17" s="148"/>
      <c r="ALG17" s="148"/>
      <c r="ALH17" s="148"/>
      <c r="ALI17" s="148"/>
      <c r="ALJ17" s="148"/>
      <c r="ALK17" s="148"/>
      <c r="ALL17" s="148"/>
      <c r="ALM17" s="148"/>
      <c r="ALN17" s="148"/>
      <c r="ALO17" s="148"/>
      <c r="ALP17" s="148"/>
      <c r="ALQ17" s="148"/>
      <c r="ALR17" s="148"/>
      <c r="ALS17" s="148"/>
      <c r="ALT17" s="148"/>
      <c r="ALU17" s="148"/>
      <c r="ALV17" s="148"/>
      <c r="ALW17" s="148"/>
      <c r="ALX17" s="148"/>
      <c r="ALY17" s="148"/>
      <c r="ALZ17" s="148"/>
      <c r="AMA17" s="148"/>
      <c r="AMB17" s="148"/>
      <c r="AMC17" s="148"/>
      <c r="AMD17" s="148"/>
      <c r="AME17" s="148"/>
      <c r="AMF17" s="148"/>
      <c r="AMG17" s="148"/>
      <c r="AMH17" s="148"/>
      <c r="AMI17" s="148"/>
      <c r="AMJ17" s="148"/>
      <c r="AMK17" s="148"/>
      <c r="AML17" s="148"/>
    </row>
    <row r="18" spans="1:1026" s="131" customFormat="1">
      <c r="A18" s="145" t="str">
        <f t="shared" si="0"/>
        <v>LOAN.PPC_RECOMMENDED</v>
      </c>
      <c r="B18" s="134">
        <f t="shared" si="4"/>
        <v>110014</v>
      </c>
      <c r="C18" s="146">
        <v>0</v>
      </c>
      <c r="D18" s="146">
        <v>1</v>
      </c>
      <c r="E18" s="146">
        <f t="shared" si="1"/>
        <v>100000</v>
      </c>
      <c r="F18" s="146">
        <v>100000</v>
      </c>
      <c r="G18" s="146" t="s">
        <v>34</v>
      </c>
      <c r="H18" s="146">
        <v>100000</v>
      </c>
      <c r="I18" s="145" t="s">
        <v>505</v>
      </c>
      <c r="J18" s="146">
        <f>VLOOKUP(I18,T_FSM_TYPE!$A:$B,2,0)</f>
        <v>110000</v>
      </c>
      <c r="K18" s="131" t="s">
        <v>590</v>
      </c>
      <c r="L18" s="145" t="s">
        <v>37</v>
      </c>
      <c r="M18" s="215" t="str">
        <f t="shared" si="2"/>
        <v>PPC_RECOMMENDED</v>
      </c>
      <c r="N18" s="145" t="str">
        <f t="shared" si="3"/>
        <v>INSERT INTO T_FSM_STATE VALUES(110014, 0, 1, 100000, 100000, GETDATE(), 100000, 110000, 'PPC_RECOMMENDED', '?' ,'PPC_RECOMMENDED')</v>
      </c>
      <c r="O18" s="145"/>
      <c r="P18" s="145"/>
      <c r="Q18" s="145"/>
      <c r="R18" s="145"/>
      <c r="S18" s="145"/>
      <c r="T18" s="145"/>
      <c r="U18" s="145"/>
      <c r="V18" s="145"/>
      <c r="W18" s="145"/>
      <c r="X18" s="145"/>
      <c r="Y18" s="145"/>
      <c r="Z18" s="145"/>
      <c r="AA18" s="145"/>
      <c r="AB18" s="145"/>
      <c r="AC18" s="145"/>
      <c r="AD18" s="145"/>
      <c r="AE18" s="145"/>
      <c r="AF18" s="145"/>
      <c r="AG18" s="145"/>
      <c r="AH18" s="145"/>
      <c r="AI18" s="145"/>
      <c r="AJ18" s="145"/>
      <c r="AK18" s="145"/>
      <c r="AL18" s="145"/>
      <c r="AM18" s="145"/>
      <c r="AN18" s="145"/>
      <c r="AO18" s="145"/>
      <c r="AP18" s="145"/>
      <c r="AQ18" s="145"/>
      <c r="AR18" s="145"/>
      <c r="AS18" s="145"/>
      <c r="AT18" s="145"/>
      <c r="AU18" s="145"/>
      <c r="AV18" s="145"/>
      <c r="AW18" s="145"/>
      <c r="AX18" s="145"/>
      <c r="AY18" s="145"/>
      <c r="AZ18" s="145"/>
      <c r="BA18" s="145"/>
      <c r="BB18" s="145"/>
      <c r="BC18" s="145"/>
      <c r="BD18" s="145"/>
      <c r="BE18" s="145"/>
      <c r="BF18" s="145"/>
      <c r="BG18" s="145"/>
      <c r="BH18" s="145"/>
      <c r="BI18" s="145"/>
      <c r="BJ18" s="145"/>
      <c r="BK18" s="145"/>
      <c r="BL18" s="145"/>
      <c r="BM18" s="145"/>
      <c r="BN18" s="145"/>
      <c r="BO18" s="145"/>
      <c r="BP18" s="145"/>
      <c r="BQ18" s="145"/>
      <c r="BR18" s="145"/>
      <c r="BS18" s="145"/>
      <c r="BT18" s="145"/>
      <c r="BU18" s="145"/>
      <c r="BV18" s="145"/>
      <c r="BW18" s="145"/>
      <c r="BX18" s="145"/>
      <c r="BY18" s="145"/>
      <c r="BZ18" s="145"/>
      <c r="CA18" s="145"/>
      <c r="CB18" s="145"/>
      <c r="CC18" s="145"/>
      <c r="CD18" s="145"/>
      <c r="CE18" s="145"/>
      <c r="CF18" s="145"/>
      <c r="CG18" s="145"/>
      <c r="CH18" s="145"/>
      <c r="CI18" s="145"/>
      <c r="CJ18" s="145"/>
      <c r="CK18" s="145"/>
      <c r="CL18" s="145"/>
      <c r="CM18" s="145"/>
      <c r="CN18" s="145"/>
      <c r="CO18" s="145"/>
      <c r="CP18" s="145"/>
      <c r="CQ18" s="145"/>
      <c r="CR18" s="145"/>
      <c r="CS18" s="145"/>
      <c r="CT18" s="145"/>
      <c r="CU18" s="145"/>
      <c r="CV18" s="145"/>
      <c r="CW18" s="145"/>
      <c r="CX18" s="145"/>
      <c r="CY18" s="145"/>
      <c r="CZ18" s="145"/>
      <c r="DA18" s="145"/>
      <c r="DB18" s="145"/>
      <c r="DC18" s="145"/>
      <c r="DD18" s="145"/>
      <c r="DE18" s="145"/>
      <c r="DF18" s="145"/>
      <c r="DG18" s="145"/>
      <c r="DH18" s="145"/>
      <c r="DI18" s="145"/>
      <c r="DJ18" s="145"/>
      <c r="DK18" s="145"/>
      <c r="DL18" s="145"/>
      <c r="DM18" s="145"/>
      <c r="DN18" s="145"/>
      <c r="DO18" s="145"/>
      <c r="DP18" s="145"/>
      <c r="DQ18" s="145"/>
      <c r="DR18" s="145"/>
      <c r="DS18" s="145"/>
      <c r="DT18" s="145"/>
      <c r="DU18" s="145"/>
      <c r="DV18" s="145"/>
      <c r="DW18" s="145"/>
      <c r="DX18" s="145"/>
      <c r="DY18" s="145"/>
      <c r="DZ18" s="145"/>
      <c r="EA18" s="145"/>
      <c r="EB18" s="145"/>
      <c r="EC18" s="145"/>
      <c r="ED18" s="145"/>
      <c r="EE18" s="145"/>
      <c r="EF18" s="145"/>
      <c r="EG18" s="145"/>
      <c r="EH18" s="145"/>
      <c r="EI18" s="145"/>
      <c r="EJ18" s="145"/>
      <c r="EK18" s="145"/>
      <c r="EL18" s="145"/>
      <c r="EM18" s="145"/>
      <c r="EN18" s="145"/>
      <c r="EO18" s="145"/>
      <c r="EP18" s="145"/>
      <c r="EQ18" s="145"/>
      <c r="ER18" s="145"/>
      <c r="ES18" s="145"/>
      <c r="ET18" s="145"/>
      <c r="EU18" s="145"/>
      <c r="EV18" s="145"/>
      <c r="EW18" s="145"/>
      <c r="EX18" s="145"/>
      <c r="EY18" s="145"/>
      <c r="EZ18" s="145"/>
      <c r="FA18" s="145"/>
      <c r="FB18" s="145"/>
      <c r="FC18" s="145"/>
      <c r="FD18" s="145"/>
      <c r="FE18" s="145"/>
      <c r="FF18" s="145"/>
      <c r="FG18" s="145"/>
      <c r="FH18" s="145"/>
      <c r="FI18" s="145"/>
      <c r="FJ18" s="145"/>
      <c r="FK18" s="145"/>
      <c r="FL18" s="145"/>
      <c r="FM18" s="145"/>
      <c r="FN18" s="145"/>
      <c r="FO18" s="145"/>
      <c r="FP18" s="145"/>
      <c r="FQ18" s="145"/>
      <c r="FR18" s="145"/>
      <c r="FS18" s="145"/>
      <c r="FT18" s="145"/>
      <c r="FU18" s="145"/>
      <c r="FV18" s="145"/>
      <c r="FW18" s="145"/>
      <c r="FX18" s="145"/>
      <c r="FY18" s="145"/>
      <c r="FZ18" s="145"/>
      <c r="GA18" s="145"/>
      <c r="GB18" s="145"/>
      <c r="GC18" s="145"/>
      <c r="GD18" s="145"/>
      <c r="GE18" s="145"/>
      <c r="GF18" s="145"/>
      <c r="GG18" s="145"/>
      <c r="GH18" s="145"/>
      <c r="GI18" s="145"/>
      <c r="GJ18" s="145"/>
      <c r="GK18" s="145"/>
      <c r="GL18" s="145"/>
      <c r="GM18" s="145"/>
      <c r="GN18" s="145"/>
      <c r="GO18" s="145"/>
      <c r="GP18" s="145"/>
      <c r="GQ18" s="145"/>
      <c r="GR18" s="145"/>
      <c r="GS18" s="145"/>
      <c r="GT18" s="145"/>
      <c r="GU18" s="145"/>
      <c r="GV18" s="145"/>
      <c r="GW18" s="145"/>
      <c r="GX18" s="145"/>
      <c r="GY18" s="145"/>
      <c r="GZ18" s="145"/>
      <c r="HA18" s="145"/>
      <c r="HB18" s="145"/>
      <c r="HC18" s="145"/>
      <c r="HD18" s="145"/>
      <c r="HE18" s="145"/>
      <c r="HF18" s="145"/>
      <c r="HG18" s="145"/>
      <c r="HH18" s="145"/>
      <c r="HI18" s="145"/>
      <c r="HJ18" s="145"/>
      <c r="HK18" s="145"/>
      <c r="HL18" s="145"/>
      <c r="HM18" s="145"/>
      <c r="HN18" s="145"/>
      <c r="HO18" s="145"/>
      <c r="HP18" s="145"/>
      <c r="HQ18" s="145"/>
      <c r="HR18" s="145"/>
      <c r="HS18" s="145"/>
      <c r="HT18" s="145"/>
      <c r="HU18" s="145"/>
      <c r="HV18" s="145"/>
      <c r="HW18" s="145"/>
      <c r="HX18" s="145"/>
      <c r="HY18" s="145"/>
      <c r="HZ18" s="145"/>
      <c r="IA18" s="145"/>
      <c r="IB18" s="145"/>
      <c r="IC18" s="145"/>
      <c r="ID18" s="145"/>
      <c r="IE18" s="145"/>
      <c r="IF18" s="145"/>
      <c r="IG18" s="145"/>
      <c r="IH18" s="145"/>
      <c r="II18" s="145"/>
      <c r="IJ18" s="145"/>
      <c r="IK18" s="145"/>
      <c r="IL18" s="145"/>
      <c r="IM18" s="145"/>
      <c r="IN18" s="145"/>
      <c r="IO18" s="145"/>
      <c r="IP18" s="145"/>
      <c r="IQ18" s="145"/>
      <c r="IR18" s="145"/>
      <c r="IS18" s="145"/>
      <c r="IT18" s="145"/>
      <c r="IU18" s="145"/>
      <c r="IV18" s="145"/>
      <c r="IW18" s="145"/>
      <c r="IX18" s="145"/>
      <c r="IY18" s="145"/>
      <c r="IZ18" s="145"/>
      <c r="JA18" s="145"/>
      <c r="JB18" s="145"/>
      <c r="JC18" s="145"/>
      <c r="JD18" s="145"/>
      <c r="JE18" s="145"/>
      <c r="JF18" s="145"/>
      <c r="JG18" s="145"/>
      <c r="JH18" s="145"/>
      <c r="JI18" s="145"/>
      <c r="JJ18" s="145"/>
      <c r="JK18" s="145"/>
      <c r="JL18" s="145"/>
      <c r="JM18" s="145"/>
      <c r="JN18" s="145"/>
      <c r="JO18" s="145"/>
      <c r="JP18" s="145"/>
      <c r="JQ18" s="145"/>
      <c r="JR18" s="145"/>
      <c r="JS18" s="145"/>
      <c r="JT18" s="145"/>
      <c r="JU18" s="145"/>
      <c r="JV18" s="145"/>
      <c r="JW18" s="145"/>
      <c r="JX18" s="145"/>
      <c r="JY18" s="145"/>
      <c r="JZ18" s="145"/>
      <c r="KA18" s="145"/>
      <c r="KB18" s="145"/>
      <c r="KC18" s="145"/>
      <c r="KD18" s="145"/>
      <c r="KE18" s="145"/>
      <c r="KF18" s="145"/>
      <c r="KG18" s="145"/>
      <c r="KH18" s="145"/>
      <c r="KI18" s="145"/>
      <c r="KJ18" s="145"/>
      <c r="KK18" s="145"/>
      <c r="KL18" s="145"/>
      <c r="KM18" s="145"/>
      <c r="KN18" s="145"/>
      <c r="KO18" s="145"/>
      <c r="KP18" s="145"/>
      <c r="KQ18" s="145"/>
      <c r="KR18" s="145"/>
      <c r="KS18" s="145"/>
      <c r="KT18" s="145"/>
      <c r="KU18" s="145"/>
      <c r="KV18" s="145"/>
      <c r="KW18" s="145"/>
      <c r="KX18" s="145"/>
      <c r="KY18" s="145"/>
      <c r="KZ18" s="145"/>
      <c r="LA18" s="145"/>
      <c r="LB18" s="145"/>
      <c r="LC18" s="145"/>
      <c r="LD18" s="145"/>
      <c r="LE18" s="145"/>
      <c r="LF18" s="145"/>
      <c r="LG18" s="145"/>
      <c r="LH18" s="145"/>
      <c r="LI18" s="145"/>
      <c r="LJ18" s="145"/>
      <c r="LK18" s="145"/>
      <c r="LL18" s="145"/>
      <c r="LM18" s="145"/>
      <c r="LN18" s="145"/>
      <c r="LO18" s="145"/>
      <c r="LP18" s="145"/>
      <c r="LQ18" s="145"/>
      <c r="LR18" s="145"/>
      <c r="LS18" s="145"/>
      <c r="LT18" s="145"/>
      <c r="LU18" s="145"/>
      <c r="LV18" s="145"/>
      <c r="LW18" s="145"/>
      <c r="LX18" s="145"/>
      <c r="LY18" s="145"/>
      <c r="LZ18" s="145"/>
      <c r="MA18" s="145"/>
      <c r="MB18" s="145"/>
      <c r="MC18" s="145"/>
      <c r="MD18" s="145"/>
      <c r="ME18" s="145"/>
      <c r="MF18" s="145"/>
      <c r="MG18" s="145"/>
      <c r="MH18" s="145"/>
      <c r="MI18" s="145"/>
      <c r="MJ18" s="145"/>
      <c r="MK18" s="145"/>
      <c r="ML18" s="145"/>
      <c r="MM18" s="145"/>
      <c r="MN18" s="145"/>
      <c r="MO18" s="145"/>
      <c r="MP18" s="145"/>
      <c r="MQ18" s="145"/>
      <c r="MR18" s="145"/>
      <c r="MS18" s="145"/>
      <c r="MT18" s="145"/>
      <c r="MU18" s="145"/>
      <c r="MV18" s="145"/>
      <c r="MW18" s="145"/>
      <c r="MX18" s="145"/>
      <c r="MY18" s="145"/>
      <c r="MZ18" s="145"/>
      <c r="NA18" s="145"/>
      <c r="NB18" s="145"/>
      <c r="NC18" s="145"/>
      <c r="ND18" s="145"/>
      <c r="NE18" s="145"/>
      <c r="NF18" s="145"/>
      <c r="NG18" s="145"/>
      <c r="NH18" s="145"/>
      <c r="NI18" s="145"/>
      <c r="NJ18" s="145"/>
      <c r="NK18" s="145"/>
      <c r="NL18" s="145"/>
      <c r="NM18" s="145"/>
      <c r="NN18" s="145"/>
      <c r="NO18" s="145"/>
      <c r="NP18" s="145"/>
      <c r="NQ18" s="145"/>
      <c r="NR18" s="145"/>
      <c r="NS18" s="145"/>
      <c r="NT18" s="145"/>
      <c r="NU18" s="145"/>
      <c r="NV18" s="145"/>
      <c r="NW18" s="145"/>
      <c r="NX18" s="145"/>
      <c r="NY18" s="145"/>
      <c r="NZ18" s="145"/>
      <c r="OA18" s="145"/>
      <c r="OB18" s="145"/>
      <c r="OC18" s="145"/>
      <c r="OD18" s="145"/>
      <c r="OE18" s="145"/>
      <c r="OF18" s="145"/>
      <c r="OG18" s="145"/>
      <c r="OH18" s="145"/>
      <c r="OI18" s="145"/>
      <c r="OJ18" s="145"/>
      <c r="OK18" s="145"/>
      <c r="OL18" s="145"/>
      <c r="OM18" s="145"/>
      <c r="ON18" s="145"/>
      <c r="OO18" s="145"/>
      <c r="OP18" s="145"/>
      <c r="OQ18" s="145"/>
      <c r="OR18" s="145"/>
      <c r="OS18" s="145"/>
      <c r="OT18" s="145"/>
      <c r="OU18" s="145"/>
      <c r="OV18" s="145"/>
      <c r="OW18" s="145"/>
      <c r="OX18" s="145"/>
      <c r="OY18" s="145"/>
      <c r="OZ18" s="145"/>
      <c r="PA18" s="145"/>
      <c r="PB18" s="145"/>
      <c r="PC18" s="145"/>
      <c r="PD18" s="145"/>
      <c r="PE18" s="145"/>
      <c r="PF18" s="145"/>
      <c r="PG18" s="145"/>
      <c r="PH18" s="145"/>
      <c r="PI18" s="145"/>
      <c r="PJ18" s="145"/>
      <c r="PK18" s="145"/>
      <c r="PL18" s="145"/>
      <c r="PM18" s="145"/>
      <c r="PN18" s="145"/>
      <c r="PO18" s="145"/>
      <c r="PP18" s="145"/>
      <c r="PQ18" s="145"/>
      <c r="PR18" s="145"/>
      <c r="PS18" s="145"/>
      <c r="PT18" s="145"/>
      <c r="PU18" s="145"/>
      <c r="PV18" s="145"/>
      <c r="PW18" s="145"/>
      <c r="PX18" s="145"/>
      <c r="PY18" s="145"/>
      <c r="PZ18" s="145"/>
      <c r="QA18" s="145"/>
      <c r="QB18" s="145"/>
      <c r="QC18" s="145"/>
      <c r="QD18" s="145"/>
      <c r="QE18" s="145"/>
      <c r="QF18" s="145"/>
      <c r="QG18" s="145"/>
      <c r="QH18" s="145"/>
      <c r="QI18" s="145"/>
      <c r="QJ18" s="145"/>
      <c r="QK18" s="145"/>
      <c r="QL18" s="145"/>
      <c r="QM18" s="145"/>
      <c r="QN18" s="145"/>
      <c r="QO18" s="145"/>
      <c r="QP18" s="145"/>
      <c r="QQ18" s="145"/>
      <c r="QR18" s="145"/>
      <c r="QS18" s="145"/>
      <c r="QT18" s="145"/>
      <c r="QU18" s="145"/>
      <c r="QV18" s="145"/>
      <c r="QW18" s="145"/>
      <c r="QX18" s="145"/>
      <c r="QY18" s="145"/>
      <c r="QZ18" s="145"/>
      <c r="RA18" s="145"/>
      <c r="RB18" s="145"/>
      <c r="RC18" s="145"/>
      <c r="RD18" s="145"/>
      <c r="RE18" s="145"/>
      <c r="RF18" s="145"/>
      <c r="RG18" s="145"/>
      <c r="RH18" s="145"/>
      <c r="RI18" s="145"/>
      <c r="RJ18" s="145"/>
      <c r="RK18" s="145"/>
      <c r="RL18" s="145"/>
      <c r="RM18" s="145"/>
      <c r="RN18" s="145"/>
      <c r="RO18" s="145"/>
      <c r="RP18" s="145"/>
      <c r="RQ18" s="145"/>
      <c r="RR18" s="145"/>
      <c r="RS18" s="145"/>
      <c r="RT18" s="145"/>
      <c r="RU18" s="145"/>
      <c r="RV18" s="145"/>
      <c r="RW18" s="145"/>
      <c r="RX18" s="145"/>
      <c r="RY18" s="145"/>
      <c r="RZ18" s="145"/>
      <c r="SA18" s="145"/>
      <c r="SB18" s="145"/>
      <c r="SC18" s="145"/>
      <c r="SD18" s="145"/>
      <c r="SE18" s="145"/>
      <c r="SF18" s="145"/>
      <c r="SG18" s="145"/>
      <c r="SH18" s="145"/>
      <c r="SI18" s="145"/>
      <c r="SJ18" s="145"/>
      <c r="SK18" s="145"/>
      <c r="SL18" s="145"/>
      <c r="SM18" s="145"/>
      <c r="SN18" s="145"/>
      <c r="SO18" s="145"/>
      <c r="SP18" s="145"/>
      <c r="SQ18" s="145"/>
      <c r="SR18" s="145"/>
      <c r="SS18" s="145"/>
      <c r="ST18" s="145"/>
      <c r="SU18" s="145"/>
      <c r="SV18" s="145"/>
      <c r="SW18" s="145"/>
      <c r="SX18" s="145"/>
      <c r="SY18" s="145"/>
      <c r="SZ18" s="145"/>
      <c r="TA18" s="145"/>
      <c r="TB18" s="145"/>
      <c r="TC18" s="145"/>
      <c r="TD18" s="145"/>
      <c r="TE18" s="145"/>
      <c r="TF18" s="145"/>
      <c r="TG18" s="145"/>
      <c r="TH18" s="145"/>
      <c r="TI18" s="145"/>
      <c r="TJ18" s="145"/>
      <c r="TK18" s="145"/>
      <c r="TL18" s="145"/>
      <c r="TM18" s="145"/>
      <c r="TN18" s="145"/>
      <c r="TO18" s="145"/>
      <c r="TP18" s="145"/>
      <c r="TQ18" s="145"/>
      <c r="TR18" s="145"/>
      <c r="TS18" s="145"/>
      <c r="TT18" s="145"/>
      <c r="TU18" s="145"/>
      <c r="TV18" s="145"/>
      <c r="TW18" s="145"/>
      <c r="TX18" s="145"/>
      <c r="TY18" s="145"/>
      <c r="TZ18" s="145"/>
      <c r="UA18" s="145"/>
      <c r="UB18" s="145"/>
      <c r="UC18" s="145"/>
      <c r="UD18" s="145"/>
      <c r="UE18" s="145"/>
      <c r="UF18" s="145"/>
      <c r="UG18" s="145"/>
      <c r="UH18" s="145"/>
      <c r="UI18" s="145"/>
      <c r="UJ18" s="145"/>
      <c r="UK18" s="145"/>
      <c r="UL18" s="145"/>
      <c r="UM18" s="145"/>
      <c r="UN18" s="145"/>
      <c r="UO18" s="145"/>
      <c r="UP18" s="145"/>
      <c r="UQ18" s="145"/>
      <c r="UR18" s="145"/>
      <c r="US18" s="145"/>
      <c r="UT18" s="145"/>
      <c r="UU18" s="145"/>
      <c r="UV18" s="145"/>
      <c r="UW18" s="145"/>
      <c r="UX18" s="145"/>
      <c r="UY18" s="145"/>
      <c r="UZ18" s="145"/>
      <c r="VA18" s="145"/>
      <c r="VB18" s="145"/>
      <c r="VC18" s="145"/>
      <c r="VD18" s="145"/>
      <c r="VE18" s="145"/>
      <c r="VF18" s="145"/>
      <c r="VG18" s="145"/>
      <c r="VH18" s="145"/>
      <c r="VI18" s="145"/>
      <c r="VJ18" s="145"/>
      <c r="VK18" s="145"/>
      <c r="VL18" s="145"/>
      <c r="VM18" s="145"/>
      <c r="VN18" s="145"/>
      <c r="VO18" s="145"/>
      <c r="VP18" s="145"/>
      <c r="VQ18" s="145"/>
      <c r="VR18" s="145"/>
      <c r="VS18" s="145"/>
      <c r="VT18" s="145"/>
      <c r="VU18" s="145"/>
      <c r="VV18" s="145"/>
      <c r="VW18" s="145"/>
      <c r="VX18" s="145"/>
      <c r="VY18" s="145"/>
      <c r="VZ18" s="145"/>
      <c r="WA18" s="145"/>
      <c r="WB18" s="145"/>
      <c r="WC18" s="145"/>
      <c r="WD18" s="145"/>
      <c r="WE18" s="145"/>
      <c r="WF18" s="145"/>
      <c r="WG18" s="145"/>
      <c r="WH18" s="145"/>
      <c r="WI18" s="145"/>
      <c r="WJ18" s="145"/>
      <c r="WK18" s="145"/>
      <c r="WL18" s="145"/>
      <c r="WM18" s="145"/>
      <c r="WN18" s="145"/>
      <c r="WO18" s="145"/>
      <c r="WP18" s="145"/>
      <c r="WQ18" s="145"/>
      <c r="WR18" s="145"/>
      <c r="WS18" s="145"/>
      <c r="WT18" s="145"/>
      <c r="WU18" s="145"/>
      <c r="WV18" s="145"/>
      <c r="WW18" s="145"/>
      <c r="WX18" s="145"/>
      <c r="WY18" s="145"/>
      <c r="WZ18" s="145"/>
      <c r="XA18" s="145"/>
      <c r="XB18" s="145"/>
      <c r="XC18" s="145"/>
      <c r="XD18" s="145"/>
      <c r="XE18" s="145"/>
      <c r="XF18" s="145"/>
      <c r="XG18" s="145"/>
      <c r="XH18" s="145"/>
      <c r="XI18" s="145"/>
      <c r="XJ18" s="145"/>
      <c r="XK18" s="145"/>
      <c r="XL18" s="145"/>
      <c r="XM18" s="145"/>
      <c r="XN18" s="145"/>
      <c r="XO18" s="145"/>
      <c r="XP18" s="145"/>
      <c r="XQ18" s="145"/>
      <c r="XR18" s="145"/>
      <c r="XS18" s="145"/>
      <c r="XT18" s="145"/>
      <c r="XU18" s="145"/>
      <c r="XV18" s="145"/>
      <c r="XW18" s="145"/>
      <c r="XX18" s="145"/>
      <c r="XY18" s="145"/>
      <c r="XZ18" s="145"/>
      <c r="YA18" s="145"/>
      <c r="YB18" s="145"/>
      <c r="YC18" s="145"/>
      <c r="YD18" s="145"/>
      <c r="YE18" s="145"/>
      <c r="YF18" s="145"/>
      <c r="YG18" s="145"/>
      <c r="YH18" s="145"/>
      <c r="YI18" s="145"/>
      <c r="YJ18" s="145"/>
      <c r="YK18" s="145"/>
      <c r="YL18" s="145"/>
      <c r="YM18" s="145"/>
      <c r="YN18" s="145"/>
      <c r="YO18" s="145"/>
      <c r="YP18" s="145"/>
      <c r="YQ18" s="145"/>
      <c r="YR18" s="145"/>
      <c r="YS18" s="145"/>
      <c r="YT18" s="145"/>
      <c r="YU18" s="145"/>
      <c r="YV18" s="145"/>
      <c r="YW18" s="145"/>
      <c r="YX18" s="145"/>
      <c r="YY18" s="145"/>
      <c r="YZ18" s="145"/>
      <c r="ZA18" s="145"/>
      <c r="ZB18" s="145"/>
      <c r="ZC18" s="145"/>
      <c r="ZD18" s="145"/>
      <c r="ZE18" s="145"/>
      <c r="ZF18" s="145"/>
      <c r="ZG18" s="145"/>
      <c r="ZH18" s="145"/>
      <c r="ZI18" s="145"/>
      <c r="ZJ18" s="145"/>
      <c r="ZK18" s="145"/>
      <c r="ZL18" s="145"/>
      <c r="ZM18" s="145"/>
      <c r="ZN18" s="145"/>
      <c r="ZO18" s="145"/>
      <c r="ZP18" s="145"/>
      <c r="ZQ18" s="145"/>
      <c r="ZR18" s="145"/>
      <c r="ZS18" s="145"/>
      <c r="ZT18" s="145"/>
      <c r="ZU18" s="145"/>
      <c r="ZV18" s="145"/>
      <c r="ZW18" s="145"/>
      <c r="ZX18" s="145"/>
      <c r="ZY18" s="145"/>
      <c r="ZZ18" s="145"/>
      <c r="AAA18" s="145"/>
      <c r="AAB18" s="145"/>
      <c r="AAC18" s="145"/>
      <c r="AAD18" s="145"/>
      <c r="AAE18" s="145"/>
      <c r="AAF18" s="145"/>
      <c r="AAG18" s="145"/>
      <c r="AAH18" s="145"/>
      <c r="AAI18" s="145"/>
      <c r="AAJ18" s="145"/>
      <c r="AAK18" s="145"/>
      <c r="AAL18" s="145"/>
      <c r="AAM18" s="145"/>
      <c r="AAN18" s="145"/>
      <c r="AAO18" s="145"/>
      <c r="AAP18" s="145"/>
      <c r="AAQ18" s="145"/>
      <c r="AAR18" s="145"/>
      <c r="AAS18" s="145"/>
      <c r="AAT18" s="145"/>
      <c r="AAU18" s="145"/>
      <c r="AAV18" s="145"/>
      <c r="AAW18" s="145"/>
      <c r="AAX18" s="145"/>
      <c r="AAY18" s="145"/>
      <c r="AAZ18" s="145"/>
      <c r="ABA18" s="145"/>
      <c r="ABB18" s="145"/>
      <c r="ABC18" s="145"/>
      <c r="ABD18" s="145"/>
      <c r="ABE18" s="145"/>
      <c r="ABF18" s="145"/>
      <c r="ABG18" s="145"/>
      <c r="ABH18" s="145"/>
      <c r="ABI18" s="145"/>
      <c r="ABJ18" s="145"/>
      <c r="ABK18" s="145"/>
      <c r="ABL18" s="145"/>
      <c r="ABM18" s="145"/>
      <c r="ABN18" s="145"/>
      <c r="ABO18" s="145"/>
      <c r="ABP18" s="145"/>
      <c r="ABQ18" s="145"/>
      <c r="ABR18" s="145"/>
      <c r="ABS18" s="145"/>
      <c r="ABT18" s="145"/>
      <c r="ABU18" s="145"/>
      <c r="ABV18" s="145"/>
      <c r="ABW18" s="145"/>
      <c r="ABX18" s="145"/>
      <c r="ABY18" s="145"/>
      <c r="ABZ18" s="145"/>
      <c r="ACA18" s="145"/>
      <c r="ACB18" s="145"/>
      <c r="ACC18" s="145"/>
      <c r="ACD18" s="145"/>
      <c r="ACE18" s="145"/>
      <c r="ACF18" s="145"/>
      <c r="ACG18" s="145"/>
      <c r="ACH18" s="145"/>
      <c r="ACI18" s="145"/>
      <c r="ACJ18" s="145"/>
      <c r="ACK18" s="145"/>
      <c r="ACL18" s="145"/>
      <c r="ACM18" s="145"/>
      <c r="ACN18" s="145"/>
      <c r="ACO18" s="145"/>
      <c r="ACP18" s="145"/>
      <c r="ACQ18" s="145"/>
      <c r="ACR18" s="145"/>
      <c r="ACS18" s="145"/>
      <c r="ACT18" s="145"/>
      <c r="ACU18" s="145"/>
      <c r="ACV18" s="145"/>
      <c r="ACW18" s="145"/>
      <c r="ACX18" s="145"/>
      <c r="ACY18" s="145"/>
      <c r="ACZ18" s="145"/>
      <c r="ADA18" s="145"/>
      <c r="ADB18" s="145"/>
      <c r="ADC18" s="145"/>
      <c r="ADD18" s="145"/>
      <c r="ADE18" s="145"/>
      <c r="ADF18" s="145"/>
      <c r="ADG18" s="145"/>
      <c r="ADH18" s="145"/>
      <c r="ADI18" s="145"/>
      <c r="ADJ18" s="145"/>
      <c r="ADK18" s="145"/>
      <c r="ADL18" s="145"/>
      <c r="ADM18" s="145"/>
      <c r="ADN18" s="145"/>
      <c r="ADO18" s="145"/>
      <c r="ADP18" s="145"/>
      <c r="ADQ18" s="145"/>
      <c r="ADR18" s="145"/>
      <c r="ADS18" s="145"/>
      <c r="ADT18" s="145"/>
      <c r="ADU18" s="145"/>
      <c r="ADV18" s="145"/>
      <c r="ADW18" s="145"/>
      <c r="ADX18" s="145"/>
      <c r="ADY18" s="145"/>
      <c r="ADZ18" s="145"/>
      <c r="AEA18" s="145"/>
      <c r="AEB18" s="145"/>
      <c r="AEC18" s="145"/>
      <c r="AED18" s="145"/>
      <c r="AEE18" s="145"/>
      <c r="AEF18" s="145"/>
      <c r="AEG18" s="145"/>
      <c r="AEH18" s="145"/>
      <c r="AEI18" s="145"/>
      <c r="AEJ18" s="145"/>
      <c r="AEK18" s="145"/>
      <c r="AEL18" s="145"/>
      <c r="AEM18" s="145"/>
      <c r="AEN18" s="145"/>
      <c r="AEO18" s="145"/>
      <c r="AEP18" s="145"/>
      <c r="AEQ18" s="145"/>
      <c r="AER18" s="145"/>
      <c r="AES18" s="145"/>
      <c r="AET18" s="145"/>
      <c r="AEU18" s="145"/>
      <c r="AEV18" s="145"/>
      <c r="AEW18" s="145"/>
      <c r="AEX18" s="145"/>
      <c r="AEY18" s="145"/>
      <c r="AEZ18" s="145"/>
      <c r="AFA18" s="145"/>
      <c r="AFB18" s="145"/>
      <c r="AFC18" s="145"/>
      <c r="AFD18" s="145"/>
      <c r="AFE18" s="145"/>
      <c r="AFF18" s="145"/>
      <c r="AFG18" s="145"/>
      <c r="AFH18" s="145"/>
      <c r="AFI18" s="145"/>
      <c r="AFJ18" s="145"/>
      <c r="AFK18" s="145"/>
      <c r="AFL18" s="145"/>
      <c r="AFM18" s="145"/>
      <c r="AFN18" s="145"/>
      <c r="AFO18" s="145"/>
      <c r="AFP18" s="145"/>
      <c r="AFQ18" s="145"/>
      <c r="AFR18" s="145"/>
      <c r="AFS18" s="145"/>
      <c r="AFT18" s="145"/>
      <c r="AFU18" s="145"/>
      <c r="AFV18" s="145"/>
      <c r="AFW18" s="145"/>
      <c r="AFX18" s="145"/>
      <c r="AFY18" s="145"/>
      <c r="AFZ18" s="145"/>
      <c r="AGA18" s="145"/>
      <c r="AGB18" s="145"/>
      <c r="AGC18" s="145"/>
      <c r="AGD18" s="145"/>
      <c r="AGE18" s="145"/>
      <c r="AGF18" s="145"/>
      <c r="AGG18" s="145"/>
      <c r="AGH18" s="145"/>
      <c r="AGI18" s="145"/>
      <c r="AGJ18" s="145"/>
      <c r="AGK18" s="145"/>
      <c r="AGL18" s="145"/>
      <c r="AGM18" s="145"/>
      <c r="AGN18" s="145"/>
      <c r="AGO18" s="145"/>
      <c r="AGP18" s="145"/>
      <c r="AGQ18" s="145"/>
      <c r="AGR18" s="145"/>
      <c r="AGS18" s="145"/>
      <c r="AGT18" s="145"/>
      <c r="AGU18" s="145"/>
      <c r="AGV18" s="145"/>
      <c r="AGW18" s="145"/>
      <c r="AGX18" s="145"/>
      <c r="AGY18" s="145"/>
      <c r="AGZ18" s="145"/>
      <c r="AHA18" s="145"/>
      <c r="AHB18" s="145"/>
      <c r="AHC18" s="145"/>
      <c r="AHD18" s="145"/>
      <c r="AHE18" s="145"/>
      <c r="AHF18" s="145"/>
      <c r="AHG18" s="145"/>
      <c r="AHH18" s="145"/>
      <c r="AHI18" s="145"/>
      <c r="AHJ18" s="145"/>
      <c r="AHK18" s="145"/>
      <c r="AHL18" s="145"/>
      <c r="AHM18" s="145"/>
      <c r="AHN18" s="145"/>
      <c r="AHO18" s="145"/>
      <c r="AHP18" s="145"/>
      <c r="AHQ18" s="145"/>
      <c r="AHR18" s="145"/>
      <c r="AHS18" s="145"/>
      <c r="AHT18" s="145"/>
      <c r="AHU18" s="145"/>
      <c r="AHV18" s="145"/>
      <c r="AHW18" s="145"/>
      <c r="AHX18" s="145"/>
      <c r="AHY18" s="145"/>
      <c r="AHZ18" s="145"/>
      <c r="AIA18" s="145"/>
      <c r="AIB18" s="145"/>
      <c r="AIC18" s="145"/>
      <c r="AID18" s="145"/>
      <c r="AIE18" s="145"/>
      <c r="AIF18" s="145"/>
      <c r="AIG18" s="145"/>
      <c r="AIH18" s="145"/>
      <c r="AII18" s="145"/>
      <c r="AIJ18" s="145"/>
      <c r="AIK18" s="145"/>
      <c r="AIL18" s="145"/>
      <c r="AIM18" s="145"/>
      <c r="AIN18" s="145"/>
      <c r="AIO18" s="145"/>
      <c r="AIP18" s="145"/>
      <c r="AIQ18" s="145"/>
      <c r="AIR18" s="145"/>
      <c r="AIS18" s="145"/>
      <c r="AIT18" s="145"/>
      <c r="AIU18" s="145"/>
      <c r="AIV18" s="145"/>
      <c r="AIW18" s="145"/>
      <c r="AIX18" s="145"/>
      <c r="AIY18" s="145"/>
      <c r="AIZ18" s="145"/>
      <c r="AJA18" s="145"/>
      <c r="AJB18" s="145"/>
      <c r="AJC18" s="145"/>
      <c r="AJD18" s="145"/>
      <c r="AJE18" s="145"/>
      <c r="AJF18" s="145"/>
      <c r="AJG18" s="145"/>
      <c r="AJH18" s="145"/>
      <c r="AJI18" s="145"/>
      <c r="AJJ18" s="145"/>
      <c r="AJK18" s="145"/>
      <c r="AJL18" s="145"/>
      <c r="AJM18" s="145"/>
      <c r="AJN18" s="145"/>
      <c r="AJO18" s="145"/>
      <c r="AJP18" s="145"/>
      <c r="AJQ18" s="145"/>
      <c r="AJR18" s="145"/>
      <c r="AJS18" s="145"/>
      <c r="AJT18" s="145"/>
      <c r="AJU18" s="145"/>
      <c r="AJV18" s="145"/>
      <c r="AJW18" s="145"/>
      <c r="AJX18" s="145"/>
      <c r="AJY18" s="145"/>
      <c r="AJZ18" s="145"/>
      <c r="AKA18" s="145"/>
      <c r="AKB18" s="145"/>
      <c r="AKC18" s="145"/>
      <c r="AKD18" s="145"/>
      <c r="AKE18" s="145"/>
      <c r="AKF18" s="145"/>
      <c r="AKG18" s="145"/>
      <c r="AKH18" s="145"/>
      <c r="AKI18" s="145"/>
      <c r="AKJ18" s="145"/>
      <c r="AKK18" s="145"/>
      <c r="AKL18" s="145"/>
      <c r="AKM18" s="145"/>
      <c r="AKN18" s="145"/>
      <c r="AKO18" s="145"/>
      <c r="AKP18" s="145"/>
      <c r="AKQ18" s="145"/>
      <c r="AKR18" s="145"/>
      <c r="AKS18" s="145"/>
      <c r="AKT18" s="145"/>
      <c r="AKU18" s="145"/>
      <c r="AKV18" s="145"/>
      <c r="AKW18" s="145"/>
      <c r="AKX18" s="145"/>
      <c r="AKY18" s="145"/>
      <c r="AKZ18" s="145"/>
      <c r="ALA18" s="145"/>
      <c r="ALB18" s="145"/>
      <c r="ALC18" s="145"/>
      <c r="ALD18" s="145"/>
      <c r="ALE18" s="145"/>
      <c r="ALF18" s="145"/>
      <c r="ALG18" s="145"/>
      <c r="ALH18" s="145"/>
      <c r="ALI18" s="145"/>
      <c r="ALJ18" s="145"/>
      <c r="ALK18" s="145"/>
      <c r="ALL18" s="145"/>
      <c r="ALM18" s="145"/>
      <c r="ALN18" s="145"/>
      <c r="ALO18" s="145"/>
      <c r="ALP18" s="145"/>
      <c r="ALQ18" s="145"/>
      <c r="ALR18" s="145"/>
      <c r="ALS18" s="145"/>
      <c r="ALT18" s="145"/>
      <c r="ALU18" s="145"/>
      <c r="ALV18" s="145"/>
      <c r="ALW18" s="145"/>
      <c r="ALX18" s="145"/>
      <c r="ALY18" s="145"/>
      <c r="ALZ18" s="145"/>
      <c r="AMA18" s="145"/>
      <c r="AMB18" s="145"/>
      <c r="AMC18" s="145"/>
      <c r="AMD18" s="145"/>
      <c r="AME18" s="145"/>
      <c r="AMF18" s="145"/>
      <c r="AMG18" s="145"/>
      <c r="AMH18" s="145"/>
      <c r="AMI18" s="145"/>
      <c r="AMJ18" s="145"/>
      <c r="AMK18" s="145"/>
      <c r="AML18" s="145"/>
    </row>
    <row r="19" spans="1:1026" s="131" customFormat="1">
      <c r="A19" s="145" t="str">
        <f t="shared" si="0"/>
        <v>LOAN.PPC_RETURNED</v>
      </c>
      <c r="B19" s="134">
        <f t="shared" si="4"/>
        <v>110015</v>
      </c>
      <c r="C19" s="146">
        <v>0</v>
      </c>
      <c r="D19" s="146">
        <v>1</v>
      </c>
      <c r="E19" s="146">
        <f t="shared" si="1"/>
        <v>100000</v>
      </c>
      <c r="F19" s="146">
        <v>100000</v>
      </c>
      <c r="G19" s="146" t="s">
        <v>34</v>
      </c>
      <c r="H19" s="146">
        <v>100000</v>
      </c>
      <c r="I19" s="145" t="s">
        <v>505</v>
      </c>
      <c r="J19" s="146">
        <f>VLOOKUP(I19,T_FSM_TYPE!$A:$B,2,0)</f>
        <v>110000</v>
      </c>
      <c r="K19" s="131" t="s">
        <v>553</v>
      </c>
      <c r="L19" s="145" t="s">
        <v>37</v>
      </c>
      <c r="M19" s="215" t="str">
        <f t="shared" si="2"/>
        <v>PPC_RETURNED</v>
      </c>
      <c r="N19" s="145" t="str">
        <f t="shared" si="3"/>
        <v>INSERT INTO T_FSM_STATE VALUES(110015, 0, 1, 100000, 100000, GETDATE(), 100000, 110000, 'PPC_RETURNED', '?' ,'PPC_RETURNED')</v>
      </c>
      <c r="O19" s="145"/>
      <c r="P19" s="145"/>
      <c r="Q19" s="145"/>
      <c r="R19" s="145"/>
      <c r="S19" s="145"/>
      <c r="T19" s="145"/>
      <c r="U19" s="145"/>
      <c r="V19" s="145"/>
      <c r="W19" s="145"/>
      <c r="X19" s="145"/>
      <c r="Y19" s="145"/>
      <c r="Z19" s="145"/>
      <c r="AA19" s="145"/>
      <c r="AB19" s="145"/>
      <c r="AC19" s="145"/>
      <c r="AD19" s="145"/>
      <c r="AE19" s="145"/>
      <c r="AF19" s="145"/>
      <c r="AG19" s="145"/>
      <c r="AH19" s="145"/>
      <c r="AI19" s="145"/>
      <c r="AJ19" s="145"/>
      <c r="AK19" s="145"/>
      <c r="AL19" s="145"/>
      <c r="AM19" s="145"/>
      <c r="AN19" s="145"/>
      <c r="AO19" s="145"/>
      <c r="AP19" s="145"/>
      <c r="AQ19" s="145"/>
      <c r="AR19" s="145"/>
      <c r="AS19" s="145"/>
      <c r="AT19" s="145"/>
      <c r="AU19" s="145"/>
      <c r="AV19" s="145"/>
      <c r="AW19" s="145"/>
      <c r="AX19" s="145"/>
      <c r="AY19" s="145"/>
      <c r="AZ19" s="145"/>
      <c r="BA19" s="145"/>
      <c r="BB19" s="145"/>
      <c r="BC19" s="145"/>
      <c r="BD19" s="145"/>
      <c r="BE19" s="145"/>
      <c r="BF19" s="145"/>
      <c r="BG19" s="145"/>
      <c r="BH19" s="145"/>
      <c r="BI19" s="145"/>
      <c r="BJ19" s="145"/>
      <c r="BK19" s="145"/>
      <c r="BL19" s="145"/>
      <c r="BM19" s="145"/>
      <c r="BN19" s="145"/>
      <c r="BO19" s="145"/>
      <c r="BP19" s="145"/>
      <c r="BQ19" s="145"/>
      <c r="BR19" s="145"/>
      <c r="BS19" s="145"/>
      <c r="BT19" s="145"/>
      <c r="BU19" s="145"/>
      <c r="BV19" s="145"/>
      <c r="BW19" s="145"/>
      <c r="BX19" s="145"/>
      <c r="BY19" s="145"/>
      <c r="BZ19" s="145"/>
      <c r="CA19" s="145"/>
      <c r="CB19" s="145"/>
      <c r="CC19" s="145"/>
      <c r="CD19" s="145"/>
      <c r="CE19" s="145"/>
      <c r="CF19" s="145"/>
      <c r="CG19" s="145"/>
      <c r="CH19" s="145"/>
      <c r="CI19" s="145"/>
      <c r="CJ19" s="145"/>
      <c r="CK19" s="145"/>
      <c r="CL19" s="145"/>
      <c r="CM19" s="145"/>
      <c r="CN19" s="145"/>
      <c r="CO19" s="145"/>
      <c r="CP19" s="145"/>
      <c r="CQ19" s="145"/>
      <c r="CR19" s="145"/>
      <c r="CS19" s="145"/>
      <c r="CT19" s="145"/>
      <c r="CU19" s="145"/>
      <c r="CV19" s="145"/>
      <c r="CW19" s="145"/>
      <c r="CX19" s="145"/>
      <c r="CY19" s="145"/>
      <c r="CZ19" s="145"/>
      <c r="DA19" s="145"/>
      <c r="DB19" s="145"/>
      <c r="DC19" s="145"/>
      <c r="DD19" s="145"/>
      <c r="DE19" s="145"/>
      <c r="DF19" s="145"/>
      <c r="DG19" s="145"/>
      <c r="DH19" s="145"/>
      <c r="DI19" s="145"/>
      <c r="DJ19" s="145"/>
      <c r="DK19" s="145"/>
      <c r="DL19" s="145"/>
      <c r="DM19" s="145"/>
      <c r="DN19" s="145"/>
      <c r="DO19" s="145"/>
      <c r="DP19" s="145"/>
      <c r="DQ19" s="145"/>
      <c r="DR19" s="145"/>
      <c r="DS19" s="145"/>
      <c r="DT19" s="145"/>
      <c r="DU19" s="145"/>
      <c r="DV19" s="145"/>
      <c r="DW19" s="145"/>
      <c r="DX19" s="145"/>
      <c r="DY19" s="145"/>
      <c r="DZ19" s="145"/>
      <c r="EA19" s="145"/>
      <c r="EB19" s="145"/>
      <c r="EC19" s="145"/>
      <c r="ED19" s="145"/>
      <c r="EE19" s="145"/>
      <c r="EF19" s="145"/>
      <c r="EG19" s="145"/>
      <c r="EH19" s="145"/>
      <c r="EI19" s="145"/>
      <c r="EJ19" s="145"/>
      <c r="EK19" s="145"/>
      <c r="EL19" s="145"/>
      <c r="EM19" s="145"/>
      <c r="EN19" s="145"/>
      <c r="EO19" s="145"/>
      <c r="EP19" s="145"/>
      <c r="EQ19" s="145"/>
      <c r="ER19" s="145"/>
      <c r="ES19" s="145"/>
      <c r="ET19" s="145"/>
      <c r="EU19" s="145"/>
      <c r="EV19" s="145"/>
      <c r="EW19" s="145"/>
      <c r="EX19" s="145"/>
      <c r="EY19" s="145"/>
      <c r="EZ19" s="145"/>
      <c r="FA19" s="145"/>
      <c r="FB19" s="145"/>
      <c r="FC19" s="145"/>
      <c r="FD19" s="145"/>
      <c r="FE19" s="145"/>
      <c r="FF19" s="145"/>
      <c r="FG19" s="145"/>
      <c r="FH19" s="145"/>
      <c r="FI19" s="145"/>
      <c r="FJ19" s="145"/>
      <c r="FK19" s="145"/>
      <c r="FL19" s="145"/>
      <c r="FM19" s="145"/>
      <c r="FN19" s="145"/>
      <c r="FO19" s="145"/>
      <c r="FP19" s="145"/>
      <c r="FQ19" s="145"/>
      <c r="FR19" s="145"/>
      <c r="FS19" s="145"/>
      <c r="FT19" s="145"/>
      <c r="FU19" s="145"/>
      <c r="FV19" s="145"/>
      <c r="FW19" s="145"/>
      <c r="FX19" s="145"/>
      <c r="FY19" s="145"/>
      <c r="FZ19" s="145"/>
      <c r="GA19" s="145"/>
      <c r="GB19" s="145"/>
      <c r="GC19" s="145"/>
      <c r="GD19" s="145"/>
      <c r="GE19" s="145"/>
      <c r="GF19" s="145"/>
      <c r="GG19" s="145"/>
      <c r="GH19" s="145"/>
      <c r="GI19" s="145"/>
      <c r="GJ19" s="145"/>
      <c r="GK19" s="145"/>
      <c r="GL19" s="145"/>
      <c r="GM19" s="145"/>
      <c r="GN19" s="145"/>
      <c r="GO19" s="145"/>
      <c r="GP19" s="145"/>
      <c r="GQ19" s="145"/>
      <c r="GR19" s="145"/>
      <c r="GS19" s="145"/>
      <c r="GT19" s="145"/>
      <c r="GU19" s="145"/>
      <c r="GV19" s="145"/>
      <c r="GW19" s="145"/>
      <c r="GX19" s="145"/>
      <c r="GY19" s="145"/>
      <c r="GZ19" s="145"/>
      <c r="HA19" s="145"/>
      <c r="HB19" s="145"/>
      <c r="HC19" s="145"/>
      <c r="HD19" s="145"/>
      <c r="HE19" s="145"/>
      <c r="HF19" s="145"/>
      <c r="HG19" s="145"/>
      <c r="HH19" s="145"/>
      <c r="HI19" s="145"/>
      <c r="HJ19" s="145"/>
      <c r="HK19" s="145"/>
      <c r="HL19" s="145"/>
      <c r="HM19" s="145"/>
      <c r="HN19" s="145"/>
      <c r="HO19" s="145"/>
      <c r="HP19" s="145"/>
      <c r="HQ19" s="145"/>
      <c r="HR19" s="145"/>
      <c r="HS19" s="145"/>
      <c r="HT19" s="145"/>
      <c r="HU19" s="145"/>
      <c r="HV19" s="145"/>
      <c r="HW19" s="145"/>
      <c r="HX19" s="145"/>
      <c r="HY19" s="145"/>
      <c r="HZ19" s="145"/>
      <c r="IA19" s="145"/>
      <c r="IB19" s="145"/>
      <c r="IC19" s="145"/>
      <c r="ID19" s="145"/>
      <c r="IE19" s="145"/>
      <c r="IF19" s="145"/>
      <c r="IG19" s="145"/>
      <c r="IH19" s="145"/>
      <c r="II19" s="145"/>
      <c r="IJ19" s="145"/>
      <c r="IK19" s="145"/>
      <c r="IL19" s="145"/>
      <c r="IM19" s="145"/>
      <c r="IN19" s="145"/>
      <c r="IO19" s="145"/>
      <c r="IP19" s="145"/>
      <c r="IQ19" s="145"/>
      <c r="IR19" s="145"/>
      <c r="IS19" s="145"/>
      <c r="IT19" s="145"/>
      <c r="IU19" s="145"/>
      <c r="IV19" s="145"/>
      <c r="IW19" s="145"/>
      <c r="IX19" s="145"/>
      <c r="IY19" s="145"/>
      <c r="IZ19" s="145"/>
      <c r="JA19" s="145"/>
      <c r="JB19" s="145"/>
      <c r="JC19" s="145"/>
      <c r="JD19" s="145"/>
      <c r="JE19" s="145"/>
      <c r="JF19" s="145"/>
      <c r="JG19" s="145"/>
      <c r="JH19" s="145"/>
      <c r="JI19" s="145"/>
      <c r="JJ19" s="145"/>
      <c r="JK19" s="145"/>
      <c r="JL19" s="145"/>
      <c r="JM19" s="145"/>
      <c r="JN19" s="145"/>
      <c r="JO19" s="145"/>
      <c r="JP19" s="145"/>
      <c r="JQ19" s="145"/>
      <c r="JR19" s="145"/>
      <c r="JS19" s="145"/>
      <c r="JT19" s="145"/>
      <c r="JU19" s="145"/>
      <c r="JV19" s="145"/>
      <c r="JW19" s="145"/>
      <c r="JX19" s="145"/>
      <c r="JY19" s="145"/>
      <c r="JZ19" s="145"/>
      <c r="KA19" s="145"/>
      <c r="KB19" s="145"/>
      <c r="KC19" s="145"/>
      <c r="KD19" s="145"/>
      <c r="KE19" s="145"/>
      <c r="KF19" s="145"/>
      <c r="KG19" s="145"/>
      <c r="KH19" s="145"/>
      <c r="KI19" s="145"/>
      <c r="KJ19" s="145"/>
      <c r="KK19" s="145"/>
      <c r="KL19" s="145"/>
      <c r="KM19" s="145"/>
      <c r="KN19" s="145"/>
      <c r="KO19" s="145"/>
      <c r="KP19" s="145"/>
      <c r="KQ19" s="145"/>
      <c r="KR19" s="145"/>
      <c r="KS19" s="145"/>
      <c r="KT19" s="145"/>
      <c r="KU19" s="145"/>
      <c r="KV19" s="145"/>
      <c r="KW19" s="145"/>
      <c r="KX19" s="145"/>
      <c r="KY19" s="145"/>
      <c r="KZ19" s="145"/>
      <c r="LA19" s="145"/>
      <c r="LB19" s="145"/>
      <c r="LC19" s="145"/>
      <c r="LD19" s="145"/>
      <c r="LE19" s="145"/>
      <c r="LF19" s="145"/>
      <c r="LG19" s="145"/>
      <c r="LH19" s="145"/>
      <c r="LI19" s="145"/>
      <c r="LJ19" s="145"/>
      <c r="LK19" s="145"/>
      <c r="LL19" s="145"/>
      <c r="LM19" s="145"/>
      <c r="LN19" s="145"/>
      <c r="LO19" s="145"/>
      <c r="LP19" s="145"/>
      <c r="LQ19" s="145"/>
      <c r="LR19" s="145"/>
      <c r="LS19" s="145"/>
      <c r="LT19" s="145"/>
      <c r="LU19" s="145"/>
      <c r="LV19" s="145"/>
      <c r="LW19" s="145"/>
      <c r="LX19" s="145"/>
      <c r="LY19" s="145"/>
      <c r="LZ19" s="145"/>
      <c r="MA19" s="145"/>
      <c r="MB19" s="145"/>
      <c r="MC19" s="145"/>
      <c r="MD19" s="145"/>
      <c r="ME19" s="145"/>
      <c r="MF19" s="145"/>
      <c r="MG19" s="145"/>
      <c r="MH19" s="145"/>
      <c r="MI19" s="145"/>
      <c r="MJ19" s="145"/>
      <c r="MK19" s="145"/>
      <c r="ML19" s="145"/>
      <c r="MM19" s="145"/>
      <c r="MN19" s="145"/>
      <c r="MO19" s="145"/>
      <c r="MP19" s="145"/>
      <c r="MQ19" s="145"/>
      <c r="MR19" s="145"/>
      <c r="MS19" s="145"/>
      <c r="MT19" s="145"/>
      <c r="MU19" s="145"/>
      <c r="MV19" s="145"/>
      <c r="MW19" s="145"/>
      <c r="MX19" s="145"/>
      <c r="MY19" s="145"/>
      <c r="MZ19" s="145"/>
      <c r="NA19" s="145"/>
      <c r="NB19" s="145"/>
      <c r="NC19" s="145"/>
      <c r="ND19" s="145"/>
      <c r="NE19" s="145"/>
      <c r="NF19" s="145"/>
      <c r="NG19" s="145"/>
      <c r="NH19" s="145"/>
      <c r="NI19" s="145"/>
      <c r="NJ19" s="145"/>
      <c r="NK19" s="145"/>
      <c r="NL19" s="145"/>
      <c r="NM19" s="145"/>
      <c r="NN19" s="145"/>
      <c r="NO19" s="145"/>
      <c r="NP19" s="145"/>
      <c r="NQ19" s="145"/>
      <c r="NR19" s="145"/>
      <c r="NS19" s="145"/>
      <c r="NT19" s="145"/>
      <c r="NU19" s="145"/>
      <c r="NV19" s="145"/>
      <c r="NW19" s="145"/>
      <c r="NX19" s="145"/>
      <c r="NY19" s="145"/>
      <c r="NZ19" s="145"/>
      <c r="OA19" s="145"/>
      <c r="OB19" s="145"/>
      <c r="OC19" s="145"/>
      <c r="OD19" s="145"/>
      <c r="OE19" s="145"/>
      <c r="OF19" s="145"/>
      <c r="OG19" s="145"/>
      <c r="OH19" s="145"/>
      <c r="OI19" s="145"/>
      <c r="OJ19" s="145"/>
      <c r="OK19" s="145"/>
      <c r="OL19" s="145"/>
      <c r="OM19" s="145"/>
      <c r="ON19" s="145"/>
      <c r="OO19" s="145"/>
      <c r="OP19" s="145"/>
      <c r="OQ19" s="145"/>
      <c r="OR19" s="145"/>
      <c r="OS19" s="145"/>
      <c r="OT19" s="145"/>
      <c r="OU19" s="145"/>
      <c r="OV19" s="145"/>
      <c r="OW19" s="145"/>
      <c r="OX19" s="145"/>
      <c r="OY19" s="145"/>
      <c r="OZ19" s="145"/>
      <c r="PA19" s="145"/>
      <c r="PB19" s="145"/>
      <c r="PC19" s="145"/>
      <c r="PD19" s="145"/>
      <c r="PE19" s="145"/>
      <c r="PF19" s="145"/>
      <c r="PG19" s="145"/>
      <c r="PH19" s="145"/>
      <c r="PI19" s="145"/>
      <c r="PJ19" s="145"/>
      <c r="PK19" s="145"/>
      <c r="PL19" s="145"/>
      <c r="PM19" s="145"/>
      <c r="PN19" s="145"/>
      <c r="PO19" s="145"/>
      <c r="PP19" s="145"/>
      <c r="PQ19" s="145"/>
      <c r="PR19" s="145"/>
      <c r="PS19" s="145"/>
      <c r="PT19" s="145"/>
      <c r="PU19" s="145"/>
      <c r="PV19" s="145"/>
      <c r="PW19" s="145"/>
      <c r="PX19" s="145"/>
      <c r="PY19" s="145"/>
      <c r="PZ19" s="145"/>
      <c r="QA19" s="145"/>
      <c r="QB19" s="145"/>
      <c r="QC19" s="145"/>
      <c r="QD19" s="145"/>
      <c r="QE19" s="145"/>
      <c r="QF19" s="145"/>
      <c r="QG19" s="145"/>
      <c r="QH19" s="145"/>
      <c r="QI19" s="145"/>
      <c r="QJ19" s="145"/>
      <c r="QK19" s="145"/>
      <c r="QL19" s="145"/>
      <c r="QM19" s="145"/>
      <c r="QN19" s="145"/>
      <c r="QO19" s="145"/>
      <c r="QP19" s="145"/>
      <c r="QQ19" s="145"/>
      <c r="QR19" s="145"/>
      <c r="QS19" s="145"/>
      <c r="QT19" s="145"/>
      <c r="QU19" s="145"/>
      <c r="QV19" s="145"/>
      <c r="QW19" s="145"/>
      <c r="QX19" s="145"/>
      <c r="QY19" s="145"/>
      <c r="QZ19" s="145"/>
      <c r="RA19" s="145"/>
      <c r="RB19" s="145"/>
      <c r="RC19" s="145"/>
      <c r="RD19" s="145"/>
      <c r="RE19" s="145"/>
      <c r="RF19" s="145"/>
      <c r="RG19" s="145"/>
      <c r="RH19" s="145"/>
      <c r="RI19" s="145"/>
      <c r="RJ19" s="145"/>
      <c r="RK19" s="145"/>
      <c r="RL19" s="145"/>
      <c r="RM19" s="145"/>
      <c r="RN19" s="145"/>
      <c r="RO19" s="145"/>
      <c r="RP19" s="145"/>
      <c r="RQ19" s="145"/>
      <c r="RR19" s="145"/>
      <c r="RS19" s="145"/>
      <c r="RT19" s="145"/>
      <c r="RU19" s="145"/>
      <c r="RV19" s="145"/>
      <c r="RW19" s="145"/>
      <c r="RX19" s="145"/>
      <c r="RY19" s="145"/>
      <c r="RZ19" s="145"/>
      <c r="SA19" s="145"/>
      <c r="SB19" s="145"/>
      <c r="SC19" s="145"/>
      <c r="SD19" s="145"/>
      <c r="SE19" s="145"/>
      <c r="SF19" s="145"/>
      <c r="SG19" s="145"/>
      <c r="SH19" s="145"/>
      <c r="SI19" s="145"/>
      <c r="SJ19" s="145"/>
      <c r="SK19" s="145"/>
      <c r="SL19" s="145"/>
      <c r="SM19" s="145"/>
      <c r="SN19" s="145"/>
      <c r="SO19" s="145"/>
      <c r="SP19" s="145"/>
      <c r="SQ19" s="145"/>
      <c r="SR19" s="145"/>
      <c r="SS19" s="145"/>
      <c r="ST19" s="145"/>
      <c r="SU19" s="145"/>
      <c r="SV19" s="145"/>
      <c r="SW19" s="145"/>
      <c r="SX19" s="145"/>
      <c r="SY19" s="145"/>
      <c r="SZ19" s="145"/>
      <c r="TA19" s="145"/>
      <c r="TB19" s="145"/>
      <c r="TC19" s="145"/>
      <c r="TD19" s="145"/>
      <c r="TE19" s="145"/>
      <c r="TF19" s="145"/>
      <c r="TG19" s="145"/>
      <c r="TH19" s="145"/>
      <c r="TI19" s="145"/>
      <c r="TJ19" s="145"/>
      <c r="TK19" s="145"/>
      <c r="TL19" s="145"/>
      <c r="TM19" s="145"/>
      <c r="TN19" s="145"/>
      <c r="TO19" s="145"/>
      <c r="TP19" s="145"/>
      <c r="TQ19" s="145"/>
      <c r="TR19" s="145"/>
      <c r="TS19" s="145"/>
      <c r="TT19" s="145"/>
      <c r="TU19" s="145"/>
      <c r="TV19" s="145"/>
      <c r="TW19" s="145"/>
      <c r="TX19" s="145"/>
      <c r="TY19" s="145"/>
      <c r="TZ19" s="145"/>
      <c r="UA19" s="145"/>
      <c r="UB19" s="145"/>
      <c r="UC19" s="145"/>
      <c r="UD19" s="145"/>
      <c r="UE19" s="145"/>
      <c r="UF19" s="145"/>
      <c r="UG19" s="145"/>
      <c r="UH19" s="145"/>
      <c r="UI19" s="145"/>
      <c r="UJ19" s="145"/>
      <c r="UK19" s="145"/>
      <c r="UL19" s="145"/>
      <c r="UM19" s="145"/>
      <c r="UN19" s="145"/>
      <c r="UO19" s="145"/>
      <c r="UP19" s="145"/>
      <c r="UQ19" s="145"/>
      <c r="UR19" s="145"/>
      <c r="US19" s="145"/>
      <c r="UT19" s="145"/>
      <c r="UU19" s="145"/>
      <c r="UV19" s="145"/>
      <c r="UW19" s="145"/>
      <c r="UX19" s="145"/>
      <c r="UY19" s="145"/>
      <c r="UZ19" s="145"/>
      <c r="VA19" s="145"/>
      <c r="VB19" s="145"/>
      <c r="VC19" s="145"/>
      <c r="VD19" s="145"/>
      <c r="VE19" s="145"/>
      <c r="VF19" s="145"/>
      <c r="VG19" s="145"/>
      <c r="VH19" s="145"/>
      <c r="VI19" s="145"/>
      <c r="VJ19" s="145"/>
      <c r="VK19" s="145"/>
      <c r="VL19" s="145"/>
      <c r="VM19" s="145"/>
      <c r="VN19" s="145"/>
      <c r="VO19" s="145"/>
      <c r="VP19" s="145"/>
      <c r="VQ19" s="145"/>
      <c r="VR19" s="145"/>
      <c r="VS19" s="145"/>
      <c r="VT19" s="145"/>
      <c r="VU19" s="145"/>
      <c r="VV19" s="145"/>
      <c r="VW19" s="145"/>
      <c r="VX19" s="145"/>
      <c r="VY19" s="145"/>
      <c r="VZ19" s="145"/>
      <c r="WA19" s="145"/>
      <c r="WB19" s="145"/>
      <c r="WC19" s="145"/>
      <c r="WD19" s="145"/>
      <c r="WE19" s="145"/>
      <c r="WF19" s="145"/>
      <c r="WG19" s="145"/>
      <c r="WH19" s="145"/>
      <c r="WI19" s="145"/>
      <c r="WJ19" s="145"/>
      <c r="WK19" s="145"/>
      <c r="WL19" s="145"/>
      <c r="WM19" s="145"/>
      <c r="WN19" s="145"/>
      <c r="WO19" s="145"/>
      <c r="WP19" s="145"/>
      <c r="WQ19" s="145"/>
      <c r="WR19" s="145"/>
      <c r="WS19" s="145"/>
      <c r="WT19" s="145"/>
      <c r="WU19" s="145"/>
      <c r="WV19" s="145"/>
      <c r="WW19" s="145"/>
      <c r="WX19" s="145"/>
      <c r="WY19" s="145"/>
      <c r="WZ19" s="145"/>
      <c r="XA19" s="145"/>
      <c r="XB19" s="145"/>
      <c r="XC19" s="145"/>
      <c r="XD19" s="145"/>
      <c r="XE19" s="145"/>
      <c r="XF19" s="145"/>
      <c r="XG19" s="145"/>
      <c r="XH19" s="145"/>
      <c r="XI19" s="145"/>
      <c r="XJ19" s="145"/>
      <c r="XK19" s="145"/>
      <c r="XL19" s="145"/>
      <c r="XM19" s="145"/>
      <c r="XN19" s="145"/>
      <c r="XO19" s="145"/>
      <c r="XP19" s="145"/>
      <c r="XQ19" s="145"/>
      <c r="XR19" s="145"/>
      <c r="XS19" s="145"/>
      <c r="XT19" s="145"/>
      <c r="XU19" s="145"/>
      <c r="XV19" s="145"/>
      <c r="XW19" s="145"/>
      <c r="XX19" s="145"/>
      <c r="XY19" s="145"/>
      <c r="XZ19" s="145"/>
      <c r="YA19" s="145"/>
      <c r="YB19" s="145"/>
      <c r="YC19" s="145"/>
      <c r="YD19" s="145"/>
      <c r="YE19" s="145"/>
      <c r="YF19" s="145"/>
      <c r="YG19" s="145"/>
      <c r="YH19" s="145"/>
      <c r="YI19" s="145"/>
      <c r="YJ19" s="145"/>
      <c r="YK19" s="145"/>
      <c r="YL19" s="145"/>
      <c r="YM19" s="145"/>
      <c r="YN19" s="145"/>
      <c r="YO19" s="145"/>
      <c r="YP19" s="145"/>
      <c r="YQ19" s="145"/>
      <c r="YR19" s="145"/>
      <c r="YS19" s="145"/>
      <c r="YT19" s="145"/>
      <c r="YU19" s="145"/>
      <c r="YV19" s="145"/>
      <c r="YW19" s="145"/>
      <c r="YX19" s="145"/>
      <c r="YY19" s="145"/>
      <c r="YZ19" s="145"/>
      <c r="ZA19" s="145"/>
      <c r="ZB19" s="145"/>
      <c r="ZC19" s="145"/>
      <c r="ZD19" s="145"/>
      <c r="ZE19" s="145"/>
      <c r="ZF19" s="145"/>
      <c r="ZG19" s="145"/>
      <c r="ZH19" s="145"/>
      <c r="ZI19" s="145"/>
      <c r="ZJ19" s="145"/>
      <c r="ZK19" s="145"/>
      <c r="ZL19" s="145"/>
      <c r="ZM19" s="145"/>
      <c r="ZN19" s="145"/>
      <c r="ZO19" s="145"/>
      <c r="ZP19" s="145"/>
      <c r="ZQ19" s="145"/>
      <c r="ZR19" s="145"/>
      <c r="ZS19" s="145"/>
      <c r="ZT19" s="145"/>
      <c r="ZU19" s="145"/>
      <c r="ZV19" s="145"/>
      <c r="ZW19" s="145"/>
      <c r="ZX19" s="145"/>
      <c r="ZY19" s="145"/>
      <c r="ZZ19" s="145"/>
      <c r="AAA19" s="145"/>
      <c r="AAB19" s="145"/>
      <c r="AAC19" s="145"/>
      <c r="AAD19" s="145"/>
      <c r="AAE19" s="145"/>
      <c r="AAF19" s="145"/>
      <c r="AAG19" s="145"/>
      <c r="AAH19" s="145"/>
      <c r="AAI19" s="145"/>
      <c r="AAJ19" s="145"/>
      <c r="AAK19" s="145"/>
      <c r="AAL19" s="145"/>
      <c r="AAM19" s="145"/>
      <c r="AAN19" s="145"/>
      <c r="AAO19" s="145"/>
      <c r="AAP19" s="145"/>
      <c r="AAQ19" s="145"/>
      <c r="AAR19" s="145"/>
      <c r="AAS19" s="145"/>
      <c r="AAT19" s="145"/>
      <c r="AAU19" s="145"/>
      <c r="AAV19" s="145"/>
      <c r="AAW19" s="145"/>
      <c r="AAX19" s="145"/>
      <c r="AAY19" s="145"/>
      <c r="AAZ19" s="145"/>
      <c r="ABA19" s="145"/>
      <c r="ABB19" s="145"/>
      <c r="ABC19" s="145"/>
      <c r="ABD19" s="145"/>
      <c r="ABE19" s="145"/>
      <c r="ABF19" s="145"/>
      <c r="ABG19" s="145"/>
      <c r="ABH19" s="145"/>
      <c r="ABI19" s="145"/>
      <c r="ABJ19" s="145"/>
      <c r="ABK19" s="145"/>
      <c r="ABL19" s="145"/>
      <c r="ABM19" s="145"/>
      <c r="ABN19" s="145"/>
      <c r="ABO19" s="145"/>
      <c r="ABP19" s="145"/>
      <c r="ABQ19" s="145"/>
      <c r="ABR19" s="145"/>
      <c r="ABS19" s="145"/>
      <c r="ABT19" s="145"/>
      <c r="ABU19" s="145"/>
      <c r="ABV19" s="145"/>
      <c r="ABW19" s="145"/>
      <c r="ABX19" s="145"/>
      <c r="ABY19" s="145"/>
      <c r="ABZ19" s="145"/>
      <c r="ACA19" s="145"/>
      <c r="ACB19" s="145"/>
      <c r="ACC19" s="145"/>
      <c r="ACD19" s="145"/>
      <c r="ACE19" s="145"/>
      <c r="ACF19" s="145"/>
      <c r="ACG19" s="145"/>
      <c r="ACH19" s="145"/>
      <c r="ACI19" s="145"/>
      <c r="ACJ19" s="145"/>
      <c r="ACK19" s="145"/>
      <c r="ACL19" s="145"/>
      <c r="ACM19" s="145"/>
      <c r="ACN19" s="145"/>
      <c r="ACO19" s="145"/>
      <c r="ACP19" s="145"/>
      <c r="ACQ19" s="145"/>
      <c r="ACR19" s="145"/>
      <c r="ACS19" s="145"/>
      <c r="ACT19" s="145"/>
      <c r="ACU19" s="145"/>
      <c r="ACV19" s="145"/>
      <c r="ACW19" s="145"/>
      <c r="ACX19" s="145"/>
      <c r="ACY19" s="145"/>
      <c r="ACZ19" s="145"/>
      <c r="ADA19" s="145"/>
      <c r="ADB19" s="145"/>
      <c r="ADC19" s="145"/>
      <c r="ADD19" s="145"/>
      <c r="ADE19" s="145"/>
      <c r="ADF19" s="145"/>
      <c r="ADG19" s="145"/>
      <c r="ADH19" s="145"/>
      <c r="ADI19" s="145"/>
      <c r="ADJ19" s="145"/>
      <c r="ADK19" s="145"/>
      <c r="ADL19" s="145"/>
      <c r="ADM19" s="145"/>
      <c r="ADN19" s="145"/>
      <c r="ADO19" s="145"/>
      <c r="ADP19" s="145"/>
      <c r="ADQ19" s="145"/>
      <c r="ADR19" s="145"/>
      <c r="ADS19" s="145"/>
      <c r="ADT19" s="145"/>
      <c r="ADU19" s="145"/>
      <c r="ADV19" s="145"/>
      <c r="ADW19" s="145"/>
      <c r="ADX19" s="145"/>
      <c r="ADY19" s="145"/>
      <c r="ADZ19" s="145"/>
      <c r="AEA19" s="145"/>
      <c r="AEB19" s="145"/>
      <c r="AEC19" s="145"/>
      <c r="AED19" s="145"/>
      <c r="AEE19" s="145"/>
      <c r="AEF19" s="145"/>
      <c r="AEG19" s="145"/>
      <c r="AEH19" s="145"/>
      <c r="AEI19" s="145"/>
      <c r="AEJ19" s="145"/>
      <c r="AEK19" s="145"/>
      <c r="AEL19" s="145"/>
      <c r="AEM19" s="145"/>
      <c r="AEN19" s="145"/>
      <c r="AEO19" s="145"/>
      <c r="AEP19" s="145"/>
      <c r="AEQ19" s="145"/>
      <c r="AER19" s="145"/>
      <c r="AES19" s="145"/>
      <c r="AET19" s="145"/>
      <c r="AEU19" s="145"/>
      <c r="AEV19" s="145"/>
      <c r="AEW19" s="145"/>
      <c r="AEX19" s="145"/>
      <c r="AEY19" s="145"/>
      <c r="AEZ19" s="145"/>
      <c r="AFA19" s="145"/>
      <c r="AFB19" s="145"/>
      <c r="AFC19" s="145"/>
      <c r="AFD19" s="145"/>
      <c r="AFE19" s="145"/>
      <c r="AFF19" s="145"/>
      <c r="AFG19" s="145"/>
      <c r="AFH19" s="145"/>
      <c r="AFI19" s="145"/>
      <c r="AFJ19" s="145"/>
      <c r="AFK19" s="145"/>
      <c r="AFL19" s="145"/>
      <c r="AFM19" s="145"/>
      <c r="AFN19" s="145"/>
      <c r="AFO19" s="145"/>
      <c r="AFP19" s="145"/>
      <c r="AFQ19" s="145"/>
      <c r="AFR19" s="145"/>
      <c r="AFS19" s="145"/>
      <c r="AFT19" s="145"/>
      <c r="AFU19" s="145"/>
      <c r="AFV19" s="145"/>
      <c r="AFW19" s="145"/>
      <c r="AFX19" s="145"/>
      <c r="AFY19" s="145"/>
      <c r="AFZ19" s="145"/>
      <c r="AGA19" s="145"/>
      <c r="AGB19" s="145"/>
      <c r="AGC19" s="145"/>
      <c r="AGD19" s="145"/>
      <c r="AGE19" s="145"/>
      <c r="AGF19" s="145"/>
      <c r="AGG19" s="145"/>
      <c r="AGH19" s="145"/>
      <c r="AGI19" s="145"/>
      <c r="AGJ19" s="145"/>
      <c r="AGK19" s="145"/>
      <c r="AGL19" s="145"/>
      <c r="AGM19" s="145"/>
      <c r="AGN19" s="145"/>
      <c r="AGO19" s="145"/>
      <c r="AGP19" s="145"/>
      <c r="AGQ19" s="145"/>
      <c r="AGR19" s="145"/>
      <c r="AGS19" s="145"/>
      <c r="AGT19" s="145"/>
      <c r="AGU19" s="145"/>
      <c r="AGV19" s="145"/>
      <c r="AGW19" s="145"/>
      <c r="AGX19" s="145"/>
      <c r="AGY19" s="145"/>
      <c r="AGZ19" s="145"/>
      <c r="AHA19" s="145"/>
      <c r="AHB19" s="145"/>
      <c r="AHC19" s="145"/>
      <c r="AHD19" s="145"/>
      <c r="AHE19" s="145"/>
      <c r="AHF19" s="145"/>
      <c r="AHG19" s="145"/>
      <c r="AHH19" s="145"/>
      <c r="AHI19" s="145"/>
      <c r="AHJ19" s="145"/>
      <c r="AHK19" s="145"/>
      <c r="AHL19" s="145"/>
      <c r="AHM19" s="145"/>
      <c r="AHN19" s="145"/>
      <c r="AHO19" s="145"/>
      <c r="AHP19" s="145"/>
      <c r="AHQ19" s="145"/>
      <c r="AHR19" s="145"/>
      <c r="AHS19" s="145"/>
      <c r="AHT19" s="145"/>
      <c r="AHU19" s="145"/>
      <c r="AHV19" s="145"/>
      <c r="AHW19" s="145"/>
      <c r="AHX19" s="145"/>
      <c r="AHY19" s="145"/>
      <c r="AHZ19" s="145"/>
      <c r="AIA19" s="145"/>
      <c r="AIB19" s="145"/>
      <c r="AIC19" s="145"/>
      <c r="AID19" s="145"/>
      <c r="AIE19" s="145"/>
      <c r="AIF19" s="145"/>
      <c r="AIG19" s="145"/>
      <c r="AIH19" s="145"/>
      <c r="AII19" s="145"/>
      <c r="AIJ19" s="145"/>
      <c r="AIK19" s="145"/>
      <c r="AIL19" s="145"/>
      <c r="AIM19" s="145"/>
      <c r="AIN19" s="145"/>
      <c r="AIO19" s="145"/>
      <c r="AIP19" s="145"/>
      <c r="AIQ19" s="145"/>
      <c r="AIR19" s="145"/>
      <c r="AIS19" s="145"/>
      <c r="AIT19" s="145"/>
      <c r="AIU19" s="145"/>
      <c r="AIV19" s="145"/>
      <c r="AIW19" s="145"/>
      <c r="AIX19" s="145"/>
      <c r="AIY19" s="145"/>
      <c r="AIZ19" s="145"/>
      <c r="AJA19" s="145"/>
      <c r="AJB19" s="145"/>
      <c r="AJC19" s="145"/>
      <c r="AJD19" s="145"/>
      <c r="AJE19" s="145"/>
      <c r="AJF19" s="145"/>
      <c r="AJG19" s="145"/>
      <c r="AJH19" s="145"/>
      <c r="AJI19" s="145"/>
      <c r="AJJ19" s="145"/>
      <c r="AJK19" s="145"/>
      <c r="AJL19" s="145"/>
      <c r="AJM19" s="145"/>
      <c r="AJN19" s="145"/>
      <c r="AJO19" s="145"/>
      <c r="AJP19" s="145"/>
      <c r="AJQ19" s="145"/>
      <c r="AJR19" s="145"/>
      <c r="AJS19" s="145"/>
      <c r="AJT19" s="145"/>
      <c r="AJU19" s="145"/>
      <c r="AJV19" s="145"/>
      <c r="AJW19" s="145"/>
      <c r="AJX19" s="145"/>
      <c r="AJY19" s="145"/>
      <c r="AJZ19" s="145"/>
      <c r="AKA19" s="145"/>
      <c r="AKB19" s="145"/>
      <c r="AKC19" s="145"/>
      <c r="AKD19" s="145"/>
      <c r="AKE19" s="145"/>
      <c r="AKF19" s="145"/>
      <c r="AKG19" s="145"/>
      <c r="AKH19" s="145"/>
      <c r="AKI19" s="145"/>
      <c r="AKJ19" s="145"/>
      <c r="AKK19" s="145"/>
      <c r="AKL19" s="145"/>
      <c r="AKM19" s="145"/>
      <c r="AKN19" s="145"/>
      <c r="AKO19" s="145"/>
      <c r="AKP19" s="145"/>
      <c r="AKQ19" s="145"/>
      <c r="AKR19" s="145"/>
      <c r="AKS19" s="145"/>
      <c r="AKT19" s="145"/>
      <c r="AKU19" s="145"/>
      <c r="AKV19" s="145"/>
      <c r="AKW19" s="145"/>
      <c r="AKX19" s="145"/>
      <c r="AKY19" s="145"/>
      <c r="AKZ19" s="145"/>
      <c r="ALA19" s="145"/>
      <c r="ALB19" s="145"/>
      <c r="ALC19" s="145"/>
      <c r="ALD19" s="145"/>
      <c r="ALE19" s="145"/>
      <c r="ALF19" s="145"/>
      <c r="ALG19" s="145"/>
      <c r="ALH19" s="145"/>
      <c r="ALI19" s="145"/>
      <c r="ALJ19" s="145"/>
      <c r="ALK19" s="145"/>
      <c r="ALL19" s="145"/>
      <c r="ALM19" s="145"/>
      <c r="ALN19" s="145"/>
      <c r="ALO19" s="145"/>
      <c r="ALP19" s="145"/>
      <c r="ALQ19" s="145"/>
      <c r="ALR19" s="145"/>
      <c r="ALS19" s="145"/>
      <c r="ALT19" s="145"/>
      <c r="ALU19" s="145"/>
      <c r="ALV19" s="145"/>
      <c r="ALW19" s="145"/>
      <c r="ALX19" s="145"/>
      <c r="ALY19" s="145"/>
      <c r="ALZ19" s="145"/>
      <c r="AMA19" s="145"/>
      <c r="AMB19" s="145"/>
      <c r="AMC19" s="145"/>
      <c r="AMD19" s="145"/>
      <c r="AME19" s="145"/>
      <c r="AMF19" s="145"/>
      <c r="AMG19" s="145"/>
      <c r="AMH19" s="145"/>
      <c r="AMI19" s="145"/>
      <c r="AMJ19" s="145"/>
      <c r="AMK19" s="145"/>
      <c r="AML19" s="145"/>
    </row>
    <row r="20" spans="1:1026" s="142" customFormat="1">
      <c r="A20" s="148" t="str">
        <f t="shared" si="0"/>
        <v>LOAN.MIS_RECEIVED</v>
      </c>
      <c r="B20" s="134">
        <f t="shared" si="4"/>
        <v>110016</v>
      </c>
      <c r="C20" s="155">
        <v>0</v>
      </c>
      <c r="D20" s="155">
        <v>1</v>
      </c>
      <c r="E20" s="155">
        <f t="shared" si="1"/>
        <v>100000</v>
      </c>
      <c r="F20" s="155">
        <v>100000</v>
      </c>
      <c r="G20" s="155" t="s">
        <v>34</v>
      </c>
      <c r="H20" s="155">
        <v>100000</v>
      </c>
      <c r="I20" s="148" t="s">
        <v>505</v>
      </c>
      <c r="J20" s="155">
        <f>VLOOKUP(I20,T_FSM_TYPE!$A:$B,2,0)</f>
        <v>110000</v>
      </c>
      <c r="K20" s="142" t="s">
        <v>591</v>
      </c>
      <c r="L20" s="148" t="s">
        <v>37</v>
      </c>
      <c r="M20" s="216" t="str">
        <f t="shared" si="2"/>
        <v>MIS_RECEIVED</v>
      </c>
      <c r="N20" s="145" t="str">
        <f t="shared" si="3"/>
        <v>INSERT INTO T_FSM_STATE VALUES(110016, 0, 1, 100000, 100000, GETDATE(), 100000, 110000, 'MIS_RECEIVED', '?' ,'MIS_RECEIVED')</v>
      </c>
      <c r="O20" s="148"/>
      <c r="P20" s="148"/>
      <c r="Q20" s="148"/>
      <c r="R20" s="148"/>
      <c r="S20" s="148"/>
      <c r="T20" s="148"/>
      <c r="U20" s="148"/>
      <c r="V20" s="148"/>
      <c r="W20" s="148"/>
      <c r="X20" s="148"/>
      <c r="Y20" s="148"/>
      <c r="Z20" s="148"/>
      <c r="AA20" s="148"/>
      <c r="AB20" s="148"/>
      <c r="AC20" s="148"/>
      <c r="AD20" s="148"/>
      <c r="AE20" s="148"/>
      <c r="AF20" s="148"/>
      <c r="AG20" s="148"/>
      <c r="AH20" s="148"/>
      <c r="AI20" s="148"/>
      <c r="AJ20" s="148"/>
      <c r="AK20" s="148"/>
      <c r="AL20" s="148"/>
      <c r="AM20" s="148"/>
      <c r="AN20" s="148"/>
      <c r="AO20" s="148"/>
      <c r="AP20" s="148"/>
      <c r="AQ20" s="148"/>
      <c r="AR20" s="148"/>
      <c r="AS20" s="148"/>
      <c r="AT20" s="148"/>
      <c r="AU20" s="148"/>
      <c r="AV20" s="148"/>
      <c r="AW20" s="148"/>
      <c r="AX20" s="148"/>
      <c r="AY20" s="148"/>
      <c r="AZ20" s="148"/>
      <c r="BA20" s="148"/>
      <c r="BB20" s="148"/>
      <c r="BC20" s="148"/>
      <c r="BD20" s="148"/>
      <c r="BE20" s="148"/>
      <c r="BF20" s="148"/>
      <c r="BG20" s="148"/>
      <c r="BH20" s="148"/>
      <c r="BI20" s="148"/>
      <c r="BJ20" s="148"/>
      <c r="BK20" s="148"/>
      <c r="BL20" s="148"/>
      <c r="BM20" s="148"/>
      <c r="BN20" s="148"/>
      <c r="BO20" s="148"/>
      <c r="BP20" s="148"/>
      <c r="BQ20" s="148"/>
      <c r="BR20" s="148"/>
      <c r="BS20" s="148"/>
      <c r="BT20" s="148"/>
      <c r="BU20" s="148"/>
      <c r="BV20" s="148"/>
      <c r="BW20" s="148"/>
      <c r="BX20" s="148"/>
      <c r="BY20" s="148"/>
      <c r="BZ20" s="148"/>
      <c r="CA20" s="148"/>
      <c r="CB20" s="148"/>
      <c r="CC20" s="148"/>
      <c r="CD20" s="148"/>
      <c r="CE20" s="148"/>
      <c r="CF20" s="148"/>
      <c r="CG20" s="148"/>
      <c r="CH20" s="148"/>
      <c r="CI20" s="148"/>
      <c r="CJ20" s="148"/>
      <c r="CK20" s="148"/>
      <c r="CL20" s="148"/>
      <c r="CM20" s="148"/>
      <c r="CN20" s="148"/>
      <c r="CO20" s="148"/>
      <c r="CP20" s="148"/>
      <c r="CQ20" s="148"/>
      <c r="CR20" s="148"/>
      <c r="CS20" s="148"/>
      <c r="CT20" s="148"/>
      <c r="CU20" s="148"/>
      <c r="CV20" s="148"/>
      <c r="CW20" s="148"/>
      <c r="CX20" s="148"/>
      <c r="CY20" s="148"/>
      <c r="CZ20" s="148"/>
      <c r="DA20" s="148"/>
      <c r="DB20" s="148"/>
      <c r="DC20" s="148"/>
      <c r="DD20" s="148"/>
      <c r="DE20" s="148"/>
      <c r="DF20" s="148"/>
      <c r="DG20" s="148"/>
      <c r="DH20" s="148"/>
      <c r="DI20" s="148"/>
      <c r="DJ20" s="148"/>
      <c r="DK20" s="148"/>
      <c r="DL20" s="148"/>
      <c r="DM20" s="148"/>
      <c r="DN20" s="148"/>
      <c r="DO20" s="148"/>
      <c r="DP20" s="148"/>
      <c r="DQ20" s="148"/>
      <c r="DR20" s="148"/>
      <c r="DS20" s="148"/>
      <c r="DT20" s="148"/>
      <c r="DU20" s="148"/>
      <c r="DV20" s="148"/>
      <c r="DW20" s="148"/>
      <c r="DX20" s="148"/>
      <c r="DY20" s="148"/>
      <c r="DZ20" s="148"/>
      <c r="EA20" s="148"/>
      <c r="EB20" s="148"/>
      <c r="EC20" s="148"/>
      <c r="ED20" s="148"/>
      <c r="EE20" s="148"/>
      <c r="EF20" s="148"/>
      <c r="EG20" s="148"/>
      <c r="EH20" s="148"/>
      <c r="EI20" s="148"/>
      <c r="EJ20" s="148"/>
      <c r="EK20" s="148"/>
      <c r="EL20" s="148"/>
      <c r="EM20" s="148"/>
      <c r="EN20" s="148"/>
      <c r="EO20" s="148"/>
      <c r="EP20" s="148"/>
      <c r="EQ20" s="148"/>
      <c r="ER20" s="148"/>
      <c r="ES20" s="148"/>
      <c r="ET20" s="148"/>
      <c r="EU20" s="148"/>
      <c r="EV20" s="148"/>
      <c r="EW20" s="148"/>
      <c r="EX20" s="148"/>
      <c r="EY20" s="148"/>
      <c r="EZ20" s="148"/>
      <c r="FA20" s="148"/>
      <c r="FB20" s="148"/>
      <c r="FC20" s="148"/>
      <c r="FD20" s="148"/>
      <c r="FE20" s="148"/>
      <c r="FF20" s="148"/>
      <c r="FG20" s="148"/>
      <c r="FH20" s="148"/>
      <c r="FI20" s="148"/>
      <c r="FJ20" s="148"/>
      <c r="FK20" s="148"/>
      <c r="FL20" s="148"/>
      <c r="FM20" s="148"/>
      <c r="FN20" s="148"/>
      <c r="FO20" s="148"/>
      <c r="FP20" s="148"/>
      <c r="FQ20" s="148"/>
      <c r="FR20" s="148"/>
      <c r="FS20" s="148"/>
      <c r="FT20" s="148"/>
      <c r="FU20" s="148"/>
      <c r="FV20" s="148"/>
      <c r="FW20" s="148"/>
      <c r="FX20" s="148"/>
      <c r="FY20" s="148"/>
      <c r="FZ20" s="148"/>
      <c r="GA20" s="148"/>
      <c r="GB20" s="148"/>
      <c r="GC20" s="148"/>
      <c r="GD20" s="148"/>
      <c r="GE20" s="148"/>
      <c r="GF20" s="148"/>
      <c r="GG20" s="148"/>
      <c r="GH20" s="148"/>
      <c r="GI20" s="148"/>
      <c r="GJ20" s="148"/>
      <c r="GK20" s="148"/>
      <c r="GL20" s="148"/>
      <c r="GM20" s="148"/>
      <c r="GN20" s="148"/>
      <c r="GO20" s="148"/>
      <c r="GP20" s="148"/>
      <c r="GQ20" s="148"/>
      <c r="GR20" s="148"/>
      <c r="GS20" s="148"/>
      <c r="GT20" s="148"/>
      <c r="GU20" s="148"/>
      <c r="GV20" s="148"/>
      <c r="GW20" s="148"/>
      <c r="GX20" s="148"/>
      <c r="GY20" s="148"/>
      <c r="GZ20" s="148"/>
      <c r="HA20" s="148"/>
      <c r="HB20" s="148"/>
      <c r="HC20" s="148"/>
      <c r="HD20" s="148"/>
      <c r="HE20" s="148"/>
      <c r="HF20" s="148"/>
      <c r="HG20" s="148"/>
      <c r="HH20" s="148"/>
      <c r="HI20" s="148"/>
      <c r="HJ20" s="148"/>
      <c r="HK20" s="148"/>
      <c r="HL20" s="148"/>
      <c r="HM20" s="148"/>
      <c r="HN20" s="148"/>
      <c r="HO20" s="148"/>
      <c r="HP20" s="148"/>
      <c r="HQ20" s="148"/>
      <c r="HR20" s="148"/>
      <c r="HS20" s="148"/>
      <c r="HT20" s="148"/>
      <c r="HU20" s="148"/>
      <c r="HV20" s="148"/>
      <c r="HW20" s="148"/>
      <c r="HX20" s="148"/>
      <c r="HY20" s="148"/>
      <c r="HZ20" s="148"/>
      <c r="IA20" s="148"/>
      <c r="IB20" s="148"/>
      <c r="IC20" s="148"/>
      <c r="ID20" s="148"/>
      <c r="IE20" s="148"/>
      <c r="IF20" s="148"/>
      <c r="IG20" s="148"/>
      <c r="IH20" s="148"/>
      <c r="II20" s="148"/>
      <c r="IJ20" s="148"/>
      <c r="IK20" s="148"/>
      <c r="IL20" s="148"/>
      <c r="IM20" s="148"/>
      <c r="IN20" s="148"/>
      <c r="IO20" s="148"/>
      <c r="IP20" s="148"/>
      <c r="IQ20" s="148"/>
      <c r="IR20" s="148"/>
      <c r="IS20" s="148"/>
      <c r="IT20" s="148"/>
      <c r="IU20" s="148"/>
      <c r="IV20" s="148"/>
      <c r="IW20" s="148"/>
      <c r="IX20" s="148"/>
      <c r="IY20" s="148"/>
      <c r="IZ20" s="148"/>
      <c r="JA20" s="148"/>
      <c r="JB20" s="148"/>
      <c r="JC20" s="148"/>
      <c r="JD20" s="148"/>
      <c r="JE20" s="148"/>
      <c r="JF20" s="148"/>
      <c r="JG20" s="148"/>
      <c r="JH20" s="148"/>
      <c r="JI20" s="148"/>
      <c r="JJ20" s="148"/>
      <c r="JK20" s="148"/>
      <c r="JL20" s="148"/>
      <c r="JM20" s="148"/>
      <c r="JN20" s="148"/>
      <c r="JO20" s="148"/>
      <c r="JP20" s="148"/>
      <c r="JQ20" s="148"/>
      <c r="JR20" s="148"/>
      <c r="JS20" s="148"/>
      <c r="JT20" s="148"/>
      <c r="JU20" s="148"/>
      <c r="JV20" s="148"/>
      <c r="JW20" s="148"/>
      <c r="JX20" s="148"/>
      <c r="JY20" s="148"/>
      <c r="JZ20" s="148"/>
      <c r="KA20" s="148"/>
      <c r="KB20" s="148"/>
      <c r="KC20" s="148"/>
      <c r="KD20" s="148"/>
      <c r="KE20" s="148"/>
      <c r="KF20" s="148"/>
      <c r="KG20" s="148"/>
      <c r="KH20" s="148"/>
      <c r="KI20" s="148"/>
      <c r="KJ20" s="148"/>
      <c r="KK20" s="148"/>
      <c r="KL20" s="148"/>
      <c r="KM20" s="148"/>
      <c r="KN20" s="148"/>
      <c r="KO20" s="148"/>
      <c r="KP20" s="148"/>
      <c r="KQ20" s="148"/>
      <c r="KR20" s="148"/>
      <c r="KS20" s="148"/>
      <c r="KT20" s="148"/>
      <c r="KU20" s="148"/>
      <c r="KV20" s="148"/>
      <c r="KW20" s="148"/>
      <c r="KX20" s="148"/>
      <c r="KY20" s="148"/>
      <c r="KZ20" s="148"/>
      <c r="LA20" s="148"/>
      <c r="LB20" s="148"/>
      <c r="LC20" s="148"/>
      <c r="LD20" s="148"/>
      <c r="LE20" s="148"/>
      <c r="LF20" s="148"/>
      <c r="LG20" s="148"/>
      <c r="LH20" s="148"/>
      <c r="LI20" s="148"/>
      <c r="LJ20" s="148"/>
      <c r="LK20" s="148"/>
      <c r="LL20" s="148"/>
      <c r="LM20" s="148"/>
      <c r="LN20" s="148"/>
      <c r="LO20" s="148"/>
      <c r="LP20" s="148"/>
      <c r="LQ20" s="148"/>
      <c r="LR20" s="148"/>
      <c r="LS20" s="148"/>
      <c r="LT20" s="148"/>
      <c r="LU20" s="148"/>
      <c r="LV20" s="148"/>
      <c r="LW20" s="148"/>
      <c r="LX20" s="148"/>
      <c r="LY20" s="148"/>
      <c r="LZ20" s="148"/>
      <c r="MA20" s="148"/>
      <c r="MB20" s="148"/>
      <c r="MC20" s="148"/>
      <c r="MD20" s="148"/>
      <c r="ME20" s="148"/>
      <c r="MF20" s="148"/>
      <c r="MG20" s="148"/>
      <c r="MH20" s="148"/>
      <c r="MI20" s="148"/>
      <c r="MJ20" s="148"/>
      <c r="MK20" s="148"/>
      <c r="ML20" s="148"/>
      <c r="MM20" s="148"/>
      <c r="MN20" s="148"/>
      <c r="MO20" s="148"/>
      <c r="MP20" s="148"/>
      <c r="MQ20" s="148"/>
      <c r="MR20" s="148"/>
      <c r="MS20" s="148"/>
      <c r="MT20" s="148"/>
      <c r="MU20" s="148"/>
      <c r="MV20" s="148"/>
      <c r="MW20" s="148"/>
      <c r="MX20" s="148"/>
      <c r="MY20" s="148"/>
      <c r="MZ20" s="148"/>
      <c r="NA20" s="148"/>
      <c r="NB20" s="148"/>
      <c r="NC20" s="148"/>
      <c r="ND20" s="148"/>
      <c r="NE20" s="148"/>
      <c r="NF20" s="148"/>
      <c r="NG20" s="148"/>
      <c r="NH20" s="148"/>
      <c r="NI20" s="148"/>
      <c r="NJ20" s="148"/>
      <c r="NK20" s="148"/>
      <c r="NL20" s="148"/>
      <c r="NM20" s="148"/>
      <c r="NN20" s="148"/>
      <c r="NO20" s="148"/>
      <c r="NP20" s="148"/>
      <c r="NQ20" s="148"/>
      <c r="NR20" s="148"/>
      <c r="NS20" s="148"/>
      <c r="NT20" s="148"/>
      <c r="NU20" s="148"/>
      <c r="NV20" s="148"/>
      <c r="NW20" s="148"/>
      <c r="NX20" s="148"/>
      <c r="NY20" s="148"/>
      <c r="NZ20" s="148"/>
      <c r="OA20" s="148"/>
      <c r="OB20" s="148"/>
      <c r="OC20" s="148"/>
      <c r="OD20" s="148"/>
      <c r="OE20" s="148"/>
      <c r="OF20" s="148"/>
      <c r="OG20" s="148"/>
      <c r="OH20" s="148"/>
      <c r="OI20" s="148"/>
      <c r="OJ20" s="148"/>
      <c r="OK20" s="148"/>
      <c r="OL20" s="148"/>
      <c r="OM20" s="148"/>
      <c r="ON20" s="148"/>
      <c r="OO20" s="148"/>
      <c r="OP20" s="148"/>
      <c r="OQ20" s="148"/>
      <c r="OR20" s="148"/>
      <c r="OS20" s="148"/>
      <c r="OT20" s="148"/>
      <c r="OU20" s="148"/>
      <c r="OV20" s="148"/>
      <c r="OW20" s="148"/>
      <c r="OX20" s="148"/>
      <c r="OY20" s="148"/>
      <c r="OZ20" s="148"/>
      <c r="PA20" s="148"/>
      <c r="PB20" s="148"/>
      <c r="PC20" s="148"/>
      <c r="PD20" s="148"/>
      <c r="PE20" s="148"/>
      <c r="PF20" s="148"/>
      <c r="PG20" s="148"/>
      <c r="PH20" s="148"/>
      <c r="PI20" s="148"/>
      <c r="PJ20" s="148"/>
      <c r="PK20" s="148"/>
      <c r="PL20" s="148"/>
      <c r="PM20" s="148"/>
      <c r="PN20" s="148"/>
      <c r="PO20" s="148"/>
      <c r="PP20" s="148"/>
      <c r="PQ20" s="148"/>
      <c r="PR20" s="148"/>
      <c r="PS20" s="148"/>
      <c r="PT20" s="148"/>
      <c r="PU20" s="148"/>
      <c r="PV20" s="148"/>
      <c r="PW20" s="148"/>
      <c r="PX20" s="148"/>
      <c r="PY20" s="148"/>
      <c r="PZ20" s="148"/>
      <c r="QA20" s="148"/>
      <c r="QB20" s="148"/>
      <c r="QC20" s="148"/>
      <c r="QD20" s="148"/>
      <c r="QE20" s="148"/>
      <c r="QF20" s="148"/>
      <c r="QG20" s="148"/>
      <c r="QH20" s="148"/>
      <c r="QI20" s="148"/>
      <c r="QJ20" s="148"/>
      <c r="QK20" s="148"/>
      <c r="QL20" s="148"/>
      <c r="QM20" s="148"/>
      <c r="QN20" s="148"/>
      <c r="QO20" s="148"/>
      <c r="QP20" s="148"/>
      <c r="QQ20" s="148"/>
      <c r="QR20" s="148"/>
      <c r="QS20" s="148"/>
      <c r="QT20" s="148"/>
      <c r="QU20" s="148"/>
      <c r="QV20" s="148"/>
      <c r="QW20" s="148"/>
      <c r="QX20" s="148"/>
      <c r="QY20" s="148"/>
      <c r="QZ20" s="148"/>
      <c r="RA20" s="148"/>
      <c r="RB20" s="148"/>
      <c r="RC20" s="148"/>
      <c r="RD20" s="148"/>
      <c r="RE20" s="148"/>
      <c r="RF20" s="148"/>
      <c r="RG20" s="148"/>
      <c r="RH20" s="148"/>
      <c r="RI20" s="148"/>
      <c r="RJ20" s="148"/>
      <c r="RK20" s="148"/>
      <c r="RL20" s="148"/>
      <c r="RM20" s="148"/>
      <c r="RN20" s="148"/>
      <c r="RO20" s="148"/>
      <c r="RP20" s="148"/>
      <c r="RQ20" s="148"/>
      <c r="RR20" s="148"/>
      <c r="RS20" s="148"/>
      <c r="RT20" s="148"/>
      <c r="RU20" s="148"/>
      <c r="RV20" s="148"/>
      <c r="RW20" s="148"/>
      <c r="RX20" s="148"/>
      <c r="RY20" s="148"/>
      <c r="RZ20" s="148"/>
      <c r="SA20" s="148"/>
      <c r="SB20" s="148"/>
      <c r="SC20" s="148"/>
      <c r="SD20" s="148"/>
      <c r="SE20" s="148"/>
      <c r="SF20" s="148"/>
      <c r="SG20" s="148"/>
      <c r="SH20" s="148"/>
      <c r="SI20" s="148"/>
      <c r="SJ20" s="148"/>
      <c r="SK20" s="148"/>
      <c r="SL20" s="148"/>
      <c r="SM20" s="148"/>
      <c r="SN20" s="148"/>
      <c r="SO20" s="148"/>
      <c r="SP20" s="148"/>
      <c r="SQ20" s="148"/>
      <c r="SR20" s="148"/>
      <c r="SS20" s="148"/>
      <c r="ST20" s="148"/>
      <c r="SU20" s="148"/>
      <c r="SV20" s="148"/>
      <c r="SW20" s="148"/>
      <c r="SX20" s="148"/>
      <c r="SY20" s="148"/>
      <c r="SZ20" s="148"/>
      <c r="TA20" s="148"/>
      <c r="TB20" s="148"/>
      <c r="TC20" s="148"/>
      <c r="TD20" s="148"/>
      <c r="TE20" s="148"/>
      <c r="TF20" s="148"/>
      <c r="TG20" s="148"/>
      <c r="TH20" s="148"/>
      <c r="TI20" s="148"/>
      <c r="TJ20" s="148"/>
      <c r="TK20" s="148"/>
      <c r="TL20" s="148"/>
      <c r="TM20" s="148"/>
      <c r="TN20" s="148"/>
      <c r="TO20" s="148"/>
      <c r="TP20" s="148"/>
      <c r="TQ20" s="148"/>
      <c r="TR20" s="148"/>
      <c r="TS20" s="148"/>
      <c r="TT20" s="148"/>
      <c r="TU20" s="148"/>
      <c r="TV20" s="148"/>
      <c r="TW20" s="148"/>
      <c r="TX20" s="148"/>
      <c r="TY20" s="148"/>
      <c r="TZ20" s="148"/>
      <c r="UA20" s="148"/>
      <c r="UB20" s="148"/>
      <c r="UC20" s="148"/>
      <c r="UD20" s="148"/>
      <c r="UE20" s="148"/>
      <c r="UF20" s="148"/>
      <c r="UG20" s="148"/>
      <c r="UH20" s="148"/>
      <c r="UI20" s="148"/>
      <c r="UJ20" s="148"/>
      <c r="UK20" s="148"/>
      <c r="UL20" s="148"/>
      <c r="UM20" s="148"/>
      <c r="UN20" s="148"/>
      <c r="UO20" s="148"/>
      <c r="UP20" s="148"/>
      <c r="UQ20" s="148"/>
      <c r="UR20" s="148"/>
      <c r="US20" s="148"/>
      <c r="UT20" s="148"/>
      <c r="UU20" s="148"/>
      <c r="UV20" s="148"/>
      <c r="UW20" s="148"/>
      <c r="UX20" s="148"/>
      <c r="UY20" s="148"/>
      <c r="UZ20" s="148"/>
      <c r="VA20" s="148"/>
      <c r="VB20" s="148"/>
      <c r="VC20" s="148"/>
      <c r="VD20" s="148"/>
      <c r="VE20" s="148"/>
      <c r="VF20" s="148"/>
      <c r="VG20" s="148"/>
      <c r="VH20" s="148"/>
      <c r="VI20" s="148"/>
      <c r="VJ20" s="148"/>
      <c r="VK20" s="148"/>
      <c r="VL20" s="148"/>
      <c r="VM20" s="148"/>
      <c r="VN20" s="148"/>
      <c r="VO20" s="148"/>
      <c r="VP20" s="148"/>
      <c r="VQ20" s="148"/>
      <c r="VR20" s="148"/>
      <c r="VS20" s="148"/>
      <c r="VT20" s="148"/>
      <c r="VU20" s="148"/>
      <c r="VV20" s="148"/>
      <c r="VW20" s="148"/>
      <c r="VX20" s="148"/>
      <c r="VY20" s="148"/>
      <c r="VZ20" s="148"/>
      <c r="WA20" s="148"/>
      <c r="WB20" s="148"/>
      <c r="WC20" s="148"/>
      <c r="WD20" s="148"/>
      <c r="WE20" s="148"/>
      <c r="WF20" s="148"/>
      <c r="WG20" s="148"/>
      <c r="WH20" s="148"/>
      <c r="WI20" s="148"/>
      <c r="WJ20" s="148"/>
      <c r="WK20" s="148"/>
      <c r="WL20" s="148"/>
      <c r="WM20" s="148"/>
      <c r="WN20" s="148"/>
      <c r="WO20" s="148"/>
      <c r="WP20" s="148"/>
      <c r="WQ20" s="148"/>
      <c r="WR20" s="148"/>
      <c r="WS20" s="148"/>
      <c r="WT20" s="148"/>
      <c r="WU20" s="148"/>
      <c r="WV20" s="148"/>
      <c r="WW20" s="148"/>
      <c r="WX20" s="148"/>
      <c r="WY20" s="148"/>
      <c r="WZ20" s="148"/>
      <c r="XA20" s="148"/>
      <c r="XB20" s="148"/>
      <c r="XC20" s="148"/>
      <c r="XD20" s="148"/>
      <c r="XE20" s="148"/>
      <c r="XF20" s="148"/>
      <c r="XG20" s="148"/>
      <c r="XH20" s="148"/>
      <c r="XI20" s="148"/>
      <c r="XJ20" s="148"/>
      <c r="XK20" s="148"/>
      <c r="XL20" s="148"/>
      <c r="XM20" s="148"/>
      <c r="XN20" s="148"/>
      <c r="XO20" s="148"/>
      <c r="XP20" s="148"/>
      <c r="XQ20" s="148"/>
      <c r="XR20" s="148"/>
      <c r="XS20" s="148"/>
      <c r="XT20" s="148"/>
      <c r="XU20" s="148"/>
      <c r="XV20" s="148"/>
      <c r="XW20" s="148"/>
      <c r="XX20" s="148"/>
      <c r="XY20" s="148"/>
      <c r="XZ20" s="148"/>
      <c r="YA20" s="148"/>
      <c r="YB20" s="148"/>
      <c r="YC20" s="148"/>
      <c r="YD20" s="148"/>
      <c r="YE20" s="148"/>
      <c r="YF20" s="148"/>
      <c r="YG20" s="148"/>
      <c r="YH20" s="148"/>
      <c r="YI20" s="148"/>
      <c r="YJ20" s="148"/>
      <c r="YK20" s="148"/>
      <c r="YL20" s="148"/>
      <c r="YM20" s="148"/>
      <c r="YN20" s="148"/>
      <c r="YO20" s="148"/>
      <c r="YP20" s="148"/>
      <c r="YQ20" s="148"/>
      <c r="YR20" s="148"/>
      <c r="YS20" s="148"/>
      <c r="YT20" s="148"/>
      <c r="YU20" s="148"/>
      <c r="YV20" s="148"/>
      <c r="YW20" s="148"/>
      <c r="YX20" s="148"/>
      <c r="YY20" s="148"/>
      <c r="YZ20" s="148"/>
      <c r="ZA20" s="148"/>
      <c r="ZB20" s="148"/>
      <c r="ZC20" s="148"/>
      <c r="ZD20" s="148"/>
      <c r="ZE20" s="148"/>
      <c r="ZF20" s="148"/>
      <c r="ZG20" s="148"/>
      <c r="ZH20" s="148"/>
      <c r="ZI20" s="148"/>
      <c r="ZJ20" s="148"/>
      <c r="ZK20" s="148"/>
      <c r="ZL20" s="148"/>
      <c r="ZM20" s="148"/>
      <c r="ZN20" s="148"/>
      <c r="ZO20" s="148"/>
      <c r="ZP20" s="148"/>
      <c r="ZQ20" s="148"/>
      <c r="ZR20" s="148"/>
      <c r="ZS20" s="148"/>
      <c r="ZT20" s="148"/>
      <c r="ZU20" s="148"/>
      <c r="ZV20" s="148"/>
      <c r="ZW20" s="148"/>
      <c r="ZX20" s="148"/>
      <c r="ZY20" s="148"/>
      <c r="ZZ20" s="148"/>
      <c r="AAA20" s="148"/>
      <c r="AAB20" s="148"/>
      <c r="AAC20" s="148"/>
      <c r="AAD20" s="148"/>
      <c r="AAE20" s="148"/>
      <c r="AAF20" s="148"/>
      <c r="AAG20" s="148"/>
      <c r="AAH20" s="148"/>
      <c r="AAI20" s="148"/>
      <c r="AAJ20" s="148"/>
      <c r="AAK20" s="148"/>
      <c r="AAL20" s="148"/>
      <c r="AAM20" s="148"/>
      <c r="AAN20" s="148"/>
      <c r="AAO20" s="148"/>
      <c r="AAP20" s="148"/>
      <c r="AAQ20" s="148"/>
      <c r="AAR20" s="148"/>
      <c r="AAS20" s="148"/>
      <c r="AAT20" s="148"/>
      <c r="AAU20" s="148"/>
      <c r="AAV20" s="148"/>
      <c r="AAW20" s="148"/>
      <c r="AAX20" s="148"/>
      <c r="AAY20" s="148"/>
      <c r="AAZ20" s="148"/>
      <c r="ABA20" s="148"/>
      <c r="ABB20" s="148"/>
      <c r="ABC20" s="148"/>
      <c r="ABD20" s="148"/>
      <c r="ABE20" s="148"/>
      <c r="ABF20" s="148"/>
      <c r="ABG20" s="148"/>
      <c r="ABH20" s="148"/>
      <c r="ABI20" s="148"/>
      <c r="ABJ20" s="148"/>
      <c r="ABK20" s="148"/>
      <c r="ABL20" s="148"/>
      <c r="ABM20" s="148"/>
      <c r="ABN20" s="148"/>
      <c r="ABO20" s="148"/>
      <c r="ABP20" s="148"/>
      <c r="ABQ20" s="148"/>
      <c r="ABR20" s="148"/>
      <c r="ABS20" s="148"/>
      <c r="ABT20" s="148"/>
      <c r="ABU20" s="148"/>
      <c r="ABV20" s="148"/>
      <c r="ABW20" s="148"/>
      <c r="ABX20" s="148"/>
      <c r="ABY20" s="148"/>
      <c r="ABZ20" s="148"/>
      <c r="ACA20" s="148"/>
      <c r="ACB20" s="148"/>
      <c r="ACC20" s="148"/>
      <c r="ACD20" s="148"/>
      <c r="ACE20" s="148"/>
      <c r="ACF20" s="148"/>
      <c r="ACG20" s="148"/>
      <c r="ACH20" s="148"/>
      <c r="ACI20" s="148"/>
      <c r="ACJ20" s="148"/>
      <c r="ACK20" s="148"/>
      <c r="ACL20" s="148"/>
      <c r="ACM20" s="148"/>
      <c r="ACN20" s="148"/>
      <c r="ACO20" s="148"/>
      <c r="ACP20" s="148"/>
      <c r="ACQ20" s="148"/>
      <c r="ACR20" s="148"/>
      <c r="ACS20" s="148"/>
      <c r="ACT20" s="148"/>
      <c r="ACU20" s="148"/>
      <c r="ACV20" s="148"/>
      <c r="ACW20" s="148"/>
      <c r="ACX20" s="148"/>
      <c r="ACY20" s="148"/>
      <c r="ACZ20" s="148"/>
      <c r="ADA20" s="148"/>
      <c r="ADB20" s="148"/>
      <c r="ADC20" s="148"/>
      <c r="ADD20" s="148"/>
      <c r="ADE20" s="148"/>
      <c r="ADF20" s="148"/>
      <c r="ADG20" s="148"/>
      <c r="ADH20" s="148"/>
      <c r="ADI20" s="148"/>
      <c r="ADJ20" s="148"/>
      <c r="ADK20" s="148"/>
      <c r="ADL20" s="148"/>
      <c r="ADM20" s="148"/>
      <c r="ADN20" s="148"/>
      <c r="ADO20" s="148"/>
      <c r="ADP20" s="148"/>
      <c r="ADQ20" s="148"/>
      <c r="ADR20" s="148"/>
      <c r="ADS20" s="148"/>
      <c r="ADT20" s="148"/>
      <c r="ADU20" s="148"/>
      <c r="ADV20" s="148"/>
      <c r="ADW20" s="148"/>
      <c r="ADX20" s="148"/>
      <c r="ADY20" s="148"/>
      <c r="ADZ20" s="148"/>
      <c r="AEA20" s="148"/>
      <c r="AEB20" s="148"/>
      <c r="AEC20" s="148"/>
      <c r="AED20" s="148"/>
      <c r="AEE20" s="148"/>
      <c r="AEF20" s="148"/>
      <c r="AEG20" s="148"/>
      <c r="AEH20" s="148"/>
      <c r="AEI20" s="148"/>
      <c r="AEJ20" s="148"/>
      <c r="AEK20" s="148"/>
      <c r="AEL20" s="148"/>
      <c r="AEM20" s="148"/>
      <c r="AEN20" s="148"/>
      <c r="AEO20" s="148"/>
      <c r="AEP20" s="148"/>
      <c r="AEQ20" s="148"/>
      <c r="AER20" s="148"/>
      <c r="AES20" s="148"/>
      <c r="AET20" s="148"/>
      <c r="AEU20" s="148"/>
      <c r="AEV20" s="148"/>
      <c r="AEW20" s="148"/>
      <c r="AEX20" s="148"/>
      <c r="AEY20" s="148"/>
      <c r="AEZ20" s="148"/>
      <c r="AFA20" s="148"/>
      <c r="AFB20" s="148"/>
      <c r="AFC20" s="148"/>
      <c r="AFD20" s="148"/>
      <c r="AFE20" s="148"/>
      <c r="AFF20" s="148"/>
      <c r="AFG20" s="148"/>
      <c r="AFH20" s="148"/>
      <c r="AFI20" s="148"/>
      <c r="AFJ20" s="148"/>
      <c r="AFK20" s="148"/>
      <c r="AFL20" s="148"/>
      <c r="AFM20" s="148"/>
      <c r="AFN20" s="148"/>
      <c r="AFO20" s="148"/>
      <c r="AFP20" s="148"/>
      <c r="AFQ20" s="148"/>
      <c r="AFR20" s="148"/>
      <c r="AFS20" s="148"/>
      <c r="AFT20" s="148"/>
      <c r="AFU20" s="148"/>
      <c r="AFV20" s="148"/>
      <c r="AFW20" s="148"/>
      <c r="AFX20" s="148"/>
      <c r="AFY20" s="148"/>
      <c r="AFZ20" s="148"/>
      <c r="AGA20" s="148"/>
      <c r="AGB20" s="148"/>
      <c r="AGC20" s="148"/>
      <c r="AGD20" s="148"/>
      <c r="AGE20" s="148"/>
      <c r="AGF20" s="148"/>
      <c r="AGG20" s="148"/>
      <c r="AGH20" s="148"/>
      <c r="AGI20" s="148"/>
      <c r="AGJ20" s="148"/>
      <c r="AGK20" s="148"/>
      <c r="AGL20" s="148"/>
      <c r="AGM20" s="148"/>
      <c r="AGN20" s="148"/>
      <c r="AGO20" s="148"/>
      <c r="AGP20" s="148"/>
      <c r="AGQ20" s="148"/>
      <c r="AGR20" s="148"/>
      <c r="AGS20" s="148"/>
      <c r="AGT20" s="148"/>
      <c r="AGU20" s="148"/>
      <c r="AGV20" s="148"/>
      <c r="AGW20" s="148"/>
      <c r="AGX20" s="148"/>
      <c r="AGY20" s="148"/>
      <c r="AGZ20" s="148"/>
      <c r="AHA20" s="148"/>
      <c r="AHB20" s="148"/>
      <c r="AHC20" s="148"/>
      <c r="AHD20" s="148"/>
      <c r="AHE20" s="148"/>
      <c r="AHF20" s="148"/>
      <c r="AHG20" s="148"/>
      <c r="AHH20" s="148"/>
      <c r="AHI20" s="148"/>
      <c r="AHJ20" s="148"/>
      <c r="AHK20" s="148"/>
      <c r="AHL20" s="148"/>
      <c r="AHM20" s="148"/>
      <c r="AHN20" s="148"/>
      <c r="AHO20" s="148"/>
      <c r="AHP20" s="148"/>
      <c r="AHQ20" s="148"/>
      <c r="AHR20" s="148"/>
      <c r="AHS20" s="148"/>
      <c r="AHT20" s="148"/>
      <c r="AHU20" s="148"/>
      <c r="AHV20" s="148"/>
      <c r="AHW20" s="148"/>
      <c r="AHX20" s="148"/>
      <c r="AHY20" s="148"/>
      <c r="AHZ20" s="148"/>
      <c r="AIA20" s="148"/>
      <c r="AIB20" s="148"/>
      <c r="AIC20" s="148"/>
      <c r="AID20" s="148"/>
      <c r="AIE20" s="148"/>
      <c r="AIF20" s="148"/>
      <c r="AIG20" s="148"/>
      <c r="AIH20" s="148"/>
      <c r="AII20" s="148"/>
      <c r="AIJ20" s="148"/>
      <c r="AIK20" s="148"/>
      <c r="AIL20" s="148"/>
      <c r="AIM20" s="148"/>
      <c r="AIN20" s="148"/>
      <c r="AIO20" s="148"/>
      <c r="AIP20" s="148"/>
      <c r="AIQ20" s="148"/>
      <c r="AIR20" s="148"/>
      <c r="AIS20" s="148"/>
      <c r="AIT20" s="148"/>
      <c r="AIU20" s="148"/>
      <c r="AIV20" s="148"/>
      <c r="AIW20" s="148"/>
      <c r="AIX20" s="148"/>
      <c r="AIY20" s="148"/>
      <c r="AIZ20" s="148"/>
      <c r="AJA20" s="148"/>
      <c r="AJB20" s="148"/>
      <c r="AJC20" s="148"/>
      <c r="AJD20" s="148"/>
      <c r="AJE20" s="148"/>
      <c r="AJF20" s="148"/>
      <c r="AJG20" s="148"/>
      <c r="AJH20" s="148"/>
      <c r="AJI20" s="148"/>
      <c r="AJJ20" s="148"/>
      <c r="AJK20" s="148"/>
      <c r="AJL20" s="148"/>
      <c r="AJM20" s="148"/>
      <c r="AJN20" s="148"/>
      <c r="AJO20" s="148"/>
      <c r="AJP20" s="148"/>
      <c r="AJQ20" s="148"/>
      <c r="AJR20" s="148"/>
      <c r="AJS20" s="148"/>
      <c r="AJT20" s="148"/>
      <c r="AJU20" s="148"/>
      <c r="AJV20" s="148"/>
      <c r="AJW20" s="148"/>
      <c r="AJX20" s="148"/>
      <c r="AJY20" s="148"/>
      <c r="AJZ20" s="148"/>
      <c r="AKA20" s="148"/>
      <c r="AKB20" s="148"/>
      <c r="AKC20" s="148"/>
      <c r="AKD20" s="148"/>
      <c r="AKE20" s="148"/>
      <c r="AKF20" s="148"/>
      <c r="AKG20" s="148"/>
      <c r="AKH20" s="148"/>
      <c r="AKI20" s="148"/>
      <c r="AKJ20" s="148"/>
      <c r="AKK20" s="148"/>
      <c r="AKL20" s="148"/>
      <c r="AKM20" s="148"/>
      <c r="AKN20" s="148"/>
      <c r="AKO20" s="148"/>
      <c r="AKP20" s="148"/>
      <c r="AKQ20" s="148"/>
      <c r="AKR20" s="148"/>
      <c r="AKS20" s="148"/>
      <c r="AKT20" s="148"/>
      <c r="AKU20" s="148"/>
      <c r="AKV20" s="148"/>
      <c r="AKW20" s="148"/>
      <c r="AKX20" s="148"/>
      <c r="AKY20" s="148"/>
      <c r="AKZ20" s="148"/>
      <c r="ALA20" s="148"/>
      <c r="ALB20" s="148"/>
      <c r="ALC20" s="148"/>
      <c r="ALD20" s="148"/>
      <c r="ALE20" s="148"/>
      <c r="ALF20" s="148"/>
      <c r="ALG20" s="148"/>
      <c r="ALH20" s="148"/>
      <c r="ALI20" s="148"/>
      <c r="ALJ20" s="148"/>
      <c r="ALK20" s="148"/>
      <c r="ALL20" s="148"/>
      <c r="ALM20" s="148"/>
      <c r="ALN20" s="148"/>
      <c r="ALO20" s="148"/>
      <c r="ALP20" s="148"/>
      <c r="ALQ20" s="148"/>
      <c r="ALR20" s="148"/>
      <c r="ALS20" s="148"/>
      <c r="ALT20" s="148"/>
      <c r="ALU20" s="148"/>
      <c r="ALV20" s="148"/>
      <c r="ALW20" s="148"/>
      <c r="ALX20" s="148"/>
      <c r="ALY20" s="148"/>
      <c r="ALZ20" s="148"/>
      <c r="AMA20" s="148"/>
      <c r="AMB20" s="148"/>
      <c r="AMC20" s="148"/>
      <c r="AMD20" s="148"/>
      <c r="AME20" s="148"/>
      <c r="AMF20" s="148"/>
      <c r="AMG20" s="148"/>
      <c r="AMH20" s="148"/>
      <c r="AMI20" s="148"/>
      <c r="AMJ20" s="148"/>
      <c r="AMK20" s="148"/>
      <c r="AML20" s="148"/>
    </row>
    <row r="21" spans="1:1026" s="142" customFormat="1">
      <c r="A21" s="148" t="str">
        <f t="shared" si="0"/>
        <v>LOAN.MIS_UPDATED</v>
      </c>
      <c r="B21" s="134">
        <f t="shared" si="4"/>
        <v>110017</v>
      </c>
      <c r="C21" s="155">
        <v>0</v>
      </c>
      <c r="D21" s="155">
        <v>1</v>
      </c>
      <c r="E21" s="155">
        <f t="shared" si="1"/>
        <v>100000</v>
      </c>
      <c r="F21" s="155">
        <v>100000</v>
      </c>
      <c r="G21" s="155" t="s">
        <v>34</v>
      </c>
      <c r="H21" s="155">
        <v>100000</v>
      </c>
      <c r="I21" s="148" t="s">
        <v>505</v>
      </c>
      <c r="J21" s="155">
        <f>VLOOKUP(I21,T_FSM_TYPE!$A:$B,2,0)</f>
        <v>110000</v>
      </c>
      <c r="K21" s="142" t="s">
        <v>530</v>
      </c>
      <c r="L21" s="148" t="s">
        <v>37</v>
      </c>
      <c r="M21" s="216" t="str">
        <f t="shared" si="2"/>
        <v>MIS_UPDATED</v>
      </c>
      <c r="N21" s="145" t="str">
        <f t="shared" si="3"/>
        <v>INSERT INTO T_FSM_STATE VALUES(110017, 0, 1, 100000, 100000, GETDATE(), 100000, 110000, 'MIS_UPDATED', '?' ,'MIS_UPDATED')</v>
      </c>
      <c r="O21" s="148"/>
      <c r="P21" s="148"/>
      <c r="Q21" s="148"/>
      <c r="R21" s="148"/>
      <c r="S21" s="148"/>
      <c r="T21" s="148"/>
      <c r="U21" s="148"/>
      <c r="V21" s="148"/>
      <c r="W21" s="148"/>
      <c r="X21" s="148"/>
      <c r="Y21" s="148"/>
      <c r="Z21" s="148"/>
      <c r="AA21" s="148"/>
      <c r="AB21" s="148"/>
      <c r="AC21" s="148"/>
      <c r="AD21" s="148"/>
      <c r="AE21" s="148"/>
      <c r="AF21" s="148"/>
      <c r="AG21" s="148"/>
      <c r="AH21" s="148"/>
      <c r="AI21" s="148"/>
      <c r="AJ21" s="148"/>
      <c r="AK21" s="148"/>
      <c r="AL21" s="148"/>
      <c r="AM21" s="148"/>
      <c r="AN21" s="148"/>
      <c r="AO21" s="148"/>
      <c r="AP21" s="148"/>
      <c r="AQ21" s="148"/>
      <c r="AR21" s="148"/>
      <c r="AS21" s="148"/>
      <c r="AT21" s="148"/>
      <c r="AU21" s="148"/>
      <c r="AV21" s="148"/>
      <c r="AW21" s="148"/>
      <c r="AX21" s="148"/>
      <c r="AY21" s="148"/>
      <c r="AZ21" s="148"/>
      <c r="BA21" s="148"/>
      <c r="BB21" s="148"/>
      <c r="BC21" s="148"/>
      <c r="BD21" s="148"/>
      <c r="BE21" s="148"/>
      <c r="BF21" s="148"/>
      <c r="BG21" s="148"/>
      <c r="BH21" s="148"/>
      <c r="BI21" s="148"/>
      <c r="BJ21" s="148"/>
      <c r="BK21" s="148"/>
      <c r="BL21" s="148"/>
      <c r="BM21" s="148"/>
      <c r="BN21" s="148"/>
      <c r="BO21" s="148"/>
      <c r="BP21" s="148"/>
      <c r="BQ21" s="148"/>
      <c r="BR21" s="148"/>
      <c r="BS21" s="148"/>
      <c r="BT21" s="148"/>
      <c r="BU21" s="148"/>
      <c r="BV21" s="148"/>
      <c r="BW21" s="148"/>
      <c r="BX21" s="148"/>
      <c r="BY21" s="148"/>
      <c r="BZ21" s="148"/>
      <c r="CA21" s="148"/>
      <c r="CB21" s="148"/>
      <c r="CC21" s="148"/>
      <c r="CD21" s="148"/>
      <c r="CE21" s="148"/>
      <c r="CF21" s="148"/>
      <c r="CG21" s="148"/>
      <c r="CH21" s="148"/>
      <c r="CI21" s="148"/>
      <c r="CJ21" s="148"/>
      <c r="CK21" s="148"/>
      <c r="CL21" s="148"/>
      <c r="CM21" s="148"/>
      <c r="CN21" s="148"/>
      <c r="CO21" s="148"/>
      <c r="CP21" s="148"/>
      <c r="CQ21" s="148"/>
      <c r="CR21" s="148"/>
      <c r="CS21" s="148"/>
      <c r="CT21" s="148"/>
      <c r="CU21" s="148"/>
      <c r="CV21" s="148"/>
      <c r="CW21" s="148"/>
      <c r="CX21" s="148"/>
      <c r="CY21" s="148"/>
      <c r="CZ21" s="148"/>
      <c r="DA21" s="148"/>
      <c r="DB21" s="148"/>
      <c r="DC21" s="148"/>
      <c r="DD21" s="148"/>
      <c r="DE21" s="148"/>
      <c r="DF21" s="148"/>
      <c r="DG21" s="148"/>
      <c r="DH21" s="148"/>
      <c r="DI21" s="148"/>
      <c r="DJ21" s="148"/>
      <c r="DK21" s="148"/>
      <c r="DL21" s="148"/>
      <c r="DM21" s="148"/>
      <c r="DN21" s="148"/>
      <c r="DO21" s="148"/>
      <c r="DP21" s="148"/>
      <c r="DQ21" s="148"/>
      <c r="DR21" s="148"/>
      <c r="DS21" s="148"/>
      <c r="DT21" s="148"/>
      <c r="DU21" s="148"/>
      <c r="DV21" s="148"/>
      <c r="DW21" s="148"/>
      <c r="DX21" s="148"/>
      <c r="DY21" s="148"/>
      <c r="DZ21" s="148"/>
      <c r="EA21" s="148"/>
      <c r="EB21" s="148"/>
      <c r="EC21" s="148"/>
      <c r="ED21" s="148"/>
      <c r="EE21" s="148"/>
      <c r="EF21" s="148"/>
      <c r="EG21" s="148"/>
      <c r="EH21" s="148"/>
      <c r="EI21" s="148"/>
      <c r="EJ21" s="148"/>
      <c r="EK21" s="148"/>
      <c r="EL21" s="148"/>
      <c r="EM21" s="148"/>
      <c r="EN21" s="148"/>
      <c r="EO21" s="148"/>
      <c r="EP21" s="148"/>
      <c r="EQ21" s="148"/>
      <c r="ER21" s="148"/>
      <c r="ES21" s="148"/>
      <c r="ET21" s="148"/>
      <c r="EU21" s="148"/>
      <c r="EV21" s="148"/>
      <c r="EW21" s="148"/>
      <c r="EX21" s="148"/>
      <c r="EY21" s="148"/>
      <c r="EZ21" s="148"/>
      <c r="FA21" s="148"/>
      <c r="FB21" s="148"/>
      <c r="FC21" s="148"/>
      <c r="FD21" s="148"/>
      <c r="FE21" s="148"/>
      <c r="FF21" s="148"/>
      <c r="FG21" s="148"/>
      <c r="FH21" s="148"/>
      <c r="FI21" s="148"/>
      <c r="FJ21" s="148"/>
      <c r="FK21" s="148"/>
      <c r="FL21" s="148"/>
      <c r="FM21" s="148"/>
      <c r="FN21" s="148"/>
      <c r="FO21" s="148"/>
      <c r="FP21" s="148"/>
      <c r="FQ21" s="148"/>
      <c r="FR21" s="148"/>
      <c r="FS21" s="148"/>
      <c r="FT21" s="148"/>
      <c r="FU21" s="148"/>
      <c r="FV21" s="148"/>
      <c r="FW21" s="148"/>
      <c r="FX21" s="148"/>
      <c r="FY21" s="148"/>
      <c r="FZ21" s="148"/>
      <c r="GA21" s="148"/>
      <c r="GB21" s="148"/>
      <c r="GC21" s="148"/>
      <c r="GD21" s="148"/>
      <c r="GE21" s="148"/>
      <c r="GF21" s="148"/>
      <c r="GG21" s="148"/>
      <c r="GH21" s="148"/>
      <c r="GI21" s="148"/>
      <c r="GJ21" s="148"/>
      <c r="GK21" s="148"/>
      <c r="GL21" s="148"/>
      <c r="GM21" s="148"/>
      <c r="GN21" s="148"/>
      <c r="GO21" s="148"/>
      <c r="GP21" s="148"/>
      <c r="GQ21" s="148"/>
      <c r="GR21" s="148"/>
      <c r="GS21" s="148"/>
      <c r="GT21" s="148"/>
      <c r="GU21" s="148"/>
      <c r="GV21" s="148"/>
      <c r="GW21" s="148"/>
      <c r="GX21" s="148"/>
      <c r="GY21" s="148"/>
      <c r="GZ21" s="148"/>
      <c r="HA21" s="148"/>
      <c r="HB21" s="148"/>
      <c r="HC21" s="148"/>
      <c r="HD21" s="148"/>
      <c r="HE21" s="148"/>
      <c r="HF21" s="148"/>
      <c r="HG21" s="148"/>
      <c r="HH21" s="148"/>
      <c r="HI21" s="148"/>
      <c r="HJ21" s="148"/>
      <c r="HK21" s="148"/>
      <c r="HL21" s="148"/>
      <c r="HM21" s="148"/>
      <c r="HN21" s="148"/>
      <c r="HO21" s="148"/>
      <c r="HP21" s="148"/>
      <c r="HQ21" s="148"/>
      <c r="HR21" s="148"/>
      <c r="HS21" s="148"/>
      <c r="HT21" s="148"/>
      <c r="HU21" s="148"/>
      <c r="HV21" s="148"/>
      <c r="HW21" s="148"/>
      <c r="HX21" s="148"/>
      <c r="HY21" s="148"/>
      <c r="HZ21" s="148"/>
      <c r="IA21" s="148"/>
      <c r="IB21" s="148"/>
      <c r="IC21" s="148"/>
      <c r="ID21" s="148"/>
      <c r="IE21" s="148"/>
      <c r="IF21" s="148"/>
      <c r="IG21" s="148"/>
      <c r="IH21" s="148"/>
      <c r="II21" s="148"/>
      <c r="IJ21" s="148"/>
      <c r="IK21" s="148"/>
      <c r="IL21" s="148"/>
      <c r="IM21" s="148"/>
      <c r="IN21" s="148"/>
      <c r="IO21" s="148"/>
      <c r="IP21" s="148"/>
      <c r="IQ21" s="148"/>
      <c r="IR21" s="148"/>
      <c r="IS21" s="148"/>
      <c r="IT21" s="148"/>
      <c r="IU21" s="148"/>
      <c r="IV21" s="148"/>
      <c r="IW21" s="148"/>
      <c r="IX21" s="148"/>
      <c r="IY21" s="148"/>
      <c r="IZ21" s="148"/>
      <c r="JA21" s="148"/>
      <c r="JB21" s="148"/>
      <c r="JC21" s="148"/>
      <c r="JD21" s="148"/>
      <c r="JE21" s="148"/>
      <c r="JF21" s="148"/>
      <c r="JG21" s="148"/>
      <c r="JH21" s="148"/>
      <c r="JI21" s="148"/>
      <c r="JJ21" s="148"/>
      <c r="JK21" s="148"/>
      <c r="JL21" s="148"/>
      <c r="JM21" s="148"/>
      <c r="JN21" s="148"/>
      <c r="JO21" s="148"/>
      <c r="JP21" s="148"/>
      <c r="JQ21" s="148"/>
      <c r="JR21" s="148"/>
      <c r="JS21" s="148"/>
      <c r="JT21" s="148"/>
      <c r="JU21" s="148"/>
      <c r="JV21" s="148"/>
      <c r="JW21" s="148"/>
      <c r="JX21" s="148"/>
      <c r="JY21" s="148"/>
      <c r="JZ21" s="148"/>
      <c r="KA21" s="148"/>
      <c r="KB21" s="148"/>
      <c r="KC21" s="148"/>
      <c r="KD21" s="148"/>
      <c r="KE21" s="148"/>
      <c r="KF21" s="148"/>
      <c r="KG21" s="148"/>
      <c r="KH21" s="148"/>
      <c r="KI21" s="148"/>
      <c r="KJ21" s="148"/>
      <c r="KK21" s="148"/>
      <c r="KL21" s="148"/>
      <c r="KM21" s="148"/>
      <c r="KN21" s="148"/>
      <c r="KO21" s="148"/>
      <c r="KP21" s="148"/>
      <c r="KQ21" s="148"/>
      <c r="KR21" s="148"/>
      <c r="KS21" s="148"/>
      <c r="KT21" s="148"/>
      <c r="KU21" s="148"/>
      <c r="KV21" s="148"/>
      <c r="KW21" s="148"/>
      <c r="KX21" s="148"/>
      <c r="KY21" s="148"/>
      <c r="KZ21" s="148"/>
      <c r="LA21" s="148"/>
      <c r="LB21" s="148"/>
      <c r="LC21" s="148"/>
      <c r="LD21" s="148"/>
      <c r="LE21" s="148"/>
      <c r="LF21" s="148"/>
      <c r="LG21" s="148"/>
      <c r="LH21" s="148"/>
      <c r="LI21" s="148"/>
      <c r="LJ21" s="148"/>
      <c r="LK21" s="148"/>
      <c r="LL21" s="148"/>
      <c r="LM21" s="148"/>
      <c r="LN21" s="148"/>
      <c r="LO21" s="148"/>
      <c r="LP21" s="148"/>
      <c r="LQ21" s="148"/>
      <c r="LR21" s="148"/>
      <c r="LS21" s="148"/>
      <c r="LT21" s="148"/>
      <c r="LU21" s="148"/>
      <c r="LV21" s="148"/>
      <c r="LW21" s="148"/>
      <c r="LX21" s="148"/>
      <c r="LY21" s="148"/>
      <c r="LZ21" s="148"/>
      <c r="MA21" s="148"/>
      <c r="MB21" s="148"/>
      <c r="MC21" s="148"/>
      <c r="MD21" s="148"/>
      <c r="ME21" s="148"/>
      <c r="MF21" s="148"/>
      <c r="MG21" s="148"/>
      <c r="MH21" s="148"/>
      <c r="MI21" s="148"/>
      <c r="MJ21" s="148"/>
      <c r="MK21" s="148"/>
      <c r="ML21" s="148"/>
      <c r="MM21" s="148"/>
      <c r="MN21" s="148"/>
      <c r="MO21" s="148"/>
      <c r="MP21" s="148"/>
      <c r="MQ21" s="148"/>
      <c r="MR21" s="148"/>
      <c r="MS21" s="148"/>
      <c r="MT21" s="148"/>
      <c r="MU21" s="148"/>
      <c r="MV21" s="148"/>
      <c r="MW21" s="148"/>
      <c r="MX21" s="148"/>
      <c r="MY21" s="148"/>
      <c r="MZ21" s="148"/>
      <c r="NA21" s="148"/>
      <c r="NB21" s="148"/>
      <c r="NC21" s="148"/>
      <c r="ND21" s="148"/>
      <c r="NE21" s="148"/>
      <c r="NF21" s="148"/>
      <c r="NG21" s="148"/>
      <c r="NH21" s="148"/>
      <c r="NI21" s="148"/>
      <c r="NJ21" s="148"/>
      <c r="NK21" s="148"/>
      <c r="NL21" s="148"/>
      <c r="NM21" s="148"/>
      <c r="NN21" s="148"/>
      <c r="NO21" s="148"/>
      <c r="NP21" s="148"/>
      <c r="NQ21" s="148"/>
      <c r="NR21" s="148"/>
      <c r="NS21" s="148"/>
      <c r="NT21" s="148"/>
      <c r="NU21" s="148"/>
      <c r="NV21" s="148"/>
      <c r="NW21" s="148"/>
      <c r="NX21" s="148"/>
      <c r="NY21" s="148"/>
      <c r="NZ21" s="148"/>
      <c r="OA21" s="148"/>
      <c r="OB21" s="148"/>
      <c r="OC21" s="148"/>
      <c r="OD21" s="148"/>
      <c r="OE21" s="148"/>
      <c r="OF21" s="148"/>
      <c r="OG21" s="148"/>
      <c r="OH21" s="148"/>
      <c r="OI21" s="148"/>
      <c r="OJ21" s="148"/>
      <c r="OK21" s="148"/>
      <c r="OL21" s="148"/>
      <c r="OM21" s="148"/>
      <c r="ON21" s="148"/>
      <c r="OO21" s="148"/>
      <c r="OP21" s="148"/>
      <c r="OQ21" s="148"/>
      <c r="OR21" s="148"/>
      <c r="OS21" s="148"/>
      <c r="OT21" s="148"/>
      <c r="OU21" s="148"/>
      <c r="OV21" s="148"/>
      <c r="OW21" s="148"/>
      <c r="OX21" s="148"/>
      <c r="OY21" s="148"/>
      <c r="OZ21" s="148"/>
      <c r="PA21" s="148"/>
      <c r="PB21" s="148"/>
      <c r="PC21" s="148"/>
      <c r="PD21" s="148"/>
      <c r="PE21" s="148"/>
      <c r="PF21" s="148"/>
      <c r="PG21" s="148"/>
      <c r="PH21" s="148"/>
      <c r="PI21" s="148"/>
      <c r="PJ21" s="148"/>
      <c r="PK21" s="148"/>
      <c r="PL21" s="148"/>
      <c r="PM21" s="148"/>
      <c r="PN21" s="148"/>
      <c r="PO21" s="148"/>
      <c r="PP21" s="148"/>
      <c r="PQ21" s="148"/>
      <c r="PR21" s="148"/>
      <c r="PS21" s="148"/>
      <c r="PT21" s="148"/>
      <c r="PU21" s="148"/>
      <c r="PV21" s="148"/>
      <c r="PW21" s="148"/>
      <c r="PX21" s="148"/>
      <c r="PY21" s="148"/>
      <c r="PZ21" s="148"/>
      <c r="QA21" s="148"/>
      <c r="QB21" s="148"/>
      <c r="QC21" s="148"/>
      <c r="QD21" s="148"/>
      <c r="QE21" s="148"/>
      <c r="QF21" s="148"/>
      <c r="QG21" s="148"/>
      <c r="QH21" s="148"/>
      <c r="QI21" s="148"/>
      <c r="QJ21" s="148"/>
      <c r="QK21" s="148"/>
      <c r="QL21" s="148"/>
      <c r="QM21" s="148"/>
      <c r="QN21" s="148"/>
      <c r="QO21" s="148"/>
      <c r="QP21" s="148"/>
      <c r="QQ21" s="148"/>
      <c r="QR21" s="148"/>
      <c r="QS21" s="148"/>
      <c r="QT21" s="148"/>
      <c r="QU21" s="148"/>
      <c r="QV21" s="148"/>
      <c r="QW21" s="148"/>
      <c r="QX21" s="148"/>
      <c r="QY21" s="148"/>
      <c r="QZ21" s="148"/>
      <c r="RA21" s="148"/>
      <c r="RB21" s="148"/>
      <c r="RC21" s="148"/>
      <c r="RD21" s="148"/>
      <c r="RE21" s="148"/>
      <c r="RF21" s="148"/>
      <c r="RG21" s="148"/>
      <c r="RH21" s="148"/>
      <c r="RI21" s="148"/>
      <c r="RJ21" s="148"/>
      <c r="RK21" s="148"/>
      <c r="RL21" s="148"/>
      <c r="RM21" s="148"/>
      <c r="RN21" s="148"/>
      <c r="RO21" s="148"/>
      <c r="RP21" s="148"/>
      <c r="RQ21" s="148"/>
      <c r="RR21" s="148"/>
      <c r="RS21" s="148"/>
      <c r="RT21" s="148"/>
      <c r="RU21" s="148"/>
      <c r="RV21" s="148"/>
      <c r="RW21" s="148"/>
      <c r="RX21" s="148"/>
      <c r="RY21" s="148"/>
      <c r="RZ21" s="148"/>
      <c r="SA21" s="148"/>
      <c r="SB21" s="148"/>
      <c r="SC21" s="148"/>
      <c r="SD21" s="148"/>
      <c r="SE21" s="148"/>
      <c r="SF21" s="148"/>
      <c r="SG21" s="148"/>
      <c r="SH21" s="148"/>
      <c r="SI21" s="148"/>
      <c r="SJ21" s="148"/>
      <c r="SK21" s="148"/>
      <c r="SL21" s="148"/>
      <c r="SM21" s="148"/>
      <c r="SN21" s="148"/>
      <c r="SO21" s="148"/>
      <c r="SP21" s="148"/>
      <c r="SQ21" s="148"/>
      <c r="SR21" s="148"/>
      <c r="SS21" s="148"/>
      <c r="ST21" s="148"/>
      <c r="SU21" s="148"/>
      <c r="SV21" s="148"/>
      <c r="SW21" s="148"/>
      <c r="SX21" s="148"/>
      <c r="SY21" s="148"/>
      <c r="SZ21" s="148"/>
      <c r="TA21" s="148"/>
      <c r="TB21" s="148"/>
      <c r="TC21" s="148"/>
      <c r="TD21" s="148"/>
      <c r="TE21" s="148"/>
      <c r="TF21" s="148"/>
      <c r="TG21" s="148"/>
      <c r="TH21" s="148"/>
      <c r="TI21" s="148"/>
      <c r="TJ21" s="148"/>
      <c r="TK21" s="148"/>
      <c r="TL21" s="148"/>
      <c r="TM21" s="148"/>
      <c r="TN21" s="148"/>
      <c r="TO21" s="148"/>
      <c r="TP21" s="148"/>
      <c r="TQ21" s="148"/>
      <c r="TR21" s="148"/>
      <c r="TS21" s="148"/>
      <c r="TT21" s="148"/>
      <c r="TU21" s="148"/>
      <c r="TV21" s="148"/>
      <c r="TW21" s="148"/>
      <c r="TX21" s="148"/>
      <c r="TY21" s="148"/>
      <c r="TZ21" s="148"/>
      <c r="UA21" s="148"/>
      <c r="UB21" s="148"/>
      <c r="UC21" s="148"/>
      <c r="UD21" s="148"/>
      <c r="UE21" s="148"/>
      <c r="UF21" s="148"/>
      <c r="UG21" s="148"/>
      <c r="UH21" s="148"/>
      <c r="UI21" s="148"/>
      <c r="UJ21" s="148"/>
      <c r="UK21" s="148"/>
      <c r="UL21" s="148"/>
      <c r="UM21" s="148"/>
      <c r="UN21" s="148"/>
      <c r="UO21" s="148"/>
      <c r="UP21" s="148"/>
      <c r="UQ21" s="148"/>
      <c r="UR21" s="148"/>
      <c r="US21" s="148"/>
      <c r="UT21" s="148"/>
      <c r="UU21" s="148"/>
      <c r="UV21" s="148"/>
      <c r="UW21" s="148"/>
      <c r="UX21" s="148"/>
      <c r="UY21" s="148"/>
      <c r="UZ21" s="148"/>
      <c r="VA21" s="148"/>
      <c r="VB21" s="148"/>
      <c r="VC21" s="148"/>
      <c r="VD21" s="148"/>
      <c r="VE21" s="148"/>
      <c r="VF21" s="148"/>
      <c r="VG21" s="148"/>
      <c r="VH21" s="148"/>
      <c r="VI21" s="148"/>
      <c r="VJ21" s="148"/>
      <c r="VK21" s="148"/>
      <c r="VL21" s="148"/>
      <c r="VM21" s="148"/>
      <c r="VN21" s="148"/>
      <c r="VO21" s="148"/>
      <c r="VP21" s="148"/>
      <c r="VQ21" s="148"/>
      <c r="VR21" s="148"/>
      <c r="VS21" s="148"/>
      <c r="VT21" s="148"/>
      <c r="VU21" s="148"/>
      <c r="VV21" s="148"/>
      <c r="VW21" s="148"/>
      <c r="VX21" s="148"/>
      <c r="VY21" s="148"/>
      <c r="VZ21" s="148"/>
      <c r="WA21" s="148"/>
      <c r="WB21" s="148"/>
      <c r="WC21" s="148"/>
      <c r="WD21" s="148"/>
      <c r="WE21" s="148"/>
      <c r="WF21" s="148"/>
      <c r="WG21" s="148"/>
      <c r="WH21" s="148"/>
      <c r="WI21" s="148"/>
      <c r="WJ21" s="148"/>
      <c r="WK21" s="148"/>
      <c r="WL21" s="148"/>
      <c r="WM21" s="148"/>
      <c r="WN21" s="148"/>
      <c r="WO21" s="148"/>
      <c r="WP21" s="148"/>
      <c r="WQ21" s="148"/>
      <c r="WR21" s="148"/>
      <c r="WS21" s="148"/>
      <c r="WT21" s="148"/>
      <c r="WU21" s="148"/>
      <c r="WV21" s="148"/>
      <c r="WW21" s="148"/>
      <c r="WX21" s="148"/>
      <c r="WY21" s="148"/>
      <c r="WZ21" s="148"/>
      <c r="XA21" s="148"/>
      <c r="XB21" s="148"/>
      <c r="XC21" s="148"/>
      <c r="XD21" s="148"/>
      <c r="XE21" s="148"/>
      <c r="XF21" s="148"/>
      <c r="XG21" s="148"/>
      <c r="XH21" s="148"/>
      <c r="XI21" s="148"/>
      <c r="XJ21" s="148"/>
      <c r="XK21" s="148"/>
      <c r="XL21" s="148"/>
      <c r="XM21" s="148"/>
      <c r="XN21" s="148"/>
      <c r="XO21" s="148"/>
      <c r="XP21" s="148"/>
      <c r="XQ21" s="148"/>
      <c r="XR21" s="148"/>
      <c r="XS21" s="148"/>
      <c r="XT21" s="148"/>
      <c r="XU21" s="148"/>
      <c r="XV21" s="148"/>
      <c r="XW21" s="148"/>
      <c r="XX21" s="148"/>
      <c r="XY21" s="148"/>
      <c r="XZ21" s="148"/>
      <c r="YA21" s="148"/>
      <c r="YB21" s="148"/>
      <c r="YC21" s="148"/>
      <c r="YD21" s="148"/>
      <c r="YE21" s="148"/>
      <c r="YF21" s="148"/>
      <c r="YG21" s="148"/>
      <c r="YH21" s="148"/>
      <c r="YI21" s="148"/>
      <c r="YJ21" s="148"/>
      <c r="YK21" s="148"/>
      <c r="YL21" s="148"/>
      <c r="YM21" s="148"/>
      <c r="YN21" s="148"/>
      <c r="YO21" s="148"/>
      <c r="YP21" s="148"/>
      <c r="YQ21" s="148"/>
      <c r="YR21" s="148"/>
      <c r="YS21" s="148"/>
      <c r="YT21" s="148"/>
      <c r="YU21" s="148"/>
      <c r="YV21" s="148"/>
      <c r="YW21" s="148"/>
      <c r="YX21" s="148"/>
      <c r="YY21" s="148"/>
      <c r="YZ21" s="148"/>
      <c r="ZA21" s="148"/>
      <c r="ZB21" s="148"/>
      <c r="ZC21" s="148"/>
      <c r="ZD21" s="148"/>
      <c r="ZE21" s="148"/>
      <c r="ZF21" s="148"/>
      <c r="ZG21" s="148"/>
      <c r="ZH21" s="148"/>
      <c r="ZI21" s="148"/>
      <c r="ZJ21" s="148"/>
      <c r="ZK21" s="148"/>
      <c r="ZL21" s="148"/>
      <c r="ZM21" s="148"/>
      <c r="ZN21" s="148"/>
      <c r="ZO21" s="148"/>
      <c r="ZP21" s="148"/>
      <c r="ZQ21" s="148"/>
      <c r="ZR21" s="148"/>
      <c r="ZS21" s="148"/>
      <c r="ZT21" s="148"/>
      <c r="ZU21" s="148"/>
      <c r="ZV21" s="148"/>
      <c r="ZW21" s="148"/>
      <c r="ZX21" s="148"/>
      <c r="ZY21" s="148"/>
      <c r="ZZ21" s="148"/>
      <c r="AAA21" s="148"/>
      <c r="AAB21" s="148"/>
      <c r="AAC21" s="148"/>
      <c r="AAD21" s="148"/>
      <c r="AAE21" s="148"/>
      <c r="AAF21" s="148"/>
      <c r="AAG21" s="148"/>
      <c r="AAH21" s="148"/>
      <c r="AAI21" s="148"/>
      <c r="AAJ21" s="148"/>
      <c r="AAK21" s="148"/>
      <c r="AAL21" s="148"/>
      <c r="AAM21" s="148"/>
      <c r="AAN21" s="148"/>
      <c r="AAO21" s="148"/>
      <c r="AAP21" s="148"/>
      <c r="AAQ21" s="148"/>
      <c r="AAR21" s="148"/>
      <c r="AAS21" s="148"/>
      <c r="AAT21" s="148"/>
      <c r="AAU21" s="148"/>
      <c r="AAV21" s="148"/>
      <c r="AAW21" s="148"/>
      <c r="AAX21" s="148"/>
      <c r="AAY21" s="148"/>
      <c r="AAZ21" s="148"/>
      <c r="ABA21" s="148"/>
      <c r="ABB21" s="148"/>
      <c r="ABC21" s="148"/>
      <c r="ABD21" s="148"/>
      <c r="ABE21" s="148"/>
      <c r="ABF21" s="148"/>
      <c r="ABG21" s="148"/>
      <c r="ABH21" s="148"/>
      <c r="ABI21" s="148"/>
      <c r="ABJ21" s="148"/>
      <c r="ABK21" s="148"/>
      <c r="ABL21" s="148"/>
      <c r="ABM21" s="148"/>
      <c r="ABN21" s="148"/>
      <c r="ABO21" s="148"/>
      <c r="ABP21" s="148"/>
      <c r="ABQ21" s="148"/>
      <c r="ABR21" s="148"/>
      <c r="ABS21" s="148"/>
      <c r="ABT21" s="148"/>
      <c r="ABU21" s="148"/>
      <c r="ABV21" s="148"/>
      <c r="ABW21" s="148"/>
      <c r="ABX21" s="148"/>
      <c r="ABY21" s="148"/>
      <c r="ABZ21" s="148"/>
      <c r="ACA21" s="148"/>
      <c r="ACB21" s="148"/>
      <c r="ACC21" s="148"/>
      <c r="ACD21" s="148"/>
      <c r="ACE21" s="148"/>
      <c r="ACF21" s="148"/>
      <c r="ACG21" s="148"/>
      <c r="ACH21" s="148"/>
      <c r="ACI21" s="148"/>
      <c r="ACJ21" s="148"/>
      <c r="ACK21" s="148"/>
      <c r="ACL21" s="148"/>
      <c r="ACM21" s="148"/>
      <c r="ACN21" s="148"/>
      <c r="ACO21" s="148"/>
      <c r="ACP21" s="148"/>
      <c r="ACQ21" s="148"/>
      <c r="ACR21" s="148"/>
      <c r="ACS21" s="148"/>
      <c r="ACT21" s="148"/>
      <c r="ACU21" s="148"/>
      <c r="ACV21" s="148"/>
      <c r="ACW21" s="148"/>
      <c r="ACX21" s="148"/>
      <c r="ACY21" s="148"/>
      <c r="ACZ21" s="148"/>
      <c r="ADA21" s="148"/>
      <c r="ADB21" s="148"/>
      <c r="ADC21" s="148"/>
      <c r="ADD21" s="148"/>
      <c r="ADE21" s="148"/>
      <c r="ADF21" s="148"/>
      <c r="ADG21" s="148"/>
      <c r="ADH21" s="148"/>
      <c r="ADI21" s="148"/>
      <c r="ADJ21" s="148"/>
      <c r="ADK21" s="148"/>
      <c r="ADL21" s="148"/>
      <c r="ADM21" s="148"/>
      <c r="ADN21" s="148"/>
      <c r="ADO21" s="148"/>
      <c r="ADP21" s="148"/>
      <c r="ADQ21" s="148"/>
      <c r="ADR21" s="148"/>
      <c r="ADS21" s="148"/>
      <c r="ADT21" s="148"/>
      <c r="ADU21" s="148"/>
      <c r="ADV21" s="148"/>
      <c r="ADW21" s="148"/>
      <c r="ADX21" s="148"/>
      <c r="ADY21" s="148"/>
      <c r="ADZ21" s="148"/>
      <c r="AEA21" s="148"/>
      <c r="AEB21" s="148"/>
      <c r="AEC21" s="148"/>
      <c r="AED21" s="148"/>
      <c r="AEE21" s="148"/>
      <c r="AEF21" s="148"/>
      <c r="AEG21" s="148"/>
      <c r="AEH21" s="148"/>
      <c r="AEI21" s="148"/>
      <c r="AEJ21" s="148"/>
      <c r="AEK21" s="148"/>
      <c r="AEL21" s="148"/>
      <c r="AEM21" s="148"/>
      <c r="AEN21" s="148"/>
      <c r="AEO21" s="148"/>
      <c r="AEP21" s="148"/>
      <c r="AEQ21" s="148"/>
      <c r="AER21" s="148"/>
      <c r="AES21" s="148"/>
      <c r="AET21" s="148"/>
      <c r="AEU21" s="148"/>
      <c r="AEV21" s="148"/>
      <c r="AEW21" s="148"/>
      <c r="AEX21" s="148"/>
      <c r="AEY21" s="148"/>
      <c r="AEZ21" s="148"/>
      <c r="AFA21" s="148"/>
      <c r="AFB21" s="148"/>
      <c r="AFC21" s="148"/>
      <c r="AFD21" s="148"/>
      <c r="AFE21" s="148"/>
      <c r="AFF21" s="148"/>
      <c r="AFG21" s="148"/>
      <c r="AFH21" s="148"/>
      <c r="AFI21" s="148"/>
      <c r="AFJ21" s="148"/>
      <c r="AFK21" s="148"/>
      <c r="AFL21" s="148"/>
      <c r="AFM21" s="148"/>
      <c r="AFN21" s="148"/>
      <c r="AFO21" s="148"/>
      <c r="AFP21" s="148"/>
      <c r="AFQ21" s="148"/>
      <c r="AFR21" s="148"/>
      <c r="AFS21" s="148"/>
      <c r="AFT21" s="148"/>
      <c r="AFU21" s="148"/>
      <c r="AFV21" s="148"/>
      <c r="AFW21" s="148"/>
      <c r="AFX21" s="148"/>
      <c r="AFY21" s="148"/>
      <c r="AFZ21" s="148"/>
      <c r="AGA21" s="148"/>
      <c r="AGB21" s="148"/>
      <c r="AGC21" s="148"/>
      <c r="AGD21" s="148"/>
      <c r="AGE21" s="148"/>
      <c r="AGF21" s="148"/>
      <c r="AGG21" s="148"/>
      <c r="AGH21" s="148"/>
      <c r="AGI21" s="148"/>
      <c r="AGJ21" s="148"/>
      <c r="AGK21" s="148"/>
      <c r="AGL21" s="148"/>
      <c r="AGM21" s="148"/>
      <c r="AGN21" s="148"/>
      <c r="AGO21" s="148"/>
      <c r="AGP21" s="148"/>
      <c r="AGQ21" s="148"/>
      <c r="AGR21" s="148"/>
      <c r="AGS21" s="148"/>
      <c r="AGT21" s="148"/>
      <c r="AGU21" s="148"/>
      <c r="AGV21" s="148"/>
      <c r="AGW21" s="148"/>
      <c r="AGX21" s="148"/>
      <c r="AGY21" s="148"/>
      <c r="AGZ21" s="148"/>
      <c r="AHA21" s="148"/>
      <c r="AHB21" s="148"/>
      <c r="AHC21" s="148"/>
      <c r="AHD21" s="148"/>
      <c r="AHE21" s="148"/>
      <c r="AHF21" s="148"/>
      <c r="AHG21" s="148"/>
      <c r="AHH21" s="148"/>
      <c r="AHI21" s="148"/>
      <c r="AHJ21" s="148"/>
      <c r="AHK21" s="148"/>
      <c r="AHL21" s="148"/>
      <c r="AHM21" s="148"/>
      <c r="AHN21" s="148"/>
      <c r="AHO21" s="148"/>
      <c r="AHP21" s="148"/>
      <c r="AHQ21" s="148"/>
      <c r="AHR21" s="148"/>
      <c r="AHS21" s="148"/>
      <c r="AHT21" s="148"/>
      <c r="AHU21" s="148"/>
      <c r="AHV21" s="148"/>
      <c r="AHW21" s="148"/>
      <c r="AHX21" s="148"/>
      <c r="AHY21" s="148"/>
      <c r="AHZ21" s="148"/>
      <c r="AIA21" s="148"/>
      <c r="AIB21" s="148"/>
      <c r="AIC21" s="148"/>
      <c r="AID21" s="148"/>
      <c r="AIE21" s="148"/>
      <c r="AIF21" s="148"/>
      <c r="AIG21" s="148"/>
      <c r="AIH21" s="148"/>
      <c r="AII21" s="148"/>
      <c r="AIJ21" s="148"/>
      <c r="AIK21" s="148"/>
      <c r="AIL21" s="148"/>
      <c r="AIM21" s="148"/>
      <c r="AIN21" s="148"/>
      <c r="AIO21" s="148"/>
      <c r="AIP21" s="148"/>
      <c r="AIQ21" s="148"/>
      <c r="AIR21" s="148"/>
      <c r="AIS21" s="148"/>
      <c r="AIT21" s="148"/>
      <c r="AIU21" s="148"/>
      <c r="AIV21" s="148"/>
      <c r="AIW21" s="148"/>
      <c r="AIX21" s="148"/>
      <c r="AIY21" s="148"/>
      <c r="AIZ21" s="148"/>
      <c r="AJA21" s="148"/>
      <c r="AJB21" s="148"/>
      <c r="AJC21" s="148"/>
      <c r="AJD21" s="148"/>
      <c r="AJE21" s="148"/>
      <c r="AJF21" s="148"/>
      <c r="AJG21" s="148"/>
      <c r="AJH21" s="148"/>
      <c r="AJI21" s="148"/>
      <c r="AJJ21" s="148"/>
      <c r="AJK21" s="148"/>
      <c r="AJL21" s="148"/>
      <c r="AJM21" s="148"/>
      <c r="AJN21" s="148"/>
      <c r="AJO21" s="148"/>
      <c r="AJP21" s="148"/>
      <c r="AJQ21" s="148"/>
      <c r="AJR21" s="148"/>
      <c r="AJS21" s="148"/>
      <c r="AJT21" s="148"/>
      <c r="AJU21" s="148"/>
      <c r="AJV21" s="148"/>
      <c r="AJW21" s="148"/>
      <c r="AJX21" s="148"/>
      <c r="AJY21" s="148"/>
      <c r="AJZ21" s="148"/>
      <c r="AKA21" s="148"/>
      <c r="AKB21" s="148"/>
      <c r="AKC21" s="148"/>
      <c r="AKD21" s="148"/>
      <c r="AKE21" s="148"/>
      <c r="AKF21" s="148"/>
      <c r="AKG21" s="148"/>
      <c r="AKH21" s="148"/>
      <c r="AKI21" s="148"/>
      <c r="AKJ21" s="148"/>
      <c r="AKK21" s="148"/>
      <c r="AKL21" s="148"/>
      <c r="AKM21" s="148"/>
      <c r="AKN21" s="148"/>
      <c r="AKO21" s="148"/>
      <c r="AKP21" s="148"/>
      <c r="AKQ21" s="148"/>
      <c r="AKR21" s="148"/>
      <c r="AKS21" s="148"/>
      <c r="AKT21" s="148"/>
      <c r="AKU21" s="148"/>
      <c r="AKV21" s="148"/>
      <c r="AKW21" s="148"/>
      <c r="AKX21" s="148"/>
      <c r="AKY21" s="148"/>
      <c r="AKZ21" s="148"/>
      <c r="ALA21" s="148"/>
      <c r="ALB21" s="148"/>
      <c r="ALC21" s="148"/>
      <c r="ALD21" s="148"/>
      <c r="ALE21" s="148"/>
      <c r="ALF21" s="148"/>
      <c r="ALG21" s="148"/>
      <c r="ALH21" s="148"/>
      <c r="ALI21" s="148"/>
      <c r="ALJ21" s="148"/>
      <c r="ALK21" s="148"/>
      <c r="ALL21" s="148"/>
      <c r="ALM21" s="148"/>
      <c r="ALN21" s="148"/>
      <c r="ALO21" s="148"/>
      <c r="ALP21" s="148"/>
      <c r="ALQ21" s="148"/>
      <c r="ALR21" s="148"/>
      <c r="ALS21" s="148"/>
      <c r="ALT21" s="148"/>
      <c r="ALU21" s="148"/>
      <c r="ALV21" s="148"/>
      <c r="ALW21" s="148"/>
      <c r="ALX21" s="148"/>
      <c r="ALY21" s="148"/>
      <c r="ALZ21" s="148"/>
      <c r="AMA21" s="148"/>
      <c r="AMB21" s="148"/>
      <c r="AMC21" s="148"/>
      <c r="AMD21" s="148"/>
      <c r="AME21" s="148"/>
      <c r="AMF21" s="148"/>
      <c r="AMG21" s="148"/>
      <c r="AMH21" s="148"/>
      <c r="AMI21" s="148"/>
      <c r="AMJ21" s="148"/>
      <c r="AMK21" s="148"/>
      <c r="AML21" s="148"/>
    </row>
    <row r="22" spans="1:1026" s="142" customFormat="1">
      <c r="A22" s="148" t="str">
        <f t="shared" si="0"/>
        <v>LOAN.MIS_ALLOCATED</v>
      </c>
      <c r="B22" s="134">
        <f t="shared" si="4"/>
        <v>110018</v>
      </c>
      <c r="C22" s="155">
        <v>0</v>
      </c>
      <c r="D22" s="155">
        <v>1</v>
      </c>
      <c r="E22" s="155">
        <f t="shared" si="1"/>
        <v>100000</v>
      </c>
      <c r="F22" s="155">
        <v>100000</v>
      </c>
      <c r="G22" s="155" t="s">
        <v>34</v>
      </c>
      <c r="H22" s="155">
        <v>100000</v>
      </c>
      <c r="I22" s="148" t="s">
        <v>505</v>
      </c>
      <c r="J22" s="155">
        <f>VLOOKUP(I22,T_FSM_TYPE!$A:$B,2,0)</f>
        <v>110000</v>
      </c>
      <c r="K22" s="142" t="s">
        <v>629</v>
      </c>
      <c r="L22" s="148" t="s">
        <v>37</v>
      </c>
      <c r="M22" s="216" t="str">
        <f t="shared" si="2"/>
        <v>MIS_ALLOCATED</v>
      </c>
      <c r="N22" s="145" t="str">
        <f t="shared" si="3"/>
        <v>INSERT INTO T_FSM_STATE VALUES(110018, 0, 1, 100000, 100000, GETDATE(), 100000, 110000, 'MIS_ALLOCATED', '?' ,'MIS_ALLOCATED')</v>
      </c>
      <c r="O22" s="148"/>
      <c r="P22" s="148"/>
      <c r="Q22" s="148"/>
      <c r="R22" s="148"/>
      <c r="S22" s="148"/>
      <c r="T22" s="148"/>
      <c r="U22" s="148"/>
      <c r="V22" s="148"/>
      <c r="W22" s="148"/>
      <c r="X22" s="148"/>
      <c r="Y22" s="148"/>
      <c r="Z22" s="148"/>
      <c r="AA22" s="148"/>
      <c r="AB22" s="148"/>
      <c r="AC22" s="148"/>
      <c r="AD22" s="148"/>
      <c r="AE22" s="148"/>
      <c r="AF22" s="148"/>
      <c r="AG22" s="148"/>
      <c r="AH22" s="148"/>
      <c r="AI22" s="148"/>
      <c r="AJ22" s="148"/>
      <c r="AK22" s="148"/>
      <c r="AL22" s="148"/>
      <c r="AM22" s="148"/>
      <c r="AN22" s="148"/>
      <c r="AO22" s="148"/>
      <c r="AP22" s="148"/>
      <c r="AQ22" s="148"/>
      <c r="AR22" s="148"/>
      <c r="AS22" s="148"/>
      <c r="AT22" s="148"/>
      <c r="AU22" s="148"/>
      <c r="AV22" s="148"/>
      <c r="AW22" s="148"/>
      <c r="AX22" s="148"/>
      <c r="AY22" s="148"/>
      <c r="AZ22" s="148"/>
      <c r="BA22" s="148"/>
      <c r="BB22" s="148"/>
      <c r="BC22" s="148"/>
      <c r="BD22" s="148"/>
      <c r="BE22" s="148"/>
      <c r="BF22" s="148"/>
      <c r="BG22" s="148"/>
      <c r="BH22" s="148"/>
      <c r="BI22" s="148"/>
      <c r="BJ22" s="148"/>
      <c r="BK22" s="148"/>
      <c r="BL22" s="148"/>
      <c r="BM22" s="148"/>
      <c r="BN22" s="148"/>
      <c r="BO22" s="148"/>
      <c r="BP22" s="148"/>
      <c r="BQ22" s="148"/>
      <c r="BR22" s="148"/>
      <c r="BS22" s="148"/>
      <c r="BT22" s="148"/>
      <c r="BU22" s="148"/>
      <c r="BV22" s="148"/>
      <c r="BW22" s="148"/>
      <c r="BX22" s="148"/>
      <c r="BY22" s="148"/>
      <c r="BZ22" s="148"/>
      <c r="CA22" s="148"/>
      <c r="CB22" s="148"/>
      <c r="CC22" s="148"/>
      <c r="CD22" s="148"/>
      <c r="CE22" s="148"/>
      <c r="CF22" s="148"/>
      <c r="CG22" s="148"/>
      <c r="CH22" s="148"/>
      <c r="CI22" s="148"/>
      <c r="CJ22" s="148"/>
      <c r="CK22" s="148"/>
      <c r="CL22" s="148"/>
      <c r="CM22" s="148"/>
      <c r="CN22" s="148"/>
      <c r="CO22" s="148"/>
      <c r="CP22" s="148"/>
      <c r="CQ22" s="148"/>
      <c r="CR22" s="148"/>
      <c r="CS22" s="148"/>
      <c r="CT22" s="148"/>
      <c r="CU22" s="148"/>
      <c r="CV22" s="148"/>
      <c r="CW22" s="148"/>
      <c r="CX22" s="148"/>
      <c r="CY22" s="148"/>
      <c r="CZ22" s="148"/>
      <c r="DA22" s="148"/>
      <c r="DB22" s="148"/>
      <c r="DC22" s="148"/>
      <c r="DD22" s="148"/>
      <c r="DE22" s="148"/>
      <c r="DF22" s="148"/>
      <c r="DG22" s="148"/>
      <c r="DH22" s="148"/>
      <c r="DI22" s="148"/>
      <c r="DJ22" s="148"/>
      <c r="DK22" s="148"/>
      <c r="DL22" s="148"/>
      <c r="DM22" s="148"/>
      <c r="DN22" s="148"/>
      <c r="DO22" s="148"/>
      <c r="DP22" s="148"/>
      <c r="DQ22" s="148"/>
      <c r="DR22" s="148"/>
      <c r="DS22" s="148"/>
      <c r="DT22" s="148"/>
      <c r="DU22" s="148"/>
      <c r="DV22" s="148"/>
      <c r="DW22" s="148"/>
      <c r="DX22" s="148"/>
      <c r="DY22" s="148"/>
      <c r="DZ22" s="148"/>
      <c r="EA22" s="148"/>
      <c r="EB22" s="148"/>
      <c r="EC22" s="148"/>
      <c r="ED22" s="148"/>
      <c r="EE22" s="148"/>
      <c r="EF22" s="148"/>
      <c r="EG22" s="148"/>
      <c r="EH22" s="148"/>
      <c r="EI22" s="148"/>
      <c r="EJ22" s="148"/>
      <c r="EK22" s="148"/>
      <c r="EL22" s="148"/>
      <c r="EM22" s="148"/>
      <c r="EN22" s="148"/>
      <c r="EO22" s="148"/>
      <c r="EP22" s="148"/>
      <c r="EQ22" s="148"/>
      <c r="ER22" s="148"/>
      <c r="ES22" s="148"/>
      <c r="ET22" s="148"/>
      <c r="EU22" s="148"/>
      <c r="EV22" s="148"/>
      <c r="EW22" s="148"/>
      <c r="EX22" s="148"/>
      <c r="EY22" s="148"/>
      <c r="EZ22" s="148"/>
      <c r="FA22" s="148"/>
      <c r="FB22" s="148"/>
      <c r="FC22" s="148"/>
      <c r="FD22" s="148"/>
      <c r="FE22" s="148"/>
      <c r="FF22" s="148"/>
      <c r="FG22" s="148"/>
      <c r="FH22" s="148"/>
      <c r="FI22" s="148"/>
      <c r="FJ22" s="148"/>
      <c r="FK22" s="148"/>
      <c r="FL22" s="148"/>
      <c r="FM22" s="148"/>
      <c r="FN22" s="148"/>
      <c r="FO22" s="148"/>
      <c r="FP22" s="148"/>
      <c r="FQ22" s="148"/>
      <c r="FR22" s="148"/>
      <c r="FS22" s="148"/>
      <c r="FT22" s="148"/>
      <c r="FU22" s="148"/>
      <c r="FV22" s="148"/>
      <c r="FW22" s="148"/>
      <c r="FX22" s="148"/>
      <c r="FY22" s="148"/>
      <c r="FZ22" s="148"/>
      <c r="GA22" s="148"/>
      <c r="GB22" s="148"/>
      <c r="GC22" s="148"/>
      <c r="GD22" s="148"/>
      <c r="GE22" s="148"/>
      <c r="GF22" s="148"/>
      <c r="GG22" s="148"/>
      <c r="GH22" s="148"/>
      <c r="GI22" s="148"/>
      <c r="GJ22" s="148"/>
      <c r="GK22" s="148"/>
      <c r="GL22" s="148"/>
      <c r="GM22" s="148"/>
      <c r="GN22" s="148"/>
      <c r="GO22" s="148"/>
      <c r="GP22" s="148"/>
      <c r="GQ22" s="148"/>
      <c r="GR22" s="148"/>
      <c r="GS22" s="148"/>
      <c r="GT22" s="148"/>
      <c r="GU22" s="148"/>
      <c r="GV22" s="148"/>
      <c r="GW22" s="148"/>
      <c r="GX22" s="148"/>
      <c r="GY22" s="148"/>
      <c r="GZ22" s="148"/>
      <c r="HA22" s="148"/>
      <c r="HB22" s="148"/>
      <c r="HC22" s="148"/>
      <c r="HD22" s="148"/>
      <c r="HE22" s="148"/>
      <c r="HF22" s="148"/>
      <c r="HG22" s="148"/>
      <c r="HH22" s="148"/>
      <c r="HI22" s="148"/>
      <c r="HJ22" s="148"/>
      <c r="HK22" s="148"/>
      <c r="HL22" s="148"/>
      <c r="HM22" s="148"/>
      <c r="HN22" s="148"/>
      <c r="HO22" s="148"/>
      <c r="HP22" s="148"/>
      <c r="HQ22" s="148"/>
      <c r="HR22" s="148"/>
      <c r="HS22" s="148"/>
      <c r="HT22" s="148"/>
      <c r="HU22" s="148"/>
      <c r="HV22" s="148"/>
      <c r="HW22" s="148"/>
      <c r="HX22" s="148"/>
      <c r="HY22" s="148"/>
      <c r="HZ22" s="148"/>
      <c r="IA22" s="148"/>
      <c r="IB22" s="148"/>
      <c r="IC22" s="148"/>
      <c r="ID22" s="148"/>
      <c r="IE22" s="148"/>
      <c r="IF22" s="148"/>
      <c r="IG22" s="148"/>
      <c r="IH22" s="148"/>
      <c r="II22" s="148"/>
      <c r="IJ22" s="148"/>
      <c r="IK22" s="148"/>
      <c r="IL22" s="148"/>
      <c r="IM22" s="148"/>
      <c r="IN22" s="148"/>
      <c r="IO22" s="148"/>
      <c r="IP22" s="148"/>
      <c r="IQ22" s="148"/>
      <c r="IR22" s="148"/>
      <c r="IS22" s="148"/>
      <c r="IT22" s="148"/>
      <c r="IU22" s="148"/>
      <c r="IV22" s="148"/>
      <c r="IW22" s="148"/>
      <c r="IX22" s="148"/>
      <c r="IY22" s="148"/>
      <c r="IZ22" s="148"/>
      <c r="JA22" s="148"/>
      <c r="JB22" s="148"/>
      <c r="JC22" s="148"/>
      <c r="JD22" s="148"/>
      <c r="JE22" s="148"/>
      <c r="JF22" s="148"/>
      <c r="JG22" s="148"/>
      <c r="JH22" s="148"/>
      <c r="JI22" s="148"/>
      <c r="JJ22" s="148"/>
      <c r="JK22" s="148"/>
      <c r="JL22" s="148"/>
      <c r="JM22" s="148"/>
      <c r="JN22" s="148"/>
      <c r="JO22" s="148"/>
      <c r="JP22" s="148"/>
      <c r="JQ22" s="148"/>
      <c r="JR22" s="148"/>
      <c r="JS22" s="148"/>
      <c r="JT22" s="148"/>
      <c r="JU22" s="148"/>
      <c r="JV22" s="148"/>
      <c r="JW22" s="148"/>
      <c r="JX22" s="148"/>
      <c r="JY22" s="148"/>
      <c r="JZ22" s="148"/>
      <c r="KA22" s="148"/>
      <c r="KB22" s="148"/>
      <c r="KC22" s="148"/>
      <c r="KD22" s="148"/>
      <c r="KE22" s="148"/>
      <c r="KF22" s="148"/>
      <c r="KG22" s="148"/>
      <c r="KH22" s="148"/>
      <c r="KI22" s="148"/>
      <c r="KJ22" s="148"/>
      <c r="KK22" s="148"/>
      <c r="KL22" s="148"/>
      <c r="KM22" s="148"/>
      <c r="KN22" s="148"/>
      <c r="KO22" s="148"/>
      <c r="KP22" s="148"/>
      <c r="KQ22" s="148"/>
      <c r="KR22" s="148"/>
      <c r="KS22" s="148"/>
      <c r="KT22" s="148"/>
      <c r="KU22" s="148"/>
      <c r="KV22" s="148"/>
      <c r="KW22" s="148"/>
      <c r="KX22" s="148"/>
      <c r="KY22" s="148"/>
      <c r="KZ22" s="148"/>
      <c r="LA22" s="148"/>
      <c r="LB22" s="148"/>
      <c r="LC22" s="148"/>
      <c r="LD22" s="148"/>
      <c r="LE22" s="148"/>
      <c r="LF22" s="148"/>
      <c r="LG22" s="148"/>
      <c r="LH22" s="148"/>
      <c r="LI22" s="148"/>
      <c r="LJ22" s="148"/>
      <c r="LK22" s="148"/>
      <c r="LL22" s="148"/>
      <c r="LM22" s="148"/>
      <c r="LN22" s="148"/>
      <c r="LO22" s="148"/>
      <c r="LP22" s="148"/>
      <c r="LQ22" s="148"/>
      <c r="LR22" s="148"/>
      <c r="LS22" s="148"/>
      <c r="LT22" s="148"/>
      <c r="LU22" s="148"/>
      <c r="LV22" s="148"/>
      <c r="LW22" s="148"/>
      <c r="LX22" s="148"/>
      <c r="LY22" s="148"/>
      <c r="LZ22" s="148"/>
      <c r="MA22" s="148"/>
      <c r="MB22" s="148"/>
      <c r="MC22" s="148"/>
      <c r="MD22" s="148"/>
      <c r="ME22" s="148"/>
      <c r="MF22" s="148"/>
      <c r="MG22" s="148"/>
      <c r="MH22" s="148"/>
      <c r="MI22" s="148"/>
      <c r="MJ22" s="148"/>
      <c r="MK22" s="148"/>
      <c r="ML22" s="148"/>
      <c r="MM22" s="148"/>
      <c r="MN22" s="148"/>
      <c r="MO22" s="148"/>
      <c r="MP22" s="148"/>
      <c r="MQ22" s="148"/>
      <c r="MR22" s="148"/>
      <c r="MS22" s="148"/>
      <c r="MT22" s="148"/>
      <c r="MU22" s="148"/>
      <c r="MV22" s="148"/>
      <c r="MW22" s="148"/>
      <c r="MX22" s="148"/>
      <c r="MY22" s="148"/>
      <c r="MZ22" s="148"/>
      <c r="NA22" s="148"/>
      <c r="NB22" s="148"/>
      <c r="NC22" s="148"/>
      <c r="ND22" s="148"/>
      <c r="NE22" s="148"/>
      <c r="NF22" s="148"/>
      <c r="NG22" s="148"/>
      <c r="NH22" s="148"/>
      <c r="NI22" s="148"/>
      <c r="NJ22" s="148"/>
      <c r="NK22" s="148"/>
      <c r="NL22" s="148"/>
      <c r="NM22" s="148"/>
      <c r="NN22" s="148"/>
      <c r="NO22" s="148"/>
      <c r="NP22" s="148"/>
      <c r="NQ22" s="148"/>
      <c r="NR22" s="148"/>
      <c r="NS22" s="148"/>
      <c r="NT22" s="148"/>
      <c r="NU22" s="148"/>
      <c r="NV22" s="148"/>
      <c r="NW22" s="148"/>
      <c r="NX22" s="148"/>
      <c r="NY22" s="148"/>
      <c r="NZ22" s="148"/>
      <c r="OA22" s="148"/>
      <c r="OB22" s="148"/>
      <c r="OC22" s="148"/>
      <c r="OD22" s="148"/>
      <c r="OE22" s="148"/>
      <c r="OF22" s="148"/>
      <c r="OG22" s="148"/>
      <c r="OH22" s="148"/>
      <c r="OI22" s="148"/>
      <c r="OJ22" s="148"/>
      <c r="OK22" s="148"/>
      <c r="OL22" s="148"/>
      <c r="OM22" s="148"/>
      <c r="ON22" s="148"/>
      <c r="OO22" s="148"/>
      <c r="OP22" s="148"/>
      <c r="OQ22" s="148"/>
      <c r="OR22" s="148"/>
      <c r="OS22" s="148"/>
      <c r="OT22" s="148"/>
      <c r="OU22" s="148"/>
      <c r="OV22" s="148"/>
      <c r="OW22" s="148"/>
      <c r="OX22" s="148"/>
      <c r="OY22" s="148"/>
      <c r="OZ22" s="148"/>
      <c r="PA22" s="148"/>
      <c r="PB22" s="148"/>
      <c r="PC22" s="148"/>
      <c r="PD22" s="148"/>
      <c r="PE22" s="148"/>
      <c r="PF22" s="148"/>
      <c r="PG22" s="148"/>
      <c r="PH22" s="148"/>
      <c r="PI22" s="148"/>
      <c r="PJ22" s="148"/>
      <c r="PK22" s="148"/>
      <c r="PL22" s="148"/>
      <c r="PM22" s="148"/>
      <c r="PN22" s="148"/>
      <c r="PO22" s="148"/>
      <c r="PP22" s="148"/>
      <c r="PQ22" s="148"/>
      <c r="PR22" s="148"/>
      <c r="PS22" s="148"/>
      <c r="PT22" s="148"/>
      <c r="PU22" s="148"/>
      <c r="PV22" s="148"/>
      <c r="PW22" s="148"/>
      <c r="PX22" s="148"/>
      <c r="PY22" s="148"/>
      <c r="PZ22" s="148"/>
      <c r="QA22" s="148"/>
      <c r="QB22" s="148"/>
      <c r="QC22" s="148"/>
      <c r="QD22" s="148"/>
      <c r="QE22" s="148"/>
      <c r="QF22" s="148"/>
      <c r="QG22" s="148"/>
      <c r="QH22" s="148"/>
      <c r="QI22" s="148"/>
      <c r="QJ22" s="148"/>
      <c r="QK22" s="148"/>
      <c r="QL22" s="148"/>
      <c r="QM22" s="148"/>
      <c r="QN22" s="148"/>
      <c r="QO22" s="148"/>
      <c r="QP22" s="148"/>
      <c r="QQ22" s="148"/>
      <c r="QR22" s="148"/>
      <c r="QS22" s="148"/>
      <c r="QT22" s="148"/>
      <c r="QU22" s="148"/>
      <c r="QV22" s="148"/>
      <c r="QW22" s="148"/>
      <c r="QX22" s="148"/>
      <c r="QY22" s="148"/>
      <c r="QZ22" s="148"/>
      <c r="RA22" s="148"/>
      <c r="RB22" s="148"/>
      <c r="RC22" s="148"/>
      <c r="RD22" s="148"/>
      <c r="RE22" s="148"/>
      <c r="RF22" s="148"/>
      <c r="RG22" s="148"/>
      <c r="RH22" s="148"/>
      <c r="RI22" s="148"/>
      <c r="RJ22" s="148"/>
      <c r="RK22" s="148"/>
      <c r="RL22" s="148"/>
      <c r="RM22" s="148"/>
      <c r="RN22" s="148"/>
      <c r="RO22" s="148"/>
      <c r="RP22" s="148"/>
      <c r="RQ22" s="148"/>
      <c r="RR22" s="148"/>
      <c r="RS22" s="148"/>
      <c r="RT22" s="148"/>
      <c r="RU22" s="148"/>
      <c r="RV22" s="148"/>
      <c r="RW22" s="148"/>
      <c r="RX22" s="148"/>
      <c r="RY22" s="148"/>
      <c r="RZ22" s="148"/>
      <c r="SA22" s="148"/>
      <c r="SB22" s="148"/>
      <c r="SC22" s="148"/>
      <c r="SD22" s="148"/>
      <c r="SE22" s="148"/>
      <c r="SF22" s="148"/>
      <c r="SG22" s="148"/>
      <c r="SH22" s="148"/>
      <c r="SI22" s="148"/>
      <c r="SJ22" s="148"/>
      <c r="SK22" s="148"/>
      <c r="SL22" s="148"/>
      <c r="SM22" s="148"/>
      <c r="SN22" s="148"/>
      <c r="SO22" s="148"/>
      <c r="SP22" s="148"/>
      <c r="SQ22" s="148"/>
      <c r="SR22" s="148"/>
      <c r="SS22" s="148"/>
      <c r="ST22" s="148"/>
      <c r="SU22" s="148"/>
      <c r="SV22" s="148"/>
      <c r="SW22" s="148"/>
      <c r="SX22" s="148"/>
      <c r="SY22" s="148"/>
      <c r="SZ22" s="148"/>
      <c r="TA22" s="148"/>
      <c r="TB22" s="148"/>
      <c r="TC22" s="148"/>
      <c r="TD22" s="148"/>
      <c r="TE22" s="148"/>
      <c r="TF22" s="148"/>
      <c r="TG22" s="148"/>
      <c r="TH22" s="148"/>
      <c r="TI22" s="148"/>
      <c r="TJ22" s="148"/>
      <c r="TK22" s="148"/>
      <c r="TL22" s="148"/>
      <c r="TM22" s="148"/>
      <c r="TN22" s="148"/>
      <c r="TO22" s="148"/>
      <c r="TP22" s="148"/>
      <c r="TQ22" s="148"/>
      <c r="TR22" s="148"/>
      <c r="TS22" s="148"/>
      <c r="TT22" s="148"/>
      <c r="TU22" s="148"/>
      <c r="TV22" s="148"/>
      <c r="TW22" s="148"/>
      <c r="TX22" s="148"/>
      <c r="TY22" s="148"/>
      <c r="TZ22" s="148"/>
      <c r="UA22" s="148"/>
      <c r="UB22" s="148"/>
      <c r="UC22" s="148"/>
      <c r="UD22" s="148"/>
      <c r="UE22" s="148"/>
      <c r="UF22" s="148"/>
      <c r="UG22" s="148"/>
      <c r="UH22" s="148"/>
      <c r="UI22" s="148"/>
      <c r="UJ22" s="148"/>
      <c r="UK22" s="148"/>
      <c r="UL22" s="148"/>
      <c r="UM22" s="148"/>
      <c r="UN22" s="148"/>
      <c r="UO22" s="148"/>
      <c r="UP22" s="148"/>
      <c r="UQ22" s="148"/>
      <c r="UR22" s="148"/>
      <c r="US22" s="148"/>
      <c r="UT22" s="148"/>
      <c r="UU22" s="148"/>
      <c r="UV22" s="148"/>
      <c r="UW22" s="148"/>
      <c r="UX22" s="148"/>
      <c r="UY22" s="148"/>
      <c r="UZ22" s="148"/>
      <c r="VA22" s="148"/>
      <c r="VB22" s="148"/>
      <c r="VC22" s="148"/>
      <c r="VD22" s="148"/>
      <c r="VE22" s="148"/>
      <c r="VF22" s="148"/>
      <c r="VG22" s="148"/>
      <c r="VH22" s="148"/>
      <c r="VI22" s="148"/>
      <c r="VJ22" s="148"/>
      <c r="VK22" s="148"/>
      <c r="VL22" s="148"/>
      <c r="VM22" s="148"/>
      <c r="VN22" s="148"/>
      <c r="VO22" s="148"/>
      <c r="VP22" s="148"/>
      <c r="VQ22" s="148"/>
      <c r="VR22" s="148"/>
      <c r="VS22" s="148"/>
      <c r="VT22" s="148"/>
      <c r="VU22" s="148"/>
      <c r="VV22" s="148"/>
      <c r="VW22" s="148"/>
      <c r="VX22" s="148"/>
      <c r="VY22" s="148"/>
      <c r="VZ22" s="148"/>
      <c r="WA22" s="148"/>
      <c r="WB22" s="148"/>
      <c r="WC22" s="148"/>
      <c r="WD22" s="148"/>
      <c r="WE22" s="148"/>
      <c r="WF22" s="148"/>
      <c r="WG22" s="148"/>
      <c r="WH22" s="148"/>
      <c r="WI22" s="148"/>
      <c r="WJ22" s="148"/>
      <c r="WK22" s="148"/>
      <c r="WL22" s="148"/>
      <c r="WM22" s="148"/>
      <c r="WN22" s="148"/>
      <c r="WO22" s="148"/>
      <c r="WP22" s="148"/>
      <c r="WQ22" s="148"/>
      <c r="WR22" s="148"/>
      <c r="WS22" s="148"/>
      <c r="WT22" s="148"/>
      <c r="WU22" s="148"/>
      <c r="WV22" s="148"/>
      <c r="WW22" s="148"/>
      <c r="WX22" s="148"/>
      <c r="WY22" s="148"/>
      <c r="WZ22" s="148"/>
      <c r="XA22" s="148"/>
      <c r="XB22" s="148"/>
      <c r="XC22" s="148"/>
      <c r="XD22" s="148"/>
      <c r="XE22" s="148"/>
      <c r="XF22" s="148"/>
      <c r="XG22" s="148"/>
      <c r="XH22" s="148"/>
      <c r="XI22" s="148"/>
      <c r="XJ22" s="148"/>
      <c r="XK22" s="148"/>
      <c r="XL22" s="148"/>
      <c r="XM22" s="148"/>
      <c r="XN22" s="148"/>
      <c r="XO22" s="148"/>
      <c r="XP22" s="148"/>
      <c r="XQ22" s="148"/>
      <c r="XR22" s="148"/>
      <c r="XS22" s="148"/>
      <c r="XT22" s="148"/>
      <c r="XU22" s="148"/>
      <c r="XV22" s="148"/>
      <c r="XW22" s="148"/>
      <c r="XX22" s="148"/>
      <c r="XY22" s="148"/>
      <c r="XZ22" s="148"/>
      <c r="YA22" s="148"/>
      <c r="YB22" s="148"/>
      <c r="YC22" s="148"/>
      <c r="YD22" s="148"/>
      <c r="YE22" s="148"/>
      <c r="YF22" s="148"/>
      <c r="YG22" s="148"/>
      <c r="YH22" s="148"/>
      <c r="YI22" s="148"/>
      <c r="YJ22" s="148"/>
      <c r="YK22" s="148"/>
      <c r="YL22" s="148"/>
      <c r="YM22" s="148"/>
      <c r="YN22" s="148"/>
      <c r="YO22" s="148"/>
      <c r="YP22" s="148"/>
      <c r="YQ22" s="148"/>
      <c r="YR22" s="148"/>
      <c r="YS22" s="148"/>
      <c r="YT22" s="148"/>
      <c r="YU22" s="148"/>
      <c r="YV22" s="148"/>
      <c r="YW22" s="148"/>
      <c r="YX22" s="148"/>
      <c r="YY22" s="148"/>
      <c r="YZ22" s="148"/>
      <c r="ZA22" s="148"/>
      <c r="ZB22" s="148"/>
      <c r="ZC22" s="148"/>
      <c r="ZD22" s="148"/>
      <c r="ZE22" s="148"/>
      <c r="ZF22" s="148"/>
      <c r="ZG22" s="148"/>
      <c r="ZH22" s="148"/>
      <c r="ZI22" s="148"/>
      <c r="ZJ22" s="148"/>
      <c r="ZK22" s="148"/>
      <c r="ZL22" s="148"/>
      <c r="ZM22" s="148"/>
      <c r="ZN22" s="148"/>
      <c r="ZO22" s="148"/>
      <c r="ZP22" s="148"/>
      <c r="ZQ22" s="148"/>
      <c r="ZR22" s="148"/>
      <c r="ZS22" s="148"/>
      <c r="ZT22" s="148"/>
      <c r="ZU22" s="148"/>
      <c r="ZV22" s="148"/>
      <c r="ZW22" s="148"/>
      <c r="ZX22" s="148"/>
      <c r="ZY22" s="148"/>
      <c r="ZZ22" s="148"/>
      <c r="AAA22" s="148"/>
      <c r="AAB22" s="148"/>
      <c r="AAC22" s="148"/>
      <c r="AAD22" s="148"/>
      <c r="AAE22" s="148"/>
      <c r="AAF22" s="148"/>
      <c r="AAG22" s="148"/>
      <c r="AAH22" s="148"/>
      <c r="AAI22" s="148"/>
      <c r="AAJ22" s="148"/>
      <c r="AAK22" s="148"/>
      <c r="AAL22" s="148"/>
      <c r="AAM22" s="148"/>
      <c r="AAN22" s="148"/>
      <c r="AAO22" s="148"/>
      <c r="AAP22" s="148"/>
      <c r="AAQ22" s="148"/>
      <c r="AAR22" s="148"/>
      <c r="AAS22" s="148"/>
      <c r="AAT22" s="148"/>
      <c r="AAU22" s="148"/>
      <c r="AAV22" s="148"/>
      <c r="AAW22" s="148"/>
      <c r="AAX22" s="148"/>
      <c r="AAY22" s="148"/>
      <c r="AAZ22" s="148"/>
      <c r="ABA22" s="148"/>
      <c r="ABB22" s="148"/>
      <c r="ABC22" s="148"/>
      <c r="ABD22" s="148"/>
      <c r="ABE22" s="148"/>
      <c r="ABF22" s="148"/>
      <c r="ABG22" s="148"/>
      <c r="ABH22" s="148"/>
      <c r="ABI22" s="148"/>
      <c r="ABJ22" s="148"/>
      <c r="ABK22" s="148"/>
      <c r="ABL22" s="148"/>
      <c r="ABM22" s="148"/>
      <c r="ABN22" s="148"/>
      <c r="ABO22" s="148"/>
      <c r="ABP22" s="148"/>
      <c r="ABQ22" s="148"/>
      <c r="ABR22" s="148"/>
      <c r="ABS22" s="148"/>
      <c r="ABT22" s="148"/>
      <c r="ABU22" s="148"/>
      <c r="ABV22" s="148"/>
      <c r="ABW22" s="148"/>
      <c r="ABX22" s="148"/>
      <c r="ABY22" s="148"/>
      <c r="ABZ22" s="148"/>
      <c r="ACA22" s="148"/>
      <c r="ACB22" s="148"/>
      <c r="ACC22" s="148"/>
      <c r="ACD22" s="148"/>
      <c r="ACE22" s="148"/>
      <c r="ACF22" s="148"/>
      <c r="ACG22" s="148"/>
      <c r="ACH22" s="148"/>
      <c r="ACI22" s="148"/>
      <c r="ACJ22" s="148"/>
      <c r="ACK22" s="148"/>
      <c r="ACL22" s="148"/>
      <c r="ACM22" s="148"/>
      <c r="ACN22" s="148"/>
      <c r="ACO22" s="148"/>
      <c r="ACP22" s="148"/>
      <c r="ACQ22" s="148"/>
      <c r="ACR22" s="148"/>
      <c r="ACS22" s="148"/>
      <c r="ACT22" s="148"/>
      <c r="ACU22" s="148"/>
      <c r="ACV22" s="148"/>
      <c r="ACW22" s="148"/>
      <c r="ACX22" s="148"/>
      <c r="ACY22" s="148"/>
      <c r="ACZ22" s="148"/>
      <c r="ADA22" s="148"/>
      <c r="ADB22" s="148"/>
      <c r="ADC22" s="148"/>
      <c r="ADD22" s="148"/>
      <c r="ADE22" s="148"/>
      <c r="ADF22" s="148"/>
      <c r="ADG22" s="148"/>
      <c r="ADH22" s="148"/>
      <c r="ADI22" s="148"/>
      <c r="ADJ22" s="148"/>
      <c r="ADK22" s="148"/>
      <c r="ADL22" s="148"/>
      <c r="ADM22" s="148"/>
      <c r="ADN22" s="148"/>
      <c r="ADO22" s="148"/>
      <c r="ADP22" s="148"/>
      <c r="ADQ22" s="148"/>
      <c r="ADR22" s="148"/>
      <c r="ADS22" s="148"/>
      <c r="ADT22" s="148"/>
      <c r="ADU22" s="148"/>
      <c r="ADV22" s="148"/>
      <c r="ADW22" s="148"/>
      <c r="ADX22" s="148"/>
      <c r="ADY22" s="148"/>
      <c r="ADZ22" s="148"/>
      <c r="AEA22" s="148"/>
      <c r="AEB22" s="148"/>
      <c r="AEC22" s="148"/>
      <c r="AED22" s="148"/>
      <c r="AEE22" s="148"/>
      <c r="AEF22" s="148"/>
      <c r="AEG22" s="148"/>
      <c r="AEH22" s="148"/>
      <c r="AEI22" s="148"/>
      <c r="AEJ22" s="148"/>
      <c r="AEK22" s="148"/>
      <c r="AEL22" s="148"/>
      <c r="AEM22" s="148"/>
      <c r="AEN22" s="148"/>
      <c r="AEO22" s="148"/>
      <c r="AEP22" s="148"/>
      <c r="AEQ22" s="148"/>
      <c r="AER22" s="148"/>
      <c r="AES22" s="148"/>
      <c r="AET22" s="148"/>
      <c r="AEU22" s="148"/>
      <c r="AEV22" s="148"/>
      <c r="AEW22" s="148"/>
      <c r="AEX22" s="148"/>
      <c r="AEY22" s="148"/>
      <c r="AEZ22" s="148"/>
      <c r="AFA22" s="148"/>
      <c r="AFB22" s="148"/>
      <c r="AFC22" s="148"/>
      <c r="AFD22" s="148"/>
      <c r="AFE22" s="148"/>
      <c r="AFF22" s="148"/>
      <c r="AFG22" s="148"/>
      <c r="AFH22" s="148"/>
      <c r="AFI22" s="148"/>
      <c r="AFJ22" s="148"/>
      <c r="AFK22" s="148"/>
      <c r="AFL22" s="148"/>
      <c r="AFM22" s="148"/>
      <c r="AFN22" s="148"/>
      <c r="AFO22" s="148"/>
      <c r="AFP22" s="148"/>
      <c r="AFQ22" s="148"/>
      <c r="AFR22" s="148"/>
      <c r="AFS22" s="148"/>
      <c r="AFT22" s="148"/>
      <c r="AFU22" s="148"/>
      <c r="AFV22" s="148"/>
      <c r="AFW22" s="148"/>
      <c r="AFX22" s="148"/>
      <c r="AFY22" s="148"/>
      <c r="AFZ22" s="148"/>
      <c r="AGA22" s="148"/>
      <c r="AGB22" s="148"/>
      <c r="AGC22" s="148"/>
      <c r="AGD22" s="148"/>
      <c r="AGE22" s="148"/>
      <c r="AGF22" s="148"/>
      <c r="AGG22" s="148"/>
      <c r="AGH22" s="148"/>
      <c r="AGI22" s="148"/>
      <c r="AGJ22" s="148"/>
      <c r="AGK22" s="148"/>
      <c r="AGL22" s="148"/>
      <c r="AGM22" s="148"/>
      <c r="AGN22" s="148"/>
      <c r="AGO22" s="148"/>
      <c r="AGP22" s="148"/>
      <c r="AGQ22" s="148"/>
      <c r="AGR22" s="148"/>
      <c r="AGS22" s="148"/>
      <c r="AGT22" s="148"/>
      <c r="AGU22" s="148"/>
      <c r="AGV22" s="148"/>
      <c r="AGW22" s="148"/>
      <c r="AGX22" s="148"/>
      <c r="AGY22" s="148"/>
      <c r="AGZ22" s="148"/>
      <c r="AHA22" s="148"/>
      <c r="AHB22" s="148"/>
      <c r="AHC22" s="148"/>
      <c r="AHD22" s="148"/>
      <c r="AHE22" s="148"/>
      <c r="AHF22" s="148"/>
      <c r="AHG22" s="148"/>
      <c r="AHH22" s="148"/>
      <c r="AHI22" s="148"/>
      <c r="AHJ22" s="148"/>
      <c r="AHK22" s="148"/>
      <c r="AHL22" s="148"/>
      <c r="AHM22" s="148"/>
      <c r="AHN22" s="148"/>
      <c r="AHO22" s="148"/>
      <c r="AHP22" s="148"/>
      <c r="AHQ22" s="148"/>
      <c r="AHR22" s="148"/>
      <c r="AHS22" s="148"/>
      <c r="AHT22" s="148"/>
      <c r="AHU22" s="148"/>
      <c r="AHV22" s="148"/>
      <c r="AHW22" s="148"/>
      <c r="AHX22" s="148"/>
      <c r="AHY22" s="148"/>
      <c r="AHZ22" s="148"/>
      <c r="AIA22" s="148"/>
      <c r="AIB22" s="148"/>
      <c r="AIC22" s="148"/>
      <c r="AID22" s="148"/>
      <c r="AIE22" s="148"/>
      <c r="AIF22" s="148"/>
      <c r="AIG22" s="148"/>
      <c r="AIH22" s="148"/>
      <c r="AII22" s="148"/>
      <c r="AIJ22" s="148"/>
      <c r="AIK22" s="148"/>
      <c r="AIL22" s="148"/>
      <c r="AIM22" s="148"/>
      <c r="AIN22" s="148"/>
      <c r="AIO22" s="148"/>
      <c r="AIP22" s="148"/>
      <c r="AIQ22" s="148"/>
      <c r="AIR22" s="148"/>
      <c r="AIS22" s="148"/>
      <c r="AIT22" s="148"/>
      <c r="AIU22" s="148"/>
      <c r="AIV22" s="148"/>
      <c r="AIW22" s="148"/>
      <c r="AIX22" s="148"/>
      <c r="AIY22" s="148"/>
      <c r="AIZ22" s="148"/>
      <c r="AJA22" s="148"/>
      <c r="AJB22" s="148"/>
      <c r="AJC22" s="148"/>
      <c r="AJD22" s="148"/>
      <c r="AJE22" s="148"/>
      <c r="AJF22" s="148"/>
      <c r="AJG22" s="148"/>
      <c r="AJH22" s="148"/>
      <c r="AJI22" s="148"/>
      <c r="AJJ22" s="148"/>
      <c r="AJK22" s="148"/>
      <c r="AJL22" s="148"/>
      <c r="AJM22" s="148"/>
      <c r="AJN22" s="148"/>
      <c r="AJO22" s="148"/>
      <c r="AJP22" s="148"/>
      <c r="AJQ22" s="148"/>
      <c r="AJR22" s="148"/>
      <c r="AJS22" s="148"/>
      <c r="AJT22" s="148"/>
      <c r="AJU22" s="148"/>
      <c r="AJV22" s="148"/>
      <c r="AJW22" s="148"/>
      <c r="AJX22" s="148"/>
      <c r="AJY22" s="148"/>
      <c r="AJZ22" s="148"/>
      <c r="AKA22" s="148"/>
      <c r="AKB22" s="148"/>
      <c r="AKC22" s="148"/>
      <c r="AKD22" s="148"/>
      <c r="AKE22" s="148"/>
      <c r="AKF22" s="148"/>
      <c r="AKG22" s="148"/>
      <c r="AKH22" s="148"/>
      <c r="AKI22" s="148"/>
      <c r="AKJ22" s="148"/>
      <c r="AKK22" s="148"/>
      <c r="AKL22" s="148"/>
      <c r="AKM22" s="148"/>
      <c r="AKN22" s="148"/>
      <c r="AKO22" s="148"/>
      <c r="AKP22" s="148"/>
      <c r="AKQ22" s="148"/>
      <c r="AKR22" s="148"/>
      <c r="AKS22" s="148"/>
      <c r="AKT22" s="148"/>
      <c r="AKU22" s="148"/>
      <c r="AKV22" s="148"/>
      <c r="AKW22" s="148"/>
      <c r="AKX22" s="148"/>
      <c r="AKY22" s="148"/>
      <c r="AKZ22" s="148"/>
      <c r="ALA22" s="148"/>
      <c r="ALB22" s="148"/>
      <c r="ALC22" s="148"/>
      <c r="ALD22" s="148"/>
      <c r="ALE22" s="148"/>
      <c r="ALF22" s="148"/>
      <c r="ALG22" s="148"/>
      <c r="ALH22" s="148"/>
      <c r="ALI22" s="148"/>
      <c r="ALJ22" s="148"/>
      <c r="ALK22" s="148"/>
      <c r="ALL22" s="148"/>
      <c r="ALM22" s="148"/>
      <c r="ALN22" s="148"/>
      <c r="ALO22" s="148"/>
      <c r="ALP22" s="148"/>
      <c r="ALQ22" s="148"/>
      <c r="ALR22" s="148"/>
      <c r="ALS22" s="148"/>
      <c r="ALT22" s="148"/>
      <c r="ALU22" s="148"/>
      <c r="ALV22" s="148"/>
      <c r="ALW22" s="148"/>
      <c r="ALX22" s="148"/>
      <c r="ALY22" s="148"/>
      <c r="ALZ22" s="148"/>
      <c r="AMA22" s="148"/>
      <c r="AMB22" s="148"/>
      <c r="AMC22" s="148"/>
      <c r="AMD22" s="148"/>
      <c r="AME22" s="148"/>
      <c r="AMF22" s="148"/>
      <c r="AMG22" s="148"/>
      <c r="AMH22" s="148"/>
      <c r="AMI22" s="148"/>
      <c r="AMJ22" s="148"/>
      <c r="AMK22" s="148"/>
      <c r="AML22" s="148"/>
    </row>
    <row r="23" spans="1:1026" s="142" customFormat="1">
      <c r="A23" s="148" t="str">
        <f t="shared" si="0"/>
        <v>LOAN.MIS_RE_ALLOCATED</v>
      </c>
      <c r="B23" s="134">
        <f t="shared" si="4"/>
        <v>110019</v>
      </c>
      <c r="C23" s="155">
        <v>0</v>
      </c>
      <c r="D23" s="155">
        <v>1</v>
      </c>
      <c r="E23" s="155">
        <f t="shared" si="1"/>
        <v>100000</v>
      </c>
      <c r="F23" s="155">
        <v>100000</v>
      </c>
      <c r="G23" s="155" t="s">
        <v>34</v>
      </c>
      <c r="H23" s="155">
        <v>100000</v>
      </c>
      <c r="I23" s="148" t="s">
        <v>505</v>
      </c>
      <c r="J23" s="155">
        <f>VLOOKUP(I23,T_FSM_TYPE!$A:$B,2,0)</f>
        <v>110000</v>
      </c>
      <c r="K23" s="142" t="s">
        <v>630</v>
      </c>
      <c r="L23" s="148" t="s">
        <v>37</v>
      </c>
      <c r="M23" s="216" t="str">
        <f t="shared" si="2"/>
        <v>MIS_RE_ALLOCATED</v>
      </c>
      <c r="N23" s="145" t="str">
        <f t="shared" si="3"/>
        <v>INSERT INTO T_FSM_STATE VALUES(110019, 0, 1, 100000, 100000, GETDATE(), 100000, 110000, 'MIS_RE_ALLOCATED', '?' ,'MIS_RE_ALLOCATED')</v>
      </c>
      <c r="O23" s="148"/>
      <c r="P23" s="148"/>
      <c r="Q23" s="148"/>
      <c r="R23" s="148"/>
      <c r="S23" s="148"/>
      <c r="T23" s="148"/>
      <c r="U23" s="148"/>
      <c r="V23" s="148"/>
      <c r="W23" s="148"/>
      <c r="X23" s="148"/>
      <c r="Y23" s="148"/>
      <c r="Z23" s="148"/>
      <c r="AA23" s="148"/>
      <c r="AB23" s="148"/>
      <c r="AC23" s="148"/>
      <c r="AD23" s="148"/>
      <c r="AE23" s="148"/>
      <c r="AF23" s="148"/>
      <c r="AG23" s="148"/>
      <c r="AH23" s="148"/>
      <c r="AI23" s="148"/>
      <c r="AJ23" s="148"/>
      <c r="AK23" s="148"/>
      <c r="AL23" s="148"/>
      <c r="AM23" s="148"/>
      <c r="AN23" s="148"/>
      <c r="AO23" s="148"/>
      <c r="AP23" s="148"/>
      <c r="AQ23" s="148"/>
      <c r="AR23" s="148"/>
      <c r="AS23" s="148"/>
      <c r="AT23" s="148"/>
      <c r="AU23" s="148"/>
      <c r="AV23" s="148"/>
      <c r="AW23" s="148"/>
      <c r="AX23" s="148"/>
      <c r="AY23" s="148"/>
      <c r="AZ23" s="148"/>
      <c r="BA23" s="148"/>
      <c r="BB23" s="148"/>
      <c r="BC23" s="148"/>
      <c r="BD23" s="148"/>
      <c r="BE23" s="148"/>
      <c r="BF23" s="148"/>
      <c r="BG23" s="148"/>
      <c r="BH23" s="148"/>
      <c r="BI23" s="148"/>
      <c r="BJ23" s="148"/>
      <c r="BK23" s="148"/>
      <c r="BL23" s="148"/>
      <c r="BM23" s="148"/>
      <c r="BN23" s="148"/>
      <c r="BO23" s="148"/>
      <c r="BP23" s="148"/>
      <c r="BQ23" s="148"/>
      <c r="BR23" s="148"/>
      <c r="BS23" s="148"/>
      <c r="BT23" s="148"/>
      <c r="BU23" s="148"/>
      <c r="BV23" s="148"/>
      <c r="BW23" s="148"/>
      <c r="BX23" s="148"/>
      <c r="BY23" s="148"/>
      <c r="BZ23" s="148"/>
      <c r="CA23" s="148"/>
      <c r="CB23" s="148"/>
      <c r="CC23" s="148"/>
      <c r="CD23" s="148"/>
      <c r="CE23" s="148"/>
      <c r="CF23" s="148"/>
      <c r="CG23" s="148"/>
      <c r="CH23" s="148"/>
      <c r="CI23" s="148"/>
      <c r="CJ23" s="148"/>
      <c r="CK23" s="148"/>
      <c r="CL23" s="148"/>
      <c r="CM23" s="148"/>
      <c r="CN23" s="148"/>
      <c r="CO23" s="148"/>
      <c r="CP23" s="148"/>
      <c r="CQ23" s="148"/>
      <c r="CR23" s="148"/>
      <c r="CS23" s="148"/>
      <c r="CT23" s="148"/>
      <c r="CU23" s="148"/>
      <c r="CV23" s="148"/>
      <c r="CW23" s="148"/>
      <c r="CX23" s="148"/>
      <c r="CY23" s="148"/>
      <c r="CZ23" s="148"/>
      <c r="DA23" s="148"/>
      <c r="DB23" s="148"/>
      <c r="DC23" s="148"/>
      <c r="DD23" s="148"/>
      <c r="DE23" s="148"/>
      <c r="DF23" s="148"/>
      <c r="DG23" s="148"/>
      <c r="DH23" s="148"/>
      <c r="DI23" s="148"/>
      <c r="DJ23" s="148"/>
      <c r="DK23" s="148"/>
      <c r="DL23" s="148"/>
      <c r="DM23" s="148"/>
      <c r="DN23" s="148"/>
      <c r="DO23" s="148"/>
      <c r="DP23" s="148"/>
      <c r="DQ23" s="148"/>
      <c r="DR23" s="148"/>
      <c r="DS23" s="148"/>
      <c r="DT23" s="148"/>
      <c r="DU23" s="148"/>
      <c r="DV23" s="148"/>
      <c r="DW23" s="148"/>
      <c r="DX23" s="148"/>
      <c r="DY23" s="148"/>
      <c r="DZ23" s="148"/>
      <c r="EA23" s="148"/>
      <c r="EB23" s="148"/>
      <c r="EC23" s="148"/>
      <c r="ED23" s="148"/>
      <c r="EE23" s="148"/>
      <c r="EF23" s="148"/>
      <c r="EG23" s="148"/>
      <c r="EH23" s="148"/>
      <c r="EI23" s="148"/>
      <c r="EJ23" s="148"/>
      <c r="EK23" s="148"/>
      <c r="EL23" s="148"/>
      <c r="EM23" s="148"/>
      <c r="EN23" s="148"/>
      <c r="EO23" s="148"/>
      <c r="EP23" s="148"/>
      <c r="EQ23" s="148"/>
      <c r="ER23" s="148"/>
      <c r="ES23" s="148"/>
      <c r="ET23" s="148"/>
      <c r="EU23" s="148"/>
      <c r="EV23" s="148"/>
      <c r="EW23" s="148"/>
      <c r="EX23" s="148"/>
      <c r="EY23" s="148"/>
      <c r="EZ23" s="148"/>
      <c r="FA23" s="148"/>
      <c r="FB23" s="148"/>
      <c r="FC23" s="148"/>
      <c r="FD23" s="148"/>
      <c r="FE23" s="148"/>
      <c r="FF23" s="148"/>
      <c r="FG23" s="148"/>
      <c r="FH23" s="148"/>
      <c r="FI23" s="148"/>
      <c r="FJ23" s="148"/>
      <c r="FK23" s="148"/>
      <c r="FL23" s="148"/>
      <c r="FM23" s="148"/>
      <c r="FN23" s="148"/>
      <c r="FO23" s="148"/>
      <c r="FP23" s="148"/>
      <c r="FQ23" s="148"/>
      <c r="FR23" s="148"/>
      <c r="FS23" s="148"/>
      <c r="FT23" s="148"/>
      <c r="FU23" s="148"/>
      <c r="FV23" s="148"/>
      <c r="FW23" s="148"/>
      <c r="FX23" s="148"/>
      <c r="FY23" s="148"/>
      <c r="FZ23" s="148"/>
      <c r="GA23" s="148"/>
      <c r="GB23" s="148"/>
      <c r="GC23" s="148"/>
      <c r="GD23" s="148"/>
      <c r="GE23" s="148"/>
      <c r="GF23" s="148"/>
      <c r="GG23" s="148"/>
      <c r="GH23" s="148"/>
      <c r="GI23" s="148"/>
      <c r="GJ23" s="148"/>
      <c r="GK23" s="148"/>
      <c r="GL23" s="148"/>
      <c r="GM23" s="148"/>
      <c r="GN23" s="148"/>
      <c r="GO23" s="148"/>
      <c r="GP23" s="148"/>
      <c r="GQ23" s="148"/>
      <c r="GR23" s="148"/>
      <c r="GS23" s="148"/>
      <c r="GT23" s="148"/>
      <c r="GU23" s="148"/>
      <c r="GV23" s="148"/>
      <c r="GW23" s="148"/>
      <c r="GX23" s="148"/>
      <c r="GY23" s="148"/>
      <c r="GZ23" s="148"/>
      <c r="HA23" s="148"/>
      <c r="HB23" s="148"/>
      <c r="HC23" s="148"/>
      <c r="HD23" s="148"/>
      <c r="HE23" s="148"/>
      <c r="HF23" s="148"/>
      <c r="HG23" s="148"/>
      <c r="HH23" s="148"/>
      <c r="HI23" s="148"/>
      <c r="HJ23" s="148"/>
      <c r="HK23" s="148"/>
      <c r="HL23" s="148"/>
      <c r="HM23" s="148"/>
      <c r="HN23" s="148"/>
      <c r="HO23" s="148"/>
      <c r="HP23" s="148"/>
      <c r="HQ23" s="148"/>
      <c r="HR23" s="148"/>
      <c r="HS23" s="148"/>
      <c r="HT23" s="148"/>
      <c r="HU23" s="148"/>
      <c r="HV23" s="148"/>
      <c r="HW23" s="148"/>
      <c r="HX23" s="148"/>
      <c r="HY23" s="148"/>
      <c r="HZ23" s="148"/>
      <c r="IA23" s="148"/>
      <c r="IB23" s="148"/>
      <c r="IC23" s="148"/>
      <c r="ID23" s="148"/>
      <c r="IE23" s="148"/>
      <c r="IF23" s="148"/>
      <c r="IG23" s="148"/>
      <c r="IH23" s="148"/>
      <c r="II23" s="148"/>
      <c r="IJ23" s="148"/>
      <c r="IK23" s="148"/>
      <c r="IL23" s="148"/>
      <c r="IM23" s="148"/>
      <c r="IN23" s="148"/>
      <c r="IO23" s="148"/>
      <c r="IP23" s="148"/>
      <c r="IQ23" s="148"/>
      <c r="IR23" s="148"/>
      <c r="IS23" s="148"/>
      <c r="IT23" s="148"/>
      <c r="IU23" s="148"/>
      <c r="IV23" s="148"/>
      <c r="IW23" s="148"/>
      <c r="IX23" s="148"/>
      <c r="IY23" s="148"/>
      <c r="IZ23" s="148"/>
      <c r="JA23" s="148"/>
      <c r="JB23" s="148"/>
      <c r="JC23" s="148"/>
      <c r="JD23" s="148"/>
      <c r="JE23" s="148"/>
      <c r="JF23" s="148"/>
      <c r="JG23" s="148"/>
      <c r="JH23" s="148"/>
      <c r="JI23" s="148"/>
      <c r="JJ23" s="148"/>
      <c r="JK23" s="148"/>
      <c r="JL23" s="148"/>
      <c r="JM23" s="148"/>
      <c r="JN23" s="148"/>
      <c r="JO23" s="148"/>
      <c r="JP23" s="148"/>
      <c r="JQ23" s="148"/>
      <c r="JR23" s="148"/>
      <c r="JS23" s="148"/>
      <c r="JT23" s="148"/>
      <c r="JU23" s="148"/>
      <c r="JV23" s="148"/>
      <c r="JW23" s="148"/>
      <c r="JX23" s="148"/>
      <c r="JY23" s="148"/>
      <c r="JZ23" s="148"/>
      <c r="KA23" s="148"/>
      <c r="KB23" s="148"/>
      <c r="KC23" s="148"/>
      <c r="KD23" s="148"/>
      <c r="KE23" s="148"/>
      <c r="KF23" s="148"/>
      <c r="KG23" s="148"/>
      <c r="KH23" s="148"/>
      <c r="KI23" s="148"/>
      <c r="KJ23" s="148"/>
      <c r="KK23" s="148"/>
      <c r="KL23" s="148"/>
      <c r="KM23" s="148"/>
      <c r="KN23" s="148"/>
      <c r="KO23" s="148"/>
      <c r="KP23" s="148"/>
      <c r="KQ23" s="148"/>
      <c r="KR23" s="148"/>
      <c r="KS23" s="148"/>
      <c r="KT23" s="148"/>
      <c r="KU23" s="148"/>
      <c r="KV23" s="148"/>
      <c r="KW23" s="148"/>
      <c r="KX23" s="148"/>
      <c r="KY23" s="148"/>
      <c r="KZ23" s="148"/>
      <c r="LA23" s="148"/>
      <c r="LB23" s="148"/>
      <c r="LC23" s="148"/>
      <c r="LD23" s="148"/>
      <c r="LE23" s="148"/>
      <c r="LF23" s="148"/>
      <c r="LG23" s="148"/>
      <c r="LH23" s="148"/>
      <c r="LI23" s="148"/>
      <c r="LJ23" s="148"/>
      <c r="LK23" s="148"/>
      <c r="LL23" s="148"/>
      <c r="LM23" s="148"/>
      <c r="LN23" s="148"/>
      <c r="LO23" s="148"/>
      <c r="LP23" s="148"/>
      <c r="LQ23" s="148"/>
      <c r="LR23" s="148"/>
      <c r="LS23" s="148"/>
      <c r="LT23" s="148"/>
      <c r="LU23" s="148"/>
      <c r="LV23" s="148"/>
      <c r="LW23" s="148"/>
      <c r="LX23" s="148"/>
      <c r="LY23" s="148"/>
      <c r="LZ23" s="148"/>
      <c r="MA23" s="148"/>
      <c r="MB23" s="148"/>
      <c r="MC23" s="148"/>
      <c r="MD23" s="148"/>
      <c r="ME23" s="148"/>
      <c r="MF23" s="148"/>
      <c r="MG23" s="148"/>
      <c r="MH23" s="148"/>
      <c r="MI23" s="148"/>
      <c r="MJ23" s="148"/>
      <c r="MK23" s="148"/>
      <c r="ML23" s="148"/>
      <c r="MM23" s="148"/>
      <c r="MN23" s="148"/>
      <c r="MO23" s="148"/>
      <c r="MP23" s="148"/>
      <c r="MQ23" s="148"/>
      <c r="MR23" s="148"/>
      <c r="MS23" s="148"/>
      <c r="MT23" s="148"/>
      <c r="MU23" s="148"/>
      <c r="MV23" s="148"/>
      <c r="MW23" s="148"/>
      <c r="MX23" s="148"/>
      <c r="MY23" s="148"/>
      <c r="MZ23" s="148"/>
      <c r="NA23" s="148"/>
      <c r="NB23" s="148"/>
      <c r="NC23" s="148"/>
      <c r="ND23" s="148"/>
      <c r="NE23" s="148"/>
      <c r="NF23" s="148"/>
      <c r="NG23" s="148"/>
      <c r="NH23" s="148"/>
      <c r="NI23" s="148"/>
      <c r="NJ23" s="148"/>
      <c r="NK23" s="148"/>
      <c r="NL23" s="148"/>
      <c r="NM23" s="148"/>
      <c r="NN23" s="148"/>
      <c r="NO23" s="148"/>
      <c r="NP23" s="148"/>
      <c r="NQ23" s="148"/>
      <c r="NR23" s="148"/>
      <c r="NS23" s="148"/>
      <c r="NT23" s="148"/>
      <c r="NU23" s="148"/>
      <c r="NV23" s="148"/>
      <c r="NW23" s="148"/>
      <c r="NX23" s="148"/>
      <c r="NY23" s="148"/>
      <c r="NZ23" s="148"/>
      <c r="OA23" s="148"/>
      <c r="OB23" s="148"/>
      <c r="OC23" s="148"/>
      <c r="OD23" s="148"/>
      <c r="OE23" s="148"/>
      <c r="OF23" s="148"/>
      <c r="OG23" s="148"/>
      <c r="OH23" s="148"/>
      <c r="OI23" s="148"/>
      <c r="OJ23" s="148"/>
      <c r="OK23" s="148"/>
      <c r="OL23" s="148"/>
      <c r="OM23" s="148"/>
      <c r="ON23" s="148"/>
      <c r="OO23" s="148"/>
      <c r="OP23" s="148"/>
      <c r="OQ23" s="148"/>
      <c r="OR23" s="148"/>
      <c r="OS23" s="148"/>
      <c r="OT23" s="148"/>
      <c r="OU23" s="148"/>
      <c r="OV23" s="148"/>
      <c r="OW23" s="148"/>
      <c r="OX23" s="148"/>
      <c r="OY23" s="148"/>
      <c r="OZ23" s="148"/>
      <c r="PA23" s="148"/>
      <c r="PB23" s="148"/>
      <c r="PC23" s="148"/>
      <c r="PD23" s="148"/>
      <c r="PE23" s="148"/>
      <c r="PF23" s="148"/>
      <c r="PG23" s="148"/>
      <c r="PH23" s="148"/>
      <c r="PI23" s="148"/>
      <c r="PJ23" s="148"/>
      <c r="PK23" s="148"/>
      <c r="PL23" s="148"/>
      <c r="PM23" s="148"/>
      <c r="PN23" s="148"/>
      <c r="PO23" s="148"/>
      <c r="PP23" s="148"/>
      <c r="PQ23" s="148"/>
      <c r="PR23" s="148"/>
      <c r="PS23" s="148"/>
      <c r="PT23" s="148"/>
      <c r="PU23" s="148"/>
      <c r="PV23" s="148"/>
      <c r="PW23" s="148"/>
      <c r="PX23" s="148"/>
      <c r="PY23" s="148"/>
      <c r="PZ23" s="148"/>
      <c r="QA23" s="148"/>
      <c r="QB23" s="148"/>
      <c r="QC23" s="148"/>
      <c r="QD23" s="148"/>
      <c r="QE23" s="148"/>
      <c r="QF23" s="148"/>
      <c r="QG23" s="148"/>
      <c r="QH23" s="148"/>
      <c r="QI23" s="148"/>
      <c r="QJ23" s="148"/>
      <c r="QK23" s="148"/>
      <c r="QL23" s="148"/>
      <c r="QM23" s="148"/>
      <c r="QN23" s="148"/>
      <c r="QO23" s="148"/>
      <c r="QP23" s="148"/>
      <c r="QQ23" s="148"/>
      <c r="QR23" s="148"/>
      <c r="QS23" s="148"/>
      <c r="QT23" s="148"/>
      <c r="QU23" s="148"/>
      <c r="QV23" s="148"/>
      <c r="QW23" s="148"/>
      <c r="QX23" s="148"/>
      <c r="QY23" s="148"/>
      <c r="QZ23" s="148"/>
      <c r="RA23" s="148"/>
      <c r="RB23" s="148"/>
      <c r="RC23" s="148"/>
      <c r="RD23" s="148"/>
      <c r="RE23" s="148"/>
      <c r="RF23" s="148"/>
      <c r="RG23" s="148"/>
      <c r="RH23" s="148"/>
      <c r="RI23" s="148"/>
      <c r="RJ23" s="148"/>
      <c r="RK23" s="148"/>
      <c r="RL23" s="148"/>
      <c r="RM23" s="148"/>
      <c r="RN23" s="148"/>
      <c r="RO23" s="148"/>
      <c r="RP23" s="148"/>
      <c r="RQ23" s="148"/>
      <c r="RR23" s="148"/>
      <c r="RS23" s="148"/>
      <c r="RT23" s="148"/>
      <c r="RU23" s="148"/>
      <c r="RV23" s="148"/>
      <c r="RW23" s="148"/>
      <c r="RX23" s="148"/>
      <c r="RY23" s="148"/>
      <c r="RZ23" s="148"/>
      <c r="SA23" s="148"/>
      <c r="SB23" s="148"/>
      <c r="SC23" s="148"/>
      <c r="SD23" s="148"/>
      <c r="SE23" s="148"/>
      <c r="SF23" s="148"/>
      <c r="SG23" s="148"/>
      <c r="SH23" s="148"/>
      <c r="SI23" s="148"/>
      <c r="SJ23" s="148"/>
      <c r="SK23" s="148"/>
      <c r="SL23" s="148"/>
      <c r="SM23" s="148"/>
      <c r="SN23" s="148"/>
      <c r="SO23" s="148"/>
      <c r="SP23" s="148"/>
      <c r="SQ23" s="148"/>
      <c r="SR23" s="148"/>
      <c r="SS23" s="148"/>
      <c r="ST23" s="148"/>
      <c r="SU23" s="148"/>
      <c r="SV23" s="148"/>
      <c r="SW23" s="148"/>
      <c r="SX23" s="148"/>
      <c r="SY23" s="148"/>
      <c r="SZ23" s="148"/>
      <c r="TA23" s="148"/>
      <c r="TB23" s="148"/>
      <c r="TC23" s="148"/>
      <c r="TD23" s="148"/>
      <c r="TE23" s="148"/>
      <c r="TF23" s="148"/>
      <c r="TG23" s="148"/>
      <c r="TH23" s="148"/>
      <c r="TI23" s="148"/>
      <c r="TJ23" s="148"/>
      <c r="TK23" s="148"/>
      <c r="TL23" s="148"/>
      <c r="TM23" s="148"/>
      <c r="TN23" s="148"/>
      <c r="TO23" s="148"/>
      <c r="TP23" s="148"/>
      <c r="TQ23" s="148"/>
      <c r="TR23" s="148"/>
      <c r="TS23" s="148"/>
      <c r="TT23" s="148"/>
      <c r="TU23" s="148"/>
      <c r="TV23" s="148"/>
      <c r="TW23" s="148"/>
      <c r="TX23" s="148"/>
      <c r="TY23" s="148"/>
      <c r="TZ23" s="148"/>
      <c r="UA23" s="148"/>
      <c r="UB23" s="148"/>
      <c r="UC23" s="148"/>
      <c r="UD23" s="148"/>
      <c r="UE23" s="148"/>
      <c r="UF23" s="148"/>
      <c r="UG23" s="148"/>
      <c r="UH23" s="148"/>
      <c r="UI23" s="148"/>
      <c r="UJ23" s="148"/>
      <c r="UK23" s="148"/>
      <c r="UL23" s="148"/>
      <c r="UM23" s="148"/>
      <c r="UN23" s="148"/>
      <c r="UO23" s="148"/>
      <c r="UP23" s="148"/>
      <c r="UQ23" s="148"/>
      <c r="UR23" s="148"/>
      <c r="US23" s="148"/>
      <c r="UT23" s="148"/>
      <c r="UU23" s="148"/>
      <c r="UV23" s="148"/>
      <c r="UW23" s="148"/>
      <c r="UX23" s="148"/>
      <c r="UY23" s="148"/>
      <c r="UZ23" s="148"/>
      <c r="VA23" s="148"/>
      <c r="VB23" s="148"/>
      <c r="VC23" s="148"/>
      <c r="VD23" s="148"/>
      <c r="VE23" s="148"/>
      <c r="VF23" s="148"/>
      <c r="VG23" s="148"/>
      <c r="VH23" s="148"/>
      <c r="VI23" s="148"/>
      <c r="VJ23" s="148"/>
      <c r="VK23" s="148"/>
      <c r="VL23" s="148"/>
      <c r="VM23" s="148"/>
      <c r="VN23" s="148"/>
      <c r="VO23" s="148"/>
      <c r="VP23" s="148"/>
      <c r="VQ23" s="148"/>
      <c r="VR23" s="148"/>
      <c r="VS23" s="148"/>
      <c r="VT23" s="148"/>
      <c r="VU23" s="148"/>
      <c r="VV23" s="148"/>
      <c r="VW23" s="148"/>
      <c r="VX23" s="148"/>
      <c r="VY23" s="148"/>
      <c r="VZ23" s="148"/>
      <c r="WA23" s="148"/>
      <c r="WB23" s="148"/>
      <c r="WC23" s="148"/>
      <c r="WD23" s="148"/>
      <c r="WE23" s="148"/>
      <c r="WF23" s="148"/>
      <c r="WG23" s="148"/>
      <c r="WH23" s="148"/>
      <c r="WI23" s="148"/>
      <c r="WJ23" s="148"/>
      <c r="WK23" s="148"/>
      <c r="WL23" s="148"/>
      <c r="WM23" s="148"/>
      <c r="WN23" s="148"/>
      <c r="WO23" s="148"/>
      <c r="WP23" s="148"/>
      <c r="WQ23" s="148"/>
      <c r="WR23" s="148"/>
      <c r="WS23" s="148"/>
      <c r="WT23" s="148"/>
      <c r="WU23" s="148"/>
      <c r="WV23" s="148"/>
      <c r="WW23" s="148"/>
      <c r="WX23" s="148"/>
      <c r="WY23" s="148"/>
      <c r="WZ23" s="148"/>
      <c r="XA23" s="148"/>
      <c r="XB23" s="148"/>
      <c r="XC23" s="148"/>
      <c r="XD23" s="148"/>
      <c r="XE23" s="148"/>
      <c r="XF23" s="148"/>
      <c r="XG23" s="148"/>
      <c r="XH23" s="148"/>
      <c r="XI23" s="148"/>
      <c r="XJ23" s="148"/>
      <c r="XK23" s="148"/>
      <c r="XL23" s="148"/>
      <c r="XM23" s="148"/>
      <c r="XN23" s="148"/>
      <c r="XO23" s="148"/>
      <c r="XP23" s="148"/>
      <c r="XQ23" s="148"/>
      <c r="XR23" s="148"/>
      <c r="XS23" s="148"/>
      <c r="XT23" s="148"/>
      <c r="XU23" s="148"/>
      <c r="XV23" s="148"/>
      <c r="XW23" s="148"/>
      <c r="XX23" s="148"/>
      <c r="XY23" s="148"/>
      <c r="XZ23" s="148"/>
      <c r="YA23" s="148"/>
      <c r="YB23" s="148"/>
      <c r="YC23" s="148"/>
      <c r="YD23" s="148"/>
      <c r="YE23" s="148"/>
      <c r="YF23" s="148"/>
      <c r="YG23" s="148"/>
      <c r="YH23" s="148"/>
      <c r="YI23" s="148"/>
      <c r="YJ23" s="148"/>
      <c r="YK23" s="148"/>
      <c r="YL23" s="148"/>
      <c r="YM23" s="148"/>
      <c r="YN23" s="148"/>
      <c r="YO23" s="148"/>
      <c r="YP23" s="148"/>
      <c r="YQ23" s="148"/>
      <c r="YR23" s="148"/>
      <c r="YS23" s="148"/>
      <c r="YT23" s="148"/>
      <c r="YU23" s="148"/>
      <c r="YV23" s="148"/>
      <c r="YW23" s="148"/>
      <c r="YX23" s="148"/>
      <c r="YY23" s="148"/>
      <c r="YZ23" s="148"/>
      <c r="ZA23" s="148"/>
      <c r="ZB23" s="148"/>
      <c r="ZC23" s="148"/>
      <c r="ZD23" s="148"/>
      <c r="ZE23" s="148"/>
      <c r="ZF23" s="148"/>
      <c r="ZG23" s="148"/>
      <c r="ZH23" s="148"/>
      <c r="ZI23" s="148"/>
      <c r="ZJ23" s="148"/>
      <c r="ZK23" s="148"/>
      <c r="ZL23" s="148"/>
      <c r="ZM23" s="148"/>
      <c r="ZN23" s="148"/>
      <c r="ZO23" s="148"/>
      <c r="ZP23" s="148"/>
      <c r="ZQ23" s="148"/>
      <c r="ZR23" s="148"/>
      <c r="ZS23" s="148"/>
      <c r="ZT23" s="148"/>
      <c r="ZU23" s="148"/>
      <c r="ZV23" s="148"/>
      <c r="ZW23" s="148"/>
      <c r="ZX23" s="148"/>
      <c r="ZY23" s="148"/>
      <c r="ZZ23" s="148"/>
      <c r="AAA23" s="148"/>
      <c r="AAB23" s="148"/>
      <c r="AAC23" s="148"/>
      <c r="AAD23" s="148"/>
      <c r="AAE23" s="148"/>
      <c r="AAF23" s="148"/>
      <c r="AAG23" s="148"/>
      <c r="AAH23" s="148"/>
      <c r="AAI23" s="148"/>
      <c r="AAJ23" s="148"/>
      <c r="AAK23" s="148"/>
      <c r="AAL23" s="148"/>
      <c r="AAM23" s="148"/>
      <c r="AAN23" s="148"/>
      <c r="AAO23" s="148"/>
      <c r="AAP23" s="148"/>
      <c r="AAQ23" s="148"/>
      <c r="AAR23" s="148"/>
      <c r="AAS23" s="148"/>
      <c r="AAT23" s="148"/>
      <c r="AAU23" s="148"/>
      <c r="AAV23" s="148"/>
      <c r="AAW23" s="148"/>
      <c r="AAX23" s="148"/>
      <c r="AAY23" s="148"/>
      <c r="AAZ23" s="148"/>
      <c r="ABA23" s="148"/>
      <c r="ABB23" s="148"/>
      <c r="ABC23" s="148"/>
      <c r="ABD23" s="148"/>
      <c r="ABE23" s="148"/>
      <c r="ABF23" s="148"/>
      <c r="ABG23" s="148"/>
      <c r="ABH23" s="148"/>
      <c r="ABI23" s="148"/>
      <c r="ABJ23" s="148"/>
      <c r="ABK23" s="148"/>
      <c r="ABL23" s="148"/>
      <c r="ABM23" s="148"/>
      <c r="ABN23" s="148"/>
      <c r="ABO23" s="148"/>
      <c r="ABP23" s="148"/>
      <c r="ABQ23" s="148"/>
      <c r="ABR23" s="148"/>
      <c r="ABS23" s="148"/>
      <c r="ABT23" s="148"/>
      <c r="ABU23" s="148"/>
      <c r="ABV23" s="148"/>
      <c r="ABW23" s="148"/>
      <c r="ABX23" s="148"/>
      <c r="ABY23" s="148"/>
      <c r="ABZ23" s="148"/>
      <c r="ACA23" s="148"/>
      <c r="ACB23" s="148"/>
      <c r="ACC23" s="148"/>
      <c r="ACD23" s="148"/>
      <c r="ACE23" s="148"/>
      <c r="ACF23" s="148"/>
      <c r="ACG23" s="148"/>
      <c r="ACH23" s="148"/>
      <c r="ACI23" s="148"/>
      <c r="ACJ23" s="148"/>
      <c r="ACK23" s="148"/>
      <c r="ACL23" s="148"/>
      <c r="ACM23" s="148"/>
      <c r="ACN23" s="148"/>
      <c r="ACO23" s="148"/>
      <c r="ACP23" s="148"/>
      <c r="ACQ23" s="148"/>
      <c r="ACR23" s="148"/>
      <c r="ACS23" s="148"/>
      <c r="ACT23" s="148"/>
      <c r="ACU23" s="148"/>
      <c r="ACV23" s="148"/>
      <c r="ACW23" s="148"/>
      <c r="ACX23" s="148"/>
      <c r="ACY23" s="148"/>
      <c r="ACZ23" s="148"/>
      <c r="ADA23" s="148"/>
      <c r="ADB23" s="148"/>
      <c r="ADC23" s="148"/>
      <c r="ADD23" s="148"/>
      <c r="ADE23" s="148"/>
      <c r="ADF23" s="148"/>
      <c r="ADG23" s="148"/>
      <c r="ADH23" s="148"/>
      <c r="ADI23" s="148"/>
      <c r="ADJ23" s="148"/>
      <c r="ADK23" s="148"/>
      <c r="ADL23" s="148"/>
      <c r="ADM23" s="148"/>
      <c r="ADN23" s="148"/>
      <c r="ADO23" s="148"/>
      <c r="ADP23" s="148"/>
      <c r="ADQ23" s="148"/>
      <c r="ADR23" s="148"/>
      <c r="ADS23" s="148"/>
      <c r="ADT23" s="148"/>
      <c r="ADU23" s="148"/>
      <c r="ADV23" s="148"/>
      <c r="ADW23" s="148"/>
      <c r="ADX23" s="148"/>
      <c r="ADY23" s="148"/>
      <c r="ADZ23" s="148"/>
      <c r="AEA23" s="148"/>
      <c r="AEB23" s="148"/>
      <c r="AEC23" s="148"/>
      <c r="AED23" s="148"/>
      <c r="AEE23" s="148"/>
      <c r="AEF23" s="148"/>
      <c r="AEG23" s="148"/>
      <c r="AEH23" s="148"/>
      <c r="AEI23" s="148"/>
      <c r="AEJ23" s="148"/>
      <c r="AEK23" s="148"/>
      <c r="AEL23" s="148"/>
      <c r="AEM23" s="148"/>
      <c r="AEN23" s="148"/>
      <c r="AEO23" s="148"/>
      <c r="AEP23" s="148"/>
      <c r="AEQ23" s="148"/>
      <c r="AER23" s="148"/>
      <c r="AES23" s="148"/>
      <c r="AET23" s="148"/>
      <c r="AEU23" s="148"/>
      <c r="AEV23" s="148"/>
      <c r="AEW23" s="148"/>
      <c r="AEX23" s="148"/>
      <c r="AEY23" s="148"/>
      <c r="AEZ23" s="148"/>
      <c r="AFA23" s="148"/>
      <c r="AFB23" s="148"/>
      <c r="AFC23" s="148"/>
      <c r="AFD23" s="148"/>
      <c r="AFE23" s="148"/>
      <c r="AFF23" s="148"/>
      <c r="AFG23" s="148"/>
      <c r="AFH23" s="148"/>
      <c r="AFI23" s="148"/>
      <c r="AFJ23" s="148"/>
      <c r="AFK23" s="148"/>
      <c r="AFL23" s="148"/>
      <c r="AFM23" s="148"/>
      <c r="AFN23" s="148"/>
      <c r="AFO23" s="148"/>
      <c r="AFP23" s="148"/>
      <c r="AFQ23" s="148"/>
      <c r="AFR23" s="148"/>
      <c r="AFS23" s="148"/>
      <c r="AFT23" s="148"/>
      <c r="AFU23" s="148"/>
      <c r="AFV23" s="148"/>
      <c r="AFW23" s="148"/>
      <c r="AFX23" s="148"/>
      <c r="AFY23" s="148"/>
      <c r="AFZ23" s="148"/>
      <c r="AGA23" s="148"/>
      <c r="AGB23" s="148"/>
      <c r="AGC23" s="148"/>
      <c r="AGD23" s="148"/>
      <c r="AGE23" s="148"/>
      <c r="AGF23" s="148"/>
      <c r="AGG23" s="148"/>
      <c r="AGH23" s="148"/>
      <c r="AGI23" s="148"/>
      <c r="AGJ23" s="148"/>
      <c r="AGK23" s="148"/>
      <c r="AGL23" s="148"/>
      <c r="AGM23" s="148"/>
      <c r="AGN23" s="148"/>
      <c r="AGO23" s="148"/>
      <c r="AGP23" s="148"/>
      <c r="AGQ23" s="148"/>
      <c r="AGR23" s="148"/>
      <c r="AGS23" s="148"/>
      <c r="AGT23" s="148"/>
      <c r="AGU23" s="148"/>
      <c r="AGV23" s="148"/>
      <c r="AGW23" s="148"/>
      <c r="AGX23" s="148"/>
      <c r="AGY23" s="148"/>
      <c r="AGZ23" s="148"/>
      <c r="AHA23" s="148"/>
      <c r="AHB23" s="148"/>
      <c r="AHC23" s="148"/>
      <c r="AHD23" s="148"/>
      <c r="AHE23" s="148"/>
      <c r="AHF23" s="148"/>
      <c r="AHG23" s="148"/>
      <c r="AHH23" s="148"/>
      <c r="AHI23" s="148"/>
      <c r="AHJ23" s="148"/>
      <c r="AHK23" s="148"/>
      <c r="AHL23" s="148"/>
      <c r="AHM23" s="148"/>
      <c r="AHN23" s="148"/>
      <c r="AHO23" s="148"/>
      <c r="AHP23" s="148"/>
      <c r="AHQ23" s="148"/>
      <c r="AHR23" s="148"/>
      <c r="AHS23" s="148"/>
      <c r="AHT23" s="148"/>
      <c r="AHU23" s="148"/>
      <c r="AHV23" s="148"/>
      <c r="AHW23" s="148"/>
      <c r="AHX23" s="148"/>
      <c r="AHY23" s="148"/>
      <c r="AHZ23" s="148"/>
      <c r="AIA23" s="148"/>
      <c r="AIB23" s="148"/>
      <c r="AIC23" s="148"/>
      <c r="AID23" s="148"/>
      <c r="AIE23" s="148"/>
      <c r="AIF23" s="148"/>
      <c r="AIG23" s="148"/>
      <c r="AIH23" s="148"/>
      <c r="AII23" s="148"/>
      <c r="AIJ23" s="148"/>
      <c r="AIK23" s="148"/>
      <c r="AIL23" s="148"/>
      <c r="AIM23" s="148"/>
      <c r="AIN23" s="148"/>
      <c r="AIO23" s="148"/>
      <c r="AIP23" s="148"/>
      <c r="AIQ23" s="148"/>
      <c r="AIR23" s="148"/>
      <c r="AIS23" s="148"/>
      <c r="AIT23" s="148"/>
      <c r="AIU23" s="148"/>
      <c r="AIV23" s="148"/>
      <c r="AIW23" s="148"/>
      <c r="AIX23" s="148"/>
      <c r="AIY23" s="148"/>
      <c r="AIZ23" s="148"/>
      <c r="AJA23" s="148"/>
      <c r="AJB23" s="148"/>
      <c r="AJC23" s="148"/>
      <c r="AJD23" s="148"/>
      <c r="AJE23" s="148"/>
      <c r="AJF23" s="148"/>
      <c r="AJG23" s="148"/>
      <c r="AJH23" s="148"/>
      <c r="AJI23" s="148"/>
      <c r="AJJ23" s="148"/>
      <c r="AJK23" s="148"/>
      <c r="AJL23" s="148"/>
      <c r="AJM23" s="148"/>
      <c r="AJN23" s="148"/>
      <c r="AJO23" s="148"/>
      <c r="AJP23" s="148"/>
      <c r="AJQ23" s="148"/>
      <c r="AJR23" s="148"/>
      <c r="AJS23" s="148"/>
      <c r="AJT23" s="148"/>
      <c r="AJU23" s="148"/>
      <c r="AJV23" s="148"/>
      <c r="AJW23" s="148"/>
      <c r="AJX23" s="148"/>
      <c r="AJY23" s="148"/>
      <c r="AJZ23" s="148"/>
      <c r="AKA23" s="148"/>
      <c r="AKB23" s="148"/>
      <c r="AKC23" s="148"/>
      <c r="AKD23" s="148"/>
      <c r="AKE23" s="148"/>
      <c r="AKF23" s="148"/>
      <c r="AKG23" s="148"/>
      <c r="AKH23" s="148"/>
      <c r="AKI23" s="148"/>
      <c r="AKJ23" s="148"/>
      <c r="AKK23" s="148"/>
      <c r="AKL23" s="148"/>
      <c r="AKM23" s="148"/>
      <c r="AKN23" s="148"/>
      <c r="AKO23" s="148"/>
      <c r="AKP23" s="148"/>
      <c r="AKQ23" s="148"/>
      <c r="AKR23" s="148"/>
      <c r="AKS23" s="148"/>
      <c r="AKT23" s="148"/>
      <c r="AKU23" s="148"/>
      <c r="AKV23" s="148"/>
      <c r="AKW23" s="148"/>
      <c r="AKX23" s="148"/>
      <c r="AKY23" s="148"/>
      <c r="AKZ23" s="148"/>
      <c r="ALA23" s="148"/>
      <c r="ALB23" s="148"/>
      <c r="ALC23" s="148"/>
      <c r="ALD23" s="148"/>
      <c r="ALE23" s="148"/>
      <c r="ALF23" s="148"/>
      <c r="ALG23" s="148"/>
      <c r="ALH23" s="148"/>
      <c r="ALI23" s="148"/>
      <c r="ALJ23" s="148"/>
      <c r="ALK23" s="148"/>
      <c r="ALL23" s="148"/>
      <c r="ALM23" s="148"/>
      <c r="ALN23" s="148"/>
      <c r="ALO23" s="148"/>
      <c r="ALP23" s="148"/>
      <c r="ALQ23" s="148"/>
      <c r="ALR23" s="148"/>
      <c r="ALS23" s="148"/>
      <c r="ALT23" s="148"/>
      <c r="ALU23" s="148"/>
      <c r="ALV23" s="148"/>
      <c r="ALW23" s="148"/>
      <c r="ALX23" s="148"/>
      <c r="ALY23" s="148"/>
      <c r="ALZ23" s="148"/>
      <c r="AMA23" s="148"/>
      <c r="AMB23" s="148"/>
      <c r="AMC23" s="148"/>
      <c r="AMD23" s="148"/>
      <c r="AME23" s="148"/>
      <c r="AMF23" s="148"/>
      <c r="AMG23" s="148"/>
      <c r="AMH23" s="148"/>
      <c r="AMI23" s="148"/>
      <c r="AMJ23" s="148"/>
      <c r="AMK23" s="148"/>
      <c r="AML23" s="148"/>
    </row>
    <row r="24" spans="1:1026" s="142" customFormat="1">
      <c r="A24" s="148" t="str">
        <f t="shared" si="0"/>
        <v>LOAN.MAILED_TO_POLICE</v>
      </c>
      <c r="B24" s="134">
        <f t="shared" si="4"/>
        <v>110020</v>
      </c>
      <c r="C24" s="155">
        <v>0</v>
      </c>
      <c r="D24" s="155">
        <v>1</v>
      </c>
      <c r="E24" s="155">
        <f t="shared" si="1"/>
        <v>100000</v>
      </c>
      <c r="F24" s="155">
        <v>100000</v>
      </c>
      <c r="G24" s="155" t="s">
        <v>34</v>
      </c>
      <c r="H24" s="155">
        <v>100000</v>
      </c>
      <c r="I24" s="148" t="s">
        <v>505</v>
      </c>
      <c r="J24" s="155">
        <f>VLOOKUP(I24,T_FSM_TYPE!$A:$B,2,0)</f>
        <v>110000</v>
      </c>
      <c r="K24" s="142" t="s">
        <v>578</v>
      </c>
      <c r="L24" s="148" t="s">
        <v>37</v>
      </c>
      <c r="M24" s="216" t="str">
        <f t="shared" si="2"/>
        <v>MAILED_TO_POLICE</v>
      </c>
      <c r="N24" s="145" t="str">
        <f t="shared" si="3"/>
        <v>INSERT INTO T_FSM_STATE VALUES(110020, 0, 1, 100000, 100000, GETDATE(), 100000, 110000, 'MAILED_TO_POLICE', '?' ,'MAILED_TO_POLICE')</v>
      </c>
      <c r="O24" s="148"/>
      <c r="P24" s="148"/>
      <c r="Q24" s="148"/>
      <c r="R24" s="148"/>
      <c r="S24" s="148"/>
      <c r="T24" s="148"/>
      <c r="U24" s="148"/>
      <c r="V24" s="148"/>
      <c r="W24" s="148"/>
      <c r="X24" s="148"/>
      <c r="Y24" s="148"/>
      <c r="Z24" s="148"/>
      <c r="AA24" s="148"/>
      <c r="AB24" s="148"/>
      <c r="AC24" s="148"/>
      <c r="AD24" s="148"/>
      <c r="AE24" s="148"/>
      <c r="AF24" s="148"/>
      <c r="AG24" s="148"/>
      <c r="AH24" s="148"/>
      <c r="AI24" s="148"/>
      <c r="AJ24" s="148"/>
      <c r="AK24" s="148"/>
      <c r="AL24" s="148"/>
      <c r="AM24" s="148"/>
      <c r="AN24" s="148"/>
      <c r="AO24" s="148"/>
      <c r="AP24" s="148"/>
      <c r="AQ24" s="148"/>
      <c r="AR24" s="148"/>
      <c r="AS24" s="148"/>
      <c r="AT24" s="148"/>
      <c r="AU24" s="148"/>
      <c r="AV24" s="148"/>
      <c r="AW24" s="148"/>
      <c r="AX24" s="148"/>
      <c r="AY24" s="148"/>
      <c r="AZ24" s="148"/>
      <c r="BA24" s="148"/>
      <c r="BB24" s="148"/>
      <c r="BC24" s="148"/>
      <c r="BD24" s="148"/>
      <c r="BE24" s="148"/>
      <c r="BF24" s="148"/>
      <c r="BG24" s="148"/>
      <c r="BH24" s="148"/>
      <c r="BI24" s="148"/>
      <c r="BJ24" s="148"/>
      <c r="BK24" s="148"/>
      <c r="BL24" s="148"/>
      <c r="BM24" s="148"/>
      <c r="BN24" s="148"/>
      <c r="BO24" s="148"/>
      <c r="BP24" s="148"/>
      <c r="BQ24" s="148"/>
      <c r="BR24" s="148"/>
      <c r="BS24" s="148"/>
      <c r="BT24" s="148"/>
      <c r="BU24" s="148"/>
      <c r="BV24" s="148"/>
      <c r="BW24" s="148"/>
      <c r="BX24" s="148"/>
      <c r="BY24" s="148"/>
      <c r="BZ24" s="148"/>
      <c r="CA24" s="148"/>
      <c r="CB24" s="148"/>
      <c r="CC24" s="148"/>
      <c r="CD24" s="148"/>
      <c r="CE24" s="148"/>
      <c r="CF24" s="148"/>
      <c r="CG24" s="148"/>
      <c r="CH24" s="148"/>
      <c r="CI24" s="148"/>
      <c r="CJ24" s="148"/>
      <c r="CK24" s="148"/>
      <c r="CL24" s="148"/>
      <c r="CM24" s="148"/>
      <c r="CN24" s="148"/>
      <c r="CO24" s="148"/>
      <c r="CP24" s="148"/>
      <c r="CQ24" s="148"/>
      <c r="CR24" s="148"/>
      <c r="CS24" s="148"/>
      <c r="CT24" s="148"/>
      <c r="CU24" s="148"/>
      <c r="CV24" s="148"/>
      <c r="CW24" s="148"/>
      <c r="CX24" s="148"/>
      <c r="CY24" s="148"/>
      <c r="CZ24" s="148"/>
      <c r="DA24" s="148"/>
      <c r="DB24" s="148"/>
      <c r="DC24" s="148"/>
      <c r="DD24" s="148"/>
      <c r="DE24" s="148"/>
      <c r="DF24" s="148"/>
      <c r="DG24" s="148"/>
      <c r="DH24" s="148"/>
      <c r="DI24" s="148"/>
      <c r="DJ24" s="148"/>
      <c r="DK24" s="148"/>
      <c r="DL24" s="148"/>
      <c r="DM24" s="148"/>
      <c r="DN24" s="148"/>
      <c r="DO24" s="148"/>
      <c r="DP24" s="148"/>
      <c r="DQ24" s="148"/>
      <c r="DR24" s="148"/>
      <c r="DS24" s="148"/>
      <c r="DT24" s="148"/>
      <c r="DU24" s="148"/>
      <c r="DV24" s="148"/>
      <c r="DW24" s="148"/>
      <c r="DX24" s="148"/>
      <c r="DY24" s="148"/>
      <c r="DZ24" s="148"/>
      <c r="EA24" s="148"/>
      <c r="EB24" s="148"/>
      <c r="EC24" s="148"/>
      <c r="ED24" s="148"/>
      <c r="EE24" s="148"/>
      <c r="EF24" s="148"/>
      <c r="EG24" s="148"/>
      <c r="EH24" s="148"/>
      <c r="EI24" s="148"/>
      <c r="EJ24" s="148"/>
      <c r="EK24" s="148"/>
      <c r="EL24" s="148"/>
      <c r="EM24" s="148"/>
      <c r="EN24" s="148"/>
      <c r="EO24" s="148"/>
      <c r="EP24" s="148"/>
      <c r="EQ24" s="148"/>
      <c r="ER24" s="148"/>
      <c r="ES24" s="148"/>
      <c r="ET24" s="148"/>
      <c r="EU24" s="148"/>
      <c r="EV24" s="148"/>
      <c r="EW24" s="148"/>
      <c r="EX24" s="148"/>
      <c r="EY24" s="148"/>
      <c r="EZ24" s="148"/>
      <c r="FA24" s="148"/>
      <c r="FB24" s="148"/>
      <c r="FC24" s="148"/>
      <c r="FD24" s="148"/>
      <c r="FE24" s="148"/>
      <c r="FF24" s="148"/>
      <c r="FG24" s="148"/>
      <c r="FH24" s="148"/>
      <c r="FI24" s="148"/>
      <c r="FJ24" s="148"/>
      <c r="FK24" s="148"/>
      <c r="FL24" s="148"/>
      <c r="FM24" s="148"/>
      <c r="FN24" s="148"/>
      <c r="FO24" s="148"/>
      <c r="FP24" s="148"/>
      <c r="FQ24" s="148"/>
      <c r="FR24" s="148"/>
      <c r="FS24" s="148"/>
      <c r="FT24" s="148"/>
      <c r="FU24" s="148"/>
      <c r="FV24" s="148"/>
      <c r="FW24" s="148"/>
      <c r="FX24" s="148"/>
      <c r="FY24" s="148"/>
      <c r="FZ24" s="148"/>
      <c r="GA24" s="148"/>
      <c r="GB24" s="148"/>
      <c r="GC24" s="148"/>
      <c r="GD24" s="148"/>
      <c r="GE24" s="148"/>
      <c r="GF24" s="148"/>
      <c r="GG24" s="148"/>
      <c r="GH24" s="148"/>
      <c r="GI24" s="148"/>
      <c r="GJ24" s="148"/>
      <c r="GK24" s="148"/>
      <c r="GL24" s="148"/>
      <c r="GM24" s="148"/>
      <c r="GN24" s="148"/>
      <c r="GO24" s="148"/>
      <c r="GP24" s="148"/>
      <c r="GQ24" s="148"/>
      <c r="GR24" s="148"/>
      <c r="GS24" s="148"/>
      <c r="GT24" s="148"/>
      <c r="GU24" s="148"/>
      <c r="GV24" s="148"/>
      <c r="GW24" s="148"/>
      <c r="GX24" s="148"/>
      <c r="GY24" s="148"/>
      <c r="GZ24" s="148"/>
      <c r="HA24" s="148"/>
      <c r="HB24" s="148"/>
      <c r="HC24" s="148"/>
      <c r="HD24" s="148"/>
      <c r="HE24" s="148"/>
      <c r="HF24" s="148"/>
      <c r="HG24" s="148"/>
      <c r="HH24" s="148"/>
      <c r="HI24" s="148"/>
      <c r="HJ24" s="148"/>
      <c r="HK24" s="148"/>
      <c r="HL24" s="148"/>
      <c r="HM24" s="148"/>
      <c r="HN24" s="148"/>
      <c r="HO24" s="148"/>
      <c r="HP24" s="148"/>
      <c r="HQ24" s="148"/>
      <c r="HR24" s="148"/>
      <c r="HS24" s="148"/>
      <c r="HT24" s="148"/>
      <c r="HU24" s="148"/>
      <c r="HV24" s="148"/>
      <c r="HW24" s="148"/>
      <c r="HX24" s="148"/>
      <c r="HY24" s="148"/>
      <c r="HZ24" s="148"/>
      <c r="IA24" s="148"/>
      <c r="IB24" s="148"/>
      <c r="IC24" s="148"/>
      <c r="ID24" s="148"/>
      <c r="IE24" s="148"/>
      <c r="IF24" s="148"/>
      <c r="IG24" s="148"/>
      <c r="IH24" s="148"/>
      <c r="II24" s="148"/>
      <c r="IJ24" s="148"/>
      <c r="IK24" s="148"/>
      <c r="IL24" s="148"/>
      <c r="IM24" s="148"/>
      <c r="IN24" s="148"/>
      <c r="IO24" s="148"/>
      <c r="IP24" s="148"/>
      <c r="IQ24" s="148"/>
      <c r="IR24" s="148"/>
      <c r="IS24" s="148"/>
      <c r="IT24" s="148"/>
      <c r="IU24" s="148"/>
      <c r="IV24" s="148"/>
      <c r="IW24" s="148"/>
      <c r="IX24" s="148"/>
      <c r="IY24" s="148"/>
      <c r="IZ24" s="148"/>
      <c r="JA24" s="148"/>
      <c r="JB24" s="148"/>
      <c r="JC24" s="148"/>
      <c r="JD24" s="148"/>
      <c r="JE24" s="148"/>
      <c r="JF24" s="148"/>
      <c r="JG24" s="148"/>
      <c r="JH24" s="148"/>
      <c r="JI24" s="148"/>
      <c r="JJ24" s="148"/>
      <c r="JK24" s="148"/>
      <c r="JL24" s="148"/>
      <c r="JM24" s="148"/>
      <c r="JN24" s="148"/>
      <c r="JO24" s="148"/>
      <c r="JP24" s="148"/>
      <c r="JQ24" s="148"/>
      <c r="JR24" s="148"/>
      <c r="JS24" s="148"/>
      <c r="JT24" s="148"/>
      <c r="JU24" s="148"/>
      <c r="JV24" s="148"/>
      <c r="JW24" s="148"/>
      <c r="JX24" s="148"/>
      <c r="JY24" s="148"/>
      <c r="JZ24" s="148"/>
      <c r="KA24" s="148"/>
      <c r="KB24" s="148"/>
      <c r="KC24" s="148"/>
      <c r="KD24" s="148"/>
      <c r="KE24" s="148"/>
      <c r="KF24" s="148"/>
      <c r="KG24" s="148"/>
      <c r="KH24" s="148"/>
      <c r="KI24" s="148"/>
      <c r="KJ24" s="148"/>
      <c r="KK24" s="148"/>
      <c r="KL24" s="148"/>
      <c r="KM24" s="148"/>
      <c r="KN24" s="148"/>
      <c r="KO24" s="148"/>
      <c r="KP24" s="148"/>
      <c r="KQ24" s="148"/>
      <c r="KR24" s="148"/>
      <c r="KS24" s="148"/>
      <c r="KT24" s="148"/>
      <c r="KU24" s="148"/>
      <c r="KV24" s="148"/>
      <c r="KW24" s="148"/>
      <c r="KX24" s="148"/>
      <c r="KY24" s="148"/>
      <c r="KZ24" s="148"/>
      <c r="LA24" s="148"/>
      <c r="LB24" s="148"/>
      <c r="LC24" s="148"/>
      <c r="LD24" s="148"/>
      <c r="LE24" s="148"/>
      <c r="LF24" s="148"/>
      <c r="LG24" s="148"/>
      <c r="LH24" s="148"/>
      <c r="LI24" s="148"/>
      <c r="LJ24" s="148"/>
      <c r="LK24" s="148"/>
      <c r="LL24" s="148"/>
      <c r="LM24" s="148"/>
      <c r="LN24" s="148"/>
      <c r="LO24" s="148"/>
      <c r="LP24" s="148"/>
      <c r="LQ24" s="148"/>
      <c r="LR24" s="148"/>
      <c r="LS24" s="148"/>
      <c r="LT24" s="148"/>
      <c r="LU24" s="148"/>
      <c r="LV24" s="148"/>
      <c r="LW24" s="148"/>
      <c r="LX24" s="148"/>
      <c r="LY24" s="148"/>
      <c r="LZ24" s="148"/>
      <c r="MA24" s="148"/>
      <c r="MB24" s="148"/>
      <c r="MC24" s="148"/>
      <c r="MD24" s="148"/>
      <c r="ME24" s="148"/>
      <c r="MF24" s="148"/>
      <c r="MG24" s="148"/>
      <c r="MH24" s="148"/>
      <c r="MI24" s="148"/>
      <c r="MJ24" s="148"/>
      <c r="MK24" s="148"/>
      <c r="ML24" s="148"/>
      <c r="MM24" s="148"/>
      <c r="MN24" s="148"/>
      <c r="MO24" s="148"/>
      <c r="MP24" s="148"/>
      <c r="MQ24" s="148"/>
      <c r="MR24" s="148"/>
      <c r="MS24" s="148"/>
      <c r="MT24" s="148"/>
      <c r="MU24" s="148"/>
      <c r="MV24" s="148"/>
      <c r="MW24" s="148"/>
      <c r="MX24" s="148"/>
      <c r="MY24" s="148"/>
      <c r="MZ24" s="148"/>
      <c r="NA24" s="148"/>
      <c r="NB24" s="148"/>
      <c r="NC24" s="148"/>
      <c r="ND24" s="148"/>
      <c r="NE24" s="148"/>
      <c r="NF24" s="148"/>
      <c r="NG24" s="148"/>
      <c r="NH24" s="148"/>
      <c r="NI24" s="148"/>
      <c r="NJ24" s="148"/>
      <c r="NK24" s="148"/>
      <c r="NL24" s="148"/>
      <c r="NM24" s="148"/>
      <c r="NN24" s="148"/>
      <c r="NO24" s="148"/>
      <c r="NP24" s="148"/>
      <c r="NQ24" s="148"/>
      <c r="NR24" s="148"/>
      <c r="NS24" s="148"/>
      <c r="NT24" s="148"/>
      <c r="NU24" s="148"/>
      <c r="NV24" s="148"/>
      <c r="NW24" s="148"/>
      <c r="NX24" s="148"/>
      <c r="NY24" s="148"/>
      <c r="NZ24" s="148"/>
      <c r="OA24" s="148"/>
      <c r="OB24" s="148"/>
      <c r="OC24" s="148"/>
      <c r="OD24" s="148"/>
      <c r="OE24" s="148"/>
      <c r="OF24" s="148"/>
      <c r="OG24" s="148"/>
      <c r="OH24" s="148"/>
      <c r="OI24" s="148"/>
      <c r="OJ24" s="148"/>
      <c r="OK24" s="148"/>
      <c r="OL24" s="148"/>
      <c r="OM24" s="148"/>
      <c r="ON24" s="148"/>
      <c r="OO24" s="148"/>
      <c r="OP24" s="148"/>
      <c r="OQ24" s="148"/>
      <c r="OR24" s="148"/>
      <c r="OS24" s="148"/>
      <c r="OT24" s="148"/>
      <c r="OU24" s="148"/>
      <c r="OV24" s="148"/>
      <c r="OW24" s="148"/>
      <c r="OX24" s="148"/>
      <c r="OY24" s="148"/>
      <c r="OZ24" s="148"/>
      <c r="PA24" s="148"/>
      <c r="PB24" s="148"/>
      <c r="PC24" s="148"/>
      <c r="PD24" s="148"/>
      <c r="PE24" s="148"/>
      <c r="PF24" s="148"/>
      <c r="PG24" s="148"/>
      <c r="PH24" s="148"/>
      <c r="PI24" s="148"/>
      <c r="PJ24" s="148"/>
      <c r="PK24" s="148"/>
      <c r="PL24" s="148"/>
      <c r="PM24" s="148"/>
      <c r="PN24" s="148"/>
      <c r="PO24" s="148"/>
      <c r="PP24" s="148"/>
      <c r="PQ24" s="148"/>
      <c r="PR24" s="148"/>
      <c r="PS24" s="148"/>
      <c r="PT24" s="148"/>
      <c r="PU24" s="148"/>
      <c r="PV24" s="148"/>
      <c r="PW24" s="148"/>
      <c r="PX24" s="148"/>
      <c r="PY24" s="148"/>
      <c r="PZ24" s="148"/>
      <c r="QA24" s="148"/>
      <c r="QB24" s="148"/>
      <c r="QC24" s="148"/>
      <c r="QD24" s="148"/>
      <c r="QE24" s="148"/>
      <c r="QF24" s="148"/>
      <c r="QG24" s="148"/>
      <c r="QH24" s="148"/>
      <c r="QI24" s="148"/>
      <c r="QJ24" s="148"/>
      <c r="QK24" s="148"/>
      <c r="QL24" s="148"/>
      <c r="QM24" s="148"/>
      <c r="QN24" s="148"/>
      <c r="QO24" s="148"/>
      <c r="QP24" s="148"/>
      <c r="QQ24" s="148"/>
      <c r="QR24" s="148"/>
      <c r="QS24" s="148"/>
      <c r="QT24" s="148"/>
      <c r="QU24" s="148"/>
      <c r="QV24" s="148"/>
      <c r="QW24" s="148"/>
      <c r="QX24" s="148"/>
      <c r="QY24" s="148"/>
      <c r="QZ24" s="148"/>
      <c r="RA24" s="148"/>
      <c r="RB24" s="148"/>
      <c r="RC24" s="148"/>
      <c r="RD24" s="148"/>
      <c r="RE24" s="148"/>
      <c r="RF24" s="148"/>
      <c r="RG24" s="148"/>
      <c r="RH24" s="148"/>
      <c r="RI24" s="148"/>
      <c r="RJ24" s="148"/>
      <c r="RK24" s="148"/>
      <c r="RL24" s="148"/>
      <c r="RM24" s="148"/>
      <c r="RN24" s="148"/>
      <c r="RO24" s="148"/>
      <c r="RP24" s="148"/>
      <c r="RQ24" s="148"/>
      <c r="RR24" s="148"/>
      <c r="RS24" s="148"/>
      <c r="RT24" s="148"/>
      <c r="RU24" s="148"/>
      <c r="RV24" s="148"/>
      <c r="RW24" s="148"/>
      <c r="RX24" s="148"/>
      <c r="RY24" s="148"/>
      <c r="RZ24" s="148"/>
      <c r="SA24" s="148"/>
      <c r="SB24" s="148"/>
      <c r="SC24" s="148"/>
      <c r="SD24" s="148"/>
      <c r="SE24" s="148"/>
      <c r="SF24" s="148"/>
      <c r="SG24" s="148"/>
      <c r="SH24" s="148"/>
      <c r="SI24" s="148"/>
      <c r="SJ24" s="148"/>
      <c r="SK24" s="148"/>
      <c r="SL24" s="148"/>
      <c r="SM24" s="148"/>
      <c r="SN24" s="148"/>
      <c r="SO24" s="148"/>
      <c r="SP24" s="148"/>
      <c r="SQ24" s="148"/>
      <c r="SR24" s="148"/>
      <c r="SS24" s="148"/>
      <c r="ST24" s="148"/>
      <c r="SU24" s="148"/>
      <c r="SV24" s="148"/>
      <c r="SW24" s="148"/>
      <c r="SX24" s="148"/>
      <c r="SY24" s="148"/>
      <c r="SZ24" s="148"/>
      <c r="TA24" s="148"/>
      <c r="TB24" s="148"/>
      <c r="TC24" s="148"/>
      <c r="TD24" s="148"/>
      <c r="TE24" s="148"/>
      <c r="TF24" s="148"/>
      <c r="TG24" s="148"/>
      <c r="TH24" s="148"/>
      <c r="TI24" s="148"/>
      <c r="TJ24" s="148"/>
      <c r="TK24" s="148"/>
      <c r="TL24" s="148"/>
      <c r="TM24" s="148"/>
      <c r="TN24" s="148"/>
      <c r="TO24" s="148"/>
      <c r="TP24" s="148"/>
      <c r="TQ24" s="148"/>
      <c r="TR24" s="148"/>
      <c r="TS24" s="148"/>
      <c r="TT24" s="148"/>
      <c r="TU24" s="148"/>
      <c r="TV24" s="148"/>
      <c r="TW24" s="148"/>
      <c r="TX24" s="148"/>
      <c r="TY24" s="148"/>
      <c r="TZ24" s="148"/>
      <c r="UA24" s="148"/>
      <c r="UB24" s="148"/>
      <c r="UC24" s="148"/>
      <c r="UD24" s="148"/>
      <c r="UE24" s="148"/>
      <c r="UF24" s="148"/>
      <c r="UG24" s="148"/>
      <c r="UH24" s="148"/>
      <c r="UI24" s="148"/>
      <c r="UJ24" s="148"/>
      <c r="UK24" s="148"/>
      <c r="UL24" s="148"/>
      <c r="UM24" s="148"/>
      <c r="UN24" s="148"/>
      <c r="UO24" s="148"/>
      <c r="UP24" s="148"/>
      <c r="UQ24" s="148"/>
      <c r="UR24" s="148"/>
      <c r="US24" s="148"/>
      <c r="UT24" s="148"/>
      <c r="UU24" s="148"/>
      <c r="UV24" s="148"/>
      <c r="UW24" s="148"/>
      <c r="UX24" s="148"/>
      <c r="UY24" s="148"/>
      <c r="UZ24" s="148"/>
      <c r="VA24" s="148"/>
      <c r="VB24" s="148"/>
      <c r="VC24" s="148"/>
      <c r="VD24" s="148"/>
      <c r="VE24" s="148"/>
      <c r="VF24" s="148"/>
      <c r="VG24" s="148"/>
      <c r="VH24" s="148"/>
      <c r="VI24" s="148"/>
      <c r="VJ24" s="148"/>
      <c r="VK24" s="148"/>
      <c r="VL24" s="148"/>
      <c r="VM24" s="148"/>
      <c r="VN24" s="148"/>
      <c r="VO24" s="148"/>
      <c r="VP24" s="148"/>
      <c r="VQ24" s="148"/>
      <c r="VR24" s="148"/>
      <c r="VS24" s="148"/>
      <c r="VT24" s="148"/>
      <c r="VU24" s="148"/>
      <c r="VV24" s="148"/>
      <c r="VW24" s="148"/>
      <c r="VX24" s="148"/>
      <c r="VY24" s="148"/>
      <c r="VZ24" s="148"/>
      <c r="WA24" s="148"/>
      <c r="WB24" s="148"/>
      <c r="WC24" s="148"/>
      <c r="WD24" s="148"/>
      <c r="WE24" s="148"/>
      <c r="WF24" s="148"/>
      <c r="WG24" s="148"/>
      <c r="WH24" s="148"/>
      <c r="WI24" s="148"/>
      <c r="WJ24" s="148"/>
      <c r="WK24" s="148"/>
      <c r="WL24" s="148"/>
      <c r="WM24" s="148"/>
      <c r="WN24" s="148"/>
      <c r="WO24" s="148"/>
      <c r="WP24" s="148"/>
      <c r="WQ24" s="148"/>
      <c r="WR24" s="148"/>
      <c r="WS24" s="148"/>
      <c r="WT24" s="148"/>
      <c r="WU24" s="148"/>
      <c r="WV24" s="148"/>
      <c r="WW24" s="148"/>
      <c r="WX24" s="148"/>
      <c r="WY24" s="148"/>
      <c r="WZ24" s="148"/>
      <c r="XA24" s="148"/>
      <c r="XB24" s="148"/>
      <c r="XC24" s="148"/>
      <c r="XD24" s="148"/>
      <c r="XE24" s="148"/>
      <c r="XF24" s="148"/>
      <c r="XG24" s="148"/>
      <c r="XH24" s="148"/>
      <c r="XI24" s="148"/>
      <c r="XJ24" s="148"/>
      <c r="XK24" s="148"/>
      <c r="XL24" s="148"/>
      <c r="XM24" s="148"/>
      <c r="XN24" s="148"/>
      <c r="XO24" s="148"/>
      <c r="XP24" s="148"/>
      <c r="XQ24" s="148"/>
      <c r="XR24" s="148"/>
      <c r="XS24" s="148"/>
      <c r="XT24" s="148"/>
      <c r="XU24" s="148"/>
      <c r="XV24" s="148"/>
      <c r="XW24" s="148"/>
      <c r="XX24" s="148"/>
      <c r="XY24" s="148"/>
      <c r="XZ24" s="148"/>
      <c r="YA24" s="148"/>
      <c r="YB24" s="148"/>
      <c r="YC24" s="148"/>
      <c r="YD24" s="148"/>
      <c r="YE24" s="148"/>
      <c r="YF24" s="148"/>
      <c r="YG24" s="148"/>
      <c r="YH24" s="148"/>
      <c r="YI24" s="148"/>
      <c r="YJ24" s="148"/>
      <c r="YK24" s="148"/>
      <c r="YL24" s="148"/>
      <c r="YM24" s="148"/>
      <c r="YN24" s="148"/>
      <c r="YO24" s="148"/>
      <c r="YP24" s="148"/>
      <c r="YQ24" s="148"/>
      <c r="YR24" s="148"/>
      <c r="YS24" s="148"/>
      <c r="YT24" s="148"/>
      <c r="YU24" s="148"/>
      <c r="YV24" s="148"/>
      <c r="YW24" s="148"/>
      <c r="YX24" s="148"/>
      <c r="YY24" s="148"/>
      <c r="YZ24" s="148"/>
      <c r="ZA24" s="148"/>
      <c r="ZB24" s="148"/>
      <c r="ZC24" s="148"/>
      <c r="ZD24" s="148"/>
      <c r="ZE24" s="148"/>
      <c r="ZF24" s="148"/>
      <c r="ZG24" s="148"/>
      <c r="ZH24" s="148"/>
      <c r="ZI24" s="148"/>
      <c r="ZJ24" s="148"/>
      <c r="ZK24" s="148"/>
      <c r="ZL24" s="148"/>
      <c r="ZM24" s="148"/>
      <c r="ZN24" s="148"/>
      <c r="ZO24" s="148"/>
      <c r="ZP24" s="148"/>
      <c r="ZQ24" s="148"/>
      <c r="ZR24" s="148"/>
      <c r="ZS24" s="148"/>
      <c r="ZT24" s="148"/>
      <c r="ZU24" s="148"/>
      <c r="ZV24" s="148"/>
      <c r="ZW24" s="148"/>
      <c r="ZX24" s="148"/>
      <c r="ZY24" s="148"/>
      <c r="ZZ24" s="148"/>
      <c r="AAA24" s="148"/>
      <c r="AAB24" s="148"/>
      <c r="AAC24" s="148"/>
      <c r="AAD24" s="148"/>
      <c r="AAE24" s="148"/>
      <c r="AAF24" s="148"/>
      <c r="AAG24" s="148"/>
      <c r="AAH24" s="148"/>
      <c r="AAI24" s="148"/>
      <c r="AAJ24" s="148"/>
      <c r="AAK24" s="148"/>
      <c r="AAL24" s="148"/>
      <c r="AAM24" s="148"/>
      <c r="AAN24" s="148"/>
      <c r="AAO24" s="148"/>
      <c r="AAP24" s="148"/>
      <c r="AAQ24" s="148"/>
      <c r="AAR24" s="148"/>
      <c r="AAS24" s="148"/>
      <c r="AAT24" s="148"/>
      <c r="AAU24" s="148"/>
      <c r="AAV24" s="148"/>
      <c r="AAW24" s="148"/>
      <c r="AAX24" s="148"/>
      <c r="AAY24" s="148"/>
      <c r="AAZ24" s="148"/>
      <c r="ABA24" s="148"/>
      <c r="ABB24" s="148"/>
      <c r="ABC24" s="148"/>
      <c r="ABD24" s="148"/>
      <c r="ABE24" s="148"/>
      <c r="ABF24" s="148"/>
      <c r="ABG24" s="148"/>
      <c r="ABH24" s="148"/>
      <c r="ABI24" s="148"/>
      <c r="ABJ24" s="148"/>
      <c r="ABK24" s="148"/>
      <c r="ABL24" s="148"/>
      <c r="ABM24" s="148"/>
      <c r="ABN24" s="148"/>
      <c r="ABO24" s="148"/>
      <c r="ABP24" s="148"/>
      <c r="ABQ24" s="148"/>
      <c r="ABR24" s="148"/>
      <c r="ABS24" s="148"/>
      <c r="ABT24" s="148"/>
      <c r="ABU24" s="148"/>
      <c r="ABV24" s="148"/>
      <c r="ABW24" s="148"/>
      <c r="ABX24" s="148"/>
      <c r="ABY24" s="148"/>
      <c r="ABZ24" s="148"/>
      <c r="ACA24" s="148"/>
      <c r="ACB24" s="148"/>
      <c r="ACC24" s="148"/>
      <c r="ACD24" s="148"/>
      <c r="ACE24" s="148"/>
      <c r="ACF24" s="148"/>
      <c r="ACG24" s="148"/>
      <c r="ACH24" s="148"/>
      <c r="ACI24" s="148"/>
      <c r="ACJ24" s="148"/>
      <c r="ACK24" s="148"/>
      <c r="ACL24" s="148"/>
      <c r="ACM24" s="148"/>
      <c r="ACN24" s="148"/>
      <c r="ACO24" s="148"/>
      <c r="ACP24" s="148"/>
      <c r="ACQ24" s="148"/>
      <c r="ACR24" s="148"/>
      <c r="ACS24" s="148"/>
      <c r="ACT24" s="148"/>
      <c r="ACU24" s="148"/>
      <c r="ACV24" s="148"/>
      <c r="ACW24" s="148"/>
      <c r="ACX24" s="148"/>
      <c r="ACY24" s="148"/>
      <c r="ACZ24" s="148"/>
      <c r="ADA24" s="148"/>
      <c r="ADB24" s="148"/>
      <c r="ADC24" s="148"/>
      <c r="ADD24" s="148"/>
      <c r="ADE24" s="148"/>
      <c r="ADF24" s="148"/>
      <c r="ADG24" s="148"/>
      <c r="ADH24" s="148"/>
      <c r="ADI24" s="148"/>
      <c r="ADJ24" s="148"/>
      <c r="ADK24" s="148"/>
      <c r="ADL24" s="148"/>
      <c r="ADM24" s="148"/>
      <c r="ADN24" s="148"/>
      <c r="ADO24" s="148"/>
      <c r="ADP24" s="148"/>
      <c r="ADQ24" s="148"/>
      <c r="ADR24" s="148"/>
      <c r="ADS24" s="148"/>
      <c r="ADT24" s="148"/>
      <c r="ADU24" s="148"/>
      <c r="ADV24" s="148"/>
      <c r="ADW24" s="148"/>
      <c r="ADX24" s="148"/>
      <c r="ADY24" s="148"/>
      <c r="ADZ24" s="148"/>
      <c r="AEA24" s="148"/>
      <c r="AEB24" s="148"/>
      <c r="AEC24" s="148"/>
      <c r="AED24" s="148"/>
      <c r="AEE24" s="148"/>
      <c r="AEF24" s="148"/>
      <c r="AEG24" s="148"/>
      <c r="AEH24" s="148"/>
      <c r="AEI24" s="148"/>
      <c r="AEJ24" s="148"/>
      <c r="AEK24" s="148"/>
      <c r="AEL24" s="148"/>
      <c r="AEM24" s="148"/>
      <c r="AEN24" s="148"/>
      <c r="AEO24" s="148"/>
      <c r="AEP24" s="148"/>
      <c r="AEQ24" s="148"/>
      <c r="AER24" s="148"/>
      <c r="AES24" s="148"/>
      <c r="AET24" s="148"/>
      <c r="AEU24" s="148"/>
      <c r="AEV24" s="148"/>
      <c r="AEW24" s="148"/>
      <c r="AEX24" s="148"/>
      <c r="AEY24" s="148"/>
      <c r="AEZ24" s="148"/>
      <c r="AFA24" s="148"/>
      <c r="AFB24" s="148"/>
      <c r="AFC24" s="148"/>
      <c r="AFD24" s="148"/>
      <c r="AFE24" s="148"/>
      <c r="AFF24" s="148"/>
      <c r="AFG24" s="148"/>
      <c r="AFH24" s="148"/>
      <c r="AFI24" s="148"/>
      <c r="AFJ24" s="148"/>
      <c r="AFK24" s="148"/>
      <c r="AFL24" s="148"/>
      <c r="AFM24" s="148"/>
      <c r="AFN24" s="148"/>
      <c r="AFO24" s="148"/>
      <c r="AFP24" s="148"/>
      <c r="AFQ24" s="148"/>
      <c r="AFR24" s="148"/>
      <c r="AFS24" s="148"/>
      <c r="AFT24" s="148"/>
      <c r="AFU24" s="148"/>
      <c r="AFV24" s="148"/>
      <c r="AFW24" s="148"/>
      <c r="AFX24" s="148"/>
      <c r="AFY24" s="148"/>
      <c r="AFZ24" s="148"/>
      <c r="AGA24" s="148"/>
      <c r="AGB24" s="148"/>
      <c r="AGC24" s="148"/>
      <c r="AGD24" s="148"/>
      <c r="AGE24" s="148"/>
      <c r="AGF24" s="148"/>
      <c r="AGG24" s="148"/>
      <c r="AGH24" s="148"/>
      <c r="AGI24" s="148"/>
      <c r="AGJ24" s="148"/>
      <c r="AGK24" s="148"/>
      <c r="AGL24" s="148"/>
      <c r="AGM24" s="148"/>
      <c r="AGN24" s="148"/>
      <c r="AGO24" s="148"/>
      <c r="AGP24" s="148"/>
      <c r="AGQ24" s="148"/>
      <c r="AGR24" s="148"/>
      <c r="AGS24" s="148"/>
      <c r="AGT24" s="148"/>
      <c r="AGU24" s="148"/>
      <c r="AGV24" s="148"/>
      <c r="AGW24" s="148"/>
      <c r="AGX24" s="148"/>
      <c r="AGY24" s="148"/>
      <c r="AGZ24" s="148"/>
      <c r="AHA24" s="148"/>
      <c r="AHB24" s="148"/>
      <c r="AHC24" s="148"/>
      <c r="AHD24" s="148"/>
      <c r="AHE24" s="148"/>
      <c r="AHF24" s="148"/>
      <c r="AHG24" s="148"/>
      <c r="AHH24" s="148"/>
      <c r="AHI24" s="148"/>
      <c r="AHJ24" s="148"/>
      <c r="AHK24" s="148"/>
      <c r="AHL24" s="148"/>
      <c r="AHM24" s="148"/>
      <c r="AHN24" s="148"/>
      <c r="AHO24" s="148"/>
      <c r="AHP24" s="148"/>
      <c r="AHQ24" s="148"/>
      <c r="AHR24" s="148"/>
      <c r="AHS24" s="148"/>
      <c r="AHT24" s="148"/>
      <c r="AHU24" s="148"/>
      <c r="AHV24" s="148"/>
      <c r="AHW24" s="148"/>
      <c r="AHX24" s="148"/>
      <c r="AHY24" s="148"/>
      <c r="AHZ24" s="148"/>
      <c r="AIA24" s="148"/>
      <c r="AIB24" s="148"/>
      <c r="AIC24" s="148"/>
      <c r="AID24" s="148"/>
      <c r="AIE24" s="148"/>
      <c r="AIF24" s="148"/>
      <c r="AIG24" s="148"/>
      <c r="AIH24" s="148"/>
      <c r="AII24" s="148"/>
      <c r="AIJ24" s="148"/>
      <c r="AIK24" s="148"/>
      <c r="AIL24" s="148"/>
      <c r="AIM24" s="148"/>
      <c r="AIN24" s="148"/>
      <c r="AIO24" s="148"/>
      <c r="AIP24" s="148"/>
      <c r="AIQ24" s="148"/>
      <c r="AIR24" s="148"/>
      <c r="AIS24" s="148"/>
      <c r="AIT24" s="148"/>
      <c r="AIU24" s="148"/>
      <c r="AIV24" s="148"/>
      <c r="AIW24" s="148"/>
      <c r="AIX24" s="148"/>
      <c r="AIY24" s="148"/>
      <c r="AIZ24" s="148"/>
      <c r="AJA24" s="148"/>
      <c r="AJB24" s="148"/>
      <c r="AJC24" s="148"/>
      <c r="AJD24" s="148"/>
      <c r="AJE24" s="148"/>
      <c r="AJF24" s="148"/>
      <c r="AJG24" s="148"/>
      <c r="AJH24" s="148"/>
      <c r="AJI24" s="148"/>
      <c r="AJJ24" s="148"/>
      <c r="AJK24" s="148"/>
      <c r="AJL24" s="148"/>
      <c r="AJM24" s="148"/>
      <c r="AJN24" s="148"/>
      <c r="AJO24" s="148"/>
      <c r="AJP24" s="148"/>
      <c r="AJQ24" s="148"/>
      <c r="AJR24" s="148"/>
      <c r="AJS24" s="148"/>
      <c r="AJT24" s="148"/>
      <c r="AJU24" s="148"/>
      <c r="AJV24" s="148"/>
      <c r="AJW24" s="148"/>
      <c r="AJX24" s="148"/>
      <c r="AJY24" s="148"/>
      <c r="AJZ24" s="148"/>
      <c r="AKA24" s="148"/>
      <c r="AKB24" s="148"/>
      <c r="AKC24" s="148"/>
      <c r="AKD24" s="148"/>
      <c r="AKE24" s="148"/>
      <c r="AKF24" s="148"/>
      <c r="AKG24" s="148"/>
      <c r="AKH24" s="148"/>
      <c r="AKI24" s="148"/>
      <c r="AKJ24" s="148"/>
      <c r="AKK24" s="148"/>
      <c r="AKL24" s="148"/>
      <c r="AKM24" s="148"/>
      <c r="AKN24" s="148"/>
      <c r="AKO24" s="148"/>
      <c r="AKP24" s="148"/>
      <c r="AKQ24" s="148"/>
      <c r="AKR24" s="148"/>
      <c r="AKS24" s="148"/>
      <c r="AKT24" s="148"/>
      <c r="AKU24" s="148"/>
      <c r="AKV24" s="148"/>
      <c r="AKW24" s="148"/>
      <c r="AKX24" s="148"/>
      <c r="AKY24" s="148"/>
      <c r="AKZ24" s="148"/>
      <c r="ALA24" s="148"/>
      <c r="ALB24" s="148"/>
      <c r="ALC24" s="148"/>
      <c r="ALD24" s="148"/>
      <c r="ALE24" s="148"/>
      <c r="ALF24" s="148"/>
      <c r="ALG24" s="148"/>
      <c r="ALH24" s="148"/>
      <c r="ALI24" s="148"/>
      <c r="ALJ24" s="148"/>
      <c r="ALK24" s="148"/>
      <c r="ALL24" s="148"/>
      <c r="ALM24" s="148"/>
      <c r="ALN24" s="148"/>
      <c r="ALO24" s="148"/>
      <c r="ALP24" s="148"/>
      <c r="ALQ24" s="148"/>
      <c r="ALR24" s="148"/>
      <c r="ALS24" s="148"/>
      <c r="ALT24" s="148"/>
      <c r="ALU24" s="148"/>
      <c r="ALV24" s="148"/>
      <c r="ALW24" s="148"/>
      <c r="ALX24" s="148"/>
      <c r="ALY24" s="148"/>
      <c r="ALZ24" s="148"/>
      <c r="AMA24" s="148"/>
      <c r="AMB24" s="148"/>
      <c r="AMC24" s="148"/>
      <c r="AMD24" s="148"/>
      <c r="AME24" s="148"/>
      <c r="AMF24" s="148"/>
      <c r="AMG24" s="148"/>
      <c r="AMH24" s="148"/>
      <c r="AMI24" s="148"/>
      <c r="AMJ24" s="148"/>
      <c r="AMK24" s="148"/>
      <c r="AML24" s="148"/>
    </row>
    <row r="25" spans="1:1026" s="142" customFormat="1">
      <c r="A25" s="148" t="str">
        <f t="shared" ref="A25:A29" si="5">CONCATENATE(I25,".",K25)</f>
        <v>LOAN.SENT_TO_CIB</v>
      </c>
      <c r="B25" s="134">
        <f t="shared" si="4"/>
        <v>110021</v>
      </c>
      <c r="C25" s="155">
        <v>0</v>
      </c>
      <c r="D25" s="155">
        <v>1</v>
      </c>
      <c r="E25" s="155">
        <f t="shared" si="1"/>
        <v>100000</v>
      </c>
      <c r="F25" s="155">
        <v>100000</v>
      </c>
      <c r="G25" s="155" t="s">
        <v>34</v>
      </c>
      <c r="H25" s="155">
        <v>100000</v>
      </c>
      <c r="I25" s="148" t="s">
        <v>505</v>
      </c>
      <c r="J25" s="155">
        <f>VLOOKUP(I25,T_FSM_TYPE!$A:$B,2,0)</f>
        <v>110000</v>
      </c>
      <c r="K25" s="142" t="s">
        <v>579</v>
      </c>
      <c r="L25" s="148" t="s">
        <v>37</v>
      </c>
      <c r="M25" s="216" t="str">
        <f t="shared" si="2"/>
        <v>SENT_TO_CIB</v>
      </c>
      <c r="N25" s="145" t="str">
        <f t="shared" si="3"/>
        <v>INSERT INTO T_FSM_STATE VALUES(110021, 0, 1, 100000, 100000, GETDATE(), 100000, 110000, 'SENT_TO_CIB', '?' ,'SENT_TO_CIB')</v>
      </c>
      <c r="O25" s="148"/>
      <c r="P25" s="148"/>
      <c r="Q25" s="148"/>
      <c r="R25" s="148"/>
      <c r="S25" s="148"/>
      <c r="T25" s="148"/>
      <c r="U25" s="148"/>
      <c r="V25" s="148"/>
      <c r="W25" s="148"/>
      <c r="X25" s="148"/>
      <c r="Y25" s="148"/>
      <c r="Z25" s="148"/>
      <c r="AA25" s="148"/>
      <c r="AB25" s="148"/>
      <c r="AC25" s="148"/>
      <c r="AD25" s="148"/>
      <c r="AE25" s="148"/>
      <c r="AF25" s="148"/>
      <c r="AG25" s="148"/>
      <c r="AH25" s="148"/>
      <c r="AI25" s="148"/>
      <c r="AJ25" s="148"/>
      <c r="AK25" s="148"/>
      <c r="AL25" s="148"/>
      <c r="AM25" s="148"/>
      <c r="AN25" s="148"/>
      <c r="AO25" s="148"/>
      <c r="AP25" s="148"/>
      <c r="AQ25" s="148"/>
      <c r="AR25" s="148"/>
      <c r="AS25" s="148"/>
      <c r="AT25" s="148"/>
      <c r="AU25" s="148"/>
      <c r="AV25" s="148"/>
      <c r="AW25" s="148"/>
      <c r="AX25" s="148"/>
      <c r="AY25" s="148"/>
      <c r="AZ25" s="148"/>
      <c r="BA25" s="148"/>
      <c r="BB25" s="148"/>
      <c r="BC25" s="148"/>
      <c r="BD25" s="148"/>
      <c r="BE25" s="148"/>
      <c r="BF25" s="148"/>
      <c r="BG25" s="148"/>
      <c r="BH25" s="148"/>
      <c r="BI25" s="148"/>
      <c r="BJ25" s="148"/>
      <c r="BK25" s="148"/>
      <c r="BL25" s="148"/>
      <c r="BM25" s="148"/>
      <c r="BN25" s="148"/>
      <c r="BO25" s="148"/>
      <c r="BP25" s="148"/>
      <c r="BQ25" s="148"/>
      <c r="BR25" s="148"/>
      <c r="BS25" s="148"/>
      <c r="BT25" s="148"/>
      <c r="BU25" s="148"/>
      <c r="BV25" s="148"/>
      <c r="BW25" s="148"/>
      <c r="BX25" s="148"/>
      <c r="BY25" s="148"/>
      <c r="BZ25" s="148"/>
      <c r="CA25" s="148"/>
      <c r="CB25" s="148"/>
      <c r="CC25" s="148"/>
      <c r="CD25" s="148"/>
      <c r="CE25" s="148"/>
      <c r="CF25" s="148"/>
      <c r="CG25" s="148"/>
      <c r="CH25" s="148"/>
      <c r="CI25" s="148"/>
      <c r="CJ25" s="148"/>
      <c r="CK25" s="148"/>
      <c r="CL25" s="148"/>
      <c r="CM25" s="148"/>
      <c r="CN25" s="148"/>
      <c r="CO25" s="148"/>
      <c r="CP25" s="148"/>
      <c r="CQ25" s="148"/>
      <c r="CR25" s="148"/>
      <c r="CS25" s="148"/>
      <c r="CT25" s="148"/>
      <c r="CU25" s="148"/>
      <c r="CV25" s="148"/>
      <c r="CW25" s="148"/>
      <c r="CX25" s="148"/>
      <c r="CY25" s="148"/>
      <c r="CZ25" s="148"/>
      <c r="DA25" s="148"/>
      <c r="DB25" s="148"/>
      <c r="DC25" s="148"/>
      <c r="DD25" s="148"/>
      <c r="DE25" s="148"/>
      <c r="DF25" s="148"/>
      <c r="DG25" s="148"/>
      <c r="DH25" s="148"/>
      <c r="DI25" s="148"/>
      <c r="DJ25" s="148"/>
      <c r="DK25" s="148"/>
      <c r="DL25" s="148"/>
      <c r="DM25" s="148"/>
      <c r="DN25" s="148"/>
      <c r="DO25" s="148"/>
      <c r="DP25" s="148"/>
      <c r="DQ25" s="148"/>
      <c r="DR25" s="148"/>
      <c r="DS25" s="148"/>
      <c r="DT25" s="148"/>
      <c r="DU25" s="148"/>
      <c r="DV25" s="148"/>
      <c r="DW25" s="148"/>
      <c r="DX25" s="148"/>
      <c r="DY25" s="148"/>
      <c r="DZ25" s="148"/>
      <c r="EA25" s="148"/>
      <c r="EB25" s="148"/>
      <c r="EC25" s="148"/>
      <c r="ED25" s="148"/>
      <c r="EE25" s="148"/>
      <c r="EF25" s="148"/>
      <c r="EG25" s="148"/>
      <c r="EH25" s="148"/>
      <c r="EI25" s="148"/>
      <c r="EJ25" s="148"/>
      <c r="EK25" s="148"/>
      <c r="EL25" s="148"/>
      <c r="EM25" s="148"/>
      <c r="EN25" s="148"/>
      <c r="EO25" s="148"/>
      <c r="EP25" s="148"/>
      <c r="EQ25" s="148"/>
      <c r="ER25" s="148"/>
      <c r="ES25" s="148"/>
      <c r="ET25" s="148"/>
      <c r="EU25" s="148"/>
      <c r="EV25" s="148"/>
      <c r="EW25" s="148"/>
      <c r="EX25" s="148"/>
      <c r="EY25" s="148"/>
      <c r="EZ25" s="148"/>
      <c r="FA25" s="148"/>
      <c r="FB25" s="148"/>
      <c r="FC25" s="148"/>
      <c r="FD25" s="148"/>
      <c r="FE25" s="148"/>
      <c r="FF25" s="148"/>
      <c r="FG25" s="148"/>
      <c r="FH25" s="148"/>
      <c r="FI25" s="148"/>
      <c r="FJ25" s="148"/>
      <c r="FK25" s="148"/>
      <c r="FL25" s="148"/>
      <c r="FM25" s="148"/>
      <c r="FN25" s="148"/>
      <c r="FO25" s="148"/>
      <c r="FP25" s="148"/>
      <c r="FQ25" s="148"/>
      <c r="FR25" s="148"/>
      <c r="FS25" s="148"/>
      <c r="FT25" s="148"/>
      <c r="FU25" s="148"/>
      <c r="FV25" s="148"/>
      <c r="FW25" s="148"/>
      <c r="FX25" s="148"/>
      <c r="FY25" s="148"/>
      <c r="FZ25" s="148"/>
      <c r="GA25" s="148"/>
      <c r="GB25" s="148"/>
      <c r="GC25" s="148"/>
      <c r="GD25" s="148"/>
      <c r="GE25" s="148"/>
      <c r="GF25" s="148"/>
      <c r="GG25" s="148"/>
      <c r="GH25" s="148"/>
      <c r="GI25" s="148"/>
      <c r="GJ25" s="148"/>
      <c r="GK25" s="148"/>
      <c r="GL25" s="148"/>
      <c r="GM25" s="148"/>
      <c r="GN25" s="148"/>
      <c r="GO25" s="148"/>
      <c r="GP25" s="148"/>
      <c r="GQ25" s="148"/>
      <c r="GR25" s="148"/>
      <c r="GS25" s="148"/>
      <c r="GT25" s="148"/>
      <c r="GU25" s="148"/>
      <c r="GV25" s="148"/>
      <c r="GW25" s="148"/>
      <c r="GX25" s="148"/>
      <c r="GY25" s="148"/>
      <c r="GZ25" s="148"/>
      <c r="HA25" s="148"/>
      <c r="HB25" s="148"/>
      <c r="HC25" s="148"/>
      <c r="HD25" s="148"/>
      <c r="HE25" s="148"/>
      <c r="HF25" s="148"/>
      <c r="HG25" s="148"/>
      <c r="HH25" s="148"/>
      <c r="HI25" s="148"/>
      <c r="HJ25" s="148"/>
      <c r="HK25" s="148"/>
      <c r="HL25" s="148"/>
      <c r="HM25" s="148"/>
      <c r="HN25" s="148"/>
      <c r="HO25" s="148"/>
      <c r="HP25" s="148"/>
      <c r="HQ25" s="148"/>
      <c r="HR25" s="148"/>
      <c r="HS25" s="148"/>
      <c r="HT25" s="148"/>
      <c r="HU25" s="148"/>
      <c r="HV25" s="148"/>
      <c r="HW25" s="148"/>
      <c r="HX25" s="148"/>
      <c r="HY25" s="148"/>
      <c r="HZ25" s="148"/>
      <c r="IA25" s="148"/>
      <c r="IB25" s="148"/>
      <c r="IC25" s="148"/>
      <c r="ID25" s="148"/>
      <c r="IE25" s="148"/>
      <c r="IF25" s="148"/>
      <c r="IG25" s="148"/>
      <c r="IH25" s="148"/>
      <c r="II25" s="148"/>
      <c r="IJ25" s="148"/>
      <c r="IK25" s="148"/>
      <c r="IL25" s="148"/>
      <c r="IM25" s="148"/>
      <c r="IN25" s="148"/>
      <c r="IO25" s="148"/>
      <c r="IP25" s="148"/>
      <c r="IQ25" s="148"/>
      <c r="IR25" s="148"/>
      <c r="IS25" s="148"/>
      <c r="IT25" s="148"/>
      <c r="IU25" s="148"/>
      <c r="IV25" s="148"/>
      <c r="IW25" s="148"/>
      <c r="IX25" s="148"/>
      <c r="IY25" s="148"/>
      <c r="IZ25" s="148"/>
      <c r="JA25" s="148"/>
      <c r="JB25" s="148"/>
      <c r="JC25" s="148"/>
      <c r="JD25" s="148"/>
      <c r="JE25" s="148"/>
      <c r="JF25" s="148"/>
      <c r="JG25" s="148"/>
      <c r="JH25" s="148"/>
      <c r="JI25" s="148"/>
      <c r="JJ25" s="148"/>
      <c r="JK25" s="148"/>
      <c r="JL25" s="148"/>
      <c r="JM25" s="148"/>
      <c r="JN25" s="148"/>
      <c r="JO25" s="148"/>
      <c r="JP25" s="148"/>
      <c r="JQ25" s="148"/>
      <c r="JR25" s="148"/>
      <c r="JS25" s="148"/>
      <c r="JT25" s="148"/>
      <c r="JU25" s="148"/>
      <c r="JV25" s="148"/>
      <c r="JW25" s="148"/>
      <c r="JX25" s="148"/>
      <c r="JY25" s="148"/>
      <c r="JZ25" s="148"/>
      <c r="KA25" s="148"/>
      <c r="KB25" s="148"/>
      <c r="KC25" s="148"/>
      <c r="KD25" s="148"/>
      <c r="KE25" s="148"/>
      <c r="KF25" s="148"/>
      <c r="KG25" s="148"/>
      <c r="KH25" s="148"/>
      <c r="KI25" s="148"/>
      <c r="KJ25" s="148"/>
      <c r="KK25" s="148"/>
      <c r="KL25" s="148"/>
      <c r="KM25" s="148"/>
      <c r="KN25" s="148"/>
      <c r="KO25" s="148"/>
      <c r="KP25" s="148"/>
      <c r="KQ25" s="148"/>
      <c r="KR25" s="148"/>
      <c r="KS25" s="148"/>
      <c r="KT25" s="148"/>
      <c r="KU25" s="148"/>
      <c r="KV25" s="148"/>
      <c r="KW25" s="148"/>
      <c r="KX25" s="148"/>
      <c r="KY25" s="148"/>
      <c r="KZ25" s="148"/>
      <c r="LA25" s="148"/>
      <c r="LB25" s="148"/>
      <c r="LC25" s="148"/>
      <c r="LD25" s="148"/>
      <c r="LE25" s="148"/>
      <c r="LF25" s="148"/>
      <c r="LG25" s="148"/>
      <c r="LH25" s="148"/>
      <c r="LI25" s="148"/>
      <c r="LJ25" s="148"/>
      <c r="LK25" s="148"/>
      <c r="LL25" s="148"/>
      <c r="LM25" s="148"/>
      <c r="LN25" s="148"/>
      <c r="LO25" s="148"/>
      <c r="LP25" s="148"/>
      <c r="LQ25" s="148"/>
      <c r="LR25" s="148"/>
      <c r="LS25" s="148"/>
      <c r="LT25" s="148"/>
      <c r="LU25" s="148"/>
      <c r="LV25" s="148"/>
      <c r="LW25" s="148"/>
      <c r="LX25" s="148"/>
      <c r="LY25" s="148"/>
      <c r="LZ25" s="148"/>
      <c r="MA25" s="148"/>
      <c r="MB25" s="148"/>
      <c r="MC25" s="148"/>
      <c r="MD25" s="148"/>
      <c r="ME25" s="148"/>
      <c r="MF25" s="148"/>
      <c r="MG25" s="148"/>
      <c r="MH25" s="148"/>
      <c r="MI25" s="148"/>
      <c r="MJ25" s="148"/>
      <c r="MK25" s="148"/>
      <c r="ML25" s="148"/>
      <c r="MM25" s="148"/>
      <c r="MN25" s="148"/>
      <c r="MO25" s="148"/>
      <c r="MP25" s="148"/>
      <c r="MQ25" s="148"/>
      <c r="MR25" s="148"/>
      <c r="MS25" s="148"/>
      <c r="MT25" s="148"/>
      <c r="MU25" s="148"/>
      <c r="MV25" s="148"/>
      <c r="MW25" s="148"/>
      <c r="MX25" s="148"/>
      <c r="MY25" s="148"/>
      <c r="MZ25" s="148"/>
      <c r="NA25" s="148"/>
      <c r="NB25" s="148"/>
      <c r="NC25" s="148"/>
      <c r="ND25" s="148"/>
      <c r="NE25" s="148"/>
      <c r="NF25" s="148"/>
      <c r="NG25" s="148"/>
      <c r="NH25" s="148"/>
      <c r="NI25" s="148"/>
      <c r="NJ25" s="148"/>
      <c r="NK25" s="148"/>
      <c r="NL25" s="148"/>
      <c r="NM25" s="148"/>
      <c r="NN25" s="148"/>
      <c r="NO25" s="148"/>
      <c r="NP25" s="148"/>
      <c r="NQ25" s="148"/>
      <c r="NR25" s="148"/>
      <c r="NS25" s="148"/>
      <c r="NT25" s="148"/>
      <c r="NU25" s="148"/>
      <c r="NV25" s="148"/>
      <c r="NW25" s="148"/>
      <c r="NX25" s="148"/>
      <c r="NY25" s="148"/>
      <c r="NZ25" s="148"/>
      <c r="OA25" s="148"/>
      <c r="OB25" s="148"/>
      <c r="OC25" s="148"/>
      <c r="OD25" s="148"/>
      <c r="OE25" s="148"/>
      <c r="OF25" s="148"/>
      <c r="OG25" s="148"/>
      <c r="OH25" s="148"/>
      <c r="OI25" s="148"/>
      <c r="OJ25" s="148"/>
      <c r="OK25" s="148"/>
      <c r="OL25" s="148"/>
      <c r="OM25" s="148"/>
      <c r="ON25" s="148"/>
      <c r="OO25" s="148"/>
      <c r="OP25" s="148"/>
      <c r="OQ25" s="148"/>
      <c r="OR25" s="148"/>
      <c r="OS25" s="148"/>
      <c r="OT25" s="148"/>
      <c r="OU25" s="148"/>
      <c r="OV25" s="148"/>
      <c r="OW25" s="148"/>
      <c r="OX25" s="148"/>
      <c r="OY25" s="148"/>
      <c r="OZ25" s="148"/>
      <c r="PA25" s="148"/>
      <c r="PB25" s="148"/>
      <c r="PC25" s="148"/>
      <c r="PD25" s="148"/>
      <c r="PE25" s="148"/>
      <c r="PF25" s="148"/>
      <c r="PG25" s="148"/>
      <c r="PH25" s="148"/>
      <c r="PI25" s="148"/>
      <c r="PJ25" s="148"/>
      <c r="PK25" s="148"/>
      <c r="PL25" s="148"/>
      <c r="PM25" s="148"/>
      <c r="PN25" s="148"/>
      <c r="PO25" s="148"/>
      <c r="PP25" s="148"/>
      <c r="PQ25" s="148"/>
      <c r="PR25" s="148"/>
      <c r="PS25" s="148"/>
      <c r="PT25" s="148"/>
      <c r="PU25" s="148"/>
      <c r="PV25" s="148"/>
      <c r="PW25" s="148"/>
      <c r="PX25" s="148"/>
      <c r="PY25" s="148"/>
      <c r="PZ25" s="148"/>
      <c r="QA25" s="148"/>
      <c r="QB25" s="148"/>
      <c r="QC25" s="148"/>
      <c r="QD25" s="148"/>
      <c r="QE25" s="148"/>
      <c r="QF25" s="148"/>
      <c r="QG25" s="148"/>
      <c r="QH25" s="148"/>
      <c r="QI25" s="148"/>
      <c r="QJ25" s="148"/>
      <c r="QK25" s="148"/>
      <c r="QL25" s="148"/>
      <c r="QM25" s="148"/>
      <c r="QN25" s="148"/>
      <c r="QO25" s="148"/>
      <c r="QP25" s="148"/>
      <c r="QQ25" s="148"/>
      <c r="QR25" s="148"/>
      <c r="QS25" s="148"/>
      <c r="QT25" s="148"/>
      <c r="QU25" s="148"/>
      <c r="QV25" s="148"/>
      <c r="QW25" s="148"/>
      <c r="QX25" s="148"/>
      <c r="QY25" s="148"/>
      <c r="QZ25" s="148"/>
      <c r="RA25" s="148"/>
      <c r="RB25" s="148"/>
      <c r="RC25" s="148"/>
      <c r="RD25" s="148"/>
      <c r="RE25" s="148"/>
      <c r="RF25" s="148"/>
      <c r="RG25" s="148"/>
      <c r="RH25" s="148"/>
      <c r="RI25" s="148"/>
      <c r="RJ25" s="148"/>
      <c r="RK25" s="148"/>
      <c r="RL25" s="148"/>
      <c r="RM25" s="148"/>
      <c r="RN25" s="148"/>
      <c r="RO25" s="148"/>
      <c r="RP25" s="148"/>
      <c r="RQ25" s="148"/>
      <c r="RR25" s="148"/>
      <c r="RS25" s="148"/>
      <c r="RT25" s="148"/>
      <c r="RU25" s="148"/>
      <c r="RV25" s="148"/>
      <c r="RW25" s="148"/>
      <c r="RX25" s="148"/>
      <c r="RY25" s="148"/>
      <c r="RZ25" s="148"/>
      <c r="SA25" s="148"/>
      <c r="SB25" s="148"/>
      <c r="SC25" s="148"/>
      <c r="SD25" s="148"/>
      <c r="SE25" s="148"/>
      <c r="SF25" s="148"/>
      <c r="SG25" s="148"/>
      <c r="SH25" s="148"/>
      <c r="SI25" s="148"/>
      <c r="SJ25" s="148"/>
      <c r="SK25" s="148"/>
      <c r="SL25" s="148"/>
      <c r="SM25" s="148"/>
      <c r="SN25" s="148"/>
      <c r="SO25" s="148"/>
      <c r="SP25" s="148"/>
      <c r="SQ25" s="148"/>
      <c r="SR25" s="148"/>
      <c r="SS25" s="148"/>
      <c r="ST25" s="148"/>
      <c r="SU25" s="148"/>
      <c r="SV25" s="148"/>
      <c r="SW25" s="148"/>
      <c r="SX25" s="148"/>
      <c r="SY25" s="148"/>
      <c r="SZ25" s="148"/>
      <c r="TA25" s="148"/>
      <c r="TB25" s="148"/>
      <c r="TC25" s="148"/>
      <c r="TD25" s="148"/>
      <c r="TE25" s="148"/>
      <c r="TF25" s="148"/>
      <c r="TG25" s="148"/>
      <c r="TH25" s="148"/>
      <c r="TI25" s="148"/>
      <c r="TJ25" s="148"/>
      <c r="TK25" s="148"/>
      <c r="TL25" s="148"/>
      <c r="TM25" s="148"/>
      <c r="TN25" s="148"/>
      <c r="TO25" s="148"/>
      <c r="TP25" s="148"/>
      <c r="TQ25" s="148"/>
      <c r="TR25" s="148"/>
      <c r="TS25" s="148"/>
      <c r="TT25" s="148"/>
      <c r="TU25" s="148"/>
      <c r="TV25" s="148"/>
      <c r="TW25" s="148"/>
      <c r="TX25" s="148"/>
      <c r="TY25" s="148"/>
      <c r="TZ25" s="148"/>
      <c r="UA25" s="148"/>
      <c r="UB25" s="148"/>
      <c r="UC25" s="148"/>
      <c r="UD25" s="148"/>
      <c r="UE25" s="148"/>
      <c r="UF25" s="148"/>
      <c r="UG25" s="148"/>
      <c r="UH25" s="148"/>
      <c r="UI25" s="148"/>
      <c r="UJ25" s="148"/>
      <c r="UK25" s="148"/>
      <c r="UL25" s="148"/>
      <c r="UM25" s="148"/>
      <c r="UN25" s="148"/>
      <c r="UO25" s="148"/>
      <c r="UP25" s="148"/>
      <c r="UQ25" s="148"/>
      <c r="UR25" s="148"/>
      <c r="US25" s="148"/>
      <c r="UT25" s="148"/>
      <c r="UU25" s="148"/>
      <c r="UV25" s="148"/>
      <c r="UW25" s="148"/>
      <c r="UX25" s="148"/>
      <c r="UY25" s="148"/>
      <c r="UZ25" s="148"/>
      <c r="VA25" s="148"/>
      <c r="VB25" s="148"/>
      <c r="VC25" s="148"/>
      <c r="VD25" s="148"/>
      <c r="VE25" s="148"/>
      <c r="VF25" s="148"/>
      <c r="VG25" s="148"/>
      <c r="VH25" s="148"/>
      <c r="VI25" s="148"/>
      <c r="VJ25" s="148"/>
      <c r="VK25" s="148"/>
      <c r="VL25" s="148"/>
      <c r="VM25" s="148"/>
      <c r="VN25" s="148"/>
      <c r="VO25" s="148"/>
      <c r="VP25" s="148"/>
      <c r="VQ25" s="148"/>
      <c r="VR25" s="148"/>
      <c r="VS25" s="148"/>
      <c r="VT25" s="148"/>
      <c r="VU25" s="148"/>
      <c r="VV25" s="148"/>
      <c r="VW25" s="148"/>
      <c r="VX25" s="148"/>
      <c r="VY25" s="148"/>
      <c r="VZ25" s="148"/>
      <c r="WA25" s="148"/>
      <c r="WB25" s="148"/>
      <c r="WC25" s="148"/>
      <c r="WD25" s="148"/>
      <c r="WE25" s="148"/>
      <c r="WF25" s="148"/>
      <c r="WG25" s="148"/>
      <c r="WH25" s="148"/>
      <c r="WI25" s="148"/>
      <c r="WJ25" s="148"/>
      <c r="WK25" s="148"/>
      <c r="WL25" s="148"/>
      <c r="WM25" s="148"/>
      <c r="WN25" s="148"/>
      <c r="WO25" s="148"/>
      <c r="WP25" s="148"/>
      <c r="WQ25" s="148"/>
      <c r="WR25" s="148"/>
      <c r="WS25" s="148"/>
      <c r="WT25" s="148"/>
      <c r="WU25" s="148"/>
      <c r="WV25" s="148"/>
      <c r="WW25" s="148"/>
      <c r="WX25" s="148"/>
      <c r="WY25" s="148"/>
      <c r="WZ25" s="148"/>
      <c r="XA25" s="148"/>
      <c r="XB25" s="148"/>
      <c r="XC25" s="148"/>
      <c r="XD25" s="148"/>
      <c r="XE25" s="148"/>
      <c r="XF25" s="148"/>
      <c r="XG25" s="148"/>
      <c r="XH25" s="148"/>
      <c r="XI25" s="148"/>
      <c r="XJ25" s="148"/>
      <c r="XK25" s="148"/>
      <c r="XL25" s="148"/>
      <c r="XM25" s="148"/>
      <c r="XN25" s="148"/>
      <c r="XO25" s="148"/>
      <c r="XP25" s="148"/>
      <c r="XQ25" s="148"/>
      <c r="XR25" s="148"/>
      <c r="XS25" s="148"/>
      <c r="XT25" s="148"/>
      <c r="XU25" s="148"/>
      <c r="XV25" s="148"/>
      <c r="XW25" s="148"/>
      <c r="XX25" s="148"/>
      <c r="XY25" s="148"/>
      <c r="XZ25" s="148"/>
      <c r="YA25" s="148"/>
      <c r="YB25" s="148"/>
      <c r="YC25" s="148"/>
      <c r="YD25" s="148"/>
      <c r="YE25" s="148"/>
      <c r="YF25" s="148"/>
      <c r="YG25" s="148"/>
      <c r="YH25" s="148"/>
      <c r="YI25" s="148"/>
      <c r="YJ25" s="148"/>
      <c r="YK25" s="148"/>
      <c r="YL25" s="148"/>
      <c r="YM25" s="148"/>
      <c r="YN25" s="148"/>
      <c r="YO25" s="148"/>
      <c r="YP25" s="148"/>
      <c r="YQ25" s="148"/>
      <c r="YR25" s="148"/>
      <c r="YS25" s="148"/>
      <c r="YT25" s="148"/>
      <c r="YU25" s="148"/>
      <c r="YV25" s="148"/>
      <c r="YW25" s="148"/>
      <c r="YX25" s="148"/>
      <c r="YY25" s="148"/>
      <c r="YZ25" s="148"/>
      <c r="ZA25" s="148"/>
      <c r="ZB25" s="148"/>
      <c r="ZC25" s="148"/>
      <c r="ZD25" s="148"/>
      <c r="ZE25" s="148"/>
      <c r="ZF25" s="148"/>
      <c r="ZG25" s="148"/>
      <c r="ZH25" s="148"/>
      <c r="ZI25" s="148"/>
      <c r="ZJ25" s="148"/>
      <c r="ZK25" s="148"/>
      <c r="ZL25" s="148"/>
      <c r="ZM25" s="148"/>
      <c r="ZN25" s="148"/>
      <c r="ZO25" s="148"/>
      <c r="ZP25" s="148"/>
      <c r="ZQ25" s="148"/>
      <c r="ZR25" s="148"/>
      <c r="ZS25" s="148"/>
      <c r="ZT25" s="148"/>
      <c r="ZU25" s="148"/>
      <c r="ZV25" s="148"/>
      <c r="ZW25" s="148"/>
      <c r="ZX25" s="148"/>
      <c r="ZY25" s="148"/>
      <c r="ZZ25" s="148"/>
      <c r="AAA25" s="148"/>
      <c r="AAB25" s="148"/>
      <c r="AAC25" s="148"/>
      <c r="AAD25" s="148"/>
      <c r="AAE25" s="148"/>
      <c r="AAF25" s="148"/>
      <c r="AAG25" s="148"/>
      <c r="AAH25" s="148"/>
      <c r="AAI25" s="148"/>
      <c r="AAJ25" s="148"/>
      <c r="AAK25" s="148"/>
      <c r="AAL25" s="148"/>
      <c r="AAM25" s="148"/>
      <c r="AAN25" s="148"/>
      <c r="AAO25" s="148"/>
      <c r="AAP25" s="148"/>
      <c r="AAQ25" s="148"/>
      <c r="AAR25" s="148"/>
      <c r="AAS25" s="148"/>
      <c r="AAT25" s="148"/>
      <c r="AAU25" s="148"/>
      <c r="AAV25" s="148"/>
      <c r="AAW25" s="148"/>
      <c r="AAX25" s="148"/>
      <c r="AAY25" s="148"/>
      <c r="AAZ25" s="148"/>
      <c r="ABA25" s="148"/>
      <c r="ABB25" s="148"/>
      <c r="ABC25" s="148"/>
      <c r="ABD25" s="148"/>
      <c r="ABE25" s="148"/>
      <c r="ABF25" s="148"/>
      <c r="ABG25" s="148"/>
      <c r="ABH25" s="148"/>
      <c r="ABI25" s="148"/>
      <c r="ABJ25" s="148"/>
      <c r="ABK25" s="148"/>
      <c r="ABL25" s="148"/>
      <c r="ABM25" s="148"/>
      <c r="ABN25" s="148"/>
      <c r="ABO25" s="148"/>
      <c r="ABP25" s="148"/>
      <c r="ABQ25" s="148"/>
      <c r="ABR25" s="148"/>
      <c r="ABS25" s="148"/>
      <c r="ABT25" s="148"/>
      <c r="ABU25" s="148"/>
      <c r="ABV25" s="148"/>
      <c r="ABW25" s="148"/>
      <c r="ABX25" s="148"/>
      <c r="ABY25" s="148"/>
      <c r="ABZ25" s="148"/>
      <c r="ACA25" s="148"/>
      <c r="ACB25" s="148"/>
      <c r="ACC25" s="148"/>
      <c r="ACD25" s="148"/>
      <c r="ACE25" s="148"/>
      <c r="ACF25" s="148"/>
      <c r="ACG25" s="148"/>
      <c r="ACH25" s="148"/>
      <c r="ACI25" s="148"/>
      <c r="ACJ25" s="148"/>
      <c r="ACK25" s="148"/>
      <c r="ACL25" s="148"/>
      <c r="ACM25" s="148"/>
      <c r="ACN25" s="148"/>
      <c r="ACO25" s="148"/>
      <c r="ACP25" s="148"/>
      <c r="ACQ25" s="148"/>
      <c r="ACR25" s="148"/>
      <c r="ACS25" s="148"/>
      <c r="ACT25" s="148"/>
      <c r="ACU25" s="148"/>
      <c r="ACV25" s="148"/>
      <c r="ACW25" s="148"/>
      <c r="ACX25" s="148"/>
      <c r="ACY25" s="148"/>
      <c r="ACZ25" s="148"/>
      <c r="ADA25" s="148"/>
      <c r="ADB25" s="148"/>
      <c r="ADC25" s="148"/>
      <c r="ADD25" s="148"/>
      <c r="ADE25" s="148"/>
      <c r="ADF25" s="148"/>
      <c r="ADG25" s="148"/>
      <c r="ADH25" s="148"/>
      <c r="ADI25" s="148"/>
      <c r="ADJ25" s="148"/>
      <c r="ADK25" s="148"/>
      <c r="ADL25" s="148"/>
      <c r="ADM25" s="148"/>
      <c r="ADN25" s="148"/>
      <c r="ADO25" s="148"/>
      <c r="ADP25" s="148"/>
      <c r="ADQ25" s="148"/>
      <c r="ADR25" s="148"/>
      <c r="ADS25" s="148"/>
      <c r="ADT25" s="148"/>
      <c r="ADU25" s="148"/>
      <c r="ADV25" s="148"/>
      <c r="ADW25" s="148"/>
      <c r="ADX25" s="148"/>
      <c r="ADY25" s="148"/>
      <c r="ADZ25" s="148"/>
      <c r="AEA25" s="148"/>
      <c r="AEB25" s="148"/>
      <c r="AEC25" s="148"/>
      <c r="AED25" s="148"/>
      <c r="AEE25" s="148"/>
      <c r="AEF25" s="148"/>
      <c r="AEG25" s="148"/>
      <c r="AEH25" s="148"/>
      <c r="AEI25" s="148"/>
      <c r="AEJ25" s="148"/>
      <c r="AEK25" s="148"/>
      <c r="AEL25" s="148"/>
      <c r="AEM25" s="148"/>
      <c r="AEN25" s="148"/>
      <c r="AEO25" s="148"/>
      <c r="AEP25" s="148"/>
      <c r="AEQ25" s="148"/>
      <c r="AER25" s="148"/>
      <c r="AES25" s="148"/>
      <c r="AET25" s="148"/>
      <c r="AEU25" s="148"/>
      <c r="AEV25" s="148"/>
      <c r="AEW25" s="148"/>
      <c r="AEX25" s="148"/>
      <c r="AEY25" s="148"/>
      <c r="AEZ25" s="148"/>
      <c r="AFA25" s="148"/>
      <c r="AFB25" s="148"/>
      <c r="AFC25" s="148"/>
      <c r="AFD25" s="148"/>
      <c r="AFE25" s="148"/>
      <c r="AFF25" s="148"/>
      <c r="AFG25" s="148"/>
      <c r="AFH25" s="148"/>
      <c r="AFI25" s="148"/>
      <c r="AFJ25" s="148"/>
      <c r="AFK25" s="148"/>
      <c r="AFL25" s="148"/>
      <c r="AFM25" s="148"/>
      <c r="AFN25" s="148"/>
      <c r="AFO25" s="148"/>
      <c r="AFP25" s="148"/>
      <c r="AFQ25" s="148"/>
      <c r="AFR25" s="148"/>
      <c r="AFS25" s="148"/>
      <c r="AFT25" s="148"/>
      <c r="AFU25" s="148"/>
      <c r="AFV25" s="148"/>
      <c r="AFW25" s="148"/>
      <c r="AFX25" s="148"/>
      <c r="AFY25" s="148"/>
      <c r="AFZ25" s="148"/>
      <c r="AGA25" s="148"/>
      <c r="AGB25" s="148"/>
      <c r="AGC25" s="148"/>
      <c r="AGD25" s="148"/>
      <c r="AGE25" s="148"/>
      <c r="AGF25" s="148"/>
      <c r="AGG25" s="148"/>
      <c r="AGH25" s="148"/>
      <c r="AGI25" s="148"/>
      <c r="AGJ25" s="148"/>
      <c r="AGK25" s="148"/>
      <c r="AGL25" s="148"/>
      <c r="AGM25" s="148"/>
      <c r="AGN25" s="148"/>
      <c r="AGO25" s="148"/>
      <c r="AGP25" s="148"/>
      <c r="AGQ25" s="148"/>
      <c r="AGR25" s="148"/>
      <c r="AGS25" s="148"/>
      <c r="AGT25" s="148"/>
      <c r="AGU25" s="148"/>
      <c r="AGV25" s="148"/>
      <c r="AGW25" s="148"/>
      <c r="AGX25" s="148"/>
      <c r="AGY25" s="148"/>
      <c r="AGZ25" s="148"/>
      <c r="AHA25" s="148"/>
      <c r="AHB25" s="148"/>
      <c r="AHC25" s="148"/>
      <c r="AHD25" s="148"/>
      <c r="AHE25" s="148"/>
      <c r="AHF25" s="148"/>
      <c r="AHG25" s="148"/>
      <c r="AHH25" s="148"/>
      <c r="AHI25" s="148"/>
      <c r="AHJ25" s="148"/>
      <c r="AHK25" s="148"/>
      <c r="AHL25" s="148"/>
      <c r="AHM25" s="148"/>
      <c r="AHN25" s="148"/>
      <c r="AHO25" s="148"/>
      <c r="AHP25" s="148"/>
      <c r="AHQ25" s="148"/>
      <c r="AHR25" s="148"/>
      <c r="AHS25" s="148"/>
      <c r="AHT25" s="148"/>
      <c r="AHU25" s="148"/>
      <c r="AHV25" s="148"/>
      <c r="AHW25" s="148"/>
      <c r="AHX25" s="148"/>
      <c r="AHY25" s="148"/>
      <c r="AHZ25" s="148"/>
      <c r="AIA25" s="148"/>
      <c r="AIB25" s="148"/>
      <c r="AIC25" s="148"/>
      <c r="AID25" s="148"/>
      <c r="AIE25" s="148"/>
      <c r="AIF25" s="148"/>
      <c r="AIG25" s="148"/>
      <c r="AIH25" s="148"/>
      <c r="AII25" s="148"/>
      <c r="AIJ25" s="148"/>
      <c r="AIK25" s="148"/>
      <c r="AIL25" s="148"/>
      <c r="AIM25" s="148"/>
      <c r="AIN25" s="148"/>
      <c r="AIO25" s="148"/>
      <c r="AIP25" s="148"/>
      <c r="AIQ25" s="148"/>
      <c r="AIR25" s="148"/>
      <c r="AIS25" s="148"/>
      <c r="AIT25" s="148"/>
      <c r="AIU25" s="148"/>
      <c r="AIV25" s="148"/>
      <c r="AIW25" s="148"/>
      <c r="AIX25" s="148"/>
      <c r="AIY25" s="148"/>
      <c r="AIZ25" s="148"/>
      <c r="AJA25" s="148"/>
      <c r="AJB25" s="148"/>
      <c r="AJC25" s="148"/>
      <c r="AJD25" s="148"/>
      <c r="AJE25" s="148"/>
      <c r="AJF25" s="148"/>
      <c r="AJG25" s="148"/>
      <c r="AJH25" s="148"/>
      <c r="AJI25" s="148"/>
      <c r="AJJ25" s="148"/>
      <c r="AJK25" s="148"/>
      <c r="AJL25" s="148"/>
      <c r="AJM25" s="148"/>
      <c r="AJN25" s="148"/>
      <c r="AJO25" s="148"/>
      <c r="AJP25" s="148"/>
      <c r="AJQ25" s="148"/>
      <c r="AJR25" s="148"/>
      <c r="AJS25" s="148"/>
      <c r="AJT25" s="148"/>
      <c r="AJU25" s="148"/>
      <c r="AJV25" s="148"/>
      <c r="AJW25" s="148"/>
      <c r="AJX25" s="148"/>
      <c r="AJY25" s="148"/>
      <c r="AJZ25" s="148"/>
      <c r="AKA25" s="148"/>
      <c r="AKB25" s="148"/>
      <c r="AKC25" s="148"/>
      <c r="AKD25" s="148"/>
      <c r="AKE25" s="148"/>
      <c r="AKF25" s="148"/>
      <c r="AKG25" s="148"/>
      <c r="AKH25" s="148"/>
      <c r="AKI25" s="148"/>
      <c r="AKJ25" s="148"/>
      <c r="AKK25" s="148"/>
      <c r="AKL25" s="148"/>
      <c r="AKM25" s="148"/>
      <c r="AKN25" s="148"/>
      <c r="AKO25" s="148"/>
      <c r="AKP25" s="148"/>
      <c r="AKQ25" s="148"/>
      <c r="AKR25" s="148"/>
      <c r="AKS25" s="148"/>
      <c r="AKT25" s="148"/>
      <c r="AKU25" s="148"/>
      <c r="AKV25" s="148"/>
      <c r="AKW25" s="148"/>
      <c r="AKX25" s="148"/>
      <c r="AKY25" s="148"/>
      <c r="AKZ25" s="148"/>
      <c r="ALA25" s="148"/>
      <c r="ALB25" s="148"/>
      <c r="ALC25" s="148"/>
      <c r="ALD25" s="148"/>
      <c r="ALE25" s="148"/>
      <c r="ALF25" s="148"/>
      <c r="ALG25" s="148"/>
      <c r="ALH25" s="148"/>
      <c r="ALI25" s="148"/>
      <c r="ALJ25" s="148"/>
      <c r="ALK25" s="148"/>
      <c r="ALL25" s="148"/>
      <c r="ALM25" s="148"/>
      <c r="ALN25" s="148"/>
      <c r="ALO25" s="148"/>
      <c r="ALP25" s="148"/>
      <c r="ALQ25" s="148"/>
      <c r="ALR25" s="148"/>
      <c r="ALS25" s="148"/>
      <c r="ALT25" s="148"/>
      <c r="ALU25" s="148"/>
      <c r="ALV25" s="148"/>
      <c r="ALW25" s="148"/>
      <c r="ALX25" s="148"/>
      <c r="ALY25" s="148"/>
      <c r="ALZ25" s="148"/>
      <c r="AMA25" s="148"/>
      <c r="AMB25" s="148"/>
      <c r="AMC25" s="148"/>
      <c r="AMD25" s="148"/>
      <c r="AME25" s="148"/>
      <c r="AMF25" s="148"/>
      <c r="AMG25" s="148"/>
      <c r="AMH25" s="148"/>
      <c r="AMI25" s="148"/>
      <c r="AMJ25" s="148"/>
      <c r="AMK25" s="148"/>
      <c r="AML25" s="148"/>
    </row>
    <row r="26" spans="1:1026" s="142" customFormat="1">
      <c r="A26" s="148" t="str">
        <f t="shared" si="5"/>
        <v>LOAN.SENT_TO_CAD</v>
      </c>
      <c r="B26" s="134">
        <f t="shared" si="4"/>
        <v>110022</v>
      </c>
      <c r="C26" s="155">
        <v>0</v>
      </c>
      <c r="D26" s="155">
        <v>1</v>
      </c>
      <c r="E26" s="155">
        <f t="shared" si="1"/>
        <v>100000</v>
      </c>
      <c r="F26" s="155">
        <v>100000</v>
      </c>
      <c r="G26" s="155" t="s">
        <v>34</v>
      </c>
      <c r="H26" s="155">
        <v>100000</v>
      </c>
      <c r="I26" s="148" t="s">
        <v>505</v>
      </c>
      <c r="J26" s="155">
        <f>VLOOKUP(I26,T_FSM_TYPE!$A:$B,2,0)</f>
        <v>110000</v>
      </c>
      <c r="K26" s="142" t="s">
        <v>531</v>
      </c>
      <c r="L26" s="148" t="s">
        <v>37</v>
      </c>
      <c r="M26" s="216" t="str">
        <f t="shared" si="2"/>
        <v>SENT_TO_CAD</v>
      </c>
      <c r="N26" s="145" t="str">
        <f t="shared" si="3"/>
        <v>INSERT INTO T_FSM_STATE VALUES(110022, 0, 1, 100000, 100000, GETDATE(), 100000, 110000, 'SENT_TO_CAD', '?' ,'SENT_TO_CAD')</v>
      </c>
      <c r="O26" s="148"/>
      <c r="P26" s="148"/>
      <c r="Q26" s="148"/>
      <c r="R26" s="148"/>
      <c r="S26" s="148"/>
      <c r="T26" s="148"/>
      <c r="U26" s="148"/>
      <c r="V26" s="148"/>
      <c r="W26" s="148"/>
      <c r="X26" s="148"/>
      <c r="Y26" s="148"/>
      <c r="Z26" s="148"/>
      <c r="AA26" s="148"/>
      <c r="AB26" s="148"/>
      <c r="AC26" s="148"/>
      <c r="AD26" s="148"/>
      <c r="AE26" s="148"/>
      <c r="AF26" s="148"/>
      <c r="AG26" s="148"/>
      <c r="AH26" s="148"/>
      <c r="AI26" s="148"/>
      <c r="AJ26" s="148"/>
      <c r="AK26" s="148"/>
      <c r="AL26" s="148"/>
      <c r="AM26" s="148"/>
      <c r="AN26" s="148"/>
      <c r="AO26" s="148"/>
      <c r="AP26" s="148"/>
      <c r="AQ26" s="148"/>
      <c r="AR26" s="148"/>
      <c r="AS26" s="148"/>
      <c r="AT26" s="148"/>
      <c r="AU26" s="148"/>
      <c r="AV26" s="148"/>
      <c r="AW26" s="148"/>
      <c r="AX26" s="148"/>
      <c r="AY26" s="148"/>
      <c r="AZ26" s="148"/>
      <c r="BA26" s="148"/>
      <c r="BB26" s="148"/>
      <c r="BC26" s="148"/>
      <c r="BD26" s="148"/>
      <c r="BE26" s="148"/>
      <c r="BF26" s="148"/>
      <c r="BG26" s="148"/>
      <c r="BH26" s="148"/>
      <c r="BI26" s="148"/>
      <c r="BJ26" s="148"/>
      <c r="BK26" s="148"/>
      <c r="BL26" s="148"/>
      <c r="BM26" s="148"/>
      <c r="BN26" s="148"/>
      <c r="BO26" s="148"/>
      <c r="BP26" s="148"/>
      <c r="BQ26" s="148"/>
      <c r="BR26" s="148"/>
      <c r="BS26" s="148"/>
      <c r="BT26" s="148"/>
      <c r="BU26" s="148"/>
      <c r="BV26" s="148"/>
      <c r="BW26" s="148"/>
      <c r="BX26" s="148"/>
      <c r="BY26" s="148"/>
      <c r="BZ26" s="148"/>
      <c r="CA26" s="148"/>
      <c r="CB26" s="148"/>
      <c r="CC26" s="148"/>
      <c r="CD26" s="148"/>
      <c r="CE26" s="148"/>
      <c r="CF26" s="148"/>
      <c r="CG26" s="148"/>
      <c r="CH26" s="148"/>
      <c r="CI26" s="148"/>
      <c r="CJ26" s="148"/>
      <c r="CK26" s="148"/>
      <c r="CL26" s="148"/>
      <c r="CM26" s="148"/>
      <c r="CN26" s="148"/>
      <c r="CO26" s="148"/>
      <c r="CP26" s="148"/>
      <c r="CQ26" s="148"/>
      <c r="CR26" s="148"/>
      <c r="CS26" s="148"/>
      <c r="CT26" s="148"/>
      <c r="CU26" s="148"/>
      <c r="CV26" s="148"/>
      <c r="CW26" s="148"/>
      <c r="CX26" s="148"/>
      <c r="CY26" s="148"/>
      <c r="CZ26" s="148"/>
      <c r="DA26" s="148"/>
      <c r="DB26" s="148"/>
      <c r="DC26" s="148"/>
      <c r="DD26" s="148"/>
      <c r="DE26" s="148"/>
      <c r="DF26" s="148"/>
      <c r="DG26" s="148"/>
      <c r="DH26" s="148"/>
      <c r="DI26" s="148"/>
      <c r="DJ26" s="148"/>
      <c r="DK26" s="148"/>
      <c r="DL26" s="148"/>
      <c r="DM26" s="148"/>
      <c r="DN26" s="148"/>
      <c r="DO26" s="148"/>
      <c r="DP26" s="148"/>
      <c r="DQ26" s="148"/>
      <c r="DR26" s="148"/>
      <c r="DS26" s="148"/>
      <c r="DT26" s="148"/>
      <c r="DU26" s="148"/>
      <c r="DV26" s="148"/>
      <c r="DW26" s="148"/>
      <c r="DX26" s="148"/>
      <c r="DY26" s="148"/>
      <c r="DZ26" s="148"/>
      <c r="EA26" s="148"/>
      <c r="EB26" s="148"/>
      <c r="EC26" s="148"/>
      <c r="ED26" s="148"/>
      <c r="EE26" s="148"/>
      <c r="EF26" s="148"/>
      <c r="EG26" s="148"/>
      <c r="EH26" s="148"/>
      <c r="EI26" s="148"/>
      <c r="EJ26" s="148"/>
      <c r="EK26" s="148"/>
      <c r="EL26" s="148"/>
      <c r="EM26" s="148"/>
      <c r="EN26" s="148"/>
      <c r="EO26" s="148"/>
      <c r="EP26" s="148"/>
      <c r="EQ26" s="148"/>
      <c r="ER26" s="148"/>
      <c r="ES26" s="148"/>
      <c r="ET26" s="148"/>
      <c r="EU26" s="148"/>
      <c r="EV26" s="148"/>
      <c r="EW26" s="148"/>
      <c r="EX26" s="148"/>
      <c r="EY26" s="148"/>
      <c r="EZ26" s="148"/>
      <c r="FA26" s="148"/>
      <c r="FB26" s="148"/>
      <c r="FC26" s="148"/>
      <c r="FD26" s="148"/>
      <c r="FE26" s="148"/>
      <c r="FF26" s="148"/>
      <c r="FG26" s="148"/>
      <c r="FH26" s="148"/>
      <c r="FI26" s="148"/>
      <c r="FJ26" s="148"/>
      <c r="FK26" s="148"/>
      <c r="FL26" s="148"/>
      <c r="FM26" s="148"/>
      <c r="FN26" s="148"/>
      <c r="FO26" s="148"/>
      <c r="FP26" s="148"/>
      <c r="FQ26" s="148"/>
      <c r="FR26" s="148"/>
      <c r="FS26" s="148"/>
      <c r="FT26" s="148"/>
      <c r="FU26" s="148"/>
      <c r="FV26" s="148"/>
      <c r="FW26" s="148"/>
      <c r="FX26" s="148"/>
      <c r="FY26" s="148"/>
      <c r="FZ26" s="148"/>
      <c r="GA26" s="148"/>
      <c r="GB26" s="148"/>
      <c r="GC26" s="148"/>
      <c r="GD26" s="148"/>
      <c r="GE26" s="148"/>
      <c r="GF26" s="148"/>
      <c r="GG26" s="148"/>
      <c r="GH26" s="148"/>
      <c r="GI26" s="148"/>
      <c r="GJ26" s="148"/>
      <c r="GK26" s="148"/>
      <c r="GL26" s="148"/>
      <c r="GM26" s="148"/>
      <c r="GN26" s="148"/>
      <c r="GO26" s="148"/>
      <c r="GP26" s="148"/>
      <c r="GQ26" s="148"/>
      <c r="GR26" s="148"/>
      <c r="GS26" s="148"/>
      <c r="GT26" s="148"/>
      <c r="GU26" s="148"/>
      <c r="GV26" s="148"/>
      <c r="GW26" s="148"/>
      <c r="GX26" s="148"/>
      <c r="GY26" s="148"/>
      <c r="GZ26" s="148"/>
      <c r="HA26" s="148"/>
      <c r="HB26" s="148"/>
      <c r="HC26" s="148"/>
      <c r="HD26" s="148"/>
      <c r="HE26" s="148"/>
      <c r="HF26" s="148"/>
      <c r="HG26" s="148"/>
      <c r="HH26" s="148"/>
      <c r="HI26" s="148"/>
      <c r="HJ26" s="148"/>
      <c r="HK26" s="148"/>
      <c r="HL26" s="148"/>
      <c r="HM26" s="148"/>
      <c r="HN26" s="148"/>
      <c r="HO26" s="148"/>
      <c r="HP26" s="148"/>
      <c r="HQ26" s="148"/>
      <c r="HR26" s="148"/>
      <c r="HS26" s="148"/>
      <c r="HT26" s="148"/>
      <c r="HU26" s="148"/>
      <c r="HV26" s="148"/>
      <c r="HW26" s="148"/>
      <c r="HX26" s="148"/>
      <c r="HY26" s="148"/>
      <c r="HZ26" s="148"/>
      <c r="IA26" s="148"/>
      <c r="IB26" s="148"/>
      <c r="IC26" s="148"/>
      <c r="ID26" s="148"/>
      <c r="IE26" s="148"/>
      <c r="IF26" s="148"/>
      <c r="IG26" s="148"/>
      <c r="IH26" s="148"/>
      <c r="II26" s="148"/>
      <c r="IJ26" s="148"/>
      <c r="IK26" s="148"/>
      <c r="IL26" s="148"/>
      <c r="IM26" s="148"/>
      <c r="IN26" s="148"/>
      <c r="IO26" s="148"/>
      <c r="IP26" s="148"/>
      <c r="IQ26" s="148"/>
      <c r="IR26" s="148"/>
      <c r="IS26" s="148"/>
      <c r="IT26" s="148"/>
      <c r="IU26" s="148"/>
      <c r="IV26" s="148"/>
      <c r="IW26" s="148"/>
      <c r="IX26" s="148"/>
      <c r="IY26" s="148"/>
      <c r="IZ26" s="148"/>
      <c r="JA26" s="148"/>
      <c r="JB26" s="148"/>
      <c r="JC26" s="148"/>
      <c r="JD26" s="148"/>
      <c r="JE26" s="148"/>
      <c r="JF26" s="148"/>
      <c r="JG26" s="148"/>
      <c r="JH26" s="148"/>
      <c r="JI26" s="148"/>
      <c r="JJ26" s="148"/>
      <c r="JK26" s="148"/>
      <c r="JL26" s="148"/>
      <c r="JM26" s="148"/>
      <c r="JN26" s="148"/>
      <c r="JO26" s="148"/>
      <c r="JP26" s="148"/>
      <c r="JQ26" s="148"/>
      <c r="JR26" s="148"/>
      <c r="JS26" s="148"/>
      <c r="JT26" s="148"/>
      <c r="JU26" s="148"/>
      <c r="JV26" s="148"/>
      <c r="JW26" s="148"/>
      <c r="JX26" s="148"/>
      <c r="JY26" s="148"/>
      <c r="JZ26" s="148"/>
      <c r="KA26" s="148"/>
      <c r="KB26" s="148"/>
      <c r="KC26" s="148"/>
      <c r="KD26" s="148"/>
      <c r="KE26" s="148"/>
      <c r="KF26" s="148"/>
      <c r="KG26" s="148"/>
      <c r="KH26" s="148"/>
      <c r="KI26" s="148"/>
      <c r="KJ26" s="148"/>
      <c r="KK26" s="148"/>
      <c r="KL26" s="148"/>
      <c r="KM26" s="148"/>
      <c r="KN26" s="148"/>
      <c r="KO26" s="148"/>
      <c r="KP26" s="148"/>
      <c r="KQ26" s="148"/>
      <c r="KR26" s="148"/>
      <c r="KS26" s="148"/>
      <c r="KT26" s="148"/>
      <c r="KU26" s="148"/>
      <c r="KV26" s="148"/>
      <c r="KW26" s="148"/>
      <c r="KX26" s="148"/>
      <c r="KY26" s="148"/>
      <c r="KZ26" s="148"/>
      <c r="LA26" s="148"/>
      <c r="LB26" s="148"/>
      <c r="LC26" s="148"/>
      <c r="LD26" s="148"/>
      <c r="LE26" s="148"/>
      <c r="LF26" s="148"/>
      <c r="LG26" s="148"/>
      <c r="LH26" s="148"/>
      <c r="LI26" s="148"/>
      <c r="LJ26" s="148"/>
      <c r="LK26" s="148"/>
      <c r="LL26" s="148"/>
      <c r="LM26" s="148"/>
      <c r="LN26" s="148"/>
      <c r="LO26" s="148"/>
      <c r="LP26" s="148"/>
      <c r="LQ26" s="148"/>
      <c r="LR26" s="148"/>
      <c r="LS26" s="148"/>
      <c r="LT26" s="148"/>
      <c r="LU26" s="148"/>
      <c r="LV26" s="148"/>
      <c r="LW26" s="148"/>
      <c r="LX26" s="148"/>
      <c r="LY26" s="148"/>
      <c r="LZ26" s="148"/>
      <c r="MA26" s="148"/>
      <c r="MB26" s="148"/>
      <c r="MC26" s="148"/>
      <c r="MD26" s="148"/>
      <c r="ME26" s="148"/>
      <c r="MF26" s="148"/>
      <c r="MG26" s="148"/>
      <c r="MH26" s="148"/>
      <c r="MI26" s="148"/>
      <c r="MJ26" s="148"/>
      <c r="MK26" s="148"/>
      <c r="ML26" s="148"/>
      <c r="MM26" s="148"/>
      <c r="MN26" s="148"/>
      <c r="MO26" s="148"/>
      <c r="MP26" s="148"/>
      <c r="MQ26" s="148"/>
      <c r="MR26" s="148"/>
      <c r="MS26" s="148"/>
      <c r="MT26" s="148"/>
      <c r="MU26" s="148"/>
      <c r="MV26" s="148"/>
      <c r="MW26" s="148"/>
      <c r="MX26" s="148"/>
      <c r="MY26" s="148"/>
      <c r="MZ26" s="148"/>
      <c r="NA26" s="148"/>
      <c r="NB26" s="148"/>
      <c r="NC26" s="148"/>
      <c r="ND26" s="148"/>
      <c r="NE26" s="148"/>
      <c r="NF26" s="148"/>
      <c r="NG26" s="148"/>
      <c r="NH26" s="148"/>
      <c r="NI26" s="148"/>
      <c r="NJ26" s="148"/>
      <c r="NK26" s="148"/>
      <c r="NL26" s="148"/>
      <c r="NM26" s="148"/>
      <c r="NN26" s="148"/>
      <c r="NO26" s="148"/>
      <c r="NP26" s="148"/>
      <c r="NQ26" s="148"/>
      <c r="NR26" s="148"/>
      <c r="NS26" s="148"/>
      <c r="NT26" s="148"/>
      <c r="NU26" s="148"/>
      <c r="NV26" s="148"/>
      <c r="NW26" s="148"/>
      <c r="NX26" s="148"/>
      <c r="NY26" s="148"/>
      <c r="NZ26" s="148"/>
      <c r="OA26" s="148"/>
      <c r="OB26" s="148"/>
      <c r="OC26" s="148"/>
      <c r="OD26" s="148"/>
      <c r="OE26" s="148"/>
      <c r="OF26" s="148"/>
      <c r="OG26" s="148"/>
      <c r="OH26" s="148"/>
      <c r="OI26" s="148"/>
      <c r="OJ26" s="148"/>
      <c r="OK26" s="148"/>
      <c r="OL26" s="148"/>
      <c r="OM26" s="148"/>
      <c r="ON26" s="148"/>
      <c r="OO26" s="148"/>
      <c r="OP26" s="148"/>
      <c r="OQ26" s="148"/>
      <c r="OR26" s="148"/>
      <c r="OS26" s="148"/>
      <c r="OT26" s="148"/>
      <c r="OU26" s="148"/>
      <c r="OV26" s="148"/>
      <c r="OW26" s="148"/>
      <c r="OX26" s="148"/>
      <c r="OY26" s="148"/>
      <c r="OZ26" s="148"/>
      <c r="PA26" s="148"/>
      <c r="PB26" s="148"/>
      <c r="PC26" s="148"/>
      <c r="PD26" s="148"/>
      <c r="PE26" s="148"/>
      <c r="PF26" s="148"/>
      <c r="PG26" s="148"/>
      <c r="PH26" s="148"/>
      <c r="PI26" s="148"/>
      <c r="PJ26" s="148"/>
      <c r="PK26" s="148"/>
      <c r="PL26" s="148"/>
      <c r="PM26" s="148"/>
      <c r="PN26" s="148"/>
      <c r="PO26" s="148"/>
      <c r="PP26" s="148"/>
      <c r="PQ26" s="148"/>
      <c r="PR26" s="148"/>
      <c r="PS26" s="148"/>
      <c r="PT26" s="148"/>
      <c r="PU26" s="148"/>
      <c r="PV26" s="148"/>
      <c r="PW26" s="148"/>
      <c r="PX26" s="148"/>
      <c r="PY26" s="148"/>
      <c r="PZ26" s="148"/>
      <c r="QA26" s="148"/>
      <c r="QB26" s="148"/>
      <c r="QC26" s="148"/>
      <c r="QD26" s="148"/>
      <c r="QE26" s="148"/>
      <c r="QF26" s="148"/>
      <c r="QG26" s="148"/>
      <c r="QH26" s="148"/>
      <c r="QI26" s="148"/>
      <c r="QJ26" s="148"/>
      <c r="QK26" s="148"/>
      <c r="QL26" s="148"/>
      <c r="QM26" s="148"/>
      <c r="QN26" s="148"/>
      <c r="QO26" s="148"/>
      <c r="QP26" s="148"/>
      <c r="QQ26" s="148"/>
      <c r="QR26" s="148"/>
      <c r="QS26" s="148"/>
      <c r="QT26" s="148"/>
      <c r="QU26" s="148"/>
      <c r="QV26" s="148"/>
      <c r="QW26" s="148"/>
      <c r="QX26" s="148"/>
      <c r="QY26" s="148"/>
      <c r="QZ26" s="148"/>
      <c r="RA26" s="148"/>
      <c r="RB26" s="148"/>
      <c r="RC26" s="148"/>
      <c r="RD26" s="148"/>
      <c r="RE26" s="148"/>
      <c r="RF26" s="148"/>
      <c r="RG26" s="148"/>
      <c r="RH26" s="148"/>
      <c r="RI26" s="148"/>
      <c r="RJ26" s="148"/>
      <c r="RK26" s="148"/>
      <c r="RL26" s="148"/>
      <c r="RM26" s="148"/>
      <c r="RN26" s="148"/>
      <c r="RO26" s="148"/>
      <c r="RP26" s="148"/>
      <c r="RQ26" s="148"/>
      <c r="RR26" s="148"/>
      <c r="RS26" s="148"/>
      <c r="RT26" s="148"/>
      <c r="RU26" s="148"/>
      <c r="RV26" s="148"/>
      <c r="RW26" s="148"/>
      <c r="RX26" s="148"/>
      <c r="RY26" s="148"/>
      <c r="RZ26" s="148"/>
      <c r="SA26" s="148"/>
      <c r="SB26" s="148"/>
      <c r="SC26" s="148"/>
      <c r="SD26" s="148"/>
      <c r="SE26" s="148"/>
      <c r="SF26" s="148"/>
      <c r="SG26" s="148"/>
      <c r="SH26" s="148"/>
      <c r="SI26" s="148"/>
      <c r="SJ26" s="148"/>
      <c r="SK26" s="148"/>
      <c r="SL26" s="148"/>
      <c r="SM26" s="148"/>
      <c r="SN26" s="148"/>
      <c r="SO26" s="148"/>
      <c r="SP26" s="148"/>
      <c r="SQ26" s="148"/>
      <c r="SR26" s="148"/>
      <c r="SS26" s="148"/>
      <c r="ST26" s="148"/>
      <c r="SU26" s="148"/>
      <c r="SV26" s="148"/>
      <c r="SW26" s="148"/>
      <c r="SX26" s="148"/>
      <c r="SY26" s="148"/>
      <c r="SZ26" s="148"/>
      <c r="TA26" s="148"/>
      <c r="TB26" s="148"/>
      <c r="TC26" s="148"/>
      <c r="TD26" s="148"/>
      <c r="TE26" s="148"/>
      <c r="TF26" s="148"/>
      <c r="TG26" s="148"/>
      <c r="TH26" s="148"/>
      <c r="TI26" s="148"/>
      <c r="TJ26" s="148"/>
      <c r="TK26" s="148"/>
      <c r="TL26" s="148"/>
      <c r="TM26" s="148"/>
      <c r="TN26" s="148"/>
      <c r="TO26" s="148"/>
      <c r="TP26" s="148"/>
      <c r="TQ26" s="148"/>
      <c r="TR26" s="148"/>
      <c r="TS26" s="148"/>
      <c r="TT26" s="148"/>
      <c r="TU26" s="148"/>
      <c r="TV26" s="148"/>
      <c r="TW26" s="148"/>
      <c r="TX26" s="148"/>
      <c r="TY26" s="148"/>
      <c r="TZ26" s="148"/>
      <c r="UA26" s="148"/>
      <c r="UB26" s="148"/>
      <c r="UC26" s="148"/>
      <c r="UD26" s="148"/>
      <c r="UE26" s="148"/>
      <c r="UF26" s="148"/>
      <c r="UG26" s="148"/>
      <c r="UH26" s="148"/>
      <c r="UI26" s="148"/>
      <c r="UJ26" s="148"/>
      <c r="UK26" s="148"/>
      <c r="UL26" s="148"/>
      <c r="UM26" s="148"/>
      <c r="UN26" s="148"/>
      <c r="UO26" s="148"/>
      <c r="UP26" s="148"/>
      <c r="UQ26" s="148"/>
      <c r="UR26" s="148"/>
      <c r="US26" s="148"/>
      <c r="UT26" s="148"/>
      <c r="UU26" s="148"/>
      <c r="UV26" s="148"/>
      <c r="UW26" s="148"/>
      <c r="UX26" s="148"/>
      <c r="UY26" s="148"/>
      <c r="UZ26" s="148"/>
      <c r="VA26" s="148"/>
      <c r="VB26" s="148"/>
      <c r="VC26" s="148"/>
      <c r="VD26" s="148"/>
      <c r="VE26" s="148"/>
      <c r="VF26" s="148"/>
      <c r="VG26" s="148"/>
      <c r="VH26" s="148"/>
      <c r="VI26" s="148"/>
      <c r="VJ26" s="148"/>
      <c r="VK26" s="148"/>
      <c r="VL26" s="148"/>
      <c r="VM26" s="148"/>
      <c r="VN26" s="148"/>
      <c r="VO26" s="148"/>
      <c r="VP26" s="148"/>
      <c r="VQ26" s="148"/>
      <c r="VR26" s="148"/>
      <c r="VS26" s="148"/>
      <c r="VT26" s="148"/>
      <c r="VU26" s="148"/>
      <c r="VV26" s="148"/>
      <c r="VW26" s="148"/>
      <c r="VX26" s="148"/>
      <c r="VY26" s="148"/>
      <c r="VZ26" s="148"/>
      <c r="WA26" s="148"/>
      <c r="WB26" s="148"/>
      <c r="WC26" s="148"/>
      <c r="WD26" s="148"/>
      <c r="WE26" s="148"/>
      <c r="WF26" s="148"/>
      <c r="WG26" s="148"/>
      <c r="WH26" s="148"/>
      <c r="WI26" s="148"/>
      <c r="WJ26" s="148"/>
      <c r="WK26" s="148"/>
      <c r="WL26" s="148"/>
      <c r="WM26" s="148"/>
      <c r="WN26" s="148"/>
      <c r="WO26" s="148"/>
      <c r="WP26" s="148"/>
      <c r="WQ26" s="148"/>
      <c r="WR26" s="148"/>
      <c r="WS26" s="148"/>
      <c r="WT26" s="148"/>
      <c r="WU26" s="148"/>
      <c r="WV26" s="148"/>
      <c r="WW26" s="148"/>
      <c r="WX26" s="148"/>
      <c r="WY26" s="148"/>
      <c r="WZ26" s="148"/>
      <c r="XA26" s="148"/>
      <c r="XB26" s="148"/>
      <c r="XC26" s="148"/>
      <c r="XD26" s="148"/>
      <c r="XE26" s="148"/>
      <c r="XF26" s="148"/>
      <c r="XG26" s="148"/>
      <c r="XH26" s="148"/>
      <c r="XI26" s="148"/>
      <c r="XJ26" s="148"/>
      <c r="XK26" s="148"/>
      <c r="XL26" s="148"/>
      <c r="XM26" s="148"/>
      <c r="XN26" s="148"/>
      <c r="XO26" s="148"/>
      <c r="XP26" s="148"/>
      <c r="XQ26" s="148"/>
      <c r="XR26" s="148"/>
      <c r="XS26" s="148"/>
      <c r="XT26" s="148"/>
      <c r="XU26" s="148"/>
      <c r="XV26" s="148"/>
      <c r="XW26" s="148"/>
      <c r="XX26" s="148"/>
      <c r="XY26" s="148"/>
      <c r="XZ26" s="148"/>
      <c r="YA26" s="148"/>
      <c r="YB26" s="148"/>
      <c r="YC26" s="148"/>
      <c r="YD26" s="148"/>
      <c r="YE26" s="148"/>
      <c r="YF26" s="148"/>
      <c r="YG26" s="148"/>
      <c r="YH26" s="148"/>
      <c r="YI26" s="148"/>
      <c r="YJ26" s="148"/>
      <c r="YK26" s="148"/>
      <c r="YL26" s="148"/>
      <c r="YM26" s="148"/>
      <c r="YN26" s="148"/>
      <c r="YO26" s="148"/>
      <c r="YP26" s="148"/>
      <c r="YQ26" s="148"/>
      <c r="YR26" s="148"/>
      <c r="YS26" s="148"/>
      <c r="YT26" s="148"/>
      <c r="YU26" s="148"/>
      <c r="YV26" s="148"/>
      <c r="YW26" s="148"/>
      <c r="YX26" s="148"/>
      <c r="YY26" s="148"/>
      <c r="YZ26" s="148"/>
      <c r="ZA26" s="148"/>
      <c r="ZB26" s="148"/>
      <c r="ZC26" s="148"/>
      <c r="ZD26" s="148"/>
      <c r="ZE26" s="148"/>
      <c r="ZF26" s="148"/>
      <c r="ZG26" s="148"/>
      <c r="ZH26" s="148"/>
      <c r="ZI26" s="148"/>
      <c r="ZJ26" s="148"/>
      <c r="ZK26" s="148"/>
      <c r="ZL26" s="148"/>
      <c r="ZM26" s="148"/>
      <c r="ZN26" s="148"/>
      <c r="ZO26" s="148"/>
      <c r="ZP26" s="148"/>
      <c r="ZQ26" s="148"/>
      <c r="ZR26" s="148"/>
      <c r="ZS26" s="148"/>
      <c r="ZT26" s="148"/>
      <c r="ZU26" s="148"/>
      <c r="ZV26" s="148"/>
      <c r="ZW26" s="148"/>
      <c r="ZX26" s="148"/>
      <c r="ZY26" s="148"/>
      <c r="ZZ26" s="148"/>
      <c r="AAA26" s="148"/>
      <c r="AAB26" s="148"/>
      <c r="AAC26" s="148"/>
      <c r="AAD26" s="148"/>
      <c r="AAE26" s="148"/>
      <c r="AAF26" s="148"/>
      <c r="AAG26" s="148"/>
      <c r="AAH26" s="148"/>
      <c r="AAI26" s="148"/>
      <c r="AAJ26" s="148"/>
      <c r="AAK26" s="148"/>
      <c r="AAL26" s="148"/>
      <c r="AAM26" s="148"/>
      <c r="AAN26" s="148"/>
      <c r="AAO26" s="148"/>
      <c r="AAP26" s="148"/>
      <c r="AAQ26" s="148"/>
      <c r="AAR26" s="148"/>
      <c r="AAS26" s="148"/>
      <c r="AAT26" s="148"/>
      <c r="AAU26" s="148"/>
      <c r="AAV26" s="148"/>
      <c r="AAW26" s="148"/>
      <c r="AAX26" s="148"/>
      <c r="AAY26" s="148"/>
      <c r="AAZ26" s="148"/>
      <c r="ABA26" s="148"/>
      <c r="ABB26" s="148"/>
      <c r="ABC26" s="148"/>
      <c r="ABD26" s="148"/>
      <c r="ABE26" s="148"/>
      <c r="ABF26" s="148"/>
      <c r="ABG26" s="148"/>
      <c r="ABH26" s="148"/>
      <c r="ABI26" s="148"/>
      <c r="ABJ26" s="148"/>
      <c r="ABK26" s="148"/>
      <c r="ABL26" s="148"/>
      <c r="ABM26" s="148"/>
      <c r="ABN26" s="148"/>
      <c r="ABO26" s="148"/>
      <c r="ABP26" s="148"/>
      <c r="ABQ26" s="148"/>
      <c r="ABR26" s="148"/>
      <c r="ABS26" s="148"/>
      <c r="ABT26" s="148"/>
      <c r="ABU26" s="148"/>
      <c r="ABV26" s="148"/>
      <c r="ABW26" s="148"/>
      <c r="ABX26" s="148"/>
      <c r="ABY26" s="148"/>
      <c r="ABZ26" s="148"/>
      <c r="ACA26" s="148"/>
      <c r="ACB26" s="148"/>
      <c r="ACC26" s="148"/>
      <c r="ACD26" s="148"/>
      <c r="ACE26" s="148"/>
      <c r="ACF26" s="148"/>
      <c r="ACG26" s="148"/>
      <c r="ACH26" s="148"/>
      <c r="ACI26" s="148"/>
      <c r="ACJ26" s="148"/>
      <c r="ACK26" s="148"/>
      <c r="ACL26" s="148"/>
      <c r="ACM26" s="148"/>
      <c r="ACN26" s="148"/>
      <c r="ACO26" s="148"/>
      <c r="ACP26" s="148"/>
      <c r="ACQ26" s="148"/>
      <c r="ACR26" s="148"/>
      <c r="ACS26" s="148"/>
      <c r="ACT26" s="148"/>
      <c r="ACU26" s="148"/>
      <c r="ACV26" s="148"/>
      <c r="ACW26" s="148"/>
      <c r="ACX26" s="148"/>
      <c r="ACY26" s="148"/>
      <c r="ACZ26" s="148"/>
      <c r="ADA26" s="148"/>
      <c r="ADB26" s="148"/>
      <c r="ADC26" s="148"/>
      <c r="ADD26" s="148"/>
      <c r="ADE26" s="148"/>
      <c r="ADF26" s="148"/>
      <c r="ADG26" s="148"/>
      <c r="ADH26" s="148"/>
      <c r="ADI26" s="148"/>
      <c r="ADJ26" s="148"/>
      <c r="ADK26" s="148"/>
      <c r="ADL26" s="148"/>
      <c r="ADM26" s="148"/>
      <c r="ADN26" s="148"/>
      <c r="ADO26" s="148"/>
      <c r="ADP26" s="148"/>
      <c r="ADQ26" s="148"/>
      <c r="ADR26" s="148"/>
      <c r="ADS26" s="148"/>
      <c r="ADT26" s="148"/>
      <c r="ADU26" s="148"/>
      <c r="ADV26" s="148"/>
      <c r="ADW26" s="148"/>
      <c r="ADX26" s="148"/>
      <c r="ADY26" s="148"/>
      <c r="ADZ26" s="148"/>
      <c r="AEA26" s="148"/>
      <c r="AEB26" s="148"/>
      <c r="AEC26" s="148"/>
      <c r="AED26" s="148"/>
      <c r="AEE26" s="148"/>
      <c r="AEF26" s="148"/>
      <c r="AEG26" s="148"/>
      <c r="AEH26" s="148"/>
      <c r="AEI26" s="148"/>
      <c r="AEJ26" s="148"/>
      <c r="AEK26" s="148"/>
      <c r="AEL26" s="148"/>
      <c r="AEM26" s="148"/>
      <c r="AEN26" s="148"/>
      <c r="AEO26" s="148"/>
      <c r="AEP26" s="148"/>
      <c r="AEQ26" s="148"/>
      <c r="AER26" s="148"/>
      <c r="AES26" s="148"/>
      <c r="AET26" s="148"/>
      <c r="AEU26" s="148"/>
      <c r="AEV26" s="148"/>
      <c r="AEW26" s="148"/>
      <c r="AEX26" s="148"/>
      <c r="AEY26" s="148"/>
      <c r="AEZ26" s="148"/>
      <c r="AFA26" s="148"/>
      <c r="AFB26" s="148"/>
      <c r="AFC26" s="148"/>
      <c r="AFD26" s="148"/>
      <c r="AFE26" s="148"/>
      <c r="AFF26" s="148"/>
      <c r="AFG26" s="148"/>
      <c r="AFH26" s="148"/>
      <c r="AFI26" s="148"/>
      <c r="AFJ26" s="148"/>
      <c r="AFK26" s="148"/>
      <c r="AFL26" s="148"/>
      <c r="AFM26" s="148"/>
      <c r="AFN26" s="148"/>
      <c r="AFO26" s="148"/>
      <c r="AFP26" s="148"/>
      <c r="AFQ26" s="148"/>
      <c r="AFR26" s="148"/>
      <c r="AFS26" s="148"/>
      <c r="AFT26" s="148"/>
      <c r="AFU26" s="148"/>
      <c r="AFV26" s="148"/>
      <c r="AFW26" s="148"/>
      <c r="AFX26" s="148"/>
      <c r="AFY26" s="148"/>
      <c r="AFZ26" s="148"/>
      <c r="AGA26" s="148"/>
      <c r="AGB26" s="148"/>
      <c r="AGC26" s="148"/>
      <c r="AGD26" s="148"/>
      <c r="AGE26" s="148"/>
      <c r="AGF26" s="148"/>
      <c r="AGG26" s="148"/>
      <c r="AGH26" s="148"/>
      <c r="AGI26" s="148"/>
      <c r="AGJ26" s="148"/>
      <c r="AGK26" s="148"/>
      <c r="AGL26" s="148"/>
      <c r="AGM26" s="148"/>
      <c r="AGN26" s="148"/>
      <c r="AGO26" s="148"/>
      <c r="AGP26" s="148"/>
      <c r="AGQ26" s="148"/>
      <c r="AGR26" s="148"/>
      <c r="AGS26" s="148"/>
      <c r="AGT26" s="148"/>
      <c r="AGU26" s="148"/>
      <c r="AGV26" s="148"/>
      <c r="AGW26" s="148"/>
      <c r="AGX26" s="148"/>
      <c r="AGY26" s="148"/>
      <c r="AGZ26" s="148"/>
      <c r="AHA26" s="148"/>
      <c r="AHB26" s="148"/>
      <c r="AHC26" s="148"/>
      <c r="AHD26" s="148"/>
      <c r="AHE26" s="148"/>
      <c r="AHF26" s="148"/>
      <c r="AHG26" s="148"/>
      <c r="AHH26" s="148"/>
      <c r="AHI26" s="148"/>
      <c r="AHJ26" s="148"/>
      <c r="AHK26" s="148"/>
      <c r="AHL26" s="148"/>
      <c r="AHM26" s="148"/>
      <c r="AHN26" s="148"/>
      <c r="AHO26" s="148"/>
      <c r="AHP26" s="148"/>
      <c r="AHQ26" s="148"/>
      <c r="AHR26" s="148"/>
      <c r="AHS26" s="148"/>
      <c r="AHT26" s="148"/>
      <c r="AHU26" s="148"/>
      <c r="AHV26" s="148"/>
      <c r="AHW26" s="148"/>
      <c r="AHX26" s="148"/>
      <c r="AHY26" s="148"/>
      <c r="AHZ26" s="148"/>
      <c r="AIA26" s="148"/>
      <c r="AIB26" s="148"/>
      <c r="AIC26" s="148"/>
      <c r="AID26" s="148"/>
      <c r="AIE26" s="148"/>
      <c r="AIF26" s="148"/>
      <c r="AIG26" s="148"/>
      <c r="AIH26" s="148"/>
      <c r="AII26" s="148"/>
      <c r="AIJ26" s="148"/>
      <c r="AIK26" s="148"/>
      <c r="AIL26" s="148"/>
      <c r="AIM26" s="148"/>
      <c r="AIN26" s="148"/>
      <c r="AIO26" s="148"/>
      <c r="AIP26" s="148"/>
      <c r="AIQ26" s="148"/>
      <c r="AIR26" s="148"/>
      <c r="AIS26" s="148"/>
      <c r="AIT26" s="148"/>
      <c r="AIU26" s="148"/>
      <c r="AIV26" s="148"/>
      <c r="AIW26" s="148"/>
      <c r="AIX26" s="148"/>
      <c r="AIY26" s="148"/>
      <c r="AIZ26" s="148"/>
      <c r="AJA26" s="148"/>
      <c r="AJB26" s="148"/>
      <c r="AJC26" s="148"/>
      <c r="AJD26" s="148"/>
      <c r="AJE26" s="148"/>
      <c r="AJF26" s="148"/>
      <c r="AJG26" s="148"/>
      <c r="AJH26" s="148"/>
      <c r="AJI26" s="148"/>
      <c r="AJJ26" s="148"/>
      <c r="AJK26" s="148"/>
      <c r="AJL26" s="148"/>
      <c r="AJM26" s="148"/>
      <c r="AJN26" s="148"/>
      <c r="AJO26" s="148"/>
      <c r="AJP26" s="148"/>
      <c r="AJQ26" s="148"/>
      <c r="AJR26" s="148"/>
      <c r="AJS26" s="148"/>
      <c r="AJT26" s="148"/>
      <c r="AJU26" s="148"/>
      <c r="AJV26" s="148"/>
      <c r="AJW26" s="148"/>
      <c r="AJX26" s="148"/>
      <c r="AJY26" s="148"/>
      <c r="AJZ26" s="148"/>
      <c r="AKA26" s="148"/>
      <c r="AKB26" s="148"/>
      <c r="AKC26" s="148"/>
      <c r="AKD26" s="148"/>
      <c r="AKE26" s="148"/>
      <c r="AKF26" s="148"/>
      <c r="AKG26" s="148"/>
      <c r="AKH26" s="148"/>
      <c r="AKI26" s="148"/>
      <c r="AKJ26" s="148"/>
      <c r="AKK26" s="148"/>
      <c r="AKL26" s="148"/>
      <c r="AKM26" s="148"/>
      <c r="AKN26" s="148"/>
      <c r="AKO26" s="148"/>
      <c r="AKP26" s="148"/>
      <c r="AKQ26" s="148"/>
      <c r="AKR26" s="148"/>
      <c r="AKS26" s="148"/>
      <c r="AKT26" s="148"/>
      <c r="AKU26" s="148"/>
      <c r="AKV26" s="148"/>
      <c r="AKW26" s="148"/>
      <c r="AKX26" s="148"/>
      <c r="AKY26" s="148"/>
      <c r="AKZ26" s="148"/>
      <c r="ALA26" s="148"/>
      <c r="ALB26" s="148"/>
      <c r="ALC26" s="148"/>
      <c r="ALD26" s="148"/>
      <c r="ALE26" s="148"/>
      <c r="ALF26" s="148"/>
      <c r="ALG26" s="148"/>
      <c r="ALH26" s="148"/>
      <c r="ALI26" s="148"/>
      <c r="ALJ26" s="148"/>
      <c r="ALK26" s="148"/>
      <c r="ALL26" s="148"/>
      <c r="ALM26" s="148"/>
      <c r="ALN26" s="148"/>
      <c r="ALO26" s="148"/>
      <c r="ALP26" s="148"/>
      <c r="ALQ26" s="148"/>
      <c r="ALR26" s="148"/>
      <c r="ALS26" s="148"/>
      <c r="ALT26" s="148"/>
      <c r="ALU26" s="148"/>
      <c r="ALV26" s="148"/>
      <c r="ALW26" s="148"/>
      <c r="ALX26" s="148"/>
      <c r="ALY26" s="148"/>
      <c r="ALZ26" s="148"/>
      <c r="AMA26" s="148"/>
      <c r="AMB26" s="148"/>
      <c r="AMC26" s="148"/>
      <c r="AMD26" s="148"/>
      <c r="AME26" s="148"/>
      <c r="AMF26" s="148"/>
      <c r="AMG26" s="148"/>
      <c r="AMH26" s="148"/>
      <c r="AMI26" s="148"/>
      <c r="AMJ26" s="148"/>
      <c r="AMK26" s="148"/>
      <c r="AML26" s="148"/>
    </row>
    <row r="27" spans="1:1026" s="131" customFormat="1">
      <c r="A27" s="145" t="str">
        <f t="shared" si="5"/>
        <v>LOAN.CA_UPDATED</v>
      </c>
      <c r="B27" s="134">
        <f t="shared" si="4"/>
        <v>110023</v>
      </c>
      <c r="C27" s="146">
        <v>0</v>
      </c>
      <c r="D27" s="146">
        <v>1</v>
      </c>
      <c r="E27" s="146">
        <f t="shared" si="1"/>
        <v>100000</v>
      </c>
      <c r="F27" s="146">
        <v>100000</v>
      </c>
      <c r="G27" s="146" t="s">
        <v>34</v>
      </c>
      <c r="H27" s="146">
        <v>100000</v>
      </c>
      <c r="I27" s="145" t="s">
        <v>505</v>
      </c>
      <c r="J27" s="146">
        <f>VLOOKUP(I27,T_FSM_TYPE!$A:$B,2,0)</f>
        <v>110000</v>
      </c>
      <c r="K27" s="131" t="s">
        <v>580</v>
      </c>
      <c r="L27" s="145" t="s">
        <v>37</v>
      </c>
      <c r="M27" s="215" t="str">
        <f t="shared" si="2"/>
        <v>CA_UPDATED</v>
      </c>
      <c r="N27" s="145" t="str">
        <f t="shared" si="3"/>
        <v>INSERT INTO T_FSM_STATE VALUES(110023, 0, 1, 100000, 100000, GETDATE(), 100000, 110000, 'CA_UPDATED', '?' ,'CA_UPDATED')</v>
      </c>
      <c r="O27" s="145"/>
      <c r="P27" s="145"/>
      <c r="Q27" s="145"/>
      <c r="R27" s="145"/>
      <c r="S27" s="145"/>
      <c r="T27" s="145"/>
      <c r="U27" s="145"/>
      <c r="V27" s="145"/>
      <c r="W27" s="145"/>
      <c r="X27" s="145"/>
      <c r="Y27" s="145"/>
      <c r="Z27" s="145"/>
      <c r="AA27" s="145"/>
      <c r="AB27" s="145"/>
      <c r="AC27" s="145"/>
      <c r="AD27" s="145"/>
      <c r="AE27" s="145"/>
      <c r="AF27" s="145"/>
      <c r="AG27" s="145"/>
      <c r="AH27" s="145"/>
      <c r="AI27" s="145"/>
      <c r="AJ27" s="145"/>
      <c r="AK27" s="145"/>
      <c r="AL27" s="145"/>
      <c r="AM27" s="145"/>
      <c r="AN27" s="145"/>
      <c r="AO27" s="145"/>
      <c r="AP27" s="145"/>
      <c r="AQ27" s="145"/>
      <c r="AR27" s="145"/>
      <c r="AS27" s="145"/>
      <c r="AT27" s="145"/>
      <c r="AU27" s="145"/>
      <c r="AV27" s="145"/>
      <c r="AW27" s="145"/>
      <c r="AX27" s="145"/>
      <c r="AY27" s="145"/>
      <c r="AZ27" s="145"/>
      <c r="BA27" s="145"/>
      <c r="BB27" s="145"/>
      <c r="BC27" s="145"/>
      <c r="BD27" s="145"/>
      <c r="BE27" s="145"/>
      <c r="BF27" s="145"/>
      <c r="BG27" s="145"/>
      <c r="BH27" s="145"/>
      <c r="BI27" s="145"/>
      <c r="BJ27" s="145"/>
      <c r="BK27" s="145"/>
      <c r="BL27" s="145"/>
      <c r="BM27" s="145"/>
      <c r="BN27" s="145"/>
      <c r="BO27" s="145"/>
      <c r="BP27" s="145"/>
      <c r="BQ27" s="145"/>
      <c r="BR27" s="145"/>
      <c r="BS27" s="145"/>
      <c r="BT27" s="145"/>
      <c r="BU27" s="145"/>
      <c r="BV27" s="145"/>
      <c r="BW27" s="145"/>
      <c r="BX27" s="145"/>
      <c r="BY27" s="145"/>
      <c r="BZ27" s="145"/>
      <c r="CA27" s="145"/>
      <c r="CB27" s="145"/>
      <c r="CC27" s="145"/>
      <c r="CD27" s="145"/>
      <c r="CE27" s="145"/>
      <c r="CF27" s="145"/>
      <c r="CG27" s="145"/>
      <c r="CH27" s="145"/>
      <c r="CI27" s="145"/>
      <c r="CJ27" s="145"/>
      <c r="CK27" s="145"/>
      <c r="CL27" s="145"/>
      <c r="CM27" s="145"/>
      <c r="CN27" s="145"/>
      <c r="CO27" s="145"/>
      <c r="CP27" s="145"/>
      <c r="CQ27" s="145"/>
      <c r="CR27" s="145"/>
      <c r="CS27" s="145"/>
      <c r="CT27" s="145"/>
      <c r="CU27" s="145"/>
      <c r="CV27" s="145"/>
      <c r="CW27" s="145"/>
      <c r="CX27" s="145"/>
      <c r="CY27" s="145"/>
      <c r="CZ27" s="145"/>
      <c r="DA27" s="145"/>
      <c r="DB27" s="145"/>
      <c r="DC27" s="145"/>
      <c r="DD27" s="145"/>
      <c r="DE27" s="145"/>
      <c r="DF27" s="145"/>
      <c r="DG27" s="145"/>
      <c r="DH27" s="145"/>
      <c r="DI27" s="145"/>
      <c r="DJ27" s="145"/>
      <c r="DK27" s="145"/>
      <c r="DL27" s="145"/>
      <c r="DM27" s="145"/>
      <c r="DN27" s="145"/>
      <c r="DO27" s="145"/>
      <c r="DP27" s="145"/>
      <c r="DQ27" s="145"/>
      <c r="DR27" s="145"/>
      <c r="DS27" s="145"/>
      <c r="DT27" s="145"/>
      <c r="DU27" s="145"/>
      <c r="DV27" s="145"/>
      <c r="DW27" s="145"/>
      <c r="DX27" s="145"/>
      <c r="DY27" s="145"/>
      <c r="DZ27" s="145"/>
      <c r="EA27" s="145"/>
      <c r="EB27" s="145"/>
      <c r="EC27" s="145"/>
      <c r="ED27" s="145"/>
      <c r="EE27" s="145"/>
      <c r="EF27" s="145"/>
      <c r="EG27" s="145"/>
      <c r="EH27" s="145"/>
      <c r="EI27" s="145"/>
      <c r="EJ27" s="145"/>
      <c r="EK27" s="145"/>
      <c r="EL27" s="145"/>
      <c r="EM27" s="145"/>
      <c r="EN27" s="145"/>
      <c r="EO27" s="145"/>
      <c r="EP27" s="145"/>
      <c r="EQ27" s="145"/>
      <c r="ER27" s="145"/>
      <c r="ES27" s="145"/>
      <c r="ET27" s="145"/>
      <c r="EU27" s="145"/>
      <c r="EV27" s="145"/>
      <c r="EW27" s="145"/>
      <c r="EX27" s="145"/>
      <c r="EY27" s="145"/>
      <c r="EZ27" s="145"/>
      <c r="FA27" s="145"/>
      <c r="FB27" s="145"/>
      <c r="FC27" s="145"/>
      <c r="FD27" s="145"/>
      <c r="FE27" s="145"/>
      <c r="FF27" s="145"/>
      <c r="FG27" s="145"/>
      <c r="FH27" s="145"/>
      <c r="FI27" s="145"/>
      <c r="FJ27" s="145"/>
      <c r="FK27" s="145"/>
      <c r="FL27" s="145"/>
      <c r="FM27" s="145"/>
      <c r="FN27" s="145"/>
      <c r="FO27" s="145"/>
      <c r="FP27" s="145"/>
      <c r="FQ27" s="145"/>
      <c r="FR27" s="145"/>
      <c r="FS27" s="145"/>
      <c r="FT27" s="145"/>
      <c r="FU27" s="145"/>
      <c r="FV27" s="145"/>
      <c r="FW27" s="145"/>
      <c r="FX27" s="145"/>
      <c r="FY27" s="145"/>
      <c r="FZ27" s="145"/>
      <c r="GA27" s="145"/>
      <c r="GB27" s="145"/>
      <c r="GC27" s="145"/>
      <c r="GD27" s="145"/>
      <c r="GE27" s="145"/>
      <c r="GF27" s="145"/>
      <c r="GG27" s="145"/>
      <c r="GH27" s="145"/>
      <c r="GI27" s="145"/>
      <c r="GJ27" s="145"/>
      <c r="GK27" s="145"/>
      <c r="GL27" s="145"/>
      <c r="GM27" s="145"/>
      <c r="GN27" s="145"/>
      <c r="GO27" s="145"/>
      <c r="GP27" s="145"/>
      <c r="GQ27" s="145"/>
      <c r="GR27" s="145"/>
      <c r="GS27" s="145"/>
      <c r="GT27" s="145"/>
      <c r="GU27" s="145"/>
      <c r="GV27" s="145"/>
      <c r="GW27" s="145"/>
      <c r="GX27" s="145"/>
      <c r="GY27" s="145"/>
      <c r="GZ27" s="145"/>
      <c r="HA27" s="145"/>
      <c r="HB27" s="145"/>
      <c r="HC27" s="145"/>
      <c r="HD27" s="145"/>
      <c r="HE27" s="145"/>
      <c r="HF27" s="145"/>
      <c r="HG27" s="145"/>
      <c r="HH27" s="145"/>
      <c r="HI27" s="145"/>
      <c r="HJ27" s="145"/>
      <c r="HK27" s="145"/>
      <c r="HL27" s="145"/>
      <c r="HM27" s="145"/>
      <c r="HN27" s="145"/>
      <c r="HO27" s="145"/>
      <c r="HP27" s="145"/>
      <c r="HQ27" s="145"/>
      <c r="HR27" s="145"/>
      <c r="HS27" s="145"/>
      <c r="HT27" s="145"/>
      <c r="HU27" s="145"/>
      <c r="HV27" s="145"/>
      <c r="HW27" s="145"/>
      <c r="HX27" s="145"/>
      <c r="HY27" s="145"/>
      <c r="HZ27" s="145"/>
      <c r="IA27" s="145"/>
      <c r="IB27" s="145"/>
      <c r="IC27" s="145"/>
      <c r="ID27" s="145"/>
      <c r="IE27" s="145"/>
      <c r="IF27" s="145"/>
      <c r="IG27" s="145"/>
      <c r="IH27" s="145"/>
      <c r="II27" s="145"/>
      <c r="IJ27" s="145"/>
      <c r="IK27" s="145"/>
      <c r="IL27" s="145"/>
      <c r="IM27" s="145"/>
      <c r="IN27" s="145"/>
      <c r="IO27" s="145"/>
      <c r="IP27" s="145"/>
      <c r="IQ27" s="145"/>
      <c r="IR27" s="145"/>
      <c r="IS27" s="145"/>
      <c r="IT27" s="145"/>
      <c r="IU27" s="145"/>
      <c r="IV27" s="145"/>
      <c r="IW27" s="145"/>
      <c r="IX27" s="145"/>
      <c r="IY27" s="145"/>
      <c r="IZ27" s="145"/>
      <c r="JA27" s="145"/>
      <c r="JB27" s="145"/>
      <c r="JC27" s="145"/>
      <c r="JD27" s="145"/>
      <c r="JE27" s="145"/>
      <c r="JF27" s="145"/>
      <c r="JG27" s="145"/>
      <c r="JH27" s="145"/>
      <c r="JI27" s="145"/>
      <c r="JJ27" s="145"/>
      <c r="JK27" s="145"/>
      <c r="JL27" s="145"/>
      <c r="JM27" s="145"/>
      <c r="JN27" s="145"/>
      <c r="JO27" s="145"/>
      <c r="JP27" s="145"/>
      <c r="JQ27" s="145"/>
      <c r="JR27" s="145"/>
      <c r="JS27" s="145"/>
      <c r="JT27" s="145"/>
      <c r="JU27" s="145"/>
      <c r="JV27" s="145"/>
      <c r="JW27" s="145"/>
      <c r="JX27" s="145"/>
      <c r="JY27" s="145"/>
      <c r="JZ27" s="145"/>
      <c r="KA27" s="145"/>
      <c r="KB27" s="145"/>
      <c r="KC27" s="145"/>
      <c r="KD27" s="145"/>
      <c r="KE27" s="145"/>
      <c r="KF27" s="145"/>
      <c r="KG27" s="145"/>
      <c r="KH27" s="145"/>
      <c r="KI27" s="145"/>
      <c r="KJ27" s="145"/>
      <c r="KK27" s="145"/>
      <c r="KL27" s="145"/>
      <c r="KM27" s="145"/>
      <c r="KN27" s="145"/>
      <c r="KO27" s="145"/>
      <c r="KP27" s="145"/>
      <c r="KQ27" s="145"/>
      <c r="KR27" s="145"/>
      <c r="KS27" s="145"/>
      <c r="KT27" s="145"/>
      <c r="KU27" s="145"/>
      <c r="KV27" s="145"/>
      <c r="KW27" s="145"/>
      <c r="KX27" s="145"/>
      <c r="KY27" s="145"/>
      <c r="KZ27" s="145"/>
      <c r="LA27" s="145"/>
      <c r="LB27" s="145"/>
      <c r="LC27" s="145"/>
      <c r="LD27" s="145"/>
      <c r="LE27" s="145"/>
      <c r="LF27" s="145"/>
      <c r="LG27" s="145"/>
      <c r="LH27" s="145"/>
      <c r="LI27" s="145"/>
      <c r="LJ27" s="145"/>
      <c r="LK27" s="145"/>
      <c r="LL27" s="145"/>
      <c r="LM27" s="145"/>
      <c r="LN27" s="145"/>
      <c r="LO27" s="145"/>
      <c r="LP27" s="145"/>
      <c r="LQ27" s="145"/>
      <c r="LR27" s="145"/>
      <c r="LS27" s="145"/>
      <c r="LT27" s="145"/>
      <c r="LU27" s="145"/>
      <c r="LV27" s="145"/>
      <c r="LW27" s="145"/>
      <c r="LX27" s="145"/>
      <c r="LY27" s="145"/>
      <c r="LZ27" s="145"/>
      <c r="MA27" s="145"/>
      <c r="MB27" s="145"/>
      <c r="MC27" s="145"/>
      <c r="MD27" s="145"/>
      <c r="ME27" s="145"/>
      <c r="MF27" s="145"/>
      <c r="MG27" s="145"/>
      <c r="MH27" s="145"/>
      <c r="MI27" s="145"/>
      <c r="MJ27" s="145"/>
      <c r="MK27" s="145"/>
      <c r="ML27" s="145"/>
      <c r="MM27" s="145"/>
      <c r="MN27" s="145"/>
      <c r="MO27" s="145"/>
      <c r="MP27" s="145"/>
      <c r="MQ27" s="145"/>
      <c r="MR27" s="145"/>
      <c r="MS27" s="145"/>
      <c r="MT27" s="145"/>
      <c r="MU27" s="145"/>
      <c r="MV27" s="145"/>
      <c r="MW27" s="145"/>
      <c r="MX27" s="145"/>
      <c r="MY27" s="145"/>
      <c r="MZ27" s="145"/>
      <c r="NA27" s="145"/>
      <c r="NB27" s="145"/>
      <c r="NC27" s="145"/>
      <c r="ND27" s="145"/>
      <c r="NE27" s="145"/>
      <c r="NF27" s="145"/>
      <c r="NG27" s="145"/>
      <c r="NH27" s="145"/>
      <c r="NI27" s="145"/>
      <c r="NJ27" s="145"/>
      <c r="NK27" s="145"/>
      <c r="NL27" s="145"/>
      <c r="NM27" s="145"/>
      <c r="NN27" s="145"/>
      <c r="NO27" s="145"/>
      <c r="NP27" s="145"/>
      <c r="NQ27" s="145"/>
      <c r="NR27" s="145"/>
      <c r="NS27" s="145"/>
      <c r="NT27" s="145"/>
      <c r="NU27" s="145"/>
      <c r="NV27" s="145"/>
      <c r="NW27" s="145"/>
      <c r="NX27" s="145"/>
      <c r="NY27" s="145"/>
      <c r="NZ27" s="145"/>
      <c r="OA27" s="145"/>
      <c r="OB27" s="145"/>
      <c r="OC27" s="145"/>
      <c r="OD27" s="145"/>
      <c r="OE27" s="145"/>
      <c r="OF27" s="145"/>
      <c r="OG27" s="145"/>
      <c r="OH27" s="145"/>
      <c r="OI27" s="145"/>
      <c r="OJ27" s="145"/>
      <c r="OK27" s="145"/>
      <c r="OL27" s="145"/>
      <c r="OM27" s="145"/>
      <c r="ON27" s="145"/>
      <c r="OO27" s="145"/>
      <c r="OP27" s="145"/>
      <c r="OQ27" s="145"/>
      <c r="OR27" s="145"/>
      <c r="OS27" s="145"/>
      <c r="OT27" s="145"/>
      <c r="OU27" s="145"/>
      <c r="OV27" s="145"/>
      <c r="OW27" s="145"/>
      <c r="OX27" s="145"/>
      <c r="OY27" s="145"/>
      <c r="OZ27" s="145"/>
      <c r="PA27" s="145"/>
      <c r="PB27" s="145"/>
      <c r="PC27" s="145"/>
      <c r="PD27" s="145"/>
      <c r="PE27" s="145"/>
      <c r="PF27" s="145"/>
      <c r="PG27" s="145"/>
      <c r="PH27" s="145"/>
      <c r="PI27" s="145"/>
      <c r="PJ27" s="145"/>
      <c r="PK27" s="145"/>
      <c r="PL27" s="145"/>
      <c r="PM27" s="145"/>
      <c r="PN27" s="145"/>
      <c r="PO27" s="145"/>
      <c r="PP27" s="145"/>
      <c r="PQ27" s="145"/>
      <c r="PR27" s="145"/>
      <c r="PS27" s="145"/>
      <c r="PT27" s="145"/>
      <c r="PU27" s="145"/>
      <c r="PV27" s="145"/>
      <c r="PW27" s="145"/>
      <c r="PX27" s="145"/>
      <c r="PY27" s="145"/>
      <c r="PZ27" s="145"/>
      <c r="QA27" s="145"/>
      <c r="QB27" s="145"/>
      <c r="QC27" s="145"/>
      <c r="QD27" s="145"/>
      <c r="QE27" s="145"/>
      <c r="QF27" s="145"/>
      <c r="QG27" s="145"/>
      <c r="QH27" s="145"/>
      <c r="QI27" s="145"/>
      <c r="QJ27" s="145"/>
      <c r="QK27" s="145"/>
      <c r="QL27" s="145"/>
      <c r="QM27" s="145"/>
      <c r="QN27" s="145"/>
      <c r="QO27" s="145"/>
      <c r="QP27" s="145"/>
      <c r="QQ27" s="145"/>
      <c r="QR27" s="145"/>
      <c r="QS27" s="145"/>
      <c r="QT27" s="145"/>
      <c r="QU27" s="145"/>
      <c r="QV27" s="145"/>
      <c r="QW27" s="145"/>
      <c r="QX27" s="145"/>
      <c r="QY27" s="145"/>
      <c r="QZ27" s="145"/>
      <c r="RA27" s="145"/>
      <c r="RB27" s="145"/>
      <c r="RC27" s="145"/>
      <c r="RD27" s="145"/>
      <c r="RE27" s="145"/>
      <c r="RF27" s="145"/>
      <c r="RG27" s="145"/>
      <c r="RH27" s="145"/>
      <c r="RI27" s="145"/>
      <c r="RJ27" s="145"/>
      <c r="RK27" s="145"/>
      <c r="RL27" s="145"/>
      <c r="RM27" s="145"/>
      <c r="RN27" s="145"/>
      <c r="RO27" s="145"/>
      <c r="RP27" s="145"/>
      <c r="RQ27" s="145"/>
      <c r="RR27" s="145"/>
      <c r="RS27" s="145"/>
      <c r="RT27" s="145"/>
      <c r="RU27" s="145"/>
      <c r="RV27" s="145"/>
      <c r="RW27" s="145"/>
      <c r="RX27" s="145"/>
      <c r="RY27" s="145"/>
      <c r="RZ27" s="145"/>
      <c r="SA27" s="145"/>
      <c r="SB27" s="145"/>
      <c r="SC27" s="145"/>
      <c r="SD27" s="145"/>
      <c r="SE27" s="145"/>
      <c r="SF27" s="145"/>
      <c r="SG27" s="145"/>
      <c r="SH27" s="145"/>
      <c r="SI27" s="145"/>
      <c r="SJ27" s="145"/>
      <c r="SK27" s="145"/>
      <c r="SL27" s="145"/>
      <c r="SM27" s="145"/>
      <c r="SN27" s="145"/>
      <c r="SO27" s="145"/>
      <c r="SP27" s="145"/>
      <c r="SQ27" s="145"/>
      <c r="SR27" s="145"/>
      <c r="SS27" s="145"/>
      <c r="ST27" s="145"/>
      <c r="SU27" s="145"/>
      <c r="SV27" s="145"/>
      <c r="SW27" s="145"/>
      <c r="SX27" s="145"/>
      <c r="SY27" s="145"/>
      <c r="SZ27" s="145"/>
      <c r="TA27" s="145"/>
      <c r="TB27" s="145"/>
      <c r="TC27" s="145"/>
      <c r="TD27" s="145"/>
      <c r="TE27" s="145"/>
      <c r="TF27" s="145"/>
      <c r="TG27" s="145"/>
      <c r="TH27" s="145"/>
      <c r="TI27" s="145"/>
      <c r="TJ27" s="145"/>
      <c r="TK27" s="145"/>
      <c r="TL27" s="145"/>
      <c r="TM27" s="145"/>
      <c r="TN27" s="145"/>
      <c r="TO27" s="145"/>
      <c r="TP27" s="145"/>
      <c r="TQ27" s="145"/>
      <c r="TR27" s="145"/>
      <c r="TS27" s="145"/>
      <c r="TT27" s="145"/>
      <c r="TU27" s="145"/>
      <c r="TV27" s="145"/>
      <c r="TW27" s="145"/>
      <c r="TX27" s="145"/>
      <c r="TY27" s="145"/>
      <c r="TZ27" s="145"/>
      <c r="UA27" s="145"/>
      <c r="UB27" s="145"/>
      <c r="UC27" s="145"/>
      <c r="UD27" s="145"/>
      <c r="UE27" s="145"/>
      <c r="UF27" s="145"/>
      <c r="UG27" s="145"/>
      <c r="UH27" s="145"/>
      <c r="UI27" s="145"/>
      <c r="UJ27" s="145"/>
      <c r="UK27" s="145"/>
      <c r="UL27" s="145"/>
      <c r="UM27" s="145"/>
      <c r="UN27" s="145"/>
      <c r="UO27" s="145"/>
      <c r="UP27" s="145"/>
      <c r="UQ27" s="145"/>
      <c r="UR27" s="145"/>
      <c r="US27" s="145"/>
      <c r="UT27" s="145"/>
      <c r="UU27" s="145"/>
      <c r="UV27" s="145"/>
      <c r="UW27" s="145"/>
      <c r="UX27" s="145"/>
      <c r="UY27" s="145"/>
      <c r="UZ27" s="145"/>
      <c r="VA27" s="145"/>
      <c r="VB27" s="145"/>
      <c r="VC27" s="145"/>
      <c r="VD27" s="145"/>
      <c r="VE27" s="145"/>
      <c r="VF27" s="145"/>
      <c r="VG27" s="145"/>
      <c r="VH27" s="145"/>
      <c r="VI27" s="145"/>
      <c r="VJ27" s="145"/>
      <c r="VK27" s="145"/>
      <c r="VL27" s="145"/>
      <c r="VM27" s="145"/>
      <c r="VN27" s="145"/>
      <c r="VO27" s="145"/>
      <c r="VP27" s="145"/>
      <c r="VQ27" s="145"/>
      <c r="VR27" s="145"/>
      <c r="VS27" s="145"/>
      <c r="VT27" s="145"/>
      <c r="VU27" s="145"/>
      <c r="VV27" s="145"/>
      <c r="VW27" s="145"/>
      <c r="VX27" s="145"/>
      <c r="VY27" s="145"/>
      <c r="VZ27" s="145"/>
      <c r="WA27" s="145"/>
      <c r="WB27" s="145"/>
      <c r="WC27" s="145"/>
      <c r="WD27" s="145"/>
      <c r="WE27" s="145"/>
      <c r="WF27" s="145"/>
      <c r="WG27" s="145"/>
      <c r="WH27" s="145"/>
      <c r="WI27" s="145"/>
      <c r="WJ27" s="145"/>
      <c r="WK27" s="145"/>
      <c r="WL27" s="145"/>
      <c r="WM27" s="145"/>
      <c r="WN27" s="145"/>
      <c r="WO27" s="145"/>
      <c r="WP27" s="145"/>
      <c r="WQ27" s="145"/>
      <c r="WR27" s="145"/>
      <c r="WS27" s="145"/>
      <c r="WT27" s="145"/>
      <c r="WU27" s="145"/>
      <c r="WV27" s="145"/>
      <c r="WW27" s="145"/>
      <c r="WX27" s="145"/>
      <c r="WY27" s="145"/>
      <c r="WZ27" s="145"/>
      <c r="XA27" s="145"/>
      <c r="XB27" s="145"/>
      <c r="XC27" s="145"/>
      <c r="XD27" s="145"/>
      <c r="XE27" s="145"/>
      <c r="XF27" s="145"/>
      <c r="XG27" s="145"/>
      <c r="XH27" s="145"/>
      <c r="XI27" s="145"/>
      <c r="XJ27" s="145"/>
      <c r="XK27" s="145"/>
      <c r="XL27" s="145"/>
      <c r="XM27" s="145"/>
      <c r="XN27" s="145"/>
      <c r="XO27" s="145"/>
      <c r="XP27" s="145"/>
      <c r="XQ27" s="145"/>
      <c r="XR27" s="145"/>
      <c r="XS27" s="145"/>
      <c r="XT27" s="145"/>
      <c r="XU27" s="145"/>
      <c r="XV27" s="145"/>
      <c r="XW27" s="145"/>
      <c r="XX27" s="145"/>
      <c r="XY27" s="145"/>
      <c r="XZ27" s="145"/>
      <c r="YA27" s="145"/>
      <c r="YB27" s="145"/>
      <c r="YC27" s="145"/>
      <c r="YD27" s="145"/>
      <c r="YE27" s="145"/>
      <c r="YF27" s="145"/>
      <c r="YG27" s="145"/>
      <c r="YH27" s="145"/>
      <c r="YI27" s="145"/>
      <c r="YJ27" s="145"/>
      <c r="YK27" s="145"/>
      <c r="YL27" s="145"/>
      <c r="YM27" s="145"/>
      <c r="YN27" s="145"/>
      <c r="YO27" s="145"/>
      <c r="YP27" s="145"/>
      <c r="YQ27" s="145"/>
      <c r="YR27" s="145"/>
      <c r="YS27" s="145"/>
      <c r="YT27" s="145"/>
      <c r="YU27" s="145"/>
      <c r="YV27" s="145"/>
      <c r="YW27" s="145"/>
      <c r="YX27" s="145"/>
      <c r="YY27" s="145"/>
      <c r="YZ27" s="145"/>
      <c r="ZA27" s="145"/>
      <c r="ZB27" s="145"/>
      <c r="ZC27" s="145"/>
      <c r="ZD27" s="145"/>
      <c r="ZE27" s="145"/>
      <c r="ZF27" s="145"/>
      <c r="ZG27" s="145"/>
      <c r="ZH27" s="145"/>
      <c r="ZI27" s="145"/>
      <c r="ZJ27" s="145"/>
      <c r="ZK27" s="145"/>
      <c r="ZL27" s="145"/>
      <c r="ZM27" s="145"/>
      <c r="ZN27" s="145"/>
      <c r="ZO27" s="145"/>
      <c r="ZP27" s="145"/>
      <c r="ZQ27" s="145"/>
      <c r="ZR27" s="145"/>
      <c r="ZS27" s="145"/>
      <c r="ZT27" s="145"/>
      <c r="ZU27" s="145"/>
      <c r="ZV27" s="145"/>
      <c r="ZW27" s="145"/>
      <c r="ZX27" s="145"/>
      <c r="ZY27" s="145"/>
      <c r="ZZ27" s="145"/>
      <c r="AAA27" s="145"/>
      <c r="AAB27" s="145"/>
      <c r="AAC27" s="145"/>
      <c r="AAD27" s="145"/>
      <c r="AAE27" s="145"/>
      <c r="AAF27" s="145"/>
      <c r="AAG27" s="145"/>
      <c r="AAH27" s="145"/>
      <c r="AAI27" s="145"/>
      <c r="AAJ27" s="145"/>
      <c r="AAK27" s="145"/>
      <c r="AAL27" s="145"/>
      <c r="AAM27" s="145"/>
      <c r="AAN27" s="145"/>
      <c r="AAO27" s="145"/>
      <c r="AAP27" s="145"/>
      <c r="AAQ27" s="145"/>
      <c r="AAR27" s="145"/>
      <c r="AAS27" s="145"/>
      <c r="AAT27" s="145"/>
      <c r="AAU27" s="145"/>
      <c r="AAV27" s="145"/>
      <c r="AAW27" s="145"/>
      <c r="AAX27" s="145"/>
      <c r="AAY27" s="145"/>
      <c r="AAZ27" s="145"/>
      <c r="ABA27" s="145"/>
      <c r="ABB27" s="145"/>
      <c r="ABC27" s="145"/>
      <c r="ABD27" s="145"/>
      <c r="ABE27" s="145"/>
      <c r="ABF27" s="145"/>
      <c r="ABG27" s="145"/>
      <c r="ABH27" s="145"/>
      <c r="ABI27" s="145"/>
      <c r="ABJ27" s="145"/>
      <c r="ABK27" s="145"/>
      <c r="ABL27" s="145"/>
      <c r="ABM27" s="145"/>
      <c r="ABN27" s="145"/>
      <c r="ABO27" s="145"/>
      <c r="ABP27" s="145"/>
      <c r="ABQ27" s="145"/>
      <c r="ABR27" s="145"/>
      <c r="ABS27" s="145"/>
      <c r="ABT27" s="145"/>
      <c r="ABU27" s="145"/>
      <c r="ABV27" s="145"/>
      <c r="ABW27" s="145"/>
      <c r="ABX27" s="145"/>
      <c r="ABY27" s="145"/>
      <c r="ABZ27" s="145"/>
      <c r="ACA27" s="145"/>
      <c r="ACB27" s="145"/>
      <c r="ACC27" s="145"/>
      <c r="ACD27" s="145"/>
      <c r="ACE27" s="145"/>
      <c r="ACF27" s="145"/>
      <c r="ACG27" s="145"/>
      <c r="ACH27" s="145"/>
      <c r="ACI27" s="145"/>
      <c r="ACJ27" s="145"/>
      <c r="ACK27" s="145"/>
      <c r="ACL27" s="145"/>
      <c r="ACM27" s="145"/>
      <c r="ACN27" s="145"/>
      <c r="ACO27" s="145"/>
      <c r="ACP27" s="145"/>
      <c r="ACQ27" s="145"/>
      <c r="ACR27" s="145"/>
      <c r="ACS27" s="145"/>
      <c r="ACT27" s="145"/>
      <c r="ACU27" s="145"/>
      <c r="ACV27" s="145"/>
      <c r="ACW27" s="145"/>
      <c r="ACX27" s="145"/>
      <c r="ACY27" s="145"/>
      <c r="ACZ27" s="145"/>
      <c r="ADA27" s="145"/>
      <c r="ADB27" s="145"/>
      <c r="ADC27" s="145"/>
      <c r="ADD27" s="145"/>
      <c r="ADE27" s="145"/>
      <c r="ADF27" s="145"/>
      <c r="ADG27" s="145"/>
      <c r="ADH27" s="145"/>
      <c r="ADI27" s="145"/>
      <c r="ADJ27" s="145"/>
      <c r="ADK27" s="145"/>
      <c r="ADL27" s="145"/>
      <c r="ADM27" s="145"/>
      <c r="ADN27" s="145"/>
      <c r="ADO27" s="145"/>
      <c r="ADP27" s="145"/>
      <c r="ADQ27" s="145"/>
      <c r="ADR27" s="145"/>
      <c r="ADS27" s="145"/>
      <c r="ADT27" s="145"/>
      <c r="ADU27" s="145"/>
      <c r="ADV27" s="145"/>
      <c r="ADW27" s="145"/>
      <c r="ADX27" s="145"/>
      <c r="ADY27" s="145"/>
      <c r="ADZ27" s="145"/>
      <c r="AEA27" s="145"/>
      <c r="AEB27" s="145"/>
      <c r="AEC27" s="145"/>
      <c r="AED27" s="145"/>
      <c r="AEE27" s="145"/>
      <c r="AEF27" s="145"/>
      <c r="AEG27" s="145"/>
      <c r="AEH27" s="145"/>
      <c r="AEI27" s="145"/>
      <c r="AEJ27" s="145"/>
      <c r="AEK27" s="145"/>
      <c r="AEL27" s="145"/>
      <c r="AEM27" s="145"/>
      <c r="AEN27" s="145"/>
      <c r="AEO27" s="145"/>
      <c r="AEP27" s="145"/>
      <c r="AEQ27" s="145"/>
      <c r="AER27" s="145"/>
      <c r="AES27" s="145"/>
      <c r="AET27" s="145"/>
      <c r="AEU27" s="145"/>
      <c r="AEV27" s="145"/>
      <c r="AEW27" s="145"/>
      <c r="AEX27" s="145"/>
      <c r="AEY27" s="145"/>
      <c r="AEZ27" s="145"/>
      <c r="AFA27" s="145"/>
      <c r="AFB27" s="145"/>
      <c r="AFC27" s="145"/>
      <c r="AFD27" s="145"/>
      <c r="AFE27" s="145"/>
      <c r="AFF27" s="145"/>
      <c r="AFG27" s="145"/>
      <c r="AFH27" s="145"/>
      <c r="AFI27" s="145"/>
      <c r="AFJ27" s="145"/>
      <c r="AFK27" s="145"/>
      <c r="AFL27" s="145"/>
      <c r="AFM27" s="145"/>
      <c r="AFN27" s="145"/>
      <c r="AFO27" s="145"/>
      <c r="AFP27" s="145"/>
      <c r="AFQ27" s="145"/>
      <c r="AFR27" s="145"/>
      <c r="AFS27" s="145"/>
      <c r="AFT27" s="145"/>
      <c r="AFU27" s="145"/>
      <c r="AFV27" s="145"/>
      <c r="AFW27" s="145"/>
      <c r="AFX27" s="145"/>
      <c r="AFY27" s="145"/>
      <c r="AFZ27" s="145"/>
      <c r="AGA27" s="145"/>
      <c r="AGB27" s="145"/>
      <c r="AGC27" s="145"/>
      <c r="AGD27" s="145"/>
      <c r="AGE27" s="145"/>
      <c r="AGF27" s="145"/>
      <c r="AGG27" s="145"/>
      <c r="AGH27" s="145"/>
      <c r="AGI27" s="145"/>
      <c r="AGJ27" s="145"/>
      <c r="AGK27" s="145"/>
      <c r="AGL27" s="145"/>
      <c r="AGM27" s="145"/>
      <c r="AGN27" s="145"/>
      <c r="AGO27" s="145"/>
      <c r="AGP27" s="145"/>
      <c r="AGQ27" s="145"/>
      <c r="AGR27" s="145"/>
      <c r="AGS27" s="145"/>
      <c r="AGT27" s="145"/>
      <c r="AGU27" s="145"/>
      <c r="AGV27" s="145"/>
      <c r="AGW27" s="145"/>
      <c r="AGX27" s="145"/>
      <c r="AGY27" s="145"/>
      <c r="AGZ27" s="145"/>
      <c r="AHA27" s="145"/>
      <c r="AHB27" s="145"/>
      <c r="AHC27" s="145"/>
      <c r="AHD27" s="145"/>
      <c r="AHE27" s="145"/>
      <c r="AHF27" s="145"/>
      <c r="AHG27" s="145"/>
      <c r="AHH27" s="145"/>
      <c r="AHI27" s="145"/>
      <c r="AHJ27" s="145"/>
      <c r="AHK27" s="145"/>
      <c r="AHL27" s="145"/>
      <c r="AHM27" s="145"/>
      <c r="AHN27" s="145"/>
      <c r="AHO27" s="145"/>
      <c r="AHP27" s="145"/>
      <c r="AHQ27" s="145"/>
      <c r="AHR27" s="145"/>
      <c r="AHS27" s="145"/>
      <c r="AHT27" s="145"/>
      <c r="AHU27" s="145"/>
      <c r="AHV27" s="145"/>
      <c r="AHW27" s="145"/>
      <c r="AHX27" s="145"/>
      <c r="AHY27" s="145"/>
      <c r="AHZ27" s="145"/>
      <c r="AIA27" s="145"/>
      <c r="AIB27" s="145"/>
      <c r="AIC27" s="145"/>
      <c r="AID27" s="145"/>
      <c r="AIE27" s="145"/>
      <c r="AIF27" s="145"/>
      <c r="AIG27" s="145"/>
      <c r="AIH27" s="145"/>
      <c r="AII27" s="145"/>
      <c r="AIJ27" s="145"/>
      <c r="AIK27" s="145"/>
      <c r="AIL27" s="145"/>
      <c r="AIM27" s="145"/>
      <c r="AIN27" s="145"/>
      <c r="AIO27" s="145"/>
      <c r="AIP27" s="145"/>
      <c r="AIQ27" s="145"/>
      <c r="AIR27" s="145"/>
      <c r="AIS27" s="145"/>
      <c r="AIT27" s="145"/>
      <c r="AIU27" s="145"/>
      <c r="AIV27" s="145"/>
      <c r="AIW27" s="145"/>
      <c r="AIX27" s="145"/>
      <c r="AIY27" s="145"/>
      <c r="AIZ27" s="145"/>
      <c r="AJA27" s="145"/>
      <c r="AJB27" s="145"/>
      <c r="AJC27" s="145"/>
      <c r="AJD27" s="145"/>
      <c r="AJE27" s="145"/>
      <c r="AJF27" s="145"/>
      <c r="AJG27" s="145"/>
      <c r="AJH27" s="145"/>
      <c r="AJI27" s="145"/>
      <c r="AJJ27" s="145"/>
      <c r="AJK27" s="145"/>
      <c r="AJL27" s="145"/>
      <c r="AJM27" s="145"/>
      <c r="AJN27" s="145"/>
      <c r="AJO27" s="145"/>
      <c r="AJP27" s="145"/>
      <c r="AJQ27" s="145"/>
      <c r="AJR27" s="145"/>
      <c r="AJS27" s="145"/>
      <c r="AJT27" s="145"/>
      <c r="AJU27" s="145"/>
      <c r="AJV27" s="145"/>
      <c r="AJW27" s="145"/>
      <c r="AJX27" s="145"/>
      <c r="AJY27" s="145"/>
      <c r="AJZ27" s="145"/>
      <c r="AKA27" s="145"/>
      <c r="AKB27" s="145"/>
      <c r="AKC27" s="145"/>
      <c r="AKD27" s="145"/>
      <c r="AKE27" s="145"/>
      <c r="AKF27" s="145"/>
      <c r="AKG27" s="145"/>
      <c r="AKH27" s="145"/>
      <c r="AKI27" s="145"/>
      <c r="AKJ27" s="145"/>
      <c r="AKK27" s="145"/>
      <c r="AKL27" s="145"/>
      <c r="AKM27" s="145"/>
      <c r="AKN27" s="145"/>
      <c r="AKO27" s="145"/>
      <c r="AKP27" s="145"/>
      <c r="AKQ27" s="145"/>
      <c r="AKR27" s="145"/>
      <c r="AKS27" s="145"/>
      <c r="AKT27" s="145"/>
      <c r="AKU27" s="145"/>
      <c r="AKV27" s="145"/>
      <c r="AKW27" s="145"/>
      <c r="AKX27" s="145"/>
      <c r="AKY27" s="145"/>
      <c r="AKZ27" s="145"/>
      <c r="ALA27" s="145"/>
      <c r="ALB27" s="145"/>
      <c r="ALC27" s="145"/>
      <c r="ALD27" s="145"/>
      <c r="ALE27" s="145"/>
      <c r="ALF27" s="145"/>
      <c r="ALG27" s="145"/>
      <c r="ALH27" s="145"/>
      <c r="ALI27" s="145"/>
      <c r="ALJ27" s="145"/>
      <c r="ALK27" s="145"/>
      <c r="ALL27" s="145"/>
      <c r="ALM27" s="145"/>
      <c r="ALN27" s="145"/>
      <c r="ALO27" s="145"/>
      <c r="ALP27" s="145"/>
      <c r="ALQ27" s="145"/>
      <c r="ALR27" s="145"/>
      <c r="ALS27" s="145"/>
      <c r="ALT27" s="145"/>
      <c r="ALU27" s="145"/>
      <c r="ALV27" s="145"/>
      <c r="ALW27" s="145"/>
      <c r="ALX27" s="145"/>
      <c r="ALY27" s="145"/>
      <c r="ALZ27" s="145"/>
      <c r="AMA27" s="145"/>
      <c r="AMB27" s="145"/>
      <c r="AMC27" s="145"/>
      <c r="AMD27" s="145"/>
      <c r="AME27" s="145"/>
      <c r="AMF27" s="145"/>
      <c r="AMG27" s="145"/>
      <c r="AMH27" s="145"/>
      <c r="AMI27" s="145"/>
      <c r="AMJ27" s="145"/>
      <c r="AMK27" s="145"/>
      <c r="AML27" s="145"/>
    </row>
    <row r="28" spans="1:1026" s="131" customFormat="1">
      <c r="A28" s="145" t="str">
        <f t="shared" ref="A28" si="6">CONCATENATE(I28,".",K28)</f>
        <v>LOAN.CA_RECOMMENDED</v>
      </c>
      <c r="B28" s="134">
        <f t="shared" si="4"/>
        <v>110024</v>
      </c>
      <c r="C28" s="146">
        <v>0</v>
      </c>
      <c r="D28" s="146">
        <v>1</v>
      </c>
      <c r="E28" s="146">
        <f t="shared" si="1"/>
        <v>100000</v>
      </c>
      <c r="F28" s="146">
        <v>100000</v>
      </c>
      <c r="G28" s="146" t="s">
        <v>34</v>
      </c>
      <c r="H28" s="146">
        <v>100000</v>
      </c>
      <c r="I28" s="145" t="s">
        <v>505</v>
      </c>
      <c r="J28" s="146">
        <f>VLOOKUP(I28,T_FSM_TYPE!$A:$B,2,0)</f>
        <v>110000</v>
      </c>
      <c r="K28" s="131" t="s">
        <v>581</v>
      </c>
      <c r="L28" s="145" t="s">
        <v>37</v>
      </c>
      <c r="M28" s="215" t="str">
        <f t="shared" si="2"/>
        <v>CA_RECOMMENDED</v>
      </c>
      <c r="N28" s="145" t="str">
        <f t="shared" si="3"/>
        <v>INSERT INTO T_FSM_STATE VALUES(110024, 0, 1, 100000, 100000, GETDATE(), 100000, 110000, 'CA_RECOMMENDED', '?' ,'CA_RECOMMENDED')</v>
      </c>
      <c r="O28" s="145"/>
      <c r="P28" s="145"/>
      <c r="Q28" s="145"/>
      <c r="R28" s="145"/>
      <c r="S28" s="145"/>
      <c r="T28" s="145"/>
      <c r="U28" s="145"/>
      <c r="V28" s="145"/>
      <c r="W28" s="145"/>
      <c r="X28" s="145"/>
      <c r="Y28" s="145"/>
      <c r="Z28" s="145"/>
      <c r="AA28" s="145"/>
      <c r="AB28" s="145"/>
      <c r="AC28" s="145"/>
      <c r="AD28" s="145"/>
      <c r="AE28" s="145"/>
      <c r="AF28" s="145"/>
      <c r="AG28" s="145"/>
      <c r="AH28" s="145"/>
      <c r="AI28" s="145"/>
      <c r="AJ28" s="145"/>
      <c r="AK28" s="145"/>
      <c r="AL28" s="145"/>
      <c r="AM28" s="145"/>
      <c r="AN28" s="145"/>
      <c r="AO28" s="145"/>
      <c r="AP28" s="145"/>
      <c r="AQ28" s="145"/>
      <c r="AR28" s="145"/>
      <c r="AS28" s="145"/>
      <c r="AT28" s="145"/>
      <c r="AU28" s="145"/>
      <c r="AV28" s="145"/>
      <c r="AW28" s="145"/>
      <c r="AX28" s="145"/>
      <c r="AY28" s="145"/>
      <c r="AZ28" s="145"/>
      <c r="BA28" s="145"/>
      <c r="BB28" s="145"/>
      <c r="BC28" s="145"/>
      <c r="BD28" s="145"/>
      <c r="BE28" s="145"/>
      <c r="BF28" s="145"/>
      <c r="BG28" s="145"/>
      <c r="BH28" s="145"/>
      <c r="BI28" s="145"/>
      <c r="BJ28" s="145"/>
      <c r="BK28" s="145"/>
      <c r="BL28" s="145"/>
      <c r="BM28" s="145"/>
      <c r="BN28" s="145"/>
      <c r="BO28" s="145"/>
      <c r="BP28" s="145"/>
      <c r="BQ28" s="145"/>
      <c r="BR28" s="145"/>
      <c r="BS28" s="145"/>
      <c r="BT28" s="145"/>
      <c r="BU28" s="145"/>
      <c r="BV28" s="145"/>
      <c r="BW28" s="145"/>
      <c r="BX28" s="145"/>
      <c r="BY28" s="145"/>
      <c r="BZ28" s="145"/>
      <c r="CA28" s="145"/>
      <c r="CB28" s="145"/>
      <c r="CC28" s="145"/>
      <c r="CD28" s="145"/>
      <c r="CE28" s="145"/>
      <c r="CF28" s="145"/>
      <c r="CG28" s="145"/>
      <c r="CH28" s="145"/>
      <c r="CI28" s="145"/>
      <c r="CJ28" s="145"/>
      <c r="CK28" s="145"/>
      <c r="CL28" s="145"/>
      <c r="CM28" s="145"/>
      <c r="CN28" s="145"/>
      <c r="CO28" s="145"/>
      <c r="CP28" s="145"/>
      <c r="CQ28" s="145"/>
      <c r="CR28" s="145"/>
      <c r="CS28" s="145"/>
      <c r="CT28" s="145"/>
      <c r="CU28" s="145"/>
      <c r="CV28" s="145"/>
      <c r="CW28" s="145"/>
      <c r="CX28" s="145"/>
      <c r="CY28" s="145"/>
      <c r="CZ28" s="145"/>
      <c r="DA28" s="145"/>
      <c r="DB28" s="145"/>
      <c r="DC28" s="145"/>
      <c r="DD28" s="145"/>
      <c r="DE28" s="145"/>
      <c r="DF28" s="145"/>
      <c r="DG28" s="145"/>
      <c r="DH28" s="145"/>
      <c r="DI28" s="145"/>
      <c r="DJ28" s="145"/>
      <c r="DK28" s="145"/>
      <c r="DL28" s="145"/>
      <c r="DM28" s="145"/>
      <c r="DN28" s="145"/>
      <c r="DO28" s="145"/>
      <c r="DP28" s="145"/>
      <c r="DQ28" s="145"/>
      <c r="DR28" s="145"/>
      <c r="DS28" s="145"/>
      <c r="DT28" s="145"/>
      <c r="DU28" s="145"/>
      <c r="DV28" s="145"/>
      <c r="DW28" s="145"/>
      <c r="DX28" s="145"/>
      <c r="DY28" s="145"/>
      <c r="DZ28" s="145"/>
      <c r="EA28" s="145"/>
      <c r="EB28" s="145"/>
      <c r="EC28" s="145"/>
      <c r="ED28" s="145"/>
      <c r="EE28" s="145"/>
      <c r="EF28" s="145"/>
      <c r="EG28" s="145"/>
      <c r="EH28" s="145"/>
      <c r="EI28" s="145"/>
      <c r="EJ28" s="145"/>
      <c r="EK28" s="145"/>
      <c r="EL28" s="145"/>
      <c r="EM28" s="145"/>
      <c r="EN28" s="145"/>
      <c r="EO28" s="145"/>
      <c r="EP28" s="145"/>
      <c r="EQ28" s="145"/>
      <c r="ER28" s="145"/>
      <c r="ES28" s="145"/>
      <c r="ET28" s="145"/>
      <c r="EU28" s="145"/>
      <c r="EV28" s="145"/>
      <c r="EW28" s="145"/>
      <c r="EX28" s="145"/>
      <c r="EY28" s="145"/>
      <c r="EZ28" s="145"/>
      <c r="FA28" s="145"/>
      <c r="FB28" s="145"/>
      <c r="FC28" s="145"/>
      <c r="FD28" s="145"/>
      <c r="FE28" s="145"/>
      <c r="FF28" s="145"/>
      <c r="FG28" s="145"/>
      <c r="FH28" s="145"/>
      <c r="FI28" s="145"/>
      <c r="FJ28" s="145"/>
      <c r="FK28" s="145"/>
      <c r="FL28" s="145"/>
      <c r="FM28" s="145"/>
      <c r="FN28" s="145"/>
      <c r="FO28" s="145"/>
      <c r="FP28" s="145"/>
      <c r="FQ28" s="145"/>
      <c r="FR28" s="145"/>
      <c r="FS28" s="145"/>
      <c r="FT28" s="145"/>
      <c r="FU28" s="145"/>
      <c r="FV28" s="145"/>
      <c r="FW28" s="145"/>
      <c r="FX28" s="145"/>
      <c r="FY28" s="145"/>
      <c r="FZ28" s="145"/>
      <c r="GA28" s="145"/>
      <c r="GB28" s="145"/>
      <c r="GC28" s="145"/>
      <c r="GD28" s="145"/>
      <c r="GE28" s="145"/>
      <c r="GF28" s="145"/>
      <c r="GG28" s="145"/>
      <c r="GH28" s="145"/>
      <c r="GI28" s="145"/>
      <c r="GJ28" s="145"/>
      <c r="GK28" s="145"/>
      <c r="GL28" s="145"/>
      <c r="GM28" s="145"/>
      <c r="GN28" s="145"/>
      <c r="GO28" s="145"/>
      <c r="GP28" s="145"/>
      <c r="GQ28" s="145"/>
      <c r="GR28" s="145"/>
      <c r="GS28" s="145"/>
      <c r="GT28" s="145"/>
      <c r="GU28" s="145"/>
      <c r="GV28" s="145"/>
      <c r="GW28" s="145"/>
      <c r="GX28" s="145"/>
      <c r="GY28" s="145"/>
      <c r="GZ28" s="145"/>
      <c r="HA28" s="145"/>
      <c r="HB28" s="145"/>
      <c r="HC28" s="145"/>
      <c r="HD28" s="145"/>
      <c r="HE28" s="145"/>
      <c r="HF28" s="145"/>
      <c r="HG28" s="145"/>
      <c r="HH28" s="145"/>
      <c r="HI28" s="145"/>
      <c r="HJ28" s="145"/>
      <c r="HK28" s="145"/>
      <c r="HL28" s="145"/>
      <c r="HM28" s="145"/>
      <c r="HN28" s="145"/>
      <c r="HO28" s="145"/>
      <c r="HP28" s="145"/>
      <c r="HQ28" s="145"/>
      <c r="HR28" s="145"/>
      <c r="HS28" s="145"/>
      <c r="HT28" s="145"/>
      <c r="HU28" s="145"/>
      <c r="HV28" s="145"/>
      <c r="HW28" s="145"/>
      <c r="HX28" s="145"/>
      <c r="HY28" s="145"/>
      <c r="HZ28" s="145"/>
      <c r="IA28" s="145"/>
      <c r="IB28" s="145"/>
      <c r="IC28" s="145"/>
      <c r="ID28" s="145"/>
      <c r="IE28" s="145"/>
      <c r="IF28" s="145"/>
      <c r="IG28" s="145"/>
      <c r="IH28" s="145"/>
      <c r="II28" s="145"/>
      <c r="IJ28" s="145"/>
      <c r="IK28" s="145"/>
      <c r="IL28" s="145"/>
      <c r="IM28" s="145"/>
      <c r="IN28" s="145"/>
      <c r="IO28" s="145"/>
      <c r="IP28" s="145"/>
      <c r="IQ28" s="145"/>
      <c r="IR28" s="145"/>
      <c r="IS28" s="145"/>
      <c r="IT28" s="145"/>
      <c r="IU28" s="145"/>
      <c r="IV28" s="145"/>
      <c r="IW28" s="145"/>
      <c r="IX28" s="145"/>
      <c r="IY28" s="145"/>
      <c r="IZ28" s="145"/>
      <c r="JA28" s="145"/>
      <c r="JB28" s="145"/>
      <c r="JC28" s="145"/>
      <c r="JD28" s="145"/>
      <c r="JE28" s="145"/>
      <c r="JF28" s="145"/>
      <c r="JG28" s="145"/>
      <c r="JH28" s="145"/>
      <c r="JI28" s="145"/>
      <c r="JJ28" s="145"/>
      <c r="JK28" s="145"/>
      <c r="JL28" s="145"/>
      <c r="JM28" s="145"/>
      <c r="JN28" s="145"/>
      <c r="JO28" s="145"/>
      <c r="JP28" s="145"/>
      <c r="JQ28" s="145"/>
      <c r="JR28" s="145"/>
      <c r="JS28" s="145"/>
      <c r="JT28" s="145"/>
      <c r="JU28" s="145"/>
      <c r="JV28" s="145"/>
      <c r="JW28" s="145"/>
      <c r="JX28" s="145"/>
      <c r="JY28" s="145"/>
      <c r="JZ28" s="145"/>
      <c r="KA28" s="145"/>
      <c r="KB28" s="145"/>
      <c r="KC28" s="145"/>
      <c r="KD28" s="145"/>
      <c r="KE28" s="145"/>
      <c r="KF28" s="145"/>
      <c r="KG28" s="145"/>
      <c r="KH28" s="145"/>
      <c r="KI28" s="145"/>
      <c r="KJ28" s="145"/>
      <c r="KK28" s="145"/>
      <c r="KL28" s="145"/>
      <c r="KM28" s="145"/>
      <c r="KN28" s="145"/>
      <c r="KO28" s="145"/>
      <c r="KP28" s="145"/>
      <c r="KQ28" s="145"/>
      <c r="KR28" s="145"/>
      <c r="KS28" s="145"/>
      <c r="KT28" s="145"/>
      <c r="KU28" s="145"/>
      <c r="KV28" s="145"/>
      <c r="KW28" s="145"/>
      <c r="KX28" s="145"/>
      <c r="KY28" s="145"/>
      <c r="KZ28" s="145"/>
      <c r="LA28" s="145"/>
      <c r="LB28" s="145"/>
      <c r="LC28" s="145"/>
      <c r="LD28" s="145"/>
      <c r="LE28" s="145"/>
      <c r="LF28" s="145"/>
      <c r="LG28" s="145"/>
      <c r="LH28" s="145"/>
      <c r="LI28" s="145"/>
      <c r="LJ28" s="145"/>
      <c r="LK28" s="145"/>
      <c r="LL28" s="145"/>
      <c r="LM28" s="145"/>
      <c r="LN28" s="145"/>
      <c r="LO28" s="145"/>
      <c r="LP28" s="145"/>
      <c r="LQ28" s="145"/>
      <c r="LR28" s="145"/>
      <c r="LS28" s="145"/>
      <c r="LT28" s="145"/>
      <c r="LU28" s="145"/>
      <c r="LV28" s="145"/>
      <c r="LW28" s="145"/>
      <c r="LX28" s="145"/>
      <c r="LY28" s="145"/>
      <c r="LZ28" s="145"/>
      <c r="MA28" s="145"/>
      <c r="MB28" s="145"/>
      <c r="MC28" s="145"/>
      <c r="MD28" s="145"/>
      <c r="ME28" s="145"/>
      <c r="MF28" s="145"/>
      <c r="MG28" s="145"/>
      <c r="MH28" s="145"/>
      <c r="MI28" s="145"/>
      <c r="MJ28" s="145"/>
      <c r="MK28" s="145"/>
      <c r="ML28" s="145"/>
      <c r="MM28" s="145"/>
      <c r="MN28" s="145"/>
      <c r="MO28" s="145"/>
      <c r="MP28" s="145"/>
      <c r="MQ28" s="145"/>
      <c r="MR28" s="145"/>
      <c r="MS28" s="145"/>
      <c r="MT28" s="145"/>
      <c r="MU28" s="145"/>
      <c r="MV28" s="145"/>
      <c r="MW28" s="145"/>
      <c r="MX28" s="145"/>
      <c r="MY28" s="145"/>
      <c r="MZ28" s="145"/>
      <c r="NA28" s="145"/>
      <c r="NB28" s="145"/>
      <c r="NC28" s="145"/>
      <c r="ND28" s="145"/>
      <c r="NE28" s="145"/>
      <c r="NF28" s="145"/>
      <c r="NG28" s="145"/>
      <c r="NH28" s="145"/>
      <c r="NI28" s="145"/>
      <c r="NJ28" s="145"/>
      <c r="NK28" s="145"/>
      <c r="NL28" s="145"/>
      <c r="NM28" s="145"/>
      <c r="NN28" s="145"/>
      <c r="NO28" s="145"/>
      <c r="NP28" s="145"/>
      <c r="NQ28" s="145"/>
      <c r="NR28" s="145"/>
      <c r="NS28" s="145"/>
      <c r="NT28" s="145"/>
      <c r="NU28" s="145"/>
      <c r="NV28" s="145"/>
      <c r="NW28" s="145"/>
      <c r="NX28" s="145"/>
      <c r="NY28" s="145"/>
      <c r="NZ28" s="145"/>
      <c r="OA28" s="145"/>
      <c r="OB28" s="145"/>
      <c r="OC28" s="145"/>
      <c r="OD28" s="145"/>
      <c r="OE28" s="145"/>
      <c r="OF28" s="145"/>
      <c r="OG28" s="145"/>
      <c r="OH28" s="145"/>
      <c r="OI28" s="145"/>
      <c r="OJ28" s="145"/>
      <c r="OK28" s="145"/>
      <c r="OL28" s="145"/>
      <c r="OM28" s="145"/>
      <c r="ON28" s="145"/>
      <c r="OO28" s="145"/>
      <c r="OP28" s="145"/>
      <c r="OQ28" s="145"/>
      <c r="OR28" s="145"/>
      <c r="OS28" s="145"/>
      <c r="OT28" s="145"/>
      <c r="OU28" s="145"/>
      <c r="OV28" s="145"/>
      <c r="OW28" s="145"/>
      <c r="OX28" s="145"/>
      <c r="OY28" s="145"/>
      <c r="OZ28" s="145"/>
      <c r="PA28" s="145"/>
      <c r="PB28" s="145"/>
      <c r="PC28" s="145"/>
      <c r="PD28" s="145"/>
      <c r="PE28" s="145"/>
      <c r="PF28" s="145"/>
      <c r="PG28" s="145"/>
      <c r="PH28" s="145"/>
      <c r="PI28" s="145"/>
      <c r="PJ28" s="145"/>
      <c r="PK28" s="145"/>
      <c r="PL28" s="145"/>
      <c r="PM28" s="145"/>
      <c r="PN28" s="145"/>
      <c r="PO28" s="145"/>
      <c r="PP28" s="145"/>
      <c r="PQ28" s="145"/>
      <c r="PR28" s="145"/>
      <c r="PS28" s="145"/>
      <c r="PT28" s="145"/>
      <c r="PU28" s="145"/>
      <c r="PV28" s="145"/>
      <c r="PW28" s="145"/>
      <c r="PX28" s="145"/>
      <c r="PY28" s="145"/>
      <c r="PZ28" s="145"/>
      <c r="QA28" s="145"/>
      <c r="QB28" s="145"/>
      <c r="QC28" s="145"/>
      <c r="QD28" s="145"/>
      <c r="QE28" s="145"/>
      <c r="QF28" s="145"/>
      <c r="QG28" s="145"/>
      <c r="QH28" s="145"/>
      <c r="QI28" s="145"/>
      <c r="QJ28" s="145"/>
      <c r="QK28" s="145"/>
      <c r="QL28" s="145"/>
      <c r="QM28" s="145"/>
      <c r="QN28" s="145"/>
      <c r="QO28" s="145"/>
      <c r="QP28" s="145"/>
      <c r="QQ28" s="145"/>
      <c r="QR28" s="145"/>
      <c r="QS28" s="145"/>
      <c r="QT28" s="145"/>
      <c r="QU28" s="145"/>
      <c r="QV28" s="145"/>
      <c r="QW28" s="145"/>
      <c r="QX28" s="145"/>
      <c r="QY28" s="145"/>
      <c r="QZ28" s="145"/>
      <c r="RA28" s="145"/>
      <c r="RB28" s="145"/>
      <c r="RC28" s="145"/>
      <c r="RD28" s="145"/>
      <c r="RE28" s="145"/>
      <c r="RF28" s="145"/>
      <c r="RG28" s="145"/>
      <c r="RH28" s="145"/>
      <c r="RI28" s="145"/>
      <c r="RJ28" s="145"/>
      <c r="RK28" s="145"/>
      <c r="RL28" s="145"/>
      <c r="RM28" s="145"/>
      <c r="RN28" s="145"/>
      <c r="RO28" s="145"/>
      <c r="RP28" s="145"/>
      <c r="RQ28" s="145"/>
      <c r="RR28" s="145"/>
      <c r="RS28" s="145"/>
      <c r="RT28" s="145"/>
      <c r="RU28" s="145"/>
      <c r="RV28" s="145"/>
      <c r="RW28" s="145"/>
      <c r="RX28" s="145"/>
      <c r="RY28" s="145"/>
      <c r="RZ28" s="145"/>
      <c r="SA28" s="145"/>
      <c r="SB28" s="145"/>
      <c r="SC28" s="145"/>
      <c r="SD28" s="145"/>
      <c r="SE28" s="145"/>
      <c r="SF28" s="145"/>
      <c r="SG28" s="145"/>
      <c r="SH28" s="145"/>
      <c r="SI28" s="145"/>
      <c r="SJ28" s="145"/>
      <c r="SK28" s="145"/>
      <c r="SL28" s="145"/>
      <c r="SM28" s="145"/>
      <c r="SN28" s="145"/>
      <c r="SO28" s="145"/>
      <c r="SP28" s="145"/>
      <c r="SQ28" s="145"/>
      <c r="SR28" s="145"/>
      <c r="SS28" s="145"/>
      <c r="ST28" s="145"/>
      <c r="SU28" s="145"/>
      <c r="SV28" s="145"/>
      <c r="SW28" s="145"/>
      <c r="SX28" s="145"/>
      <c r="SY28" s="145"/>
      <c r="SZ28" s="145"/>
      <c r="TA28" s="145"/>
      <c r="TB28" s="145"/>
      <c r="TC28" s="145"/>
      <c r="TD28" s="145"/>
      <c r="TE28" s="145"/>
      <c r="TF28" s="145"/>
      <c r="TG28" s="145"/>
      <c r="TH28" s="145"/>
      <c r="TI28" s="145"/>
      <c r="TJ28" s="145"/>
      <c r="TK28" s="145"/>
      <c r="TL28" s="145"/>
      <c r="TM28" s="145"/>
      <c r="TN28" s="145"/>
      <c r="TO28" s="145"/>
      <c r="TP28" s="145"/>
      <c r="TQ28" s="145"/>
      <c r="TR28" s="145"/>
      <c r="TS28" s="145"/>
      <c r="TT28" s="145"/>
      <c r="TU28" s="145"/>
      <c r="TV28" s="145"/>
      <c r="TW28" s="145"/>
      <c r="TX28" s="145"/>
      <c r="TY28" s="145"/>
      <c r="TZ28" s="145"/>
      <c r="UA28" s="145"/>
      <c r="UB28" s="145"/>
      <c r="UC28" s="145"/>
      <c r="UD28" s="145"/>
      <c r="UE28" s="145"/>
      <c r="UF28" s="145"/>
      <c r="UG28" s="145"/>
      <c r="UH28" s="145"/>
      <c r="UI28" s="145"/>
      <c r="UJ28" s="145"/>
      <c r="UK28" s="145"/>
      <c r="UL28" s="145"/>
      <c r="UM28" s="145"/>
      <c r="UN28" s="145"/>
      <c r="UO28" s="145"/>
      <c r="UP28" s="145"/>
      <c r="UQ28" s="145"/>
      <c r="UR28" s="145"/>
      <c r="US28" s="145"/>
      <c r="UT28" s="145"/>
      <c r="UU28" s="145"/>
      <c r="UV28" s="145"/>
      <c r="UW28" s="145"/>
      <c r="UX28" s="145"/>
      <c r="UY28" s="145"/>
      <c r="UZ28" s="145"/>
      <c r="VA28" s="145"/>
      <c r="VB28" s="145"/>
      <c r="VC28" s="145"/>
      <c r="VD28" s="145"/>
      <c r="VE28" s="145"/>
      <c r="VF28" s="145"/>
      <c r="VG28" s="145"/>
      <c r="VH28" s="145"/>
      <c r="VI28" s="145"/>
      <c r="VJ28" s="145"/>
      <c r="VK28" s="145"/>
      <c r="VL28" s="145"/>
      <c r="VM28" s="145"/>
      <c r="VN28" s="145"/>
      <c r="VO28" s="145"/>
      <c r="VP28" s="145"/>
      <c r="VQ28" s="145"/>
      <c r="VR28" s="145"/>
      <c r="VS28" s="145"/>
      <c r="VT28" s="145"/>
      <c r="VU28" s="145"/>
      <c r="VV28" s="145"/>
      <c r="VW28" s="145"/>
      <c r="VX28" s="145"/>
      <c r="VY28" s="145"/>
      <c r="VZ28" s="145"/>
      <c r="WA28" s="145"/>
      <c r="WB28" s="145"/>
      <c r="WC28" s="145"/>
      <c r="WD28" s="145"/>
      <c r="WE28" s="145"/>
      <c r="WF28" s="145"/>
      <c r="WG28" s="145"/>
      <c r="WH28" s="145"/>
      <c r="WI28" s="145"/>
      <c r="WJ28" s="145"/>
      <c r="WK28" s="145"/>
      <c r="WL28" s="145"/>
      <c r="WM28" s="145"/>
      <c r="WN28" s="145"/>
      <c r="WO28" s="145"/>
      <c r="WP28" s="145"/>
      <c r="WQ28" s="145"/>
      <c r="WR28" s="145"/>
      <c r="WS28" s="145"/>
      <c r="WT28" s="145"/>
      <c r="WU28" s="145"/>
      <c r="WV28" s="145"/>
      <c r="WW28" s="145"/>
      <c r="WX28" s="145"/>
      <c r="WY28" s="145"/>
      <c r="WZ28" s="145"/>
      <c r="XA28" s="145"/>
      <c r="XB28" s="145"/>
      <c r="XC28" s="145"/>
      <c r="XD28" s="145"/>
      <c r="XE28" s="145"/>
      <c r="XF28" s="145"/>
      <c r="XG28" s="145"/>
      <c r="XH28" s="145"/>
      <c r="XI28" s="145"/>
      <c r="XJ28" s="145"/>
      <c r="XK28" s="145"/>
      <c r="XL28" s="145"/>
      <c r="XM28" s="145"/>
      <c r="XN28" s="145"/>
      <c r="XO28" s="145"/>
      <c r="XP28" s="145"/>
      <c r="XQ28" s="145"/>
      <c r="XR28" s="145"/>
      <c r="XS28" s="145"/>
      <c r="XT28" s="145"/>
      <c r="XU28" s="145"/>
      <c r="XV28" s="145"/>
      <c r="XW28" s="145"/>
      <c r="XX28" s="145"/>
      <c r="XY28" s="145"/>
      <c r="XZ28" s="145"/>
      <c r="YA28" s="145"/>
      <c r="YB28" s="145"/>
      <c r="YC28" s="145"/>
      <c r="YD28" s="145"/>
      <c r="YE28" s="145"/>
      <c r="YF28" s="145"/>
      <c r="YG28" s="145"/>
      <c r="YH28" s="145"/>
      <c r="YI28" s="145"/>
      <c r="YJ28" s="145"/>
      <c r="YK28" s="145"/>
      <c r="YL28" s="145"/>
      <c r="YM28" s="145"/>
      <c r="YN28" s="145"/>
      <c r="YO28" s="145"/>
      <c r="YP28" s="145"/>
      <c r="YQ28" s="145"/>
      <c r="YR28" s="145"/>
      <c r="YS28" s="145"/>
      <c r="YT28" s="145"/>
      <c r="YU28" s="145"/>
      <c r="YV28" s="145"/>
      <c r="YW28" s="145"/>
      <c r="YX28" s="145"/>
      <c r="YY28" s="145"/>
      <c r="YZ28" s="145"/>
      <c r="ZA28" s="145"/>
      <c r="ZB28" s="145"/>
      <c r="ZC28" s="145"/>
      <c r="ZD28" s="145"/>
      <c r="ZE28" s="145"/>
      <c r="ZF28" s="145"/>
      <c r="ZG28" s="145"/>
      <c r="ZH28" s="145"/>
      <c r="ZI28" s="145"/>
      <c r="ZJ28" s="145"/>
      <c r="ZK28" s="145"/>
      <c r="ZL28" s="145"/>
      <c r="ZM28" s="145"/>
      <c r="ZN28" s="145"/>
      <c r="ZO28" s="145"/>
      <c r="ZP28" s="145"/>
      <c r="ZQ28" s="145"/>
      <c r="ZR28" s="145"/>
      <c r="ZS28" s="145"/>
      <c r="ZT28" s="145"/>
      <c r="ZU28" s="145"/>
      <c r="ZV28" s="145"/>
      <c r="ZW28" s="145"/>
      <c r="ZX28" s="145"/>
      <c r="ZY28" s="145"/>
      <c r="ZZ28" s="145"/>
      <c r="AAA28" s="145"/>
      <c r="AAB28" s="145"/>
      <c r="AAC28" s="145"/>
      <c r="AAD28" s="145"/>
      <c r="AAE28" s="145"/>
      <c r="AAF28" s="145"/>
      <c r="AAG28" s="145"/>
      <c r="AAH28" s="145"/>
      <c r="AAI28" s="145"/>
      <c r="AAJ28" s="145"/>
      <c r="AAK28" s="145"/>
      <c r="AAL28" s="145"/>
      <c r="AAM28" s="145"/>
      <c r="AAN28" s="145"/>
      <c r="AAO28" s="145"/>
      <c r="AAP28" s="145"/>
      <c r="AAQ28" s="145"/>
      <c r="AAR28" s="145"/>
      <c r="AAS28" s="145"/>
      <c r="AAT28" s="145"/>
      <c r="AAU28" s="145"/>
      <c r="AAV28" s="145"/>
      <c r="AAW28" s="145"/>
      <c r="AAX28" s="145"/>
      <c r="AAY28" s="145"/>
      <c r="AAZ28" s="145"/>
      <c r="ABA28" s="145"/>
      <c r="ABB28" s="145"/>
      <c r="ABC28" s="145"/>
      <c r="ABD28" s="145"/>
      <c r="ABE28" s="145"/>
      <c r="ABF28" s="145"/>
      <c r="ABG28" s="145"/>
      <c r="ABH28" s="145"/>
      <c r="ABI28" s="145"/>
      <c r="ABJ28" s="145"/>
      <c r="ABK28" s="145"/>
      <c r="ABL28" s="145"/>
      <c r="ABM28" s="145"/>
      <c r="ABN28" s="145"/>
      <c r="ABO28" s="145"/>
      <c r="ABP28" s="145"/>
      <c r="ABQ28" s="145"/>
      <c r="ABR28" s="145"/>
      <c r="ABS28" s="145"/>
      <c r="ABT28" s="145"/>
      <c r="ABU28" s="145"/>
      <c r="ABV28" s="145"/>
      <c r="ABW28" s="145"/>
      <c r="ABX28" s="145"/>
      <c r="ABY28" s="145"/>
      <c r="ABZ28" s="145"/>
      <c r="ACA28" s="145"/>
      <c r="ACB28" s="145"/>
      <c r="ACC28" s="145"/>
      <c r="ACD28" s="145"/>
      <c r="ACE28" s="145"/>
      <c r="ACF28" s="145"/>
      <c r="ACG28" s="145"/>
      <c r="ACH28" s="145"/>
      <c r="ACI28" s="145"/>
      <c r="ACJ28" s="145"/>
      <c r="ACK28" s="145"/>
      <c r="ACL28" s="145"/>
      <c r="ACM28" s="145"/>
      <c r="ACN28" s="145"/>
      <c r="ACO28" s="145"/>
      <c r="ACP28" s="145"/>
      <c r="ACQ28" s="145"/>
      <c r="ACR28" s="145"/>
      <c r="ACS28" s="145"/>
      <c r="ACT28" s="145"/>
      <c r="ACU28" s="145"/>
      <c r="ACV28" s="145"/>
      <c r="ACW28" s="145"/>
      <c r="ACX28" s="145"/>
      <c r="ACY28" s="145"/>
      <c r="ACZ28" s="145"/>
      <c r="ADA28" s="145"/>
      <c r="ADB28" s="145"/>
      <c r="ADC28" s="145"/>
      <c r="ADD28" s="145"/>
      <c r="ADE28" s="145"/>
      <c r="ADF28" s="145"/>
      <c r="ADG28" s="145"/>
      <c r="ADH28" s="145"/>
      <c r="ADI28" s="145"/>
      <c r="ADJ28" s="145"/>
      <c r="ADK28" s="145"/>
      <c r="ADL28" s="145"/>
      <c r="ADM28" s="145"/>
      <c r="ADN28" s="145"/>
      <c r="ADO28" s="145"/>
      <c r="ADP28" s="145"/>
      <c r="ADQ28" s="145"/>
      <c r="ADR28" s="145"/>
      <c r="ADS28" s="145"/>
      <c r="ADT28" s="145"/>
      <c r="ADU28" s="145"/>
      <c r="ADV28" s="145"/>
      <c r="ADW28" s="145"/>
      <c r="ADX28" s="145"/>
      <c r="ADY28" s="145"/>
      <c r="ADZ28" s="145"/>
      <c r="AEA28" s="145"/>
      <c r="AEB28" s="145"/>
      <c r="AEC28" s="145"/>
      <c r="AED28" s="145"/>
      <c r="AEE28" s="145"/>
      <c r="AEF28" s="145"/>
      <c r="AEG28" s="145"/>
      <c r="AEH28" s="145"/>
      <c r="AEI28" s="145"/>
      <c r="AEJ28" s="145"/>
      <c r="AEK28" s="145"/>
      <c r="AEL28" s="145"/>
      <c r="AEM28" s="145"/>
      <c r="AEN28" s="145"/>
      <c r="AEO28" s="145"/>
      <c r="AEP28" s="145"/>
      <c r="AEQ28" s="145"/>
      <c r="AER28" s="145"/>
      <c r="AES28" s="145"/>
      <c r="AET28" s="145"/>
      <c r="AEU28" s="145"/>
      <c r="AEV28" s="145"/>
      <c r="AEW28" s="145"/>
      <c r="AEX28" s="145"/>
      <c r="AEY28" s="145"/>
      <c r="AEZ28" s="145"/>
      <c r="AFA28" s="145"/>
      <c r="AFB28" s="145"/>
      <c r="AFC28" s="145"/>
      <c r="AFD28" s="145"/>
      <c r="AFE28" s="145"/>
      <c r="AFF28" s="145"/>
      <c r="AFG28" s="145"/>
      <c r="AFH28" s="145"/>
      <c r="AFI28" s="145"/>
      <c r="AFJ28" s="145"/>
      <c r="AFK28" s="145"/>
      <c r="AFL28" s="145"/>
      <c r="AFM28" s="145"/>
      <c r="AFN28" s="145"/>
      <c r="AFO28" s="145"/>
      <c r="AFP28" s="145"/>
      <c r="AFQ28" s="145"/>
      <c r="AFR28" s="145"/>
      <c r="AFS28" s="145"/>
      <c r="AFT28" s="145"/>
      <c r="AFU28" s="145"/>
      <c r="AFV28" s="145"/>
      <c r="AFW28" s="145"/>
      <c r="AFX28" s="145"/>
      <c r="AFY28" s="145"/>
      <c r="AFZ28" s="145"/>
      <c r="AGA28" s="145"/>
      <c r="AGB28" s="145"/>
      <c r="AGC28" s="145"/>
      <c r="AGD28" s="145"/>
      <c r="AGE28" s="145"/>
      <c r="AGF28" s="145"/>
      <c r="AGG28" s="145"/>
      <c r="AGH28" s="145"/>
      <c r="AGI28" s="145"/>
      <c r="AGJ28" s="145"/>
      <c r="AGK28" s="145"/>
      <c r="AGL28" s="145"/>
      <c r="AGM28" s="145"/>
      <c r="AGN28" s="145"/>
      <c r="AGO28" s="145"/>
      <c r="AGP28" s="145"/>
      <c r="AGQ28" s="145"/>
      <c r="AGR28" s="145"/>
      <c r="AGS28" s="145"/>
      <c r="AGT28" s="145"/>
      <c r="AGU28" s="145"/>
      <c r="AGV28" s="145"/>
      <c r="AGW28" s="145"/>
      <c r="AGX28" s="145"/>
      <c r="AGY28" s="145"/>
      <c r="AGZ28" s="145"/>
      <c r="AHA28" s="145"/>
      <c r="AHB28" s="145"/>
      <c r="AHC28" s="145"/>
      <c r="AHD28" s="145"/>
      <c r="AHE28" s="145"/>
      <c r="AHF28" s="145"/>
      <c r="AHG28" s="145"/>
      <c r="AHH28" s="145"/>
      <c r="AHI28" s="145"/>
      <c r="AHJ28" s="145"/>
      <c r="AHK28" s="145"/>
      <c r="AHL28" s="145"/>
      <c r="AHM28" s="145"/>
      <c r="AHN28" s="145"/>
      <c r="AHO28" s="145"/>
      <c r="AHP28" s="145"/>
      <c r="AHQ28" s="145"/>
      <c r="AHR28" s="145"/>
      <c r="AHS28" s="145"/>
      <c r="AHT28" s="145"/>
      <c r="AHU28" s="145"/>
      <c r="AHV28" s="145"/>
      <c r="AHW28" s="145"/>
      <c r="AHX28" s="145"/>
      <c r="AHY28" s="145"/>
      <c r="AHZ28" s="145"/>
      <c r="AIA28" s="145"/>
      <c r="AIB28" s="145"/>
      <c r="AIC28" s="145"/>
      <c r="AID28" s="145"/>
      <c r="AIE28" s="145"/>
      <c r="AIF28" s="145"/>
      <c r="AIG28" s="145"/>
      <c r="AIH28" s="145"/>
      <c r="AII28" s="145"/>
      <c r="AIJ28" s="145"/>
      <c r="AIK28" s="145"/>
      <c r="AIL28" s="145"/>
      <c r="AIM28" s="145"/>
      <c r="AIN28" s="145"/>
      <c r="AIO28" s="145"/>
      <c r="AIP28" s="145"/>
      <c r="AIQ28" s="145"/>
      <c r="AIR28" s="145"/>
      <c r="AIS28" s="145"/>
      <c r="AIT28" s="145"/>
      <c r="AIU28" s="145"/>
      <c r="AIV28" s="145"/>
      <c r="AIW28" s="145"/>
      <c r="AIX28" s="145"/>
      <c r="AIY28" s="145"/>
      <c r="AIZ28" s="145"/>
      <c r="AJA28" s="145"/>
      <c r="AJB28" s="145"/>
      <c r="AJC28" s="145"/>
      <c r="AJD28" s="145"/>
      <c r="AJE28" s="145"/>
      <c r="AJF28" s="145"/>
      <c r="AJG28" s="145"/>
      <c r="AJH28" s="145"/>
      <c r="AJI28" s="145"/>
      <c r="AJJ28" s="145"/>
      <c r="AJK28" s="145"/>
      <c r="AJL28" s="145"/>
      <c r="AJM28" s="145"/>
      <c r="AJN28" s="145"/>
      <c r="AJO28" s="145"/>
      <c r="AJP28" s="145"/>
      <c r="AJQ28" s="145"/>
      <c r="AJR28" s="145"/>
      <c r="AJS28" s="145"/>
      <c r="AJT28" s="145"/>
      <c r="AJU28" s="145"/>
      <c r="AJV28" s="145"/>
      <c r="AJW28" s="145"/>
      <c r="AJX28" s="145"/>
      <c r="AJY28" s="145"/>
      <c r="AJZ28" s="145"/>
      <c r="AKA28" s="145"/>
      <c r="AKB28" s="145"/>
      <c r="AKC28" s="145"/>
      <c r="AKD28" s="145"/>
      <c r="AKE28" s="145"/>
      <c r="AKF28" s="145"/>
      <c r="AKG28" s="145"/>
      <c r="AKH28" s="145"/>
      <c r="AKI28" s="145"/>
      <c r="AKJ28" s="145"/>
      <c r="AKK28" s="145"/>
      <c r="AKL28" s="145"/>
      <c r="AKM28" s="145"/>
      <c r="AKN28" s="145"/>
      <c r="AKO28" s="145"/>
      <c r="AKP28" s="145"/>
      <c r="AKQ28" s="145"/>
      <c r="AKR28" s="145"/>
      <c r="AKS28" s="145"/>
      <c r="AKT28" s="145"/>
      <c r="AKU28" s="145"/>
      <c r="AKV28" s="145"/>
      <c r="AKW28" s="145"/>
      <c r="AKX28" s="145"/>
      <c r="AKY28" s="145"/>
      <c r="AKZ28" s="145"/>
      <c r="ALA28" s="145"/>
      <c r="ALB28" s="145"/>
      <c r="ALC28" s="145"/>
      <c r="ALD28" s="145"/>
      <c r="ALE28" s="145"/>
      <c r="ALF28" s="145"/>
      <c r="ALG28" s="145"/>
      <c r="ALH28" s="145"/>
      <c r="ALI28" s="145"/>
      <c r="ALJ28" s="145"/>
      <c r="ALK28" s="145"/>
      <c r="ALL28" s="145"/>
      <c r="ALM28" s="145"/>
      <c r="ALN28" s="145"/>
      <c r="ALO28" s="145"/>
      <c r="ALP28" s="145"/>
      <c r="ALQ28" s="145"/>
      <c r="ALR28" s="145"/>
      <c r="ALS28" s="145"/>
      <c r="ALT28" s="145"/>
      <c r="ALU28" s="145"/>
      <c r="ALV28" s="145"/>
      <c r="ALW28" s="145"/>
      <c r="ALX28" s="145"/>
      <c r="ALY28" s="145"/>
      <c r="ALZ28" s="145"/>
      <c r="AMA28" s="145"/>
      <c r="AMB28" s="145"/>
      <c r="AMC28" s="145"/>
      <c r="AMD28" s="145"/>
      <c r="AME28" s="145"/>
      <c r="AMF28" s="145"/>
      <c r="AMG28" s="145"/>
      <c r="AMH28" s="145"/>
      <c r="AMI28" s="145"/>
      <c r="AMJ28" s="145"/>
      <c r="AMK28" s="145"/>
      <c r="AML28" s="145"/>
    </row>
    <row r="29" spans="1:1026" s="131" customFormat="1">
      <c r="A29" s="145" t="str">
        <f t="shared" si="5"/>
        <v>LOAN.CA_RETURNED</v>
      </c>
      <c r="B29" s="134">
        <f t="shared" si="4"/>
        <v>110025</v>
      </c>
      <c r="C29" s="146">
        <v>0</v>
      </c>
      <c r="D29" s="146">
        <v>1</v>
      </c>
      <c r="E29" s="146">
        <f t="shared" si="1"/>
        <v>100000</v>
      </c>
      <c r="F29" s="146">
        <v>100000</v>
      </c>
      <c r="G29" s="146" t="s">
        <v>34</v>
      </c>
      <c r="H29" s="146">
        <v>100000</v>
      </c>
      <c r="I29" s="145" t="s">
        <v>505</v>
      </c>
      <c r="J29" s="146">
        <f>VLOOKUP(I29,T_FSM_TYPE!$A:$B,2,0)</f>
        <v>110000</v>
      </c>
      <c r="K29" s="131" t="s">
        <v>582</v>
      </c>
      <c r="L29" s="145" t="s">
        <v>37</v>
      </c>
      <c r="M29" s="215" t="str">
        <f t="shared" si="2"/>
        <v>CA_RETURNED</v>
      </c>
      <c r="N29" s="145" t="str">
        <f t="shared" si="3"/>
        <v>INSERT INTO T_FSM_STATE VALUES(110025, 0, 1, 100000, 100000, GETDATE(), 100000, 110000, 'CA_RETURNED', '?' ,'CA_RETURNED')</v>
      </c>
      <c r="O29" s="145"/>
      <c r="P29" s="145"/>
      <c r="Q29" s="145"/>
      <c r="R29" s="145"/>
      <c r="S29" s="145"/>
      <c r="T29" s="145"/>
      <c r="U29" s="145"/>
      <c r="V29" s="145"/>
      <c r="W29" s="145"/>
      <c r="X29" s="145"/>
      <c r="Y29" s="145"/>
      <c r="Z29" s="145"/>
      <c r="AA29" s="145"/>
      <c r="AB29" s="145"/>
      <c r="AC29" s="145"/>
      <c r="AD29" s="145"/>
      <c r="AE29" s="145"/>
      <c r="AF29" s="145"/>
      <c r="AG29" s="145"/>
      <c r="AH29" s="145"/>
      <c r="AI29" s="145"/>
      <c r="AJ29" s="145"/>
      <c r="AK29" s="145"/>
      <c r="AL29" s="145"/>
      <c r="AM29" s="145"/>
      <c r="AN29" s="145"/>
      <c r="AO29" s="145"/>
      <c r="AP29" s="145"/>
      <c r="AQ29" s="145"/>
      <c r="AR29" s="145"/>
      <c r="AS29" s="145"/>
      <c r="AT29" s="145"/>
      <c r="AU29" s="145"/>
      <c r="AV29" s="145"/>
      <c r="AW29" s="145"/>
      <c r="AX29" s="145"/>
      <c r="AY29" s="145"/>
      <c r="AZ29" s="145"/>
      <c r="BA29" s="145"/>
      <c r="BB29" s="145"/>
      <c r="BC29" s="145"/>
      <c r="BD29" s="145"/>
      <c r="BE29" s="145"/>
      <c r="BF29" s="145"/>
      <c r="BG29" s="145"/>
      <c r="BH29" s="145"/>
      <c r="BI29" s="145"/>
      <c r="BJ29" s="145"/>
      <c r="BK29" s="145"/>
      <c r="BL29" s="145"/>
      <c r="BM29" s="145"/>
      <c r="BN29" s="145"/>
      <c r="BO29" s="145"/>
      <c r="BP29" s="145"/>
      <c r="BQ29" s="145"/>
      <c r="BR29" s="145"/>
      <c r="BS29" s="145"/>
      <c r="BT29" s="145"/>
      <c r="BU29" s="145"/>
      <c r="BV29" s="145"/>
      <c r="BW29" s="145"/>
      <c r="BX29" s="145"/>
      <c r="BY29" s="145"/>
      <c r="BZ29" s="145"/>
      <c r="CA29" s="145"/>
      <c r="CB29" s="145"/>
      <c r="CC29" s="145"/>
      <c r="CD29" s="145"/>
      <c r="CE29" s="145"/>
      <c r="CF29" s="145"/>
      <c r="CG29" s="145"/>
      <c r="CH29" s="145"/>
      <c r="CI29" s="145"/>
      <c r="CJ29" s="145"/>
      <c r="CK29" s="145"/>
      <c r="CL29" s="145"/>
      <c r="CM29" s="145"/>
      <c r="CN29" s="145"/>
      <c r="CO29" s="145"/>
      <c r="CP29" s="145"/>
      <c r="CQ29" s="145"/>
      <c r="CR29" s="145"/>
      <c r="CS29" s="145"/>
      <c r="CT29" s="145"/>
      <c r="CU29" s="145"/>
      <c r="CV29" s="145"/>
      <c r="CW29" s="145"/>
      <c r="CX29" s="145"/>
      <c r="CY29" s="145"/>
      <c r="CZ29" s="145"/>
      <c r="DA29" s="145"/>
      <c r="DB29" s="145"/>
      <c r="DC29" s="145"/>
      <c r="DD29" s="145"/>
      <c r="DE29" s="145"/>
      <c r="DF29" s="145"/>
      <c r="DG29" s="145"/>
      <c r="DH29" s="145"/>
      <c r="DI29" s="145"/>
      <c r="DJ29" s="145"/>
      <c r="DK29" s="145"/>
      <c r="DL29" s="145"/>
      <c r="DM29" s="145"/>
      <c r="DN29" s="145"/>
      <c r="DO29" s="145"/>
      <c r="DP29" s="145"/>
      <c r="DQ29" s="145"/>
      <c r="DR29" s="145"/>
      <c r="DS29" s="145"/>
      <c r="DT29" s="145"/>
      <c r="DU29" s="145"/>
      <c r="DV29" s="145"/>
      <c r="DW29" s="145"/>
      <c r="DX29" s="145"/>
      <c r="DY29" s="145"/>
      <c r="DZ29" s="145"/>
      <c r="EA29" s="145"/>
      <c r="EB29" s="145"/>
      <c r="EC29" s="145"/>
      <c r="ED29" s="145"/>
      <c r="EE29" s="145"/>
      <c r="EF29" s="145"/>
      <c r="EG29" s="145"/>
      <c r="EH29" s="145"/>
      <c r="EI29" s="145"/>
      <c r="EJ29" s="145"/>
      <c r="EK29" s="145"/>
      <c r="EL29" s="145"/>
      <c r="EM29" s="145"/>
      <c r="EN29" s="145"/>
      <c r="EO29" s="145"/>
      <c r="EP29" s="145"/>
      <c r="EQ29" s="145"/>
      <c r="ER29" s="145"/>
      <c r="ES29" s="145"/>
      <c r="ET29" s="145"/>
      <c r="EU29" s="145"/>
      <c r="EV29" s="145"/>
      <c r="EW29" s="145"/>
      <c r="EX29" s="145"/>
      <c r="EY29" s="145"/>
      <c r="EZ29" s="145"/>
      <c r="FA29" s="145"/>
      <c r="FB29" s="145"/>
      <c r="FC29" s="145"/>
      <c r="FD29" s="145"/>
      <c r="FE29" s="145"/>
      <c r="FF29" s="145"/>
      <c r="FG29" s="145"/>
      <c r="FH29" s="145"/>
      <c r="FI29" s="145"/>
      <c r="FJ29" s="145"/>
      <c r="FK29" s="145"/>
      <c r="FL29" s="145"/>
      <c r="FM29" s="145"/>
      <c r="FN29" s="145"/>
      <c r="FO29" s="145"/>
      <c r="FP29" s="145"/>
      <c r="FQ29" s="145"/>
      <c r="FR29" s="145"/>
      <c r="FS29" s="145"/>
      <c r="FT29" s="145"/>
      <c r="FU29" s="145"/>
      <c r="FV29" s="145"/>
      <c r="FW29" s="145"/>
      <c r="FX29" s="145"/>
      <c r="FY29" s="145"/>
      <c r="FZ29" s="145"/>
      <c r="GA29" s="145"/>
      <c r="GB29" s="145"/>
      <c r="GC29" s="145"/>
      <c r="GD29" s="145"/>
      <c r="GE29" s="145"/>
      <c r="GF29" s="145"/>
      <c r="GG29" s="145"/>
      <c r="GH29" s="145"/>
      <c r="GI29" s="145"/>
      <c r="GJ29" s="145"/>
      <c r="GK29" s="145"/>
      <c r="GL29" s="145"/>
      <c r="GM29" s="145"/>
      <c r="GN29" s="145"/>
      <c r="GO29" s="145"/>
      <c r="GP29" s="145"/>
      <c r="GQ29" s="145"/>
      <c r="GR29" s="145"/>
      <c r="GS29" s="145"/>
      <c r="GT29" s="145"/>
      <c r="GU29" s="145"/>
      <c r="GV29" s="145"/>
      <c r="GW29" s="145"/>
      <c r="GX29" s="145"/>
      <c r="GY29" s="145"/>
      <c r="GZ29" s="145"/>
      <c r="HA29" s="145"/>
      <c r="HB29" s="145"/>
      <c r="HC29" s="145"/>
      <c r="HD29" s="145"/>
      <c r="HE29" s="145"/>
      <c r="HF29" s="145"/>
      <c r="HG29" s="145"/>
      <c r="HH29" s="145"/>
      <c r="HI29" s="145"/>
      <c r="HJ29" s="145"/>
      <c r="HK29" s="145"/>
      <c r="HL29" s="145"/>
      <c r="HM29" s="145"/>
      <c r="HN29" s="145"/>
      <c r="HO29" s="145"/>
      <c r="HP29" s="145"/>
      <c r="HQ29" s="145"/>
      <c r="HR29" s="145"/>
      <c r="HS29" s="145"/>
      <c r="HT29" s="145"/>
      <c r="HU29" s="145"/>
      <c r="HV29" s="145"/>
      <c r="HW29" s="145"/>
      <c r="HX29" s="145"/>
      <c r="HY29" s="145"/>
      <c r="HZ29" s="145"/>
      <c r="IA29" s="145"/>
      <c r="IB29" s="145"/>
      <c r="IC29" s="145"/>
      <c r="ID29" s="145"/>
      <c r="IE29" s="145"/>
      <c r="IF29" s="145"/>
      <c r="IG29" s="145"/>
      <c r="IH29" s="145"/>
      <c r="II29" s="145"/>
      <c r="IJ29" s="145"/>
      <c r="IK29" s="145"/>
      <c r="IL29" s="145"/>
      <c r="IM29" s="145"/>
      <c r="IN29" s="145"/>
      <c r="IO29" s="145"/>
      <c r="IP29" s="145"/>
      <c r="IQ29" s="145"/>
      <c r="IR29" s="145"/>
      <c r="IS29" s="145"/>
      <c r="IT29" s="145"/>
      <c r="IU29" s="145"/>
      <c r="IV29" s="145"/>
      <c r="IW29" s="145"/>
      <c r="IX29" s="145"/>
      <c r="IY29" s="145"/>
      <c r="IZ29" s="145"/>
      <c r="JA29" s="145"/>
      <c r="JB29" s="145"/>
      <c r="JC29" s="145"/>
      <c r="JD29" s="145"/>
      <c r="JE29" s="145"/>
      <c r="JF29" s="145"/>
      <c r="JG29" s="145"/>
      <c r="JH29" s="145"/>
      <c r="JI29" s="145"/>
      <c r="JJ29" s="145"/>
      <c r="JK29" s="145"/>
      <c r="JL29" s="145"/>
      <c r="JM29" s="145"/>
      <c r="JN29" s="145"/>
      <c r="JO29" s="145"/>
      <c r="JP29" s="145"/>
      <c r="JQ29" s="145"/>
      <c r="JR29" s="145"/>
      <c r="JS29" s="145"/>
      <c r="JT29" s="145"/>
      <c r="JU29" s="145"/>
      <c r="JV29" s="145"/>
      <c r="JW29" s="145"/>
      <c r="JX29" s="145"/>
      <c r="JY29" s="145"/>
      <c r="JZ29" s="145"/>
      <c r="KA29" s="145"/>
      <c r="KB29" s="145"/>
      <c r="KC29" s="145"/>
      <c r="KD29" s="145"/>
      <c r="KE29" s="145"/>
      <c r="KF29" s="145"/>
      <c r="KG29" s="145"/>
      <c r="KH29" s="145"/>
      <c r="KI29" s="145"/>
      <c r="KJ29" s="145"/>
      <c r="KK29" s="145"/>
      <c r="KL29" s="145"/>
      <c r="KM29" s="145"/>
      <c r="KN29" s="145"/>
      <c r="KO29" s="145"/>
      <c r="KP29" s="145"/>
      <c r="KQ29" s="145"/>
      <c r="KR29" s="145"/>
      <c r="KS29" s="145"/>
      <c r="KT29" s="145"/>
      <c r="KU29" s="145"/>
      <c r="KV29" s="145"/>
      <c r="KW29" s="145"/>
      <c r="KX29" s="145"/>
      <c r="KY29" s="145"/>
      <c r="KZ29" s="145"/>
      <c r="LA29" s="145"/>
      <c r="LB29" s="145"/>
      <c r="LC29" s="145"/>
      <c r="LD29" s="145"/>
      <c r="LE29" s="145"/>
      <c r="LF29" s="145"/>
      <c r="LG29" s="145"/>
      <c r="LH29" s="145"/>
      <c r="LI29" s="145"/>
      <c r="LJ29" s="145"/>
      <c r="LK29" s="145"/>
      <c r="LL29" s="145"/>
      <c r="LM29" s="145"/>
      <c r="LN29" s="145"/>
      <c r="LO29" s="145"/>
      <c r="LP29" s="145"/>
      <c r="LQ29" s="145"/>
      <c r="LR29" s="145"/>
      <c r="LS29" s="145"/>
      <c r="LT29" s="145"/>
      <c r="LU29" s="145"/>
      <c r="LV29" s="145"/>
      <c r="LW29" s="145"/>
      <c r="LX29" s="145"/>
      <c r="LY29" s="145"/>
      <c r="LZ29" s="145"/>
      <c r="MA29" s="145"/>
      <c r="MB29" s="145"/>
      <c r="MC29" s="145"/>
      <c r="MD29" s="145"/>
      <c r="ME29" s="145"/>
      <c r="MF29" s="145"/>
      <c r="MG29" s="145"/>
      <c r="MH29" s="145"/>
      <c r="MI29" s="145"/>
      <c r="MJ29" s="145"/>
      <c r="MK29" s="145"/>
      <c r="ML29" s="145"/>
      <c r="MM29" s="145"/>
      <c r="MN29" s="145"/>
      <c r="MO29" s="145"/>
      <c r="MP29" s="145"/>
      <c r="MQ29" s="145"/>
      <c r="MR29" s="145"/>
      <c r="MS29" s="145"/>
      <c r="MT29" s="145"/>
      <c r="MU29" s="145"/>
      <c r="MV29" s="145"/>
      <c r="MW29" s="145"/>
      <c r="MX29" s="145"/>
      <c r="MY29" s="145"/>
      <c r="MZ29" s="145"/>
      <c r="NA29" s="145"/>
      <c r="NB29" s="145"/>
      <c r="NC29" s="145"/>
      <c r="ND29" s="145"/>
      <c r="NE29" s="145"/>
      <c r="NF29" s="145"/>
      <c r="NG29" s="145"/>
      <c r="NH29" s="145"/>
      <c r="NI29" s="145"/>
      <c r="NJ29" s="145"/>
      <c r="NK29" s="145"/>
      <c r="NL29" s="145"/>
      <c r="NM29" s="145"/>
      <c r="NN29" s="145"/>
      <c r="NO29" s="145"/>
      <c r="NP29" s="145"/>
      <c r="NQ29" s="145"/>
      <c r="NR29" s="145"/>
      <c r="NS29" s="145"/>
      <c r="NT29" s="145"/>
      <c r="NU29" s="145"/>
      <c r="NV29" s="145"/>
      <c r="NW29" s="145"/>
      <c r="NX29" s="145"/>
      <c r="NY29" s="145"/>
      <c r="NZ29" s="145"/>
      <c r="OA29" s="145"/>
      <c r="OB29" s="145"/>
      <c r="OC29" s="145"/>
      <c r="OD29" s="145"/>
      <c r="OE29" s="145"/>
      <c r="OF29" s="145"/>
      <c r="OG29" s="145"/>
      <c r="OH29" s="145"/>
      <c r="OI29" s="145"/>
      <c r="OJ29" s="145"/>
      <c r="OK29" s="145"/>
      <c r="OL29" s="145"/>
      <c r="OM29" s="145"/>
      <c r="ON29" s="145"/>
      <c r="OO29" s="145"/>
      <c r="OP29" s="145"/>
      <c r="OQ29" s="145"/>
      <c r="OR29" s="145"/>
      <c r="OS29" s="145"/>
      <c r="OT29" s="145"/>
      <c r="OU29" s="145"/>
      <c r="OV29" s="145"/>
      <c r="OW29" s="145"/>
      <c r="OX29" s="145"/>
      <c r="OY29" s="145"/>
      <c r="OZ29" s="145"/>
      <c r="PA29" s="145"/>
      <c r="PB29" s="145"/>
      <c r="PC29" s="145"/>
      <c r="PD29" s="145"/>
      <c r="PE29" s="145"/>
      <c r="PF29" s="145"/>
      <c r="PG29" s="145"/>
      <c r="PH29" s="145"/>
      <c r="PI29" s="145"/>
      <c r="PJ29" s="145"/>
      <c r="PK29" s="145"/>
      <c r="PL29" s="145"/>
      <c r="PM29" s="145"/>
      <c r="PN29" s="145"/>
      <c r="PO29" s="145"/>
      <c r="PP29" s="145"/>
      <c r="PQ29" s="145"/>
      <c r="PR29" s="145"/>
      <c r="PS29" s="145"/>
      <c r="PT29" s="145"/>
      <c r="PU29" s="145"/>
      <c r="PV29" s="145"/>
      <c r="PW29" s="145"/>
      <c r="PX29" s="145"/>
      <c r="PY29" s="145"/>
      <c r="PZ29" s="145"/>
      <c r="QA29" s="145"/>
      <c r="QB29" s="145"/>
      <c r="QC29" s="145"/>
      <c r="QD29" s="145"/>
      <c r="QE29" s="145"/>
      <c r="QF29" s="145"/>
      <c r="QG29" s="145"/>
      <c r="QH29" s="145"/>
      <c r="QI29" s="145"/>
      <c r="QJ29" s="145"/>
      <c r="QK29" s="145"/>
      <c r="QL29" s="145"/>
      <c r="QM29" s="145"/>
      <c r="QN29" s="145"/>
      <c r="QO29" s="145"/>
      <c r="QP29" s="145"/>
      <c r="QQ29" s="145"/>
      <c r="QR29" s="145"/>
      <c r="QS29" s="145"/>
      <c r="QT29" s="145"/>
      <c r="QU29" s="145"/>
      <c r="QV29" s="145"/>
      <c r="QW29" s="145"/>
      <c r="QX29" s="145"/>
      <c r="QY29" s="145"/>
      <c r="QZ29" s="145"/>
      <c r="RA29" s="145"/>
      <c r="RB29" s="145"/>
      <c r="RC29" s="145"/>
      <c r="RD29" s="145"/>
      <c r="RE29" s="145"/>
      <c r="RF29" s="145"/>
      <c r="RG29" s="145"/>
      <c r="RH29" s="145"/>
      <c r="RI29" s="145"/>
      <c r="RJ29" s="145"/>
      <c r="RK29" s="145"/>
      <c r="RL29" s="145"/>
      <c r="RM29" s="145"/>
      <c r="RN29" s="145"/>
      <c r="RO29" s="145"/>
      <c r="RP29" s="145"/>
      <c r="RQ29" s="145"/>
      <c r="RR29" s="145"/>
      <c r="RS29" s="145"/>
      <c r="RT29" s="145"/>
      <c r="RU29" s="145"/>
      <c r="RV29" s="145"/>
      <c r="RW29" s="145"/>
      <c r="RX29" s="145"/>
      <c r="RY29" s="145"/>
      <c r="RZ29" s="145"/>
      <c r="SA29" s="145"/>
      <c r="SB29" s="145"/>
      <c r="SC29" s="145"/>
      <c r="SD29" s="145"/>
      <c r="SE29" s="145"/>
      <c r="SF29" s="145"/>
      <c r="SG29" s="145"/>
      <c r="SH29" s="145"/>
      <c r="SI29" s="145"/>
      <c r="SJ29" s="145"/>
      <c r="SK29" s="145"/>
      <c r="SL29" s="145"/>
      <c r="SM29" s="145"/>
      <c r="SN29" s="145"/>
      <c r="SO29" s="145"/>
      <c r="SP29" s="145"/>
      <c r="SQ29" s="145"/>
      <c r="SR29" s="145"/>
      <c r="SS29" s="145"/>
      <c r="ST29" s="145"/>
      <c r="SU29" s="145"/>
      <c r="SV29" s="145"/>
      <c r="SW29" s="145"/>
      <c r="SX29" s="145"/>
      <c r="SY29" s="145"/>
      <c r="SZ29" s="145"/>
      <c r="TA29" s="145"/>
      <c r="TB29" s="145"/>
      <c r="TC29" s="145"/>
      <c r="TD29" s="145"/>
      <c r="TE29" s="145"/>
      <c r="TF29" s="145"/>
      <c r="TG29" s="145"/>
      <c r="TH29" s="145"/>
      <c r="TI29" s="145"/>
      <c r="TJ29" s="145"/>
      <c r="TK29" s="145"/>
      <c r="TL29" s="145"/>
      <c r="TM29" s="145"/>
      <c r="TN29" s="145"/>
      <c r="TO29" s="145"/>
      <c r="TP29" s="145"/>
      <c r="TQ29" s="145"/>
      <c r="TR29" s="145"/>
      <c r="TS29" s="145"/>
      <c r="TT29" s="145"/>
      <c r="TU29" s="145"/>
      <c r="TV29" s="145"/>
      <c r="TW29" s="145"/>
      <c r="TX29" s="145"/>
      <c r="TY29" s="145"/>
      <c r="TZ29" s="145"/>
      <c r="UA29" s="145"/>
      <c r="UB29" s="145"/>
      <c r="UC29" s="145"/>
      <c r="UD29" s="145"/>
      <c r="UE29" s="145"/>
      <c r="UF29" s="145"/>
      <c r="UG29" s="145"/>
      <c r="UH29" s="145"/>
      <c r="UI29" s="145"/>
      <c r="UJ29" s="145"/>
      <c r="UK29" s="145"/>
      <c r="UL29" s="145"/>
      <c r="UM29" s="145"/>
      <c r="UN29" s="145"/>
      <c r="UO29" s="145"/>
      <c r="UP29" s="145"/>
      <c r="UQ29" s="145"/>
      <c r="UR29" s="145"/>
      <c r="US29" s="145"/>
      <c r="UT29" s="145"/>
      <c r="UU29" s="145"/>
      <c r="UV29" s="145"/>
      <c r="UW29" s="145"/>
      <c r="UX29" s="145"/>
      <c r="UY29" s="145"/>
      <c r="UZ29" s="145"/>
      <c r="VA29" s="145"/>
      <c r="VB29" s="145"/>
      <c r="VC29" s="145"/>
      <c r="VD29" s="145"/>
      <c r="VE29" s="145"/>
      <c r="VF29" s="145"/>
      <c r="VG29" s="145"/>
      <c r="VH29" s="145"/>
      <c r="VI29" s="145"/>
      <c r="VJ29" s="145"/>
      <c r="VK29" s="145"/>
      <c r="VL29" s="145"/>
      <c r="VM29" s="145"/>
      <c r="VN29" s="145"/>
      <c r="VO29" s="145"/>
      <c r="VP29" s="145"/>
      <c r="VQ29" s="145"/>
      <c r="VR29" s="145"/>
      <c r="VS29" s="145"/>
      <c r="VT29" s="145"/>
      <c r="VU29" s="145"/>
      <c r="VV29" s="145"/>
      <c r="VW29" s="145"/>
      <c r="VX29" s="145"/>
      <c r="VY29" s="145"/>
      <c r="VZ29" s="145"/>
      <c r="WA29" s="145"/>
      <c r="WB29" s="145"/>
      <c r="WC29" s="145"/>
      <c r="WD29" s="145"/>
      <c r="WE29" s="145"/>
      <c r="WF29" s="145"/>
      <c r="WG29" s="145"/>
      <c r="WH29" s="145"/>
      <c r="WI29" s="145"/>
      <c r="WJ29" s="145"/>
      <c r="WK29" s="145"/>
      <c r="WL29" s="145"/>
      <c r="WM29" s="145"/>
      <c r="WN29" s="145"/>
      <c r="WO29" s="145"/>
      <c r="WP29" s="145"/>
      <c r="WQ29" s="145"/>
      <c r="WR29" s="145"/>
      <c r="WS29" s="145"/>
      <c r="WT29" s="145"/>
      <c r="WU29" s="145"/>
      <c r="WV29" s="145"/>
      <c r="WW29" s="145"/>
      <c r="WX29" s="145"/>
      <c r="WY29" s="145"/>
      <c r="WZ29" s="145"/>
      <c r="XA29" s="145"/>
      <c r="XB29" s="145"/>
      <c r="XC29" s="145"/>
      <c r="XD29" s="145"/>
      <c r="XE29" s="145"/>
      <c r="XF29" s="145"/>
      <c r="XG29" s="145"/>
      <c r="XH29" s="145"/>
      <c r="XI29" s="145"/>
      <c r="XJ29" s="145"/>
      <c r="XK29" s="145"/>
      <c r="XL29" s="145"/>
      <c r="XM29" s="145"/>
      <c r="XN29" s="145"/>
      <c r="XO29" s="145"/>
      <c r="XP29" s="145"/>
      <c r="XQ29" s="145"/>
      <c r="XR29" s="145"/>
      <c r="XS29" s="145"/>
      <c r="XT29" s="145"/>
      <c r="XU29" s="145"/>
      <c r="XV29" s="145"/>
      <c r="XW29" s="145"/>
      <c r="XX29" s="145"/>
      <c r="XY29" s="145"/>
      <c r="XZ29" s="145"/>
      <c r="YA29" s="145"/>
      <c r="YB29" s="145"/>
      <c r="YC29" s="145"/>
      <c r="YD29" s="145"/>
      <c r="YE29" s="145"/>
      <c r="YF29" s="145"/>
      <c r="YG29" s="145"/>
      <c r="YH29" s="145"/>
      <c r="YI29" s="145"/>
      <c r="YJ29" s="145"/>
      <c r="YK29" s="145"/>
      <c r="YL29" s="145"/>
      <c r="YM29" s="145"/>
      <c r="YN29" s="145"/>
      <c r="YO29" s="145"/>
      <c r="YP29" s="145"/>
      <c r="YQ29" s="145"/>
      <c r="YR29" s="145"/>
      <c r="YS29" s="145"/>
      <c r="YT29" s="145"/>
      <c r="YU29" s="145"/>
      <c r="YV29" s="145"/>
      <c r="YW29" s="145"/>
      <c r="YX29" s="145"/>
      <c r="YY29" s="145"/>
      <c r="YZ29" s="145"/>
      <c r="ZA29" s="145"/>
      <c r="ZB29" s="145"/>
      <c r="ZC29" s="145"/>
      <c r="ZD29" s="145"/>
      <c r="ZE29" s="145"/>
      <c r="ZF29" s="145"/>
      <c r="ZG29" s="145"/>
      <c r="ZH29" s="145"/>
      <c r="ZI29" s="145"/>
      <c r="ZJ29" s="145"/>
      <c r="ZK29" s="145"/>
      <c r="ZL29" s="145"/>
      <c r="ZM29" s="145"/>
      <c r="ZN29" s="145"/>
      <c r="ZO29" s="145"/>
      <c r="ZP29" s="145"/>
      <c r="ZQ29" s="145"/>
      <c r="ZR29" s="145"/>
      <c r="ZS29" s="145"/>
      <c r="ZT29" s="145"/>
      <c r="ZU29" s="145"/>
      <c r="ZV29" s="145"/>
      <c r="ZW29" s="145"/>
      <c r="ZX29" s="145"/>
      <c r="ZY29" s="145"/>
      <c r="ZZ29" s="145"/>
      <c r="AAA29" s="145"/>
      <c r="AAB29" s="145"/>
      <c r="AAC29" s="145"/>
      <c r="AAD29" s="145"/>
      <c r="AAE29" s="145"/>
      <c r="AAF29" s="145"/>
      <c r="AAG29" s="145"/>
      <c r="AAH29" s="145"/>
      <c r="AAI29" s="145"/>
      <c r="AAJ29" s="145"/>
      <c r="AAK29" s="145"/>
      <c r="AAL29" s="145"/>
      <c r="AAM29" s="145"/>
      <c r="AAN29" s="145"/>
      <c r="AAO29" s="145"/>
      <c r="AAP29" s="145"/>
      <c r="AAQ29" s="145"/>
      <c r="AAR29" s="145"/>
      <c r="AAS29" s="145"/>
      <c r="AAT29" s="145"/>
      <c r="AAU29" s="145"/>
      <c r="AAV29" s="145"/>
      <c r="AAW29" s="145"/>
      <c r="AAX29" s="145"/>
      <c r="AAY29" s="145"/>
      <c r="AAZ29" s="145"/>
      <c r="ABA29" s="145"/>
      <c r="ABB29" s="145"/>
      <c r="ABC29" s="145"/>
      <c r="ABD29" s="145"/>
      <c r="ABE29" s="145"/>
      <c r="ABF29" s="145"/>
      <c r="ABG29" s="145"/>
      <c r="ABH29" s="145"/>
      <c r="ABI29" s="145"/>
      <c r="ABJ29" s="145"/>
      <c r="ABK29" s="145"/>
      <c r="ABL29" s="145"/>
      <c r="ABM29" s="145"/>
      <c r="ABN29" s="145"/>
      <c r="ABO29" s="145"/>
      <c r="ABP29" s="145"/>
      <c r="ABQ29" s="145"/>
      <c r="ABR29" s="145"/>
      <c r="ABS29" s="145"/>
      <c r="ABT29" s="145"/>
      <c r="ABU29" s="145"/>
      <c r="ABV29" s="145"/>
      <c r="ABW29" s="145"/>
      <c r="ABX29" s="145"/>
      <c r="ABY29" s="145"/>
      <c r="ABZ29" s="145"/>
      <c r="ACA29" s="145"/>
      <c r="ACB29" s="145"/>
      <c r="ACC29" s="145"/>
      <c r="ACD29" s="145"/>
      <c r="ACE29" s="145"/>
      <c r="ACF29" s="145"/>
      <c r="ACG29" s="145"/>
      <c r="ACH29" s="145"/>
      <c r="ACI29" s="145"/>
      <c r="ACJ29" s="145"/>
      <c r="ACK29" s="145"/>
      <c r="ACL29" s="145"/>
      <c r="ACM29" s="145"/>
      <c r="ACN29" s="145"/>
      <c r="ACO29" s="145"/>
      <c r="ACP29" s="145"/>
      <c r="ACQ29" s="145"/>
      <c r="ACR29" s="145"/>
      <c r="ACS29" s="145"/>
      <c r="ACT29" s="145"/>
      <c r="ACU29" s="145"/>
      <c r="ACV29" s="145"/>
      <c r="ACW29" s="145"/>
      <c r="ACX29" s="145"/>
      <c r="ACY29" s="145"/>
      <c r="ACZ29" s="145"/>
      <c r="ADA29" s="145"/>
      <c r="ADB29" s="145"/>
      <c r="ADC29" s="145"/>
      <c r="ADD29" s="145"/>
      <c r="ADE29" s="145"/>
      <c r="ADF29" s="145"/>
      <c r="ADG29" s="145"/>
      <c r="ADH29" s="145"/>
      <c r="ADI29" s="145"/>
      <c r="ADJ29" s="145"/>
      <c r="ADK29" s="145"/>
      <c r="ADL29" s="145"/>
      <c r="ADM29" s="145"/>
      <c r="ADN29" s="145"/>
      <c r="ADO29" s="145"/>
      <c r="ADP29" s="145"/>
      <c r="ADQ29" s="145"/>
      <c r="ADR29" s="145"/>
      <c r="ADS29" s="145"/>
      <c r="ADT29" s="145"/>
      <c r="ADU29" s="145"/>
      <c r="ADV29" s="145"/>
      <c r="ADW29" s="145"/>
      <c r="ADX29" s="145"/>
      <c r="ADY29" s="145"/>
      <c r="ADZ29" s="145"/>
      <c r="AEA29" s="145"/>
      <c r="AEB29" s="145"/>
      <c r="AEC29" s="145"/>
      <c r="AED29" s="145"/>
      <c r="AEE29" s="145"/>
      <c r="AEF29" s="145"/>
      <c r="AEG29" s="145"/>
      <c r="AEH29" s="145"/>
      <c r="AEI29" s="145"/>
      <c r="AEJ29" s="145"/>
      <c r="AEK29" s="145"/>
      <c r="AEL29" s="145"/>
      <c r="AEM29" s="145"/>
      <c r="AEN29" s="145"/>
      <c r="AEO29" s="145"/>
      <c r="AEP29" s="145"/>
      <c r="AEQ29" s="145"/>
      <c r="AER29" s="145"/>
      <c r="AES29" s="145"/>
      <c r="AET29" s="145"/>
      <c r="AEU29" s="145"/>
      <c r="AEV29" s="145"/>
      <c r="AEW29" s="145"/>
      <c r="AEX29" s="145"/>
      <c r="AEY29" s="145"/>
      <c r="AEZ29" s="145"/>
      <c r="AFA29" s="145"/>
      <c r="AFB29" s="145"/>
      <c r="AFC29" s="145"/>
      <c r="AFD29" s="145"/>
      <c r="AFE29" s="145"/>
      <c r="AFF29" s="145"/>
      <c r="AFG29" s="145"/>
      <c r="AFH29" s="145"/>
      <c r="AFI29" s="145"/>
      <c r="AFJ29" s="145"/>
      <c r="AFK29" s="145"/>
      <c r="AFL29" s="145"/>
      <c r="AFM29" s="145"/>
      <c r="AFN29" s="145"/>
      <c r="AFO29" s="145"/>
      <c r="AFP29" s="145"/>
      <c r="AFQ29" s="145"/>
      <c r="AFR29" s="145"/>
      <c r="AFS29" s="145"/>
      <c r="AFT29" s="145"/>
      <c r="AFU29" s="145"/>
      <c r="AFV29" s="145"/>
      <c r="AFW29" s="145"/>
      <c r="AFX29" s="145"/>
      <c r="AFY29" s="145"/>
      <c r="AFZ29" s="145"/>
      <c r="AGA29" s="145"/>
      <c r="AGB29" s="145"/>
      <c r="AGC29" s="145"/>
      <c r="AGD29" s="145"/>
      <c r="AGE29" s="145"/>
      <c r="AGF29" s="145"/>
      <c r="AGG29" s="145"/>
      <c r="AGH29" s="145"/>
      <c r="AGI29" s="145"/>
      <c r="AGJ29" s="145"/>
      <c r="AGK29" s="145"/>
      <c r="AGL29" s="145"/>
      <c r="AGM29" s="145"/>
      <c r="AGN29" s="145"/>
      <c r="AGO29" s="145"/>
      <c r="AGP29" s="145"/>
      <c r="AGQ29" s="145"/>
      <c r="AGR29" s="145"/>
      <c r="AGS29" s="145"/>
      <c r="AGT29" s="145"/>
      <c r="AGU29" s="145"/>
      <c r="AGV29" s="145"/>
      <c r="AGW29" s="145"/>
      <c r="AGX29" s="145"/>
      <c r="AGY29" s="145"/>
      <c r="AGZ29" s="145"/>
      <c r="AHA29" s="145"/>
      <c r="AHB29" s="145"/>
      <c r="AHC29" s="145"/>
      <c r="AHD29" s="145"/>
      <c r="AHE29" s="145"/>
      <c r="AHF29" s="145"/>
      <c r="AHG29" s="145"/>
      <c r="AHH29" s="145"/>
      <c r="AHI29" s="145"/>
      <c r="AHJ29" s="145"/>
      <c r="AHK29" s="145"/>
      <c r="AHL29" s="145"/>
      <c r="AHM29" s="145"/>
      <c r="AHN29" s="145"/>
      <c r="AHO29" s="145"/>
      <c r="AHP29" s="145"/>
      <c r="AHQ29" s="145"/>
      <c r="AHR29" s="145"/>
      <c r="AHS29" s="145"/>
      <c r="AHT29" s="145"/>
      <c r="AHU29" s="145"/>
      <c r="AHV29" s="145"/>
      <c r="AHW29" s="145"/>
      <c r="AHX29" s="145"/>
      <c r="AHY29" s="145"/>
      <c r="AHZ29" s="145"/>
      <c r="AIA29" s="145"/>
      <c r="AIB29" s="145"/>
      <c r="AIC29" s="145"/>
      <c r="AID29" s="145"/>
      <c r="AIE29" s="145"/>
      <c r="AIF29" s="145"/>
      <c r="AIG29" s="145"/>
      <c r="AIH29" s="145"/>
      <c r="AII29" s="145"/>
      <c r="AIJ29" s="145"/>
      <c r="AIK29" s="145"/>
      <c r="AIL29" s="145"/>
      <c r="AIM29" s="145"/>
      <c r="AIN29" s="145"/>
      <c r="AIO29" s="145"/>
      <c r="AIP29" s="145"/>
      <c r="AIQ29" s="145"/>
      <c r="AIR29" s="145"/>
      <c r="AIS29" s="145"/>
      <c r="AIT29" s="145"/>
      <c r="AIU29" s="145"/>
      <c r="AIV29" s="145"/>
      <c r="AIW29" s="145"/>
      <c r="AIX29" s="145"/>
      <c r="AIY29" s="145"/>
      <c r="AIZ29" s="145"/>
      <c r="AJA29" s="145"/>
      <c r="AJB29" s="145"/>
      <c r="AJC29" s="145"/>
      <c r="AJD29" s="145"/>
      <c r="AJE29" s="145"/>
      <c r="AJF29" s="145"/>
      <c r="AJG29" s="145"/>
      <c r="AJH29" s="145"/>
      <c r="AJI29" s="145"/>
      <c r="AJJ29" s="145"/>
      <c r="AJK29" s="145"/>
      <c r="AJL29" s="145"/>
      <c r="AJM29" s="145"/>
      <c r="AJN29" s="145"/>
      <c r="AJO29" s="145"/>
      <c r="AJP29" s="145"/>
      <c r="AJQ29" s="145"/>
      <c r="AJR29" s="145"/>
      <c r="AJS29" s="145"/>
      <c r="AJT29" s="145"/>
      <c r="AJU29" s="145"/>
      <c r="AJV29" s="145"/>
      <c r="AJW29" s="145"/>
      <c r="AJX29" s="145"/>
      <c r="AJY29" s="145"/>
      <c r="AJZ29" s="145"/>
      <c r="AKA29" s="145"/>
      <c r="AKB29" s="145"/>
      <c r="AKC29" s="145"/>
      <c r="AKD29" s="145"/>
      <c r="AKE29" s="145"/>
      <c r="AKF29" s="145"/>
      <c r="AKG29" s="145"/>
      <c r="AKH29" s="145"/>
      <c r="AKI29" s="145"/>
      <c r="AKJ29" s="145"/>
      <c r="AKK29" s="145"/>
      <c r="AKL29" s="145"/>
      <c r="AKM29" s="145"/>
      <c r="AKN29" s="145"/>
      <c r="AKO29" s="145"/>
      <c r="AKP29" s="145"/>
      <c r="AKQ29" s="145"/>
      <c r="AKR29" s="145"/>
      <c r="AKS29" s="145"/>
      <c r="AKT29" s="145"/>
      <c r="AKU29" s="145"/>
      <c r="AKV29" s="145"/>
      <c r="AKW29" s="145"/>
      <c r="AKX29" s="145"/>
      <c r="AKY29" s="145"/>
      <c r="AKZ29" s="145"/>
      <c r="ALA29" s="145"/>
      <c r="ALB29" s="145"/>
      <c r="ALC29" s="145"/>
      <c r="ALD29" s="145"/>
      <c r="ALE29" s="145"/>
      <c r="ALF29" s="145"/>
      <c r="ALG29" s="145"/>
      <c r="ALH29" s="145"/>
      <c r="ALI29" s="145"/>
      <c r="ALJ29" s="145"/>
      <c r="ALK29" s="145"/>
      <c r="ALL29" s="145"/>
      <c r="ALM29" s="145"/>
      <c r="ALN29" s="145"/>
      <c r="ALO29" s="145"/>
      <c r="ALP29" s="145"/>
      <c r="ALQ29" s="145"/>
      <c r="ALR29" s="145"/>
      <c r="ALS29" s="145"/>
      <c r="ALT29" s="145"/>
      <c r="ALU29" s="145"/>
      <c r="ALV29" s="145"/>
      <c r="ALW29" s="145"/>
      <c r="ALX29" s="145"/>
      <c r="ALY29" s="145"/>
      <c r="ALZ29" s="145"/>
      <c r="AMA29" s="145"/>
      <c r="AMB29" s="145"/>
      <c r="AMC29" s="145"/>
      <c r="AMD29" s="145"/>
      <c r="AME29" s="145"/>
      <c r="AMF29" s="145"/>
      <c r="AMG29" s="145"/>
      <c r="AMH29" s="145"/>
      <c r="AMI29" s="145"/>
      <c r="AMJ29" s="145"/>
      <c r="AMK29" s="145"/>
      <c r="AML29" s="145"/>
    </row>
    <row r="30" spans="1:1026" s="131" customFormat="1">
      <c r="A30" s="145" t="str">
        <f t="shared" si="0"/>
        <v>LOAN.CA_SENT_QUERY</v>
      </c>
      <c r="B30" s="134">
        <f t="shared" si="4"/>
        <v>110026</v>
      </c>
      <c r="C30" s="146">
        <v>0</v>
      </c>
      <c r="D30" s="146">
        <v>1</v>
      </c>
      <c r="E30" s="146">
        <f t="shared" si="1"/>
        <v>100000</v>
      </c>
      <c r="F30" s="146">
        <v>100000</v>
      </c>
      <c r="G30" s="146" t="s">
        <v>34</v>
      </c>
      <c r="H30" s="146">
        <v>100000</v>
      </c>
      <c r="I30" s="145" t="s">
        <v>505</v>
      </c>
      <c r="J30" s="146">
        <f>VLOOKUP(I30,T_FSM_TYPE!$A:$B,2,0)</f>
        <v>110000</v>
      </c>
      <c r="K30" s="131" t="s">
        <v>583</v>
      </c>
      <c r="L30" s="145" t="s">
        <v>37</v>
      </c>
      <c r="M30" s="215" t="str">
        <f t="shared" si="2"/>
        <v>CA_SENT_QUERY</v>
      </c>
      <c r="N30" s="145" t="str">
        <f t="shared" si="3"/>
        <v>INSERT INTO T_FSM_STATE VALUES(110026, 0, 1, 100000, 100000, GETDATE(), 100000, 110000, 'CA_SENT_QUERY', '?' ,'CA_SENT_QUERY')</v>
      </c>
      <c r="O30" s="145"/>
      <c r="P30" s="145"/>
      <c r="Q30" s="145"/>
      <c r="R30" s="145"/>
      <c r="S30" s="145"/>
      <c r="T30" s="145"/>
      <c r="U30" s="145"/>
      <c r="V30" s="145"/>
      <c r="W30" s="145"/>
      <c r="X30" s="145"/>
      <c r="Y30" s="145"/>
      <c r="Z30" s="145"/>
      <c r="AA30" s="145"/>
      <c r="AB30" s="145"/>
      <c r="AC30" s="145"/>
      <c r="AD30" s="145"/>
      <c r="AE30" s="145"/>
      <c r="AF30" s="145"/>
      <c r="AG30" s="145"/>
      <c r="AH30" s="145"/>
      <c r="AI30" s="145"/>
      <c r="AJ30" s="145"/>
      <c r="AK30" s="145"/>
      <c r="AL30" s="145"/>
      <c r="AM30" s="145"/>
      <c r="AN30" s="145"/>
      <c r="AO30" s="145"/>
      <c r="AP30" s="145"/>
      <c r="AQ30" s="145"/>
      <c r="AR30" s="145"/>
      <c r="AS30" s="145"/>
      <c r="AT30" s="145"/>
      <c r="AU30" s="145"/>
      <c r="AV30" s="145"/>
      <c r="AW30" s="145"/>
      <c r="AX30" s="145"/>
      <c r="AY30" s="145"/>
      <c r="AZ30" s="145"/>
      <c r="BA30" s="145"/>
      <c r="BB30" s="145"/>
      <c r="BC30" s="145"/>
      <c r="BD30" s="145"/>
      <c r="BE30" s="145"/>
      <c r="BF30" s="145"/>
      <c r="BG30" s="145"/>
      <c r="BH30" s="145"/>
      <c r="BI30" s="145"/>
      <c r="BJ30" s="145"/>
      <c r="BK30" s="145"/>
      <c r="BL30" s="145"/>
      <c r="BM30" s="145"/>
      <c r="BN30" s="145"/>
      <c r="BO30" s="145"/>
      <c r="BP30" s="145"/>
      <c r="BQ30" s="145"/>
      <c r="BR30" s="145"/>
      <c r="BS30" s="145"/>
      <c r="BT30" s="145"/>
      <c r="BU30" s="145"/>
      <c r="BV30" s="145"/>
      <c r="BW30" s="145"/>
      <c r="BX30" s="145"/>
      <c r="BY30" s="145"/>
      <c r="BZ30" s="145"/>
      <c r="CA30" s="145"/>
      <c r="CB30" s="145"/>
      <c r="CC30" s="145"/>
      <c r="CD30" s="145"/>
      <c r="CE30" s="145"/>
      <c r="CF30" s="145"/>
      <c r="CG30" s="145"/>
      <c r="CH30" s="145"/>
      <c r="CI30" s="145"/>
      <c r="CJ30" s="145"/>
      <c r="CK30" s="145"/>
      <c r="CL30" s="145"/>
      <c r="CM30" s="145"/>
      <c r="CN30" s="145"/>
      <c r="CO30" s="145"/>
      <c r="CP30" s="145"/>
      <c r="CQ30" s="145"/>
      <c r="CR30" s="145"/>
      <c r="CS30" s="145"/>
      <c r="CT30" s="145"/>
      <c r="CU30" s="145"/>
      <c r="CV30" s="145"/>
      <c r="CW30" s="145"/>
      <c r="CX30" s="145"/>
      <c r="CY30" s="145"/>
      <c r="CZ30" s="145"/>
      <c r="DA30" s="145"/>
      <c r="DB30" s="145"/>
      <c r="DC30" s="145"/>
      <c r="DD30" s="145"/>
      <c r="DE30" s="145"/>
      <c r="DF30" s="145"/>
      <c r="DG30" s="145"/>
      <c r="DH30" s="145"/>
      <c r="DI30" s="145"/>
      <c r="DJ30" s="145"/>
      <c r="DK30" s="145"/>
      <c r="DL30" s="145"/>
      <c r="DM30" s="145"/>
      <c r="DN30" s="145"/>
      <c r="DO30" s="145"/>
      <c r="DP30" s="145"/>
      <c r="DQ30" s="145"/>
      <c r="DR30" s="145"/>
      <c r="DS30" s="145"/>
      <c r="DT30" s="145"/>
      <c r="DU30" s="145"/>
      <c r="DV30" s="145"/>
      <c r="DW30" s="145"/>
      <c r="DX30" s="145"/>
      <c r="DY30" s="145"/>
      <c r="DZ30" s="145"/>
      <c r="EA30" s="145"/>
      <c r="EB30" s="145"/>
      <c r="EC30" s="145"/>
      <c r="ED30" s="145"/>
      <c r="EE30" s="145"/>
      <c r="EF30" s="145"/>
      <c r="EG30" s="145"/>
      <c r="EH30" s="145"/>
      <c r="EI30" s="145"/>
      <c r="EJ30" s="145"/>
      <c r="EK30" s="145"/>
      <c r="EL30" s="145"/>
      <c r="EM30" s="145"/>
      <c r="EN30" s="145"/>
      <c r="EO30" s="145"/>
      <c r="EP30" s="145"/>
      <c r="EQ30" s="145"/>
      <c r="ER30" s="145"/>
      <c r="ES30" s="145"/>
      <c r="ET30" s="145"/>
      <c r="EU30" s="145"/>
      <c r="EV30" s="145"/>
      <c r="EW30" s="145"/>
      <c r="EX30" s="145"/>
      <c r="EY30" s="145"/>
      <c r="EZ30" s="145"/>
      <c r="FA30" s="145"/>
      <c r="FB30" s="145"/>
      <c r="FC30" s="145"/>
      <c r="FD30" s="145"/>
      <c r="FE30" s="145"/>
      <c r="FF30" s="145"/>
      <c r="FG30" s="145"/>
      <c r="FH30" s="145"/>
      <c r="FI30" s="145"/>
      <c r="FJ30" s="145"/>
      <c r="FK30" s="145"/>
      <c r="FL30" s="145"/>
      <c r="FM30" s="145"/>
      <c r="FN30" s="145"/>
      <c r="FO30" s="145"/>
      <c r="FP30" s="145"/>
      <c r="FQ30" s="145"/>
      <c r="FR30" s="145"/>
      <c r="FS30" s="145"/>
      <c r="FT30" s="145"/>
      <c r="FU30" s="145"/>
      <c r="FV30" s="145"/>
      <c r="FW30" s="145"/>
      <c r="FX30" s="145"/>
      <c r="FY30" s="145"/>
      <c r="FZ30" s="145"/>
      <c r="GA30" s="145"/>
      <c r="GB30" s="145"/>
      <c r="GC30" s="145"/>
      <c r="GD30" s="145"/>
      <c r="GE30" s="145"/>
      <c r="GF30" s="145"/>
      <c r="GG30" s="145"/>
      <c r="GH30" s="145"/>
      <c r="GI30" s="145"/>
      <c r="GJ30" s="145"/>
      <c r="GK30" s="145"/>
      <c r="GL30" s="145"/>
      <c r="GM30" s="145"/>
      <c r="GN30" s="145"/>
      <c r="GO30" s="145"/>
      <c r="GP30" s="145"/>
      <c r="GQ30" s="145"/>
      <c r="GR30" s="145"/>
      <c r="GS30" s="145"/>
      <c r="GT30" s="145"/>
      <c r="GU30" s="145"/>
      <c r="GV30" s="145"/>
      <c r="GW30" s="145"/>
      <c r="GX30" s="145"/>
      <c r="GY30" s="145"/>
      <c r="GZ30" s="145"/>
      <c r="HA30" s="145"/>
      <c r="HB30" s="145"/>
      <c r="HC30" s="145"/>
      <c r="HD30" s="145"/>
      <c r="HE30" s="145"/>
      <c r="HF30" s="145"/>
      <c r="HG30" s="145"/>
      <c r="HH30" s="145"/>
      <c r="HI30" s="145"/>
      <c r="HJ30" s="145"/>
      <c r="HK30" s="145"/>
      <c r="HL30" s="145"/>
      <c r="HM30" s="145"/>
      <c r="HN30" s="145"/>
      <c r="HO30" s="145"/>
      <c r="HP30" s="145"/>
      <c r="HQ30" s="145"/>
      <c r="HR30" s="145"/>
      <c r="HS30" s="145"/>
      <c r="HT30" s="145"/>
      <c r="HU30" s="145"/>
      <c r="HV30" s="145"/>
      <c r="HW30" s="145"/>
      <c r="HX30" s="145"/>
      <c r="HY30" s="145"/>
      <c r="HZ30" s="145"/>
      <c r="IA30" s="145"/>
      <c r="IB30" s="145"/>
      <c r="IC30" s="145"/>
      <c r="ID30" s="145"/>
      <c r="IE30" s="145"/>
      <c r="IF30" s="145"/>
      <c r="IG30" s="145"/>
      <c r="IH30" s="145"/>
      <c r="II30" s="145"/>
      <c r="IJ30" s="145"/>
      <c r="IK30" s="145"/>
      <c r="IL30" s="145"/>
      <c r="IM30" s="145"/>
      <c r="IN30" s="145"/>
      <c r="IO30" s="145"/>
      <c r="IP30" s="145"/>
      <c r="IQ30" s="145"/>
      <c r="IR30" s="145"/>
      <c r="IS30" s="145"/>
      <c r="IT30" s="145"/>
      <c r="IU30" s="145"/>
      <c r="IV30" s="145"/>
      <c r="IW30" s="145"/>
      <c r="IX30" s="145"/>
      <c r="IY30" s="145"/>
      <c r="IZ30" s="145"/>
      <c r="JA30" s="145"/>
      <c r="JB30" s="145"/>
      <c r="JC30" s="145"/>
      <c r="JD30" s="145"/>
      <c r="JE30" s="145"/>
      <c r="JF30" s="145"/>
      <c r="JG30" s="145"/>
      <c r="JH30" s="145"/>
      <c r="JI30" s="145"/>
      <c r="JJ30" s="145"/>
      <c r="JK30" s="145"/>
      <c r="JL30" s="145"/>
      <c r="JM30" s="145"/>
      <c r="JN30" s="145"/>
      <c r="JO30" s="145"/>
      <c r="JP30" s="145"/>
      <c r="JQ30" s="145"/>
      <c r="JR30" s="145"/>
      <c r="JS30" s="145"/>
      <c r="JT30" s="145"/>
      <c r="JU30" s="145"/>
      <c r="JV30" s="145"/>
      <c r="JW30" s="145"/>
      <c r="JX30" s="145"/>
      <c r="JY30" s="145"/>
      <c r="JZ30" s="145"/>
      <c r="KA30" s="145"/>
      <c r="KB30" s="145"/>
      <c r="KC30" s="145"/>
      <c r="KD30" s="145"/>
      <c r="KE30" s="145"/>
      <c r="KF30" s="145"/>
      <c r="KG30" s="145"/>
      <c r="KH30" s="145"/>
      <c r="KI30" s="145"/>
      <c r="KJ30" s="145"/>
      <c r="KK30" s="145"/>
      <c r="KL30" s="145"/>
      <c r="KM30" s="145"/>
      <c r="KN30" s="145"/>
      <c r="KO30" s="145"/>
      <c r="KP30" s="145"/>
      <c r="KQ30" s="145"/>
      <c r="KR30" s="145"/>
      <c r="KS30" s="145"/>
      <c r="KT30" s="145"/>
      <c r="KU30" s="145"/>
      <c r="KV30" s="145"/>
      <c r="KW30" s="145"/>
      <c r="KX30" s="145"/>
      <c r="KY30" s="145"/>
      <c r="KZ30" s="145"/>
      <c r="LA30" s="145"/>
      <c r="LB30" s="145"/>
      <c r="LC30" s="145"/>
      <c r="LD30" s="145"/>
      <c r="LE30" s="145"/>
      <c r="LF30" s="145"/>
      <c r="LG30" s="145"/>
      <c r="LH30" s="145"/>
      <c r="LI30" s="145"/>
      <c r="LJ30" s="145"/>
      <c r="LK30" s="145"/>
      <c r="LL30" s="145"/>
      <c r="LM30" s="145"/>
      <c r="LN30" s="145"/>
      <c r="LO30" s="145"/>
      <c r="LP30" s="145"/>
      <c r="LQ30" s="145"/>
      <c r="LR30" s="145"/>
      <c r="LS30" s="145"/>
      <c r="LT30" s="145"/>
      <c r="LU30" s="145"/>
      <c r="LV30" s="145"/>
      <c r="LW30" s="145"/>
      <c r="LX30" s="145"/>
      <c r="LY30" s="145"/>
      <c r="LZ30" s="145"/>
      <c r="MA30" s="145"/>
      <c r="MB30" s="145"/>
      <c r="MC30" s="145"/>
      <c r="MD30" s="145"/>
      <c r="ME30" s="145"/>
      <c r="MF30" s="145"/>
      <c r="MG30" s="145"/>
      <c r="MH30" s="145"/>
      <c r="MI30" s="145"/>
      <c r="MJ30" s="145"/>
      <c r="MK30" s="145"/>
      <c r="ML30" s="145"/>
      <c r="MM30" s="145"/>
      <c r="MN30" s="145"/>
      <c r="MO30" s="145"/>
      <c r="MP30" s="145"/>
      <c r="MQ30" s="145"/>
      <c r="MR30" s="145"/>
      <c r="MS30" s="145"/>
      <c r="MT30" s="145"/>
      <c r="MU30" s="145"/>
      <c r="MV30" s="145"/>
      <c r="MW30" s="145"/>
      <c r="MX30" s="145"/>
      <c r="MY30" s="145"/>
      <c r="MZ30" s="145"/>
      <c r="NA30" s="145"/>
      <c r="NB30" s="145"/>
      <c r="NC30" s="145"/>
      <c r="ND30" s="145"/>
      <c r="NE30" s="145"/>
      <c r="NF30" s="145"/>
      <c r="NG30" s="145"/>
      <c r="NH30" s="145"/>
      <c r="NI30" s="145"/>
      <c r="NJ30" s="145"/>
      <c r="NK30" s="145"/>
      <c r="NL30" s="145"/>
      <c r="NM30" s="145"/>
      <c r="NN30" s="145"/>
      <c r="NO30" s="145"/>
      <c r="NP30" s="145"/>
      <c r="NQ30" s="145"/>
      <c r="NR30" s="145"/>
      <c r="NS30" s="145"/>
      <c r="NT30" s="145"/>
      <c r="NU30" s="145"/>
      <c r="NV30" s="145"/>
      <c r="NW30" s="145"/>
      <c r="NX30" s="145"/>
      <c r="NY30" s="145"/>
      <c r="NZ30" s="145"/>
      <c r="OA30" s="145"/>
      <c r="OB30" s="145"/>
      <c r="OC30" s="145"/>
      <c r="OD30" s="145"/>
      <c r="OE30" s="145"/>
      <c r="OF30" s="145"/>
      <c r="OG30" s="145"/>
      <c r="OH30" s="145"/>
      <c r="OI30" s="145"/>
      <c r="OJ30" s="145"/>
      <c r="OK30" s="145"/>
      <c r="OL30" s="145"/>
      <c r="OM30" s="145"/>
      <c r="ON30" s="145"/>
      <c r="OO30" s="145"/>
      <c r="OP30" s="145"/>
      <c r="OQ30" s="145"/>
      <c r="OR30" s="145"/>
      <c r="OS30" s="145"/>
      <c r="OT30" s="145"/>
      <c r="OU30" s="145"/>
      <c r="OV30" s="145"/>
      <c r="OW30" s="145"/>
      <c r="OX30" s="145"/>
      <c r="OY30" s="145"/>
      <c r="OZ30" s="145"/>
      <c r="PA30" s="145"/>
      <c r="PB30" s="145"/>
      <c r="PC30" s="145"/>
      <c r="PD30" s="145"/>
      <c r="PE30" s="145"/>
      <c r="PF30" s="145"/>
      <c r="PG30" s="145"/>
      <c r="PH30" s="145"/>
      <c r="PI30" s="145"/>
      <c r="PJ30" s="145"/>
      <c r="PK30" s="145"/>
      <c r="PL30" s="145"/>
      <c r="PM30" s="145"/>
      <c r="PN30" s="145"/>
      <c r="PO30" s="145"/>
      <c r="PP30" s="145"/>
      <c r="PQ30" s="145"/>
      <c r="PR30" s="145"/>
      <c r="PS30" s="145"/>
      <c r="PT30" s="145"/>
      <c r="PU30" s="145"/>
      <c r="PV30" s="145"/>
      <c r="PW30" s="145"/>
      <c r="PX30" s="145"/>
      <c r="PY30" s="145"/>
      <c r="PZ30" s="145"/>
      <c r="QA30" s="145"/>
      <c r="QB30" s="145"/>
      <c r="QC30" s="145"/>
      <c r="QD30" s="145"/>
      <c r="QE30" s="145"/>
      <c r="QF30" s="145"/>
      <c r="QG30" s="145"/>
      <c r="QH30" s="145"/>
      <c r="QI30" s="145"/>
      <c r="QJ30" s="145"/>
      <c r="QK30" s="145"/>
      <c r="QL30" s="145"/>
      <c r="QM30" s="145"/>
      <c r="QN30" s="145"/>
      <c r="QO30" s="145"/>
      <c r="QP30" s="145"/>
      <c r="QQ30" s="145"/>
      <c r="QR30" s="145"/>
      <c r="QS30" s="145"/>
      <c r="QT30" s="145"/>
      <c r="QU30" s="145"/>
      <c r="QV30" s="145"/>
      <c r="QW30" s="145"/>
      <c r="QX30" s="145"/>
      <c r="QY30" s="145"/>
      <c r="QZ30" s="145"/>
      <c r="RA30" s="145"/>
      <c r="RB30" s="145"/>
      <c r="RC30" s="145"/>
      <c r="RD30" s="145"/>
      <c r="RE30" s="145"/>
      <c r="RF30" s="145"/>
      <c r="RG30" s="145"/>
      <c r="RH30" s="145"/>
      <c r="RI30" s="145"/>
      <c r="RJ30" s="145"/>
      <c r="RK30" s="145"/>
      <c r="RL30" s="145"/>
      <c r="RM30" s="145"/>
      <c r="RN30" s="145"/>
      <c r="RO30" s="145"/>
      <c r="RP30" s="145"/>
      <c r="RQ30" s="145"/>
      <c r="RR30" s="145"/>
      <c r="RS30" s="145"/>
      <c r="RT30" s="145"/>
      <c r="RU30" s="145"/>
      <c r="RV30" s="145"/>
      <c r="RW30" s="145"/>
      <c r="RX30" s="145"/>
      <c r="RY30" s="145"/>
      <c r="RZ30" s="145"/>
      <c r="SA30" s="145"/>
      <c r="SB30" s="145"/>
      <c r="SC30" s="145"/>
      <c r="SD30" s="145"/>
      <c r="SE30" s="145"/>
      <c r="SF30" s="145"/>
      <c r="SG30" s="145"/>
      <c r="SH30" s="145"/>
      <c r="SI30" s="145"/>
      <c r="SJ30" s="145"/>
      <c r="SK30" s="145"/>
      <c r="SL30" s="145"/>
      <c r="SM30" s="145"/>
      <c r="SN30" s="145"/>
      <c r="SO30" s="145"/>
      <c r="SP30" s="145"/>
      <c r="SQ30" s="145"/>
      <c r="SR30" s="145"/>
      <c r="SS30" s="145"/>
      <c r="ST30" s="145"/>
      <c r="SU30" s="145"/>
      <c r="SV30" s="145"/>
      <c r="SW30" s="145"/>
      <c r="SX30" s="145"/>
      <c r="SY30" s="145"/>
      <c r="SZ30" s="145"/>
      <c r="TA30" s="145"/>
      <c r="TB30" s="145"/>
      <c r="TC30" s="145"/>
      <c r="TD30" s="145"/>
      <c r="TE30" s="145"/>
      <c r="TF30" s="145"/>
      <c r="TG30" s="145"/>
      <c r="TH30" s="145"/>
      <c r="TI30" s="145"/>
      <c r="TJ30" s="145"/>
      <c r="TK30" s="145"/>
      <c r="TL30" s="145"/>
      <c r="TM30" s="145"/>
      <c r="TN30" s="145"/>
      <c r="TO30" s="145"/>
      <c r="TP30" s="145"/>
      <c r="TQ30" s="145"/>
      <c r="TR30" s="145"/>
      <c r="TS30" s="145"/>
      <c r="TT30" s="145"/>
      <c r="TU30" s="145"/>
      <c r="TV30" s="145"/>
      <c r="TW30" s="145"/>
      <c r="TX30" s="145"/>
      <c r="TY30" s="145"/>
      <c r="TZ30" s="145"/>
      <c r="UA30" s="145"/>
      <c r="UB30" s="145"/>
      <c r="UC30" s="145"/>
      <c r="UD30" s="145"/>
      <c r="UE30" s="145"/>
      <c r="UF30" s="145"/>
      <c r="UG30" s="145"/>
      <c r="UH30" s="145"/>
      <c r="UI30" s="145"/>
      <c r="UJ30" s="145"/>
      <c r="UK30" s="145"/>
      <c r="UL30" s="145"/>
      <c r="UM30" s="145"/>
      <c r="UN30" s="145"/>
      <c r="UO30" s="145"/>
      <c r="UP30" s="145"/>
      <c r="UQ30" s="145"/>
      <c r="UR30" s="145"/>
      <c r="US30" s="145"/>
      <c r="UT30" s="145"/>
      <c r="UU30" s="145"/>
      <c r="UV30" s="145"/>
      <c r="UW30" s="145"/>
      <c r="UX30" s="145"/>
      <c r="UY30" s="145"/>
      <c r="UZ30" s="145"/>
      <c r="VA30" s="145"/>
      <c r="VB30" s="145"/>
      <c r="VC30" s="145"/>
      <c r="VD30" s="145"/>
      <c r="VE30" s="145"/>
      <c r="VF30" s="145"/>
      <c r="VG30" s="145"/>
      <c r="VH30" s="145"/>
      <c r="VI30" s="145"/>
      <c r="VJ30" s="145"/>
      <c r="VK30" s="145"/>
      <c r="VL30" s="145"/>
      <c r="VM30" s="145"/>
      <c r="VN30" s="145"/>
      <c r="VO30" s="145"/>
      <c r="VP30" s="145"/>
      <c r="VQ30" s="145"/>
      <c r="VR30" s="145"/>
      <c r="VS30" s="145"/>
      <c r="VT30" s="145"/>
      <c r="VU30" s="145"/>
      <c r="VV30" s="145"/>
      <c r="VW30" s="145"/>
      <c r="VX30" s="145"/>
      <c r="VY30" s="145"/>
      <c r="VZ30" s="145"/>
      <c r="WA30" s="145"/>
      <c r="WB30" s="145"/>
      <c r="WC30" s="145"/>
      <c r="WD30" s="145"/>
      <c r="WE30" s="145"/>
      <c r="WF30" s="145"/>
      <c r="WG30" s="145"/>
      <c r="WH30" s="145"/>
      <c r="WI30" s="145"/>
      <c r="WJ30" s="145"/>
      <c r="WK30" s="145"/>
      <c r="WL30" s="145"/>
      <c r="WM30" s="145"/>
      <c r="WN30" s="145"/>
      <c r="WO30" s="145"/>
      <c r="WP30" s="145"/>
      <c r="WQ30" s="145"/>
      <c r="WR30" s="145"/>
      <c r="WS30" s="145"/>
      <c r="WT30" s="145"/>
      <c r="WU30" s="145"/>
      <c r="WV30" s="145"/>
      <c r="WW30" s="145"/>
      <c r="WX30" s="145"/>
      <c r="WY30" s="145"/>
      <c r="WZ30" s="145"/>
      <c r="XA30" s="145"/>
      <c r="XB30" s="145"/>
      <c r="XC30" s="145"/>
      <c r="XD30" s="145"/>
      <c r="XE30" s="145"/>
      <c r="XF30" s="145"/>
      <c r="XG30" s="145"/>
      <c r="XH30" s="145"/>
      <c r="XI30" s="145"/>
      <c r="XJ30" s="145"/>
      <c r="XK30" s="145"/>
      <c r="XL30" s="145"/>
      <c r="XM30" s="145"/>
      <c r="XN30" s="145"/>
      <c r="XO30" s="145"/>
      <c r="XP30" s="145"/>
      <c r="XQ30" s="145"/>
      <c r="XR30" s="145"/>
      <c r="XS30" s="145"/>
      <c r="XT30" s="145"/>
      <c r="XU30" s="145"/>
      <c r="XV30" s="145"/>
      <c r="XW30" s="145"/>
      <c r="XX30" s="145"/>
      <c r="XY30" s="145"/>
      <c r="XZ30" s="145"/>
      <c r="YA30" s="145"/>
      <c r="YB30" s="145"/>
      <c r="YC30" s="145"/>
      <c r="YD30" s="145"/>
      <c r="YE30" s="145"/>
      <c r="YF30" s="145"/>
      <c r="YG30" s="145"/>
      <c r="YH30" s="145"/>
      <c r="YI30" s="145"/>
      <c r="YJ30" s="145"/>
      <c r="YK30" s="145"/>
      <c r="YL30" s="145"/>
      <c r="YM30" s="145"/>
      <c r="YN30" s="145"/>
      <c r="YO30" s="145"/>
      <c r="YP30" s="145"/>
      <c r="YQ30" s="145"/>
      <c r="YR30" s="145"/>
      <c r="YS30" s="145"/>
      <c r="YT30" s="145"/>
      <c r="YU30" s="145"/>
      <c r="YV30" s="145"/>
      <c r="YW30" s="145"/>
      <c r="YX30" s="145"/>
      <c r="YY30" s="145"/>
      <c r="YZ30" s="145"/>
      <c r="ZA30" s="145"/>
      <c r="ZB30" s="145"/>
      <c r="ZC30" s="145"/>
      <c r="ZD30" s="145"/>
      <c r="ZE30" s="145"/>
      <c r="ZF30" s="145"/>
      <c r="ZG30" s="145"/>
      <c r="ZH30" s="145"/>
      <c r="ZI30" s="145"/>
      <c r="ZJ30" s="145"/>
      <c r="ZK30" s="145"/>
      <c r="ZL30" s="145"/>
      <c r="ZM30" s="145"/>
      <c r="ZN30" s="145"/>
      <c r="ZO30" s="145"/>
      <c r="ZP30" s="145"/>
      <c r="ZQ30" s="145"/>
      <c r="ZR30" s="145"/>
      <c r="ZS30" s="145"/>
      <c r="ZT30" s="145"/>
      <c r="ZU30" s="145"/>
      <c r="ZV30" s="145"/>
      <c r="ZW30" s="145"/>
      <c r="ZX30" s="145"/>
      <c r="ZY30" s="145"/>
      <c r="ZZ30" s="145"/>
      <c r="AAA30" s="145"/>
      <c r="AAB30" s="145"/>
      <c r="AAC30" s="145"/>
      <c r="AAD30" s="145"/>
      <c r="AAE30" s="145"/>
      <c r="AAF30" s="145"/>
      <c r="AAG30" s="145"/>
      <c r="AAH30" s="145"/>
      <c r="AAI30" s="145"/>
      <c r="AAJ30" s="145"/>
      <c r="AAK30" s="145"/>
      <c r="AAL30" s="145"/>
      <c r="AAM30" s="145"/>
      <c r="AAN30" s="145"/>
      <c r="AAO30" s="145"/>
      <c r="AAP30" s="145"/>
      <c r="AAQ30" s="145"/>
      <c r="AAR30" s="145"/>
      <c r="AAS30" s="145"/>
      <c r="AAT30" s="145"/>
      <c r="AAU30" s="145"/>
      <c r="AAV30" s="145"/>
      <c r="AAW30" s="145"/>
      <c r="AAX30" s="145"/>
      <c r="AAY30" s="145"/>
      <c r="AAZ30" s="145"/>
      <c r="ABA30" s="145"/>
      <c r="ABB30" s="145"/>
      <c r="ABC30" s="145"/>
      <c r="ABD30" s="145"/>
      <c r="ABE30" s="145"/>
      <c r="ABF30" s="145"/>
      <c r="ABG30" s="145"/>
      <c r="ABH30" s="145"/>
      <c r="ABI30" s="145"/>
      <c r="ABJ30" s="145"/>
      <c r="ABK30" s="145"/>
      <c r="ABL30" s="145"/>
      <c r="ABM30" s="145"/>
      <c r="ABN30" s="145"/>
      <c r="ABO30" s="145"/>
      <c r="ABP30" s="145"/>
      <c r="ABQ30" s="145"/>
      <c r="ABR30" s="145"/>
      <c r="ABS30" s="145"/>
      <c r="ABT30" s="145"/>
      <c r="ABU30" s="145"/>
      <c r="ABV30" s="145"/>
      <c r="ABW30" s="145"/>
      <c r="ABX30" s="145"/>
      <c r="ABY30" s="145"/>
      <c r="ABZ30" s="145"/>
      <c r="ACA30" s="145"/>
      <c r="ACB30" s="145"/>
      <c r="ACC30" s="145"/>
      <c r="ACD30" s="145"/>
      <c r="ACE30" s="145"/>
      <c r="ACF30" s="145"/>
      <c r="ACG30" s="145"/>
      <c r="ACH30" s="145"/>
      <c r="ACI30" s="145"/>
      <c r="ACJ30" s="145"/>
      <c r="ACK30" s="145"/>
      <c r="ACL30" s="145"/>
      <c r="ACM30" s="145"/>
      <c r="ACN30" s="145"/>
      <c r="ACO30" s="145"/>
      <c r="ACP30" s="145"/>
      <c r="ACQ30" s="145"/>
      <c r="ACR30" s="145"/>
      <c r="ACS30" s="145"/>
      <c r="ACT30" s="145"/>
      <c r="ACU30" s="145"/>
      <c r="ACV30" s="145"/>
      <c r="ACW30" s="145"/>
      <c r="ACX30" s="145"/>
      <c r="ACY30" s="145"/>
      <c r="ACZ30" s="145"/>
      <c r="ADA30" s="145"/>
      <c r="ADB30" s="145"/>
      <c r="ADC30" s="145"/>
      <c r="ADD30" s="145"/>
      <c r="ADE30" s="145"/>
      <c r="ADF30" s="145"/>
      <c r="ADG30" s="145"/>
      <c r="ADH30" s="145"/>
      <c r="ADI30" s="145"/>
      <c r="ADJ30" s="145"/>
      <c r="ADK30" s="145"/>
      <c r="ADL30" s="145"/>
      <c r="ADM30" s="145"/>
      <c r="ADN30" s="145"/>
      <c r="ADO30" s="145"/>
      <c r="ADP30" s="145"/>
      <c r="ADQ30" s="145"/>
      <c r="ADR30" s="145"/>
      <c r="ADS30" s="145"/>
      <c r="ADT30" s="145"/>
      <c r="ADU30" s="145"/>
      <c r="ADV30" s="145"/>
      <c r="ADW30" s="145"/>
      <c r="ADX30" s="145"/>
      <c r="ADY30" s="145"/>
      <c r="ADZ30" s="145"/>
      <c r="AEA30" s="145"/>
      <c r="AEB30" s="145"/>
      <c r="AEC30" s="145"/>
      <c r="AED30" s="145"/>
      <c r="AEE30" s="145"/>
      <c r="AEF30" s="145"/>
      <c r="AEG30" s="145"/>
      <c r="AEH30" s="145"/>
      <c r="AEI30" s="145"/>
      <c r="AEJ30" s="145"/>
      <c r="AEK30" s="145"/>
      <c r="AEL30" s="145"/>
      <c r="AEM30" s="145"/>
      <c r="AEN30" s="145"/>
      <c r="AEO30" s="145"/>
      <c r="AEP30" s="145"/>
      <c r="AEQ30" s="145"/>
      <c r="AER30" s="145"/>
      <c r="AES30" s="145"/>
      <c r="AET30" s="145"/>
      <c r="AEU30" s="145"/>
      <c r="AEV30" s="145"/>
      <c r="AEW30" s="145"/>
      <c r="AEX30" s="145"/>
      <c r="AEY30" s="145"/>
      <c r="AEZ30" s="145"/>
      <c r="AFA30" s="145"/>
      <c r="AFB30" s="145"/>
      <c r="AFC30" s="145"/>
      <c r="AFD30" s="145"/>
      <c r="AFE30" s="145"/>
      <c r="AFF30" s="145"/>
      <c r="AFG30" s="145"/>
      <c r="AFH30" s="145"/>
      <c r="AFI30" s="145"/>
      <c r="AFJ30" s="145"/>
      <c r="AFK30" s="145"/>
      <c r="AFL30" s="145"/>
      <c r="AFM30" s="145"/>
      <c r="AFN30" s="145"/>
      <c r="AFO30" s="145"/>
      <c r="AFP30" s="145"/>
      <c r="AFQ30" s="145"/>
      <c r="AFR30" s="145"/>
      <c r="AFS30" s="145"/>
      <c r="AFT30" s="145"/>
      <c r="AFU30" s="145"/>
      <c r="AFV30" s="145"/>
      <c r="AFW30" s="145"/>
      <c r="AFX30" s="145"/>
      <c r="AFY30" s="145"/>
      <c r="AFZ30" s="145"/>
      <c r="AGA30" s="145"/>
      <c r="AGB30" s="145"/>
      <c r="AGC30" s="145"/>
      <c r="AGD30" s="145"/>
      <c r="AGE30" s="145"/>
      <c r="AGF30" s="145"/>
      <c r="AGG30" s="145"/>
      <c r="AGH30" s="145"/>
      <c r="AGI30" s="145"/>
      <c r="AGJ30" s="145"/>
      <c r="AGK30" s="145"/>
      <c r="AGL30" s="145"/>
      <c r="AGM30" s="145"/>
      <c r="AGN30" s="145"/>
      <c r="AGO30" s="145"/>
      <c r="AGP30" s="145"/>
      <c r="AGQ30" s="145"/>
      <c r="AGR30" s="145"/>
      <c r="AGS30" s="145"/>
      <c r="AGT30" s="145"/>
      <c r="AGU30" s="145"/>
      <c r="AGV30" s="145"/>
      <c r="AGW30" s="145"/>
      <c r="AGX30" s="145"/>
      <c r="AGY30" s="145"/>
      <c r="AGZ30" s="145"/>
      <c r="AHA30" s="145"/>
      <c r="AHB30" s="145"/>
      <c r="AHC30" s="145"/>
      <c r="AHD30" s="145"/>
      <c r="AHE30" s="145"/>
      <c r="AHF30" s="145"/>
      <c r="AHG30" s="145"/>
      <c r="AHH30" s="145"/>
      <c r="AHI30" s="145"/>
      <c r="AHJ30" s="145"/>
      <c r="AHK30" s="145"/>
      <c r="AHL30" s="145"/>
      <c r="AHM30" s="145"/>
      <c r="AHN30" s="145"/>
      <c r="AHO30" s="145"/>
      <c r="AHP30" s="145"/>
      <c r="AHQ30" s="145"/>
      <c r="AHR30" s="145"/>
      <c r="AHS30" s="145"/>
      <c r="AHT30" s="145"/>
      <c r="AHU30" s="145"/>
      <c r="AHV30" s="145"/>
      <c r="AHW30" s="145"/>
      <c r="AHX30" s="145"/>
      <c r="AHY30" s="145"/>
      <c r="AHZ30" s="145"/>
      <c r="AIA30" s="145"/>
      <c r="AIB30" s="145"/>
      <c r="AIC30" s="145"/>
      <c r="AID30" s="145"/>
      <c r="AIE30" s="145"/>
      <c r="AIF30" s="145"/>
      <c r="AIG30" s="145"/>
      <c r="AIH30" s="145"/>
      <c r="AII30" s="145"/>
      <c r="AIJ30" s="145"/>
      <c r="AIK30" s="145"/>
      <c r="AIL30" s="145"/>
      <c r="AIM30" s="145"/>
      <c r="AIN30" s="145"/>
      <c r="AIO30" s="145"/>
      <c r="AIP30" s="145"/>
      <c r="AIQ30" s="145"/>
      <c r="AIR30" s="145"/>
      <c r="AIS30" s="145"/>
      <c r="AIT30" s="145"/>
      <c r="AIU30" s="145"/>
      <c r="AIV30" s="145"/>
      <c r="AIW30" s="145"/>
      <c r="AIX30" s="145"/>
      <c r="AIY30" s="145"/>
      <c r="AIZ30" s="145"/>
      <c r="AJA30" s="145"/>
      <c r="AJB30" s="145"/>
      <c r="AJC30" s="145"/>
      <c r="AJD30" s="145"/>
      <c r="AJE30" s="145"/>
      <c r="AJF30" s="145"/>
      <c r="AJG30" s="145"/>
      <c r="AJH30" s="145"/>
      <c r="AJI30" s="145"/>
      <c r="AJJ30" s="145"/>
      <c r="AJK30" s="145"/>
      <c r="AJL30" s="145"/>
      <c r="AJM30" s="145"/>
      <c r="AJN30" s="145"/>
      <c r="AJO30" s="145"/>
      <c r="AJP30" s="145"/>
      <c r="AJQ30" s="145"/>
      <c r="AJR30" s="145"/>
      <c r="AJS30" s="145"/>
      <c r="AJT30" s="145"/>
      <c r="AJU30" s="145"/>
      <c r="AJV30" s="145"/>
      <c r="AJW30" s="145"/>
      <c r="AJX30" s="145"/>
      <c r="AJY30" s="145"/>
      <c r="AJZ30" s="145"/>
      <c r="AKA30" s="145"/>
      <c r="AKB30" s="145"/>
      <c r="AKC30" s="145"/>
      <c r="AKD30" s="145"/>
      <c r="AKE30" s="145"/>
      <c r="AKF30" s="145"/>
      <c r="AKG30" s="145"/>
      <c r="AKH30" s="145"/>
      <c r="AKI30" s="145"/>
      <c r="AKJ30" s="145"/>
      <c r="AKK30" s="145"/>
      <c r="AKL30" s="145"/>
      <c r="AKM30" s="145"/>
      <c r="AKN30" s="145"/>
      <c r="AKO30" s="145"/>
      <c r="AKP30" s="145"/>
      <c r="AKQ30" s="145"/>
      <c r="AKR30" s="145"/>
      <c r="AKS30" s="145"/>
      <c r="AKT30" s="145"/>
      <c r="AKU30" s="145"/>
      <c r="AKV30" s="145"/>
      <c r="AKW30" s="145"/>
      <c r="AKX30" s="145"/>
      <c r="AKY30" s="145"/>
      <c r="AKZ30" s="145"/>
      <c r="ALA30" s="145"/>
      <c r="ALB30" s="145"/>
      <c r="ALC30" s="145"/>
      <c r="ALD30" s="145"/>
      <c r="ALE30" s="145"/>
      <c r="ALF30" s="145"/>
      <c r="ALG30" s="145"/>
      <c r="ALH30" s="145"/>
      <c r="ALI30" s="145"/>
      <c r="ALJ30" s="145"/>
      <c r="ALK30" s="145"/>
      <c r="ALL30" s="145"/>
      <c r="ALM30" s="145"/>
      <c r="ALN30" s="145"/>
      <c r="ALO30" s="145"/>
      <c r="ALP30" s="145"/>
      <c r="ALQ30" s="145"/>
      <c r="ALR30" s="145"/>
      <c r="ALS30" s="145"/>
      <c r="ALT30" s="145"/>
      <c r="ALU30" s="145"/>
      <c r="ALV30" s="145"/>
      <c r="ALW30" s="145"/>
      <c r="ALX30" s="145"/>
      <c r="ALY30" s="145"/>
      <c r="ALZ30" s="145"/>
      <c r="AMA30" s="145"/>
      <c r="AMB30" s="145"/>
      <c r="AMC30" s="145"/>
      <c r="AMD30" s="145"/>
      <c r="AME30" s="145"/>
      <c r="AMF30" s="145"/>
      <c r="AMG30" s="145"/>
      <c r="AMH30" s="145"/>
      <c r="AMI30" s="145"/>
      <c r="AMJ30" s="145"/>
      <c r="AMK30" s="145"/>
      <c r="AML30" s="145"/>
    </row>
    <row r="31" spans="1:1026" s="131" customFormat="1">
      <c r="A31" s="145" t="str">
        <f t="shared" si="0"/>
        <v>LOAN.CA_CONDITION_FULFILLED</v>
      </c>
      <c r="B31" s="134">
        <f t="shared" si="4"/>
        <v>110027</v>
      </c>
      <c r="C31" s="146">
        <v>0</v>
      </c>
      <c r="D31" s="146">
        <v>1</v>
      </c>
      <c r="E31" s="146">
        <f t="shared" si="1"/>
        <v>100000</v>
      </c>
      <c r="F31" s="146">
        <v>100000</v>
      </c>
      <c r="G31" s="146" t="s">
        <v>34</v>
      </c>
      <c r="H31" s="146">
        <v>100000</v>
      </c>
      <c r="I31" s="145" t="s">
        <v>505</v>
      </c>
      <c r="J31" s="146">
        <f>VLOOKUP(I31,T_FSM_TYPE!$A:$B,2,0)</f>
        <v>110000</v>
      </c>
      <c r="K31" s="131" t="s">
        <v>584</v>
      </c>
      <c r="L31" s="145" t="s">
        <v>37</v>
      </c>
      <c r="M31" s="215" t="str">
        <f t="shared" si="2"/>
        <v>CA_CONDITION_FULFILLED</v>
      </c>
      <c r="N31" s="145" t="str">
        <f t="shared" si="3"/>
        <v>INSERT INTO T_FSM_STATE VALUES(110027, 0, 1, 100000, 100000, GETDATE(), 100000, 110000, 'CA_CONDITION_FULFILLED', '?' ,'CA_CONDITION_FULFILLED')</v>
      </c>
      <c r="O31" s="145"/>
      <c r="P31" s="145"/>
      <c r="Q31" s="145"/>
      <c r="R31" s="145"/>
      <c r="S31" s="145"/>
      <c r="T31" s="145"/>
      <c r="U31" s="145"/>
      <c r="V31" s="145"/>
      <c r="W31" s="145"/>
      <c r="X31" s="145"/>
      <c r="Y31" s="145"/>
      <c r="Z31" s="145"/>
      <c r="AA31" s="145"/>
      <c r="AB31" s="145"/>
      <c r="AC31" s="145"/>
      <c r="AD31" s="145"/>
      <c r="AE31" s="145"/>
      <c r="AF31" s="145"/>
      <c r="AG31" s="145"/>
      <c r="AH31" s="145"/>
      <c r="AI31" s="145"/>
      <c r="AJ31" s="145"/>
      <c r="AK31" s="145"/>
      <c r="AL31" s="145"/>
      <c r="AM31" s="145"/>
      <c r="AN31" s="145"/>
      <c r="AO31" s="145"/>
      <c r="AP31" s="145"/>
      <c r="AQ31" s="145"/>
      <c r="AR31" s="145"/>
      <c r="AS31" s="145"/>
      <c r="AT31" s="145"/>
      <c r="AU31" s="145"/>
      <c r="AV31" s="145"/>
      <c r="AW31" s="145"/>
      <c r="AX31" s="145"/>
      <c r="AY31" s="145"/>
      <c r="AZ31" s="145"/>
      <c r="BA31" s="145"/>
      <c r="BB31" s="145"/>
      <c r="BC31" s="145"/>
      <c r="BD31" s="145"/>
      <c r="BE31" s="145"/>
      <c r="BF31" s="145"/>
      <c r="BG31" s="145"/>
      <c r="BH31" s="145"/>
      <c r="BI31" s="145"/>
      <c r="BJ31" s="145"/>
      <c r="BK31" s="145"/>
      <c r="BL31" s="145"/>
      <c r="BM31" s="145"/>
      <c r="BN31" s="145"/>
      <c r="BO31" s="145"/>
      <c r="BP31" s="145"/>
      <c r="BQ31" s="145"/>
      <c r="BR31" s="145"/>
      <c r="BS31" s="145"/>
      <c r="BT31" s="145"/>
      <c r="BU31" s="145"/>
      <c r="BV31" s="145"/>
      <c r="BW31" s="145"/>
      <c r="BX31" s="145"/>
      <c r="BY31" s="145"/>
      <c r="BZ31" s="145"/>
      <c r="CA31" s="145"/>
      <c r="CB31" s="145"/>
      <c r="CC31" s="145"/>
      <c r="CD31" s="145"/>
      <c r="CE31" s="145"/>
      <c r="CF31" s="145"/>
      <c r="CG31" s="145"/>
      <c r="CH31" s="145"/>
      <c r="CI31" s="145"/>
      <c r="CJ31" s="145"/>
      <c r="CK31" s="145"/>
      <c r="CL31" s="145"/>
      <c r="CM31" s="145"/>
      <c r="CN31" s="145"/>
      <c r="CO31" s="145"/>
      <c r="CP31" s="145"/>
      <c r="CQ31" s="145"/>
      <c r="CR31" s="145"/>
      <c r="CS31" s="145"/>
      <c r="CT31" s="145"/>
      <c r="CU31" s="145"/>
      <c r="CV31" s="145"/>
      <c r="CW31" s="145"/>
      <c r="CX31" s="145"/>
      <c r="CY31" s="145"/>
      <c r="CZ31" s="145"/>
      <c r="DA31" s="145"/>
      <c r="DB31" s="145"/>
      <c r="DC31" s="145"/>
      <c r="DD31" s="145"/>
      <c r="DE31" s="145"/>
      <c r="DF31" s="145"/>
      <c r="DG31" s="145"/>
      <c r="DH31" s="145"/>
      <c r="DI31" s="145"/>
      <c r="DJ31" s="145"/>
      <c r="DK31" s="145"/>
      <c r="DL31" s="145"/>
      <c r="DM31" s="145"/>
      <c r="DN31" s="145"/>
      <c r="DO31" s="145"/>
      <c r="DP31" s="145"/>
      <c r="DQ31" s="145"/>
      <c r="DR31" s="145"/>
      <c r="DS31" s="145"/>
      <c r="DT31" s="145"/>
      <c r="DU31" s="145"/>
      <c r="DV31" s="145"/>
      <c r="DW31" s="145"/>
      <c r="DX31" s="145"/>
      <c r="DY31" s="145"/>
      <c r="DZ31" s="145"/>
      <c r="EA31" s="145"/>
      <c r="EB31" s="145"/>
      <c r="EC31" s="145"/>
      <c r="ED31" s="145"/>
      <c r="EE31" s="145"/>
      <c r="EF31" s="145"/>
      <c r="EG31" s="145"/>
      <c r="EH31" s="145"/>
      <c r="EI31" s="145"/>
      <c r="EJ31" s="145"/>
      <c r="EK31" s="145"/>
      <c r="EL31" s="145"/>
      <c r="EM31" s="145"/>
      <c r="EN31" s="145"/>
      <c r="EO31" s="145"/>
      <c r="EP31" s="145"/>
      <c r="EQ31" s="145"/>
      <c r="ER31" s="145"/>
      <c r="ES31" s="145"/>
      <c r="ET31" s="145"/>
      <c r="EU31" s="145"/>
      <c r="EV31" s="145"/>
      <c r="EW31" s="145"/>
      <c r="EX31" s="145"/>
      <c r="EY31" s="145"/>
      <c r="EZ31" s="145"/>
      <c r="FA31" s="145"/>
      <c r="FB31" s="145"/>
      <c r="FC31" s="145"/>
      <c r="FD31" s="145"/>
      <c r="FE31" s="145"/>
      <c r="FF31" s="145"/>
      <c r="FG31" s="145"/>
      <c r="FH31" s="145"/>
      <c r="FI31" s="145"/>
      <c r="FJ31" s="145"/>
      <c r="FK31" s="145"/>
      <c r="FL31" s="145"/>
      <c r="FM31" s="145"/>
      <c r="FN31" s="145"/>
      <c r="FO31" s="145"/>
      <c r="FP31" s="145"/>
      <c r="FQ31" s="145"/>
      <c r="FR31" s="145"/>
      <c r="FS31" s="145"/>
      <c r="FT31" s="145"/>
      <c r="FU31" s="145"/>
      <c r="FV31" s="145"/>
      <c r="FW31" s="145"/>
      <c r="FX31" s="145"/>
      <c r="FY31" s="145"/>
      <c r="FZ31" s="145"/>
      <c r="GA31" s="145"/>
      <c r="GB31" s="145"/>
      <c r="GC31" s="145"/>
      <c r="GD31" s="145"/>
      <c r="GE31" s="145"/>
      <c r="GF31" s="145"/>
      <c r="GG31" s="145"/>
      <c r="GH31" s="145"/>
      <c r="GI31" s="145"/>
      <c r="GJ31" s="145"/>
      <c r="GK31" s="145"/>
      <c r="GL31" s="145"/>
      <c r="GM31" s="145"/>
      <c r="GN31" s="145"/>
      <c r="GO31" s="145"/>
      <c r="GP31" s="145"/>
      <c r="GQ31" s="145"/>
      <c r="GR31" s="145"/>
      <c r="GS31" s="145"/>
      <c r="GT31" s="145"/>
      <c r="GU31" s="145"/>
      <c r="GV31" s="145"/>
      <c r="GW31" s="145"/>
      <c r="GX31" s="145"/>
      <c r="GY31" s="145"/>
      <c r="GZ31" s="145"/>
      <c r="HA31" s="145"/>
      <c r="HB31" s="145"/>
      <c r="HC31" s="145"/>
      <c r="HD31" s="145"/>
      <c r="HE31" s="145"/>
      <c r="HF31" s="145"/>
      <c r="HG31" s="145"/>
      <c r="HH31" s="145"/>
      <c r="HI31" s="145"/>
      <c r="HJ31" s="145"/>
      <c r="HK31" s="145"/>
      <c r="HL31" s="145"/>
      <c r="HM31" s="145"/>
      <c r="HN31" s="145"/>
      <c r="HO31" s="145"/>
      <c r="HP31" s="145"/>
      <c r="HQ31" s="145"/>
      <c r="HR31" s="145"/>
      <c r="HS31" s="145"/>
      <c r="HT31" s="145"/>
      <c r="HU31" s="145"/>
      <c r="HV31" s="145"/>
      <c r="HW31" s="145"/>
      <c r="HX31" s="145"/>
      <c r="HY31" s="145"/>
      <c r="HZ31" s="145"/>
      <c r="IA31" s="145"/>
      <c r="IB31" s="145"/>
      <c r="IC31" s="145"/>
      <c r="ID31" s="145"/>
      <c r="IE31" s="145"/>
      <c r="IF31" s="145"/>
      <c r="IG31" s="145"/>
      <c r="IH31" s="145"/>
      <c r="II31" s="145"/>
      <c r="IJ31" s="145"/>
      <c r="IK31" s="145"/>
      <c r="IL31" s="145"/>
      <c r="IM31" s="145"/>
      <c r="IN31" s="145"/>
      <c r="IO31" s="145"/>
      <c r="IP31" s="145"/>
      <c r="IQ31" s="145"/>
      <c r="IR31" s="145"/>
      <c r="IS31" s="145"/>
      <c r="IT31" s="145"/>
      <c r="IU31" s="145"/>
      <c r="IV31" s="145"/>
      <c r="IW31" s="145"/>
      <c r="IX31" s="145"/>
      <c r="IY31" s="145"/>
      <c r="IZ31" s="145"/>
      <c r="JA31" s="145"/>
      <c r="JB31" s="145"/>
      <c r="JC31" s="145"/>
      <c r="JD31" s="145"/>
      <c r="JE31" s="145"/>
      <c r="JF31" s="145"/>
      <c r="JG31" s="145"/>
      <c r="JH31" s="145"/>
      <c r="JI31" s="145"/>
      <c r="JJ31" s="145"/>
      <c r="JK31" s="145"/>
      <c r="JL31" s="145"/>
      <c r="JM31" s="145"/>
      <c r="JN31" s="145"/>
      <c r="JO31" s="145"/>
      <c r="JP31" s="145"/>
      <c r="JQ31" s="145"/>
      <c r="JR31" s="145"/>
      <c r="JS31" s="145"/>
      <c r="JT31" s="145"/>
      <c r="JU31" s="145"/>
      <c r="JV31" s="145"/>
      <c r="JW31" s="145"/>
      <c r="JX31" s="145"/>
      <c r="JY31" s="145"/>
      <c r="JZ31" s="145"/>
      <c r="KA31" s="145"/>
      <c r="KB31" s="145"/>
      <c r="KC31" s="145"/>
      <c r="KD31" s="145"/>
      <c r="KE31" s="145"/>
      <c r="KF31" s="145"/>
      <c r="KG31" s="145"/>
      <c r="KH31" s="145"/>
      <c r="KI31" s="145"/>
      <c r="KJ31" s="145"/>
      <c r="KK31" s="145"/>
      <c r="KL31" s="145"/>
      <c r="KM31" s="145"/>
      <c r="KN31" s="145"/>
      <c r="KO31" s="145"/>
      <c r="KP31" s="145"/>
      <c r="KQ31" s="145"/>
      <c r="KR31" s="145"/>
      <c r="KS31" s="145"/>
      <c r="KT31" s="145"/>
      <c r="KU31" s="145"/>
      <c r="KV31" s="145"/>
      <c r="KW31" s="145"/>
      <c r="KX31" s="145"/>
      <c r="KY31" s="145"/>
      <c r="KZ31" s="145"/>
      <c r="LA31" s="145"/>
      <c r="LB31" s="145"/>
      <c r="LC31" s="145"/>
      <c r="LD31" s="145"/>
      <c r="LE31" s="145"/>
      <c r="LF31" s="145"/>
      <c r="LG31" s="145"/>
      <c r="LH31" s="145"/>
      <c r="LI31" s="145"/>
      <c r="LJ31" s="145"/>
      <c r="LK31" s="145"/>
      <c r="LL31" s="145"/>
      <c r="LM31" s="145"/>
      <c r="LN31" s="145"/>
      <c r="LO31" s="145"/>
      <c r="LP31" s="145"/>
      <c r="LQ31" s="145"/>
      <c r="LR31" s="145"/>
      <c r="LS31" s="145"/>
      <c r="LT31" s="145"/>
      <c r="LU31" s="145"/>
      <c r="LV31" s="145"/>
      <c r="LW31" s="145"/>
      <c r="LX31" s="145"/>
      <c r="LY31" s="145"/>
      <c r="LZ31" s="145"/>
      <c r="MA31" s="145"/>
      <c r="MB31" s="145"/>
      <c r="MC31" s="145"/>
      <c r="MD31" s="145"/>
      <c r="ME31" s="145"/>
      <c r="MF31" s="145"/>
      <c r="MG31" s="145"/>
      <c r="MH31" s="145"/>
      <c r="MI31" s="145"/>
      <c r="MJ31" s="145"/>
      <c r="MK31" s="145"/>
      <c r="ML31" s="145"/>
      <c r="MM31" s="145"/>
      <c r="MN31" s="145"/>
      <c r="MO31" s="145"/>
      <c r="MP31" s="145"/>
      <c r="MQ31" s="145"/>
      <c r="MR31" s="145"/>
      <c r="MS31" s="145"/>
      <c r="MT31" s="145"/>
      <c r="MU31" s="145"/>
      <c r="MV31" s="145"/>
      <c r="MW31" s="145"/>
      <c r="MX31" s="145"/>
      <c r="MY31" s="145"/>
      <c r="MZ31" s="145"/>
      <c r="NA31" s="145"/>
      <c r="NB31" s="145"/>
      <c r="NC31" s="145"/>
      <c r="ND31" s="145"/>
      <c r="NE31" s="145"/>
      <c r="NF31" s="145"/>
      <c r="NG31" s="145"/>
      <c r="NH31" s="145"/>
      <c r="NI31" s="145"/>
      <c r="NJ31" s="145"/>
      <c r="NK31" s="145"/>
      <c r="NL31" s="145"/>
      <c r="NM31" s="145"/>
      <c r="NN31" s="145"/>
      <c r="NO31" s="145"/>
      <c r="NP31" s="145"/>
      <c r="NQ31" s="145"/>
      <c r="NR31" s="145"/>
      <c r="NS31" s="145"/>
      <c r="NT31" s="145"/>
      <c r="NU31" s="145"/>
      <c r="NV31" s="145"/>
      <c r="NW31" s="145"/>
      <c r="NX31" s="145"/>
      <c r="NY31" s="145"/>
      <c r="NZ31" s="145"/>
      <c r="OA31" s="145"/>
      <c r="OB31" s="145"/>
      <c r="OC31" s="145"/>
      <c r="OD31" s="145"/>
      <c r="OE31" s="145"/>
      <c r="OF31" s="145"/>
      <c r="OG31" s="145"/>
      <c r="OH31" s="145"/>
      <c r="OI31" s="145"/>
      <c r="OJ31" s="145"/>
      <c r="OK31" s="145"/>
      <c r="OL31" s="145"/>
      <c r="OM31" s="145"/>
      <c r="ON31" s="145"/>
      <c r="OO31" s="145"/>
      <c r="OP31" s="145"/>
      <c r="OQ31" s="145"/>
      <c r="OR31" s="145"/>
      <c r="OS31" s="145"/>
      <c r="OT31" s="145"/>
      <c r="OU31" s="145"/>
      <c r="OV31" s="145"/>
      <c r="OW31" s="145"/>
      <c r="OX31" s="145"/>
      <c r="OY31" s="145"/>
      <c r="OZ31" s="145"/>
      <c r="PA31" s="145"/>
      <c r="PB31" s="145"/>
      <c r="PC31" s="145"/>
      <c r="PD31" s="145"/>
      <c r="PE31" s="145"/>
      <c r="PF31" s="145"/>
      <c r="PG31" s="145"/>
      <c r="PH31" s="145"/>
      <c r="PI31" s="145"/>
      <c r="PJ31" s="145"/>
      <c r="PK31" s="145"/>
      <c r="PL31" s="145"/>
      <c r="PM31" s="145"/>
      <c r="PN31" s="145"/>
      <c r="PO31" s="145"/>
      <c r="PP31" s="145"/>
      <c r="PQ31" s="145"/>
      <c r="PR31" s="145"/>
      <c r="PS31" s="145"/>
      <c r="PT31" s="145"/>
      <c r="PU31" s="145"/>
      <c r="PV31" s="145"/>
      <c r="PW31" s="145"/>
      <c r="PX31" s="145"/>
      <c r="PY31" s="145"/>
      <c r="PZ31" s="145"/>
      <c r="QA31" s="145"/>
      <c r="QB31" s="145"/>
      <c r="QC31" s="145"/>
      <c r="QD31" s="145"/>
      <c r="QE31" s="145"/>
      <c r="QF31" s="145"/>
      <c r="QG31" s="145"/>
      <c r="QH31" s="145"/>
      <c r="QI31" s="145"/>
      <c r="QJ31" s="145"/>
      <c r="QK31" s="145"/>
      <c r="QL31" s="145"/>
      <c r="QM31" s="145"/>
      <c r="QN31" s="145"/>
      <c r="QO31" s="145"/>
      <c r="QP31" s="145"/>
      <c r="QQ31" s="145"/>
      <c r="QR31" s="145"/>
      <c r="QS31" s="145"/>
      <c r="QT31" s="145"/>
      <c r="QU31" s="145"/>
      <c r="QV31" s="145"/>
      <c r="QW31" s="145"/>
      <c r="QX31" s="145"/>
      <c r="QY31" s="145"/>
      <c r="QZ31" s="145"/>
      <c r="RA31" s="145"/>
      <c r="RB31" s="145"/>
      <c r="RC31" s="145"/>
      <c r="RD31" s="145"/>
      <c r="RE31" s="145"/>
      <c r="RF31" s="145"/>
      <c r="RG31" s="145"/>
      <c r="RH31" s="145"/>
      <c r="RI31" s="145"/>
      <c r="RJ31" s="145"/>
      <c r="RK31" s="145"/>
      <c r="RL31" s="145"/>
      <c r="RM31" s="145"/>
      <c r="RN31" s="145"/>
      <c r="RO31" s="145"/>
      <c r="RP31" s="145"/>
      <c r="RQ31" s="145"/>
      <c r="RR31" s="145"/>
      <c r="RS31" s="145"/>
      <c r="RT31" s="145"/>
      <c r="RU31" s="145"/>
      <c r="RV31" s="145"/>
      <c r="RW31" s="145"/>
      <c r="RX31" s="145"/>
      <c r="RY31" s="145"/>
      <c r="RZ31" s="145"/>
      <c r="SA31" s="145"/>
      <c r="SB31" s="145"/>
      <c r="SC31" s="145"/>
      <c r="SD31" s="145"/>
      <c r="SE31" s="145"/>
      <c r="SF31" s="145"/>
      <c r="SG31" s="145"/>
      <c r="SH31" s="145"/>
      <c r="SI31" s="145"/>
      <c r="SJ31" s="145"/>
      <c r="SK31" s="145"/>
      <c r="SL31" s="145"/>
      <c r="SM31" s="145"/>
      <c r="SN31" s="145"/>
      <c r="SO31" s="145"/>
      <c r="SP31" s="145"/>
      <c r="SQ31" s="145"/>
      <c r="SR31" s="145"/>
      <c r="SS31" s="145"/>
      <c r="ST31" s="145"/>
      <c r="SU31" s="145"/>
      <c r="SV31" s="145"/>
      <c r="SW31" s="145"/>
      <c r="SX31" s="145"/>
      <c r="SY31" s="145"/>
      <c r="SZ31" s="145"/>
      <c r="TA31" s="145"/>
      <c r="TB31" s="145"/>
      <c r="TC31" s="145"/>
      <c r="TD31" s="145"/>
      <c r="TE31" s="145"/>
      <c r="TF31" s="145"/>
      <c r="TG31" s="145"/>
      <c r="TH31" s="145"/>
      <c r="TI31" s="145"/>
      <c r="TJ31" s="145"/>
      <c r="TK31" s="145"/>
      <c r="TL31" s="145"/>
      <c r="TM31" s="145"/>
      <c r="TN31" s="145"/>
      <c r="TO31" s="145"/>
      <c r="TP31" s="145"/>
      <c r="TQ31" s="145"/>
      <c r="TR31" s="145"/>
      <c r="TS31" s="145"/>
      <c r="TT31" s="145"/>
      <c r="TU31" s="145"/>
      <c r="TV31" s="145"/>
      <c r="TW31" s="145"/>
      <c r="TX31" s="145"/>
      <c r="TY31" s="145"/>
      <c r="TZ31" s="145"/>
      <c r="UA31" s="145"/>
      <c r="UB31" s="145"/>
      <c r="UC31" s="145"/>
      <c r="UD31" s="145"/>
      <c r="UE31" s="145"/>
      <c r="UF31" s="145"/>
      <c r="UG31" s="145"/>
      <c r="UH31" s="145"/>
      <c r="UI31" s="145"/>
      <c r="UJ31" s="145"/>
      <c r="UK31" s="145"/>
      <c r="UL31" s="145"/>
      <c r="UM31" s="145"/>
      <c r="UN31" s="145"/>
      <c r="UO31" s="145"/>
      <c r="UP31" s="145"/>
      <c r="UQ31" s="145"/>
      <c r="UR31" s="145"/>
      <c r="US31" s="145"/>
      <c r="UT31" s="145"/>
      <c r="UU31" s="145"/>
      <c r="UV31" s="145"/>
      <c r="UW31" s="145"/>
      <c r="UX31" s="145"/>
      <c r="UY31" s="145"/>
      <c r="UZ31" s="145"/>
      <c r="VA31" s="145"/>
      <c r="VB31" s="145"/>
      <c r="VC31" s="145"/>
      <c r="VD31" s="145"/>
      <c r="VE31" s="145"/>
      <c r="VF31" s="145"/>
      <c r="VG31" s="145"/>
      <c r="VH31" s="145"/>
      <c r="VI31" s="145"/>
      <c r="VJ31" s="145"/>
      <c r="VK31" s="145"/>
      <c r="VL31" s="145"/>
      <c r="VM31" s="145"/>
      <c r="VN31" s="145"/>
      <c r="VO31" s="145"/>
      <c r="VP31" s="145"/>
      <c r="VQ31" s="145"/>
      <c r="VR31" s="145"/>
      <c r="VS31" s="145"/>
      <c r="VT31" s="145"/>
      <c r="VU31" s="145"/>
      <c r="VV31" s="145"/>
      <c r="VW31" s="145"/>
      <c r="VX31" s="145"/>
      <c r="VY31" s="145"/>
      <c r="VZ31" s="145"/>
      <c r="WA31" s="145"/>
      <c r="WB31" s="145"/>
      <c r="WC31" s="145"/>
      <c r="WD31" s="145"/>
      <c r="WE31" s="145"/>
      <c r="WF31" s="145"/>
      <c r="WG31" s="145"/>
      <c r="WH31" s="145"/>
      <c r="WI31" s="145"/>
      <c r="WJ31" s="145"/>
      <c r="WK31" s="145"/>
      <c r="WL31" s="145"/>
      <c r="WM31" s="145"/>
      <c r="WN31" s="145"/>
      <c r="WO31" s="145"/>
      <c r="WP31" s="145"/>
      <c r="WQ31" s="145"/>
      <c r="WR31" s="145"/>
      <c r="WS31" s="145"/>
      <c r="WT31" s="145"/>
      <c r="WU31" s="145"/>
      <c r="WV31" s="145"/>
      <c r="WW31" s="145"/>
      <c r="WX31" s="145"/>
      <c r="WY31" s="145"/>
      <c r="WZ31" s="145"/>
      <c r="XA31" s="145"/>
      <c r="XB31" s="145"/>
      <c r="XC31" s="145"/>
      <c r="XD31" s="145"/>
      <c r="XE31" s="145"/>
      <c r="XF31" s="145"/>
      <c r="XG31" s="145"/>
      <c r="XH31" s="145"/>
      <c r="XI31" s="145"/>
      <c r="XJ31" s="145"/>
      <c r="XK31" s="145"/>
      <c r="XL31" s="145"/>
      <c r="XM31" s="145"/>
      <c r="XN31" s="145"/>
      <c r="XO31" s="145"/>
      <c r="XP31" s="145"/>
      <c r="XQ31" s="145"/>
      <c r="XR31" s="145"/>
      <c r="XS31" s="145"/>
      <c r="XT31" s="145"/>
      <c r="XU31" s="145"/>
      <c r="XV31" s="145"/>
      <c r="XW31" s="145"/>
      <c r="XX31" s="145"/>
      <c r="XY31" s="145"/>
      <c r="XZ31" s="145"/>
      <c r="YA31" s="145"/>
      <c r="YB31" s="145"/>
      <c r="YC31" s="145"/>
      <c r="YD31" s="145"/>
      <c r="YE31" s="145"/>
      <c r="YF31" s="145"/>
      <c r="YG31" s="145"/>
      <c r="YH31" s="145"/>
      <c r="YI31" s="145"/>
      <c r="YJ31" s="145"/>
      <c r="YK31" s="145"/>
      <c r="YL31" s="145"/>
      <c r="YM31" s="145"/>
      <c r="YN31" s="145"/>
      <c r="YO31" s="145"/>
      <c r="YP31" s="145"/>
      <c r="YQ31" s="145"/>
      <c r="YR31" s="145"/>
      <c r="YS31" s="145"/>
      <c r="YT31" s="145"/>
      <c r="YU31" s="145"/>
      <c r="YV31" s="145"/>
      <c r="YW31" s="145"/>
      <c r="YX31" s="145"/>
      <c r="YY31" s="145"/>
      <c r="YZ31" s="145"/>
      <c r="ZA31" s="145"/>
      <c r="ZB31" s="145"/>
      <c r="ZC31" s="145"/>
      <c r="ZD31" s="145"/>
      <c r="ZE31" s="145"/>
      <c r="ZF31" s="145"/>
      <c r="ZG31" s="145"/>
      <c r="ZH31" s="145"/>
      <c r="ZI31" s="145"/>
      <c r="ZJ31" s="145"/>
      <c r="ZK31" s="145"/>
      <c r="ZL31" s="145"/>
      <c r="ZM31" s="145"/>
      <c r="ZN31" s="145"/>
      <c r="ZO31" s="145"/>
      <c r="ZP31" s="145"/>
      <c r="ZQ31" s="145"/>
      <c r="ZR31" s="145"/>
      <c r="ZS31" s="145"/>
      <c r="ZT31" s="145"/>
      <c r="ZU31" s="145"/>
      <c r="ZV31" s="145"/>
      <c r="ZW31" s="145"/>
      <c r="ZX31" s="145"/>
      <c r="ZY31" s="145"/>
      <c r="ZZ31" s="145"/>
      <c r="AAA31" s="145"/>
      <c r="AAB31" s="145"/>
      <c r="AAC31" s="145"/>
      <c r="AAD31" s="145"/>
      <c r="AAE31" s="145"/>
      <c r="AAF31" s="145"/>
      <c r="AAG31" s="145"/>
      <c r="AAH31" s="145"/>
      <c r="AAI31" s="145"/>
      <c r="AAJ31" s="145"/>
      <c r="AAK31" s="145"/>
      <c r="AAL31" s="145"/>
      <c r="AAM31" s="145"/>
      <c r="AAN31" s="145"/>
      <c r="AAO31" s="145"/>
      <c r="AAP31" s="145"/>
      <c r="AAQ31" s="145"/>
      <c r="AAR31" s="145"/>
      <c r="AAS31" s="145"/>
      <c r="AAT31" s="145"/>
      <c r="AAU31" s="145"/>
      <c r="AAV31" s="145"/>
      <c r="AAW31" s="145"/>
      <c r="AAX31" s="145"/>
      <c r="AAY31" s="145"/>
      <c r="AAZ31" s="145"/>
      <c r="ABA31" s="145"/>
      <c r="ABB31" s="145"/>
      <c r="ABC31" s="145"/>
      <c r="ABD31" s="145"/>
      <c r="ABE31" s="145"/>
      <c r="ABF31" s="145"/>
      <c r="ABG31" s="145"/>
      <c r="ABH31" s="145"/>
      <c r="ABI31" s="145"/>
      <c r="ABJ31" s="145"/>
      <c r="ABK31" s="145"/>
      <c r="ABL31" s="145"/>
      <c r="ABM31" s="145"/>
      <c r="ABN31" s="145"/>
      <c r="ABO31" s="145"/>
      <c r="ABP31" s="145"/>
      <c r="ABQ31" s="145"/>
      <c r="ABR31" s="145"/>
      <c r="ABS31" s="145"/>
      <c r="ABT31" s="145"/>
      <c r="ABU31" s="145"/>
      <c r="ABV31" s="145"/>
      <c r="ABW31" s="145"/>
      <c r="ABX31" s="145"/>
      <c r="ABY31" s="145"/>
      <c r="ABZ31" s="145"/>
      <c r="ACA31" s="145"/>
      <c r="ACB31" s="145"/>
      <c r="ACC31" s="145"/>
      <c r="ACD31" s="145"/>
      <c r="ACE31" s="145"/>
      <c r="ACF31" s="145"/>
      <c r="ACG31" s="145"/>
      <c r="ACH31" s="145"/>
      <c r="ACI31" s="145"/>
      <c r="ACJ31" s="145"/>
      <c r="ACK31" s="145"/>
      <c r="ACL31" s="145"/>
      <c r="ACM31" s="145"/>
      <c r="ACN31" s="145"/>
      <c r="ACO31" s="145"/>
      <c r="ACP31" s="145"/>
      <c r="ACQ31" s="145"/>
      <c r="ACR31" s="145"/>
      <c r="ACS31" s="145"/>
      <c r="ACT31" s="145"/>
      <c r="ACU31" s="145"/>
      <c r="ACV31" s="145"/>
      <c r="ACW31" s="145"/>
      <c r="ACX31" s="145"/>
      <c r="ACY31" s="145"/>
      <c r="ACZ31" s="145"/>
      <c r="ADA31" s="145"/>
      <c r="ADB31" s="145"/>
      <c r="ADC31" s="145"/>
      <c r="ADD31" s="145"/>
      <c r="ADE31" s="145"/>
      <c r="ADF31" s="145"/>
      <c r="ADG31" s="145"/>
      <c r="ADH31" s="145"/>
      <c r="ADI31" s="145"/>
      <c r="ADJ31" s="145"/>
      <c r="ADK31" s="145"/>
      <c r="ADL31" s="145"/>
      <c r="ADM31" s="145"/>
      <c r="ADN31" s="145"/>
      <c r="ADO31" s="145"/>
      <c r="ADP31" s="145"/>
      <c r="ADQ31" s="145"/>
      <c r="ADR31" s="145"/>
      <c r="ADS31" s="145"/>
      <c r="ADT31" s="145"/>
      <c r="ADU31" s="145"/>
      <c r="ADV31" s="145"/>
      <c r="ADW31" s="145"/>
      <c r="ADX31" s="145"/>
      <c r="ADY31" s="145"/>
      <c r="ADZ31" s="145"/>
      <c r="AEA31" s="145"/>
      <c r="AEB31" s="145"/>
      <c r="AEC31" s="145"/>
      <c r="AED31" s="145"/>
      <c r="AEE31" s="145"/>
      <c r="AEF31" s="145"/>
      <c r="AEG31" s="145"/>
      <c r="AEH31" s="145"/>
      <c r="AEI31" s="145"/>
      <c r="AEJ31" s="145"/>
      <c r="AEK31" s="145"/>
      <c r="AEL31" s="145"/>
      <c r="AEM31" s="145"/>
      <c r="AEN31" s="145"/>
      <c r="AEO31" s="145"/>
      <c r="AEP31" s="145"/>
      <c r="AEQ31" s="145"/>
      <c r="AER31" s="145"/>
      <c r="AES31" s="145"/>
      <c r="AET31" s="145"/>
      <c r="AEU31" s="145"/>
      <c r="AEV31" s="145"/>
      <c r="AEW31" s="145"/>
      <c r="AEX31" s="145"/>
      <c r="AEY31" s="145"/>
      <c r="AEZ31" s="145"/>
      <c r="AFA31" s="145"/>
      <c r="AFB31" s="145"/>
      <c r="AFC31" s="145"/>
      <c r="AFD31" s="145"/>
      <c r="AFE31" s="145"/>
      <c r="AFF31" s="145"/>
      <c r="AFG31" s="145"/>
      <c r="AFH31" s="145"/>
      <c r="AFI31" s="145"/>
      <c r="AFJ31" s="145"/>
      <c r="AFK31" s="145"/>
      <c r="AFL31" s="145"/>
      <c r="AFM31" s="145"/>
      <c r="AFN31" s="145"/>
      <c r="AFO31" s="145"/>
      <c r="AFP31" s="145"/>
      <c r="AFQ31" s="145"/>
      <c r="AFR31" s="145"/>
      <c r="AFS31" s="145"/>
      <c r="AFT31" s="145"/>
      <c r="AFU31" s="145"/>
      <c r="AFV31" s="145"/>
      <c r="AFW31" s="145"/>
      <c r="AFX31" s="145"/>
      <c r="AFY31" s="145"/>
      <c r="AFZ31" s="145"/>
      <c r="AGA31" s="145"/>
      <c r="AGB31" s="145"/>
      <c r="AGC31" s="145"/>
      <c r="AGD31" s="145"/>
      <c r="AGE31" s="145"/>
      <c r="AGF31" s="145"/>
      <c r="AGG31" s="145"/>
      <c r="AGH31" s="145"/>
      <c r="AGI31" s="145"/>
      <c r="AGJ31" s="145"/>
      <c r="AGK31" s="145"/>
      <c r="AGL31" s="145"/>
      <c r="AGM31" s="145"/>
      <c r="AGN31" s="145"/>
      <c r="AGO31" s="145"/>
      <c r="AGP31" s="145"/>
      <c r="AGQ31" s="145"/>
      <c r="AGR31" s="145"/>
      <c r="AGS31" s="145"/>
      <c r="AGT31" s="145"/>
      <c r="AGU31" s="145"/>
      <c r="AGV31" s="145"/>
      <c r="AGW31" s="145"/>
      <c r="AGX31" s="145"/>
      <c r="AGY31" s="145"/>
      <c r="AGZ31" s="145"/>
      <c r="AHA31" s="145"/>
      <c r="AHB31" s="145"/>
      <c r="AHC31" s="145"/>
      <c r="AHD31" s="145"/>
      <c r="AHE31" s="145"/>
      <c r="AHF31" s="145"/>
      <c r="AHG31" s="145"/>
      <c r="AHH31" s="145"/>
      <c r="AHI31" s="145"/>
      <c r="AHJ31" s="145"/>
      <c r="AHK31" s="145"/>
      <c r="AHL31" s="145"/>
      <c r="AHM31" s="145"/>
      <c r="AHN31" s="145"/>
      <c r="AHO31" s="145"/>
      <c r="AHP31" s="145"/>
      <c r="AHQ31" s="145"/>
      <c r="AHR31" s="145"/>
      <c r="AHS31" s="145"/>
      <c r="AHT31" s="145"/>
      <c r="AHU31" s="145"/>
      <c r="AHV31" s="145"/>
      <c r="AHW31" s="145"/>
      <c r="AHX31" s="145"/>
      <c r="AHY31" s="145"/>
      <c r="AHZ31" s="145"/>
      <c r="AIA31" s="145"/>
      <c r="AIB31" s="145"/>
      <c r="AIC31" s="145"/>
      <c r="AID31" s="145"/>
      <c r="AIE31" s="145"/>
      <c r="AIF31" s="145"/>
      <c r="AIG31" s="145"/>
      <c r="AIH31" s="145"/>
      <c r="AII31" s="145"/>
      <c r="AIJ31" s="145"/>
      <c r="AIK31" s="145"/>
      <c r="AIL31" s="145"/>
      <c r="AIM31" s="145"/>
      <c r="AIN31" s="145"/>
      <c r="AIO31" s="145"/>
      <c r="AIP31" s="145"/>
      <c r="AIQ31" s="145"/>
      <c r="AIR31" s="145"/>
      <c r="AIS31" s="145"/>
      <c r="AIT31" s="145"/>
      <c r="AIU31" s="145"/>
      <c r="AIV31" s="145"/>
      <c r="AIW31" s="145"/>
      <c r="AIX31" s="145"/>
      <c r="AIY31" s="145"/>
      <c r="AIZ31" s="145"/>
      <c r="AJA31" s="145"/>
      <c r="AJB31" s="145"/>
      <c r="AJC31" s="145"/>
      <c r="AJD31" s="145"/>
      <c r="AJE31" s="145"/>
      <c r="AJF31" s="145"/>
      <c r="AJG31" s="145"/>
      <c r="AJH31" s="145"/>
      <c r="AJI31" s="145"/>
      <c r="AJJ31" s="145"/>
      <c r="AJK31" s="145"/>
      <c r="AJL31" s="145"/>
      <c r="AJM31" s="145"/>
      <c r="AJN31" s="145"/>
      <c r="AJO31" s="145"/>
      <c r="AJP31" s="145"/>
      <c r="AJQ31" s="145"/>
      <c r="AJR31" s="145"/>
      <c r="AJS31" s="145"/>
      <c r="AJT31" s="145"/>
      <c r="AJU31" s="145"/>
      <c r="AJV31" s="145"/>
      <c r="AJW31" s="145"/>
      <c r="AJX31" s="145"/>
      <c r="AJY31" s="145"/>
      <c r="AJZ31" s="145"/>
      <c r="AKA31" s="145"/>
      <c r="AKB31" s="145"/>
      <c r="AKC31" s="145"/>
      <c r="AKD31" s="145"/>
      <c r="AKE31" s="145"/>
      <c r="AKF31" s="145"/>
      <c r="AKG31" s="145"/>
      <c r="AKH31" s="145"/>
      <c r="AKI31" s="145"/>
      <c r="AKJ31" s="145"/>
      <c r="AKK31" s="145"/>
      <c r="AKL31" s="145"/>
      <c r="AKM31" s="145"/>
      <c r="AKN31" s="145"/>
      <c r="AKO31" s="145"/>
      <c r="AKP31" s="145"/>
      <c r="AKQ31" s="145"/>
      <c r="AKR31" s="145"/>
      <c r="AKS31" s="145"/>
      <c r="AKT31" s="145"/>
      <c r="AKU31" s="145"/>
      <c r="AKV31" s="145"/>
      <c r="AKW31" s="145"/>
      <c r="AKX31" s="145"/>
      <c r="AKY31" s="145"/>
      <c r="AKZ31" s="145"/>
      <c r="ALA31" s="145"/>
      <c r="ALB31" s="145"/>
      <c r="ALC31" s="145"/>
      <c r="ALD31" s="145"/>
      <c r="ALE31" s="145"/>
      <c r="ALF31" s="145"/>
      <c r="ALG31" s="145"/>
      <c r="ALH31" s="145"/>
      <c r="ALI31" s="145"/>
      <c r="ALJ31" s="145"/>
      <c r="ALK31" s="145"/>
      <c r="ALL31" s="145"/>
      <c r="ALM31" s="145"/>
      <c r="ALN31" s="145"/>
      <c r="ALO31" s="145"/>
      <c r="ALP31" s="145"/>
      <c r="ALQ31" s="145"/>
      <c r="ALR31" s="145"/>
      <c r="ALS31" s="145"/>
      <c r="ALT31" s="145"/>
      <c r="ALU31" s="145"/>
      <c r="ALV31" s="145"/>
      <c r="ALW31" s="145"/>
      <c r="ALX31" s="145"/>
      <c r="ALY31" s="145"/>
      <c r="ALZ31" s="145"/>
      <c r="AMA31" s="145"/>
      <c r="AMB31" s="145"/>
      <c r="AMC31" s="145"/>
      <c r="AMD31" s="145"/>
      <c r="AME31" s="145"/>
      <c r="AMF31" s="145"/>
      <c r="AMG31" s="145"/>
      <c r="AMH31" s="145"/>
      <c r="AMI31" s="145"/>
      <c r="AMJ31" s="145"/>
      <c r="AMK31" s="145"/>
      <c r="AML31" s="145"/>
    </row>
    <row r="32" spans="1:1026" s="142" customFormat="1">
      <c r="A32" s="148" t="str">
        <f t="shared" si="0"/>
        <v>LOAN.RM_APPROVED</v>
      </c>
      <c r="B32" s="134">
        <f>B31+1</f>
        <v>110028</v>
      </c>
      <c r="C32" s="155">
        <v>0</v>
      </c>
      <c r="D32" s="155">
        <v>1</v>
      </c>
      <c r="E32" s="155">
        <f t="shared" si="1"/>
        <v>100000</v>
      </c>
      <c r="F32" s="155">
        <v>100000</v>
      </c>
      <c r="G32" s="155" t="s">
        <v>34</v>
      </c>
      <c r="H32" s="155">
        <v>100000</v>
      </c>
      <c r="I32" s="148" t="s">
        <v>505</v>
      </c>
      <c r="J32" s="155">
        <f>VLOOKUP(I32,T_FSM_TYPE!$A:$B,2,0)</f>
        <v>110000</v>
      </c>
      <c r="K32" s="142" t="s">
        <v>592</v>
      </c>
      <c r="L32" s="148" t="s">
        <v>37</v>
      </c>
      <c r="M32" s="216" t="str">
        <f t="shared" si="2"/>
        <v>RM_APPROVED</v>
      </c>
      <c r="N32" s="145" t="str">
        <f t="shared" si="3"/>
        <v>INSERT INTO T_FSM_STATE VALUES(110028, 0, 1, 100000, 100000, GETDATE(), 100000, 110000, 'RM_APPROVED', '?' ,'RM_APPROVED')</v>
      </c>
      <c r="O32" s="148"/>
      <c r="P32" s="148"/>
      <c r="Q32" s="148"/>
      <c r="R32" s="148"/>
      <c r="S32" s="148"/>
      <c r="T32" s="148"/>
      <c r="U32" s="148"/>
      <c r="V32" s="148"/>
      <c r="W32" s="148"/>
      <c r="X32" s="148"/>
      <c r="Y32" s="148"/>
      <c r="Z32" s="148"/>
      <c r="AA32" s="148"/>
      <c r="AB32" s="148"/>
      <c r="AC32" s="148"/>
      <c r="AD32" s="148"/>
      <c r="AE32" s="148"/>
      <c r="AF32" s="148"/>
      <c r="AG32" s="148"/>
      <c r="AH32" s="148"/>
      <c r="AI32" s="148"/>
      <c r="AJ32" s="148"/>
      <c r="AK32" s="148"/>
      <c r="AL32" s="148"/>
      <c r="AM32" s="148"/>
      <c r="AN32" s="148"/>
      <c r="AO32" s="148"/>
      <c r="AP32" s="148"/>
      <c r="AQ32" s="148"/>
      <c r="AR32" s="148"/>
      <c r="AS32" s="148"/>
      <c r="AT32" s="148"/>
      <c r="AU32" s="148"/>
      <c r="AV32" s="148"/>
      <c r="AW32" s="148"/>
      <c r="AX32" s="148"/>
      <c r="AY32" s="148"/>
      <c r="AZ32" s="148"/>
      <c r="BA32" s="148"/>
      <c r="BB32" s="148"/>
      <c r="BC32" s="148"/>
      <c r="BD32" s="148"/>
      <c r="BE32" s="148"/>
      <c r="BF32" s="148"/>
      <c r="BG32" s="148"/>
      <c r="BH32" s="148"/>
      <c r="BI32" s="148"/>
      <c r="BJ32" s="148"/>
      <c r="BK32" s="148"/>
      <c r="BL32" s="148"/>
      <c r="BM32" s="148"/>
      <c r="BN32" s="148"/>
      <c r="BO32" s="148"/>
      <c r="BP32" s="148"/>
      <c r="BQ32" s="148"/>
      <c r="BR32" s="148"/>
      <c r="BS32" s="148"/>
      <c r="BT32" s="148"/>
      <c r="BU32" s="148"/>
      <c r="BV32" s="148"/>
      <c r="BW32" s="148"/>
      <c r="BX32" s="148"/>
      <c r="BY32" s="148"/>
      <c r="BZ32" s="148"/>
      <c r="CA32" s="148"/>
      <c r="CB32" s="148"/>
      <c r="CC32" s="148"/>
      <c r="CD32" s="148"/>
      <c r="CE32" s="148"/>
      <c r="CF32" s="148"/>
      <c r="CG32" s="148"/>
      <c r="CH32" s="148"/>
      <c r="CI32" s="148"/>
      <c r="CJ32" s="148"/>
      <c r="CK32" s="148"/>
      <c r="CL32" s="148"/>
      <c r="CM32" s="148"/>
      <c r="CN32" s="148"/>
      <c r="CO32" s="148"/>
      <c r="CP32" s="148"/>
      <c r="CQ32" s="148"/>
      <c r="CR32" s="148"/>
      <c r="CS32" s="148"/>
      <c r="CT32" s="148"/>
      <c r="CU32" s="148"/>
      <c r="CV32" s="148"/>
      <c r="CW32" s="148"/>
      <c r="CX32" s="148"/>
      <c r="CY32" s="148"/>
      <c r="CZ32" s="148"/>
      <c r="DA32" s="148"/>
      <c r="DB32" s="148"/>
      <c r="DC32" s="148"/>
      <c r="DD32" s="148"/>
      <c r="DE32" s="148"/>
      <c r="DF32" s="148"/>
      <c r="DG32" s="148"/>
      <c r="DH32" s="148"/>
      <c r="DI32" s="148"/>
      <c r="DJ32" s="148"/>
      <c r="DK32" s="148"/>
      <c r="DL32" s="148"/>
      <c r="DM32" s="148"/>
      <c r="DN32" s="148"/>
      <c r="DO32" s="148"/>
      <c r="DP32" s="148"/>
      <c r="DQ32" s="148"/>
      <c r="DR32" s="148"/>
      <c r="DS32" s="148"/>
      <c r="DT32" s="148"/>
      <c r="DU32" s="148"/>
      <c r="DV32" s="148"/>
      <c r="DW32" s="148"/>
      <c r="DX32" s="148"/>
      <c r="DY32" s="148"/>
      <c r="DZ32" s="148"/>
      <c r="EA32" s="148"/>
      <c r="EB32" s="148"/>
      <c r="EC32" s="148"/>
      <c r="ED32" s="148"/>
      <c r="EE32" s="148"/>
      <c r="EF32" s="148"/>
      <c r="EG32" s="148"/>
      <c r="EH32" s="148"/>
      <c r="EI32" s="148"/>
      <c r="EJ32" s="148"/>
      <c r="EK32" s="148"/>
      <c r="EL32" s="148"/>
      <c r="EM32" s="148"/>
      <c r="EN32" s="148"/>
      <c r="EO32" s="148"/>
      <c r="EP32" s="148"/>
      <c r="EQ32" s="148"/>
      <c r="ER32" s="148"/>
      <c r="ES32" s="148"/>
      <c r="ET32" s="148"/>
      <c r="EU32" s="148"/>
      <c r="EV32" s="148"/>
      <c r="EW32" s="148"/>
      <c r="EX32" s="148"/>
      <c r="EY32" s="148"/>
      <c r="EZ32" s="148"/>
      <c r="FA32" s="148"/>
      <c r="FB32" s="148"/>
      <c r="FC32" s="148"/>
      <c r="FD32" s="148"/>
      <c r="FE32" s="148"/>
      <c r="FF32" s="148"/>
      <c r="FG32" s="148"/>
      <c r="FH32" s="148"/>
      <c r="FI32" s="148"/>
      <c r="FJ32" s="148"/>
      <c r="FK32" s="148"/>
      <c r="FL32" s="148"/>
      <c r="FM32" s="148"/>
      <c r="FN32" s="148"/>
      <c r="FO32" s="148"/>
      <c r="FP32" s="148"/>
      <c r="FQ32" s="148"/>
      <c r="FR32" s="148"/>
      <c r="FS32" s="148"/>
      <c r="FT32" s="148"/>
      <c r="FU32" s="148"/>
      <c r="FV32" s="148"/>
      <c r="FW32" s="148"/>
      <c r="FX32" s="148"/>
      <c r="FY32" s="148"/>
      <c r="FZ32" s="148"/>
      <c r="GA32" s="148"/>
      <c r="GB32" s="148"/>
      <c r="GC32" s="148"/>
      <c r="GD32" s="148"/>
      <c r="GE32" s="148"/>
      <c r="GF32" s="148"/>
      <c r="GG32" s="148"/>
      <c r="GH32" s="148"/>
      <c r="GI32" s="148"/>
      <c r="GJ32" s="148"/>
      <c r="GK32" s="148"/>
      <c r="GL32" s="148"/>
      <c r="GM32" s="148"/>
      <c r="GN32" s="148"/>
      <c r="GO32" s="148"/>
      <c r="GP32" s="148"/>
      <c r="GQ32" s="148"/>
      <c r="GR32" s="148"/>
      <c r="GS32" s="148"/>
      <c r="GT32" s="148"/>
      <c r="GU32" s="148"/>
      <c r="GV32" s="148"/>
      <c r="GW32" s="148"/>
      <c r="GX32" s="148"/>
      <c r="GY32" s="148"/>
      <c r="GZ32" s="148"/>
      <c r="HA32" s="148"/>
      <c r="HB32" s="148"/>
      <c r="HC32" s="148"/>
      <c r="HD32" s="148"/>
      <c r="HE32" s="148"/>
      <c r="HF32" s="148"/>
      <c r="HG32" s="148"/>
      <c r="HH32" s="148"/>
      <c r="HI32" s="148"/>
      <c r="HJ32" s="148"/>
      <c r="HK32" s="148"/>
      <c r="HL32" s="148"/>
      <c r="HM32" s="148"/>
      <c r="HN32" s="148"/>
      <c r="HO32" s="148"/>
      <c r="HP32" s="148"/>
      <c r="HQ32" s="148"/>
      <c r="HR32" s="148"/>
      <c r="HS32" s="148"/>
      <c r="HT32" s="148"/>
      <c r="HU32" s="148"/>
      <c r="HV32" s="148"/>
      <c r="HW32" s="148"/>
      <c r="HX32" s="148"/>
      <c r="HY32" s="148"/>
      <c r="HZ32" s="148"/>
      <c r="IA32" s="148"/>
      <c r="IB32" s="148"/>
      <c r="IC32" s="148"/>
      <c r="ID32" s="148"/>
      <c r="IE32" s="148"/>
      <c r="IF32" s="148"/>
      <c r="IG32" s="148"/>
      <c r="IH32" s="148"/>
      <c r="II32" s="148"/>
      <c r="IJ32" s="148"/>
      <c r="IK32" s="148"/>
      <c r="IL32" s="148"/>
      <c r="IM32" s="148"/>
      <c r="IN32" s="148"/>
      <c r="IO32" s="148"/>
      <c r="IP32" s="148"/>
      <c r="IQ32" s="148"/>
      <c r="IR32" s="148"/>
      <c r="IS32" s="148"/>
      <c r="IT32" s="148"/>
      <c r="IU32" s="148"/>
      <c r="IV32" s="148"/>
      <c r="IW32" s="148"/>
      <c r="IX32" s="148"/>
      <c r="IY32" s="148"/>
      <c r="IZ32" s="148"/>
      <c r="JA32" s="148"/>
      <c r="JB32" s="148"/>
      <c r="JC32" s="148"/>
      <c r="JD32" s="148"/>
      <c r="JE32" s="148"/>
      <c r="JF32" s="148"/>
      <c r="JG32" s="148"/>
      <c r="JH32" s="148"/>
      <c r="JI32" s="148"/>
      <c r="JJ32" s="148"/>
      <c r="JK32" s="148"/>
      <c r="JL32" s="148"/>
      <c r="JM32" s="148"/>
      <c r="JN32" s="148"/>
      <c r="JO32" s="148"/>
      <c r="JP32" s="148"/>
      <c r="JQ32" s="148"/>
      <c r="JR32" s="148"/>
      <c r="JS32" s="148"/>
      <c r="JT32" s="148"/>
      <c r="JU32" s="148"/>
      <c r="JV32" s="148"/>
      <c r="JW32" s="148"/>
      <c r="JX32" s="148"/>
      <c r="JY32" s="148"/>
      <c r="JZ32" s="148"/>
      <c r="KA32" s="148"/>
      <c r="KB32" s="148"/>
      <c r="KC32" s="148"/>
      <c r="KD32" s="148"/>
      <c r="KE32" s="148"/>
      <c r="KF32" s="148"/>
      <c r="KG32" s="148"/>
      <c r="KH32" s="148"/>
      <c r="KI32" s="148"/>
      <c r="KJ32" s="148"/>
      <c r="KK32" s="148"/>
      <c r="KL32" s="148"/>
      <c r="KM32" s="148"/>
      <c r="KN32" s="148"/>
      <c r="KO32" s="148"/>
      <c r="KP32" s="148"/>
      <c r="KQ32" s="148"/>
      <c r="KR32" s="148"/>
      <c r="KS32" s="148"/>
      <c r="KT32" s="148"/>
      <c r="KU32" s="148"/>
      <c r="KV32" s="148"/>
      <c r="KW32" s="148"/>
      <c r="KX32" s="148"/>
      <c r="KY32" s="148"/>
      <c r="KZ32" s="148"/>
      <c r="LA32" s="148"/>
      <c r="LB32" s="148"/>
      <c r="LC32" s="148"/>
      <c r="LD32" s="148"/>
      <c r="LE32" s="148"/>
      <c r="LF32" s="148"/>
      <c r="LG32" s="148"/>
      <c r="LH32" s="148"/>
      <c r="LI32" s="148"/>
      <c r="LJ32" s="148"/>
      <c r="LK32" s="148"/>
      <c r="LL32" s="148"/>
      <c r="LM32" s="148"/>
      <c r="LN32" s="148"/>
      <c r="LO32" s="148"/>
      <c r="LP32" s="148"/>
      <c r="LQ32" s="148"/>
      <c r="LR32" s="148"/>
      <c r="LS32" s="148"/>
      <c r="LT32" s="148"/>
      <c r="LU32" s="148"/>
      <c r="LV32" s="148"/>
      <c r="LW32" s="148"/>
      <c r="LX32" s="148"/>
      <c r="LY32" s="148"/>
      <c r="LZ32" s="148"/>
      <c r="MA32" s="148"/>
      <c r="MB32" s="148"/>
      <c r="MC32" s="148"/>
      <c r="MD32" s="148"/>
      <c r="ME32" s="148"/>
      <c r="MF32" s="148"/>
      <c r="MG32" s="148"/>
      <c r="MH32" s="148"/>
      <c r="MI32" s="148"/>
      <c r="MJ32" s="148"/>
      <c r="MK32" s="148"/>
      <c r="ML32" s="148"/>
      <c r="MM32" s="148"/>
      <c r="MN32" s="148"/>
      <c r="MO32" s="148"/>
      <c r="MP32" s="148"/>
      <c r="MQ32" s="148"/>
      <c r="MR32" s="148"/>
      <c r="MS32" s="148"/>
      <c r="MT32" s="148"/>
      <c r="MU32" s="148"/>
      <c r="MV32" s="148"/>
      <c r="MW32" s="148"/>
      <c r="MX32" s="148"/>
      <c r="MY32" s="148"/>
      <c r="MZ32" s="148"/>
      <c r="NA32" s="148"/>
      <c r="NB32" s="148"/>
      <c r="NC32" s="148"/>
      <c r="ND32" s="148"/>
      <c r="NE32" s="148"/>
      <c r="NF32" s="148"/>
      <c r="NG32" s="148"/>
      <c r="NH32" s="148"/>
      <c r="NI32" s="148"/>
      <c r="NJ32" s="148"/>
      <c r="NK32" s="148"/>
      <c r="NL32" s="148"/>
      <c r="NM32" s="148"/>
      <c r="NN32" s="148"/>
      <c r="NO32" s="148"/>
      <c r="NP32" s="148"/>
      <c r="NQ32" s="148"/>
      <c r="NR32" s="148"/>
      <c r="NS32" s="148"/>
      <c r="NT32" s="148"/>
      <c r="NU32" s="148"/>
      <c r="NV32" s="148"/>
      <c r="NW32" s="148"/>
      <c r="NX32" s="148"/>
      <c r="NY32" s="148"/>
      <c r="NZ32" s="148"/>
      <c r="OA32" s="148"/>
      <c r="OB32" s="148"/>
      <c r="OC32" s="148"/>
      <c r="OD32" s="148"/>
      <c r="OE32" s="148"/>
      <c r="OF32" s="148"/>
      <c r="OG32" s="148"/>
      <c r="OH32" s="148"/>
      <c r="OI32" s="148"/>
      <c r="OJ32" s="148"/>
      <c r="OK32" s="148"/>
      <c r="OL32" s="148"/>
      <c r="OM32" s="148"/>
      <c r="ON32" s="148"/>
      <c r="OO32" s="148"/>
      <c r="OP32" s="148"/>
      <c r="OQ32" s="148"/>
      <c r="OR32" s="148"/>
      <c r="OS32" s="148"/>
      <c r="OT32" s="148"/>
      <c r="OU32" s="148"/>
      <c r="OV32" s="148"/>
      <c r="OW32" s="148"/>
      <c r="OX32" s="148"/>
      <c r="OY32" s="148"/>
      <c r="OZ32" s="148"/>
      <c r="PA32" s="148"/>
      <c r="PB32" s="148"/>
      <c r="PC32" s="148"/>
      <c r="PD32" s="148"/>
      <c r="PE32" s="148"/>
      <c r="PF32" s="148"/>
      <c r="PG32" s="148"/>
      <c r="PH32" s="148"/>
      <c r="PI32" s="148"/>
      <c r="PJ32" s="148"/>
      <c r="PK32" s="148"/>
      <c r="PL32" s="148"/>
      <c r="PM32" s="148"/>
      <c r="PN32" s="148"/>
      <c r="PO32" s="148"/>
      <c r="PP32" s="148"/>
      <c r="PQ32" s="148"/>
      <c r="PR32" s="148"/>
      <c r="PS32" s="148"/>
      <c r="PT32" s="148"/>
      <c r="PU32" s="148"/>
      <c r="PV32" s="148"/>
      <c r="PW32" s="148"/>
      <c r="PX32" s="148"/>
      <c r="PY32" s="148"/>
      <c r="PZ32" s="148"/>
      <c r="QA32" s="148"/>
      <c r="QB32" s="148"/>
      <c r="QC32" s="148"/>
      <c r="QD32" s="148"/>
      <c r="QE32" s="148"/>
      <c r="QF32" s="148"/>
      <c r="QG32" s="148"/>
      <c r="QH32" s="148"/>
      <c r="QI32" s="148"/>
      <c r="QJ32" s="148"/>
      <c r="QK32" s="148"/>
      <c r="QL32" s="148"/>
      <c r="QM32" s="148"/>
      <c r="QN32" s="148"/>
      <c r="QO32" s="148"/>
      <c r="QP32" s="148"/>
      <c r="QQ32" s="148"/>
      <c r="QR32" s="148"/>
      <c r="QS32" s="148"/>
      <c r="QT32" s="148"/>
      <c r="QU32" s="148"/>
      <c r="QV32" s="148"/>
      <c r="QW32" s="148"/>
      <c r="QX32" s="148"/>
      <c r="QY32" s="148"/>
      <c r="QZ32" s="148"/>
      <c r="RA32" s="148"/>
      <c r="RB32" s="148"/>
      <c r="RC32" s="148"/>
      <c r="RD32" s="148"/>
      <c r="RE32" s="148"/>
      <c r="RF32" s="148"/>
      <c r="RG32" s="148"/>
      <c r="RH32" s="148"/>
      <c r="RI32" s="148"/>
      <c r="RJ32" s="148"/>
      <c r="RK32" s="148"/>
      <c r="RL32" s="148"/>
      <c r="RM32" s="148"/>
      <c r="RN32" s="148"/>
      <c r="RO32" s="148"/>
      <c r="RP32" s="148"/>
      <c r="RQ32" s="148"/>
      <c r="RR32" s="148"/>
      <c r="RS32" s="148"/>
      <c r="RT32" s="148"/>
      <c r="RU32" s="148"/>
      <c r="RV32" s="148"/>
      <c r="RW32" s="148"/>
      <c r="RX32" s="148"/>
      <c r="RY32" s="148"/>
      <c r="RZ32" s="148"/>
      <c r="SA32" s="148"/>
      <c r="SB32" s="148"/>
      <c r="SC32" s="148"/>
      <c r="SD32" s="148"/>
      <c r="SE32" s="148"/>
      <c r="SF32" s="148"/>
      <c r="SG32" s="148"/>
      <c r="SH32" s="148"/>
      <c r="SI32" s="148"/>
      <c r="SJ32" s="148"/>
      <c r="SK32" s="148"/>
      <c r="SL32" s="148"/>
      <c r="SM32" s="148"/>
      <c r="SN32" s="148"/>
      <c r="SO32" s="148"/>
      <c r="SP32" s="148"/>
      <c r="SQ32" s="148"/>
      <c r="SR32" s="148"/>
      <c r="SS32" s="148"/>
      <c r="ST32" s="148"/>
      <c r="SU32" s="148"/>
      <c r="SV32" s="148"/>
      <c r="SW32" s="148"/>
      <c r="SX32" s="148"/>
      <c r="SY32" s="148"/>
      <c r="SZ32" s="148"/>
      <c r="TA32" s="148"/>
      <c r="TB32" s="148"/>
      <c r="TC32" s="148"/>
      <c r="TD32" s="148"/>
      <c r="TE32" s="148"/>
      <c r="TF32" s="148"/>
      <c r="TG32" s="148"/>
      <c r="TH32" s="148"/>
      <c r="TI32" s="148"/>
      <c r="TJ32" s="148"/>
      <c r="TK32" s="148"/>
      <c r="TL32" s="148"/>
      <c r="TM32" s="148"/>
      <c r="TN32" s="148"/>
      <c r="TO32" s="148"/>
      <c r="TP32" s="148"/>
      <c r="TQ32" s="148"/>
      <c r="TR32" s="148"/>
      <c r="TS32" s="148"/>
      <c r="TT32" s="148"/>
      <c r="TU32" s="148"/>
      <c r="TV32" s="148"/>
      <c r="TW32" s="148"/>
      <c r="TX32" s="148"/>
      <c r="TY32" s="148"/>
      <c r="TZ32" s="148"/>
      <c r="UA32" s="148"/>
      <c r="UB32" s="148"/>
      <c r="UC32" s="148"/>
      <c r="UD32" s="148"/>
      <c r="UE32" s="148"/>
      <c r="UF32" s="148"/>
      <c r="UG32" s="148"/>
      <c r="UH32" s="148"/>
      <c r="UI32" s="148"/>
      <c r="UJ32" s="148"/>
      <c r="UK32" s="148"/>
      <c r="UL32" s="148"/>
      <c r="UM32" s="148"/>
      <c r="UN32" s="148"/>
      <c r="UO32" s="148"/>
      <c r="UP32" s="148"/>
      <c r="UQ32" s="148"/>
      <c r="UR32" s="148"/>
      <c r="US32" s="148"/>
      <c r="UT32" s="148"/>
      <c r="UU32" s="148"/>
      <c r="UV32" s="148"/>
      <c r="UW32" s="148"/>
      <c r="UX32" s="148"/>
      <c r="UY32" s="148"/>
      <c r="UZ32" s="148"/>
      <c r="VA32" s="148"/>
      <c r="VB32" s="148"/>
      <c r="VC32" s="148"/>
      <c r="VD32" s="148"/>
      <c r="VE32" s="148"/>
      <c r="VF32" s="148"/>
      <c r="VG32" s="148"/>
      <c r="VH32" s="148"/>
      <c r="VI32" s="148"/>
      <c r="VJ32" s="148"/>
      <c r="VK32" s="148"/>
      <c r="VL32" s="148"/>
      <c r="VM32" s="148"/>
      <c r="VN32" s="148"/>
      <c r="VO32" s="148"/>
      <c r="VP32" s="148"/>
      <c r="VQ32" s="148"/>
      <c r="VR32" s="148"/>
      <c r="VS32" s="148"/>
      <c r="VT32" s="148"/>
      <c r="VU32" s="148"/>
      <c r="VV32" s="148"/>
      <c r="VW32" s="148"/>
      <c r="VX32" s="148"/>
      <c r="VY32" s="148"/>
      <c r="VZ32" s="148"/>
      <c r="WA32" s="148"/>
      <c r="WB32" s="148"/>
      <c r="WC32" s="148"/>
      <c r="WD32" s="148"/>
      <c r="WE32" s="148"/>
      <c r="WF32" s="148"/>
      <c r="WG32" s="148"/>
      <c r="WH32" s="148"/>
      <c r="WI32" s="148"/>
      <c r="WJ32" s="148"/>
      <c r="WK32" s="148"/>
      <c r="WL32" s="148"/>
      <c r="WM32" s="148"/>
      <c r="WN32" s="148"/>
      <c r="WO32" s="148"/>
      <c r="WP32" s="148"/>
      <c r="WQ32" s="148"/>
      <c r="WR32" s="148"/>
      <c r="WS32" s="148"/>
      <c r="WT32" s="148"/>
      <c r="WU32" s="148"/>
      <c r="WV32" s="148"/>
      <c r="WW32" s="148"/>
      <c r="WX32" s="148"/>
      <c r="WY32" s="148"/>
      <c r="WZ32" s="148"/>
      <c r="XA32" s="148"/>
      <c r="XB32" s="148"/>
      <c r="XC32" s="148"/>
      <c r="XD32" s="148"/>
      <c r="XE32" s="148"/>
      <c r="XF32" s="148"/>
      <c r="XG32" s="148"/>
      <c r="XH32" s="148"/>
      <c r="XI32" s="148"/>
      <c r="XJ32" s="148"/>
      <c r="XK32" s="148"/>
      <c r="XL32" s="148"/>
      <c r="XM32" s="148"/>
      <c r="XN32" s="148"/>
      <c r="XO32" s="148"/>
      <c r="XP32" s="148"/>
      <c r="XQ32" s="148"/>
      <c r="XR32" s="148"/>
      <c r="XS32" s="148"/>
      <c r="XT32" s="148"/>
      <c r="XU32" s="148"/>
      <c r="XV32" s="148"/>
      <c r="XW32" s="148"/>
      <c r="XX32" s="148"/>
      <c r="XY32" s="148"/>
      <c r="XZ32" s="148"/>
      <c r="YA32" s="148"/>
      <c r="YB32" s="148"/>
      <c r="YC32" s="148"/>
      <c r="YD32" s="148"/>
      <c r="YE32" s="148"/>
      <c r="YF32" s="148"/>
      <c r="YG32" s="148"/>
      <c r="YH32" s="148"/>
      <c r="YI32" s="148"/>
      <c r="YJ32" s="148"/>
      <c r="YK32" s="148"/>
      <c r="YL32" s="148"/>
      <c r="YM32" s="148"/>
      <c r="YN32" s="148"/>
      <c r="YO32" s="148"/>
      <c r="YP32" s="148"/>
      <c r="YQ32" s="148"/>
      <c r="YR32" s="148"/>
      <c r="YS32" s="148"/>
      <c r="YT32" s="148"/>
      <c r="YU32" s="148"/>
      <c r="YV32" s="148"/>
      <c r="YW32" s="148"/>
      <c r="YX32" s="148"/>
      <c r="YY32" s="148"/>
      <c r="YZ32" s="148"/>
      <c r="ZA32" s="148"/>
      <c r="ZB32" s="148"/>
      <c r="ZC32" s="148"/>
      <c r="ZD32" s="148"/>
      <c r="ZE32" s="148"/>
      <c r="ZF32" s="148"/>
      <c r="ZG32" s="148"/>
      <c r="ZH32" s="148"/>
      <c r="ZI32" s="148"/>
      <c r="ZJ32" s="148"/>
      <c r="ZK32" s="148"/>
      <c r="ZL32" s="148"/>
      <c r="ZM32" s="148"/>
      <c r="ZN32" s="148"/>
      <c r="ZO32" s="148"/>
      <c r="ZP32" s="148"/>
      <c r="ZQ32" s="148"/>
      <c r="ZR32" s="148"/>
      <c r="ZS32" s="148"/>
      <c r="ZT32" s="148"/>
      <c r="ZU32" s="148"/>
      <c r="ZV32" s="148"/>
      <c r="ZW32" s="148"/>
      <c r="ZX32" s="148"/>
      <c r="ZY32" s="148"/>
      <c r="ZZ32" s="148"/>
      <c r="AAA32" s="148"/>
      <c r="AAB32" s="148"/>
      <c r="AAC32" s="148"/>
      <c r="AAD32" s="148"/>
      <c r="AAE32" s="148"/>
      <c r="AAF32" s="148"/>
      <c r="AAG32" s="148"/>
      <c r="AAH32" s="148"/>
      <c r="AAI32" s="148"/>
      <c r="AAJ32" s="148"/>
      <c r="AAK32" s="148"/>
      <c r="AAL32" s="148"/>
      <c r="AAM32" s="148"/>
      <c r="AAN32" s="148"/>
      <c r="AAO32" s="148"/>
      <c r="AAP32" s="148"/>
      <c r="AAQ32" s="148"/>
      <c r="AAR32" s="148"/>
      <c r="AAS32" s="148"/>
      <c r="AAT32" s="148"/>
      <c r="AAU32" s="148"/>
      <c r="AAV32" s="148"/>
      <c r="AAW32" s="148"/>
      <c r="AAX32" s="148"/>
      <c r="AAY32" s="148"/>
      <c r="AAZ32" s="148"/>
      <c r="ABA32" s="148"/>
      <c r="ABB32" s="148"/>
      <c r="ABC32" s="148"/>
      <c r="ABD32" s="148"/>
      <c r="ABE32" s="148"/>
      <c r="ABF32" s="148"/>
      <c r="ABG32" s="148"/>
      <c r="ABH32" s="148"/>
      <c r="ABI32" s="148"/>
      <c r="ABJ32" s="148"/>
      <c r="ABK32" s="148"/>
      <c r="ABL32" s="148"/>
      <c r="ABM32" s="148"/>
      <c r="ABN32" s="148"/>
      <c r="ABO32" s="148"/>
      <c r="ABP32" s="148"/>
      <c r="ABQ32" s="148"/>
      <c r="ABR32" s="148"/>
      <c r="ABS32" s="148"/>
      <c r="ABT32" s="148"/>
      <c r="ABU32" s="148"/>
      <c r="ABV32" s="148"/>
      <c r="ABW32" s="148"/>
      <c r="ABX32" s="148"/>
      <c r="ABY32" s="148"/>
      <c r="ABZ32" s="148"/>
      <c r="ACA32" s="148"/>
      <c r="ACB32" s="148"/>
      <c r="ACC32" s="148"/>
      <c r="ACD32" s="148"/>
      <c r="ACE32" s="148"/>
      <c r="ACF32" s="148"/>
      <c r="ACG32" s="148"/>
      <c r="ACH32" s="148"/>
      <c r="ACI32" s="148"/>
      <c r="ACJ32" s="148"/>
      <c r="ACK32" s="148"/>
      <c r="ACL32" s="148"/>
      <c r="ACM32" s="148"/>
      <c r="ACN32" s="148"/>
      <c r="ACO32" s="148"/>
      <c r="ACP32" s="148"/>
      <c r="ACQ32" s="148"/>
      <c r="ACR32" s="148"/>
      <c r="ACS32" s="148"/>
      <c r="ACT32" s="148"/>
      <c r="ACU32" s="148"/>
      <c r="ACV32" s="148"/>
      <c r="ACW32" s="148"/>
      <c r="ACX32" s="148"/>
      <c r="ACY32" s="148"/>
      <c r="ACZ32" s="148"/>
      <c r="ADA32" s="148"/>
      <c r="ADB32" s="148"/>
      <c r="ADC32" s="148"/>
      <c r="ADD32" s="148"/>
      <c r="ADE32" s="148"/>
      <c r="ADF32" s="148"/>
      <c r="ADG32" s="148"/>
      <c r="ADH32" s="148"/>
      <c r="ADI32" s="148"/>
      <c r="ADJ32" s="148"/>
      <c r="ADK32" s="148"/>
      <c r="ADL32" s="148"/>
      <c r="ADM32" s="148"/>
      <c r="ADN32" s="148"/>
      <c r="ADO32" s="148"/>
      <c r="ADP32" s="148"/>
      <c r="ADQ32" s="148"/>
      <c r="ADR32" s="148"/>
      <c r="ADS32" s="148"/>
      <c r="ADT32" s="148"/>
      <c r="ADU32" s="148"/>
      <c r="ADV32" s="148"/>
      <c r="ADW32" s="148"/>
      <c r="ADX32" s="148"/>
      <c r="ADY32" s="148"/>
      <c r="ADZ32" s="148"/>
      <c r="AEA32" s="148"/>
      <c r="AEB32" s="148"/>
      <c r="AEC32" s="148"/>
      <c r="AED32" s="148"/>
      <c r="AEE32" s="148"/>
      <c r="AEF32" s="148"/>
      <c r="AEG32" s="148"/>
      <c r="AEH32" s="148"/>
      <c r="AEI32" s="148"/>
      <c r="AEJ32" s="148"/>
      <c r="AEK32" s="148"/>
      <c r="AEL32" s="148"/>
      <c r="AEM32" s="148"/>
      <c r="AEN32" s="148"/>
      <c r="AEO32" s="148"/>
      <c r="AEP32" s="148"/>
      <c r="AEQ32" s="148"/>
      <c r="AER32" s="148"/>
      <c r="AES32" s="148"/>
      <c r="AET32" s="148"/>
      <c r="AEU32" s="148"/>
      <c r="AEV32" s="148"/>
      <c r="AEW32" s="148"/>
      <c r="AEX32" s="148"/>
      <c r="AEY32" s="148"/>
      <c r="AEZ32" s="148"/>
      <c r="AFA32" s="148"/>
      <c r="AFB32" s="148"/>
      <c r="AFC32" s="148"/>
      <c r="AFD32" s="148"/>
      <c r="AFE32" s="148"/>
      <c r="AFF32" s="148"/>
      <c r="AFG32" s="148"/>
      <c r="AFH32" s="148"/>
      <c r="AFI32" s="148"/>
      <c r="AFJ32" s="148"/>
      <c r="AFK32" s="148"/>
      <c r="AFL32" s="148"/>
      <c r="AFM32" s="148"/>
      <c r="AFN32" s="148"/>
      <c r="AFO32" s="148"/>
      <c r="AFP32" s="148"/>
      <c r="AFQ32" s="148"/>
      <c r="AFR32" s="148"/>
      <c r="AFS32" s="148"/>
      <c r="AFT32" s="148"/>
      <c r="AFU32" s="148"/>
      <c r="AFV32" s="148"/>
      <c r="AFW32" s="148"/>
      <c r="AFX32" s="148"/>
      <c r="AFY32" s="148"/>
      <c r="AFZ32" s="148"/>
      <c r="AGA32" s="148"/>
      <c r="AGB32" s="148"/>
      <c r="AGC32" s="148"/>
      <c r="AGD32" s="148"/>
      <c r="AGE32" s="148"/>
      <c r="AGF32" s="148"/>
      <c r="AGG32" s="148"/>
      <c r="AGH32" s="148"/>
      <c r="AGI32" s="148"/>
      <c r="AGJ32" s="148"/>
      <c r="AGK32" s="148"/>
      <c r="AGL32" s="148"/>
      <c r="AGM32" s="148"/>
      <c r="AGN32" s="148"/>
      <c r="AGO32" s="148"/>
      <c r="AGP32" s="148"/>
      <c r="AGQ32" s="148"/>
      <c r="AGR32" s="148"/>
      <c r="AGS32" s="148"/>
      <c r="AGT32" s="148"/>
      <c r="AGU32" s="148"/>
      <c r="AGV32" s="148"/>
      <c r="AGW32" s="148"/>
      <c r="AGX32" s="148"/>
      <c r="AGY32" s="148"/>
      <c r="AGZ32" s="148"/>
      <c r="AHA32" s="148"/>
      <c r="AHB32" s="148"/>
      <c r="AHC32" s="148"/>
      <c r="AHD32" s="148"/>
      <c r="AHE32" s="148"/>
      <c r="AHF32" s="148"/>
      <c r="AHG32" s="148"/>
      <c r="AHH32" s="148"/>
      <c r="AHI32" s="148"/>
      <c r="AHJ32" s="148"/>
      <c r="AHK32" s="148"/>
      <c r="AHL32" s="148"/>
      <c r="AHM32" s="148"/>
      <c r="AHN32" s="148"/>
      <c r="AHO32" s="148"/>
      <c r="AHP32" s="148"/>
      <c r="AHQ32" s="148"/>
      <c r="AHR32" s="148"/>
      <c r="AHS32" s="148"/>
      <c r="AHT32" s="148"/>
      <c r="AHU32" s="148"/>
      <c r="AHV32" s="148"/>
      <c r="AHW32" s="148"/>
      <c r="AHX32" s="148"/>
      <c r="AHY32" s="148"/>
      <c r="AHZ32" s="148"/>
      <c r="AIA32" s="148"/>
      <c r="AIB32" s="148"/>
      <c r="AIC32" s="148"/>
      <c r="AID32" s="148"/>
      <c r="AIE32" s="148"/>
      <c r="AIF32" s="148"/>
      <c r="AIG32" s="148"/>
      <c r="AIH32" s="148"/>
      <c r="AII32" s="148"/>
      <c r="AIJ32" s="148"/>
      <c r="AIK32" s="148"/>
      <c r="AIL32" s="148"/>
      <c r="AIM32" s="148"/>
      <c r="AIN32" s="148"/>
      <c r="AIO32" s="148"/>
      <c r="AIP32" s="148"/>
      <c r="AIQ32" s="148"/>
      <c r="AIR32" s="148"/>
      <c r="AIS32" s="148"/>
      <c r="AIT32" s="148"/>
      <c r="AIU32" s="148"/>
      <c r="AIV32" s="148"/>
      <c r="AIW32" s="148"/>
      <c r="AIX32" s="148"/>
      <c r="AIY32" s="148"/>
      <c r="AIZ32" s="148"/>
      <c r="AJA32" s="148"/>
      <c r="AJB32" s="148"/>
      <c r="AJC32" s="148"/>
      <c r="AJD32" s="148"/>
      <c r="AJE32" s="148"/>
      <c r="AJF32" s="148"/>
      <c r="AJG32" s="148"/>
      <c r="AJH32" s="148"/>
      <c r="AJI32" s="148"/>
      <c r="AJJ32" s="148"/>
      <c r="AJK32" s="148"/>
      <c r="AJL32" s="148"/>
      <c r="AJM32" s="148"/>
      <c r="AJN32" s="148"/>
      <c r="AJO32" s="148"/>
      <c r="AJP32" s="148"/>
      <c r="AJQ32" s="148"/>
      <c r="AJR32" s="148"/>
      <c r="AJS32" s="148"/>
      <c r="AJT32" s="148"/>
      <c r="AJU32" s="148"/>
      <c r="AJV32" s="148"/>
      <c r="AJW32" s="148"/>
      <c r="AJX32" s="148"/>
      <c r="AJY32" s="148"/>
      <c r="AJZ32" s="148"/>
      <c r="AKA32" s="148"/>
      <c r="AKB32" s="148"/>
      <c r="AKC32" s="148"/>
      <c r="AKD32" s="148"/>
      <c r="AKE32" s="148"/>
      <c r="AKF32" s="148"/>
      <c r="AKG32" s="148"/>
      <c r="AKH32" s="148"/>
      <c r="AKI32" s="148"/>
      <c r="AKJ32" s="148"/>
      <c r="AKK32" s="148"/>
      <c r="AKL32" s="148"/>
      <c r="AKM32" s="148"/>
      <c r="AKN32" s="148"/>
      <c r="AKO32" s="148"/>
      <c r="AKP32" s="148"/>
      <c r="AKQ32" s="148"/>
      <c r="AKR32" s="148"/>
      <c r="AKS32" s="148"/>
      <c r="AKT32" s="148"/>
      <c r="AKU32" s="148"/>
      <c r="AKV32" s="148"/>
      <c r="AKW32" s="148"/>
      <c r="AKX32" s="148"/>
      <c r="AKY32" s="148"/>
      <c r="AKZ32" s="148"/>
      <c r="ALA32" s="148"/>
      <c r="ALB32" s="148"/>
      <c r="ALC32" s="148"/>
      <c r="ALD32" s="148"/>
      <c r="ALE32" s="148"/>
      <c r="ALF32" s="148"/>
      <c r="ALG32" s="148"/>
      <c r="ALH32" s="148"/>
      <c r="ALI32" s="148"/>
      <c r="ALJ32" s="148"/>
      <c r="ALK32" s="148"/>
      <c r="ALL32" s="148"/>
      <c r="ALM32" s="148"/>
      <c r="ALN32" s="148"/>
      <c r="ALO32" s="148"/>
      <c r="ALP32" s="148"/>
      <c r="ALQ32" s="148"/>
      <c r="ALR32" s="148"/>
      <c r="ALS32" s="148"/>
      <c r="ALT32" s="148"/>
      <c r="ALU32" s="148"/>
      <c r="ALV32" s="148"/>
      <c r="ALW32" s="148"/>
      <c r="ALX32" s="148"/>
      <c r="ALY32" s="148"/>
      <c r="ALZ32" s="148"/>
      <c r="AMA32" s="148"/>
      <c r="AMB32" s="148"/>
      <c r="AMC32" s="148"/>
      <c r="AMD32" s="148"/>
      <c r="AME32" s="148"/>
      <c r="AMF32" s="148"/>
      <c r="AMG32" s="148"/>
      <c r="AMH32" s="148"/>
      <c r="AMI32" s="148"/>
      <c r="AMJ32" s="148"/>
      <c r="AMK32" s="148"/>
      <c r="AML32" s="148"/>
    </row>
    <row r="33" spans="1:1026" s="142" customFormat="1">
      <c r="A33" s="148" t="str">
        <f t="shared" si="0"/>
        <v>LOAN.RM_C_APPROVED</v>
      </c>
      <c r="B33" s="134">
        <f t="shared" si="4"/>
        <v>110029</v>
      </c>
      <c r="C33" s="155">
        <v>0</v>
      </c>
      <c r="D33" s="155">
        <v>1</v>
      </c>
      <c r="E33" s="155">
        <f t="shared" si="1"/>
        <v>100000</v>
      </c>
      <c r="F33" s="155">
        <v>100000</v>
      </c>
      <c r="G33" s="155" t="s">
        <v>34</v>
      </c>
      <c r="H33" s="155">
        <v>100000</v>
      </c>
      <c r="I33" s="148" t="s">
        <v>505</v>
      </c>
      <c r="J33" s="155">
        <f>VLOOKUP(I33,T_FSM_TYPE!$A:$B,2,0)</f>
        <v>110000</v>
      </c>
      <c r="K33" s="142" t="s">
        <v>593</v>
      </c>
      <c r="L33" s="148" t="s">
        <v>37</v>
      </c>
      <c r="M33" s="216" t="str">
        <f t="shared" si="2"/>
        <v>RM_C_APPROVED</v>
      </c>
      <c r="N33" s="145" t="str">
        <f t="shared" si="3"/>
        <v>INSERT INTO T_FSM_STATE VALUES(110029, 0, 1, 100000, 100000, GETDATE(), 100000, 110000, 'RM_C_APPROVED', '?' ,'RM_C_APPROVED')</v>
      </c>
      <c r="O33" s="148"/>
      <c r="P33" s="148"/>
      <c r="Q33" s="148"/>
      <c r="R33" s="148"/>
      <c r="S33" s="148"/>
      <c r="T33" s="148"/>
      <c r="U33" s="148"/>
      <c r="V33" s="148"/>
      <c r="W33" s="148"/>
      <c r="X33" s="148"/>
      <c r="Y33" s="148"/>
      <c r="Z33" s="148"/>
      <c r="AA33" s="148"/>
      <c r="AB33" s="148"/>
      <c r="AC33" s="148"/>
      <c r="AD33" s="148"/>
      <c r="AE33" s="148"/>
      <c r="AF33" s="148"/>
      <c r="AG33" s="148"/>
      <c r="AH33" s="148"/>
      <c r="AI33" s="148"/>
      <c r="AJ33" s="148"/>
      <c r="AK33" s="148"/>
      <c r="AL33" s="148"/>
      <c r="AM33" s="148"/>
      <c r="AN33" s="148"/>
      <c r="AO33" s="148"/>
      <c r="AP33" s="148"/>
      <c r="AQ33" s="148"/>
      <c r="AR33" s="148"/>
      <c r="AS33" s="148"/>
      <c r="AT33" s="148"/>
      <c r="AU33" s="148"/>
      <c r="AV33" s="148"/>
      <c r="AW33" s="148"/>
      <c r="AX33" s="148"/>
      <c r="AY33" s="148"/>
      <c r="AZ33" s="148"/>
      <c r="BA33" s="148"/>
      <c r="BB33" s="148"/>
      <c r="BC33" s="148"/>
      <c r="BD33" s="148"/>
      <c r="BE33" s="148"/>
      <c r="BF33" s="148"/>
      <c r="BG33" s="148"/>
      <c r="BH33" s="148"/>
      <c r="BI33" s="148"/>
      <c r="BJ33" s="148"/>
      <c r="BK33" s="148"/>
      <c r="BL33" s="148"/>
      <c r="BM33" s="148"/>
      <c r="BN33" s="148"/>
      <c r="BO33" s="148"/>
      <c r="BP33" s="148"/>
      <c r="BQ33" s="148"/>
      <c r="BR33" s="148"/>
      <c r="BS33" s="148"/>
      <c r="BT33" s="148"/>
      <c r="BU33" s="148"/>
      <c r="BV33" s="148"/>
      <c r="BW33" s="148"/>
      <c r="BX33" s="148"/>
      <c r="BY33" s="148"/>
      <c r="BZ33" s="148"/>
      <c r="CA33" s="148"/>
      <c r="CB33" s="148"/>
      <c r="CC33" s="148"/>
      <c r="CD33" s="148"/>
      <c r="CE33" s="148"/>
      <c r="CF33" s="148"/>
      <c r="CG33" s="148"/>
      <c r="CH33" s="148"/>
      <c r="CI33" s="148"/>
      <c r="CJ33" s="148"/>
      <c r="CK33" s="148"/>
      <c r="CL33" s="148"/>
      <c r="CM33" s="148"/>
      <c r="CN33" s="148"/>
      <c r="CO33" s="148"/>
      <c r="CP33" s="148"/>
      <c r="CQ33" s="148"/>
      <c r="CR33" s="148"/>
      <c r="CS33" s="148"/>
      <c r="CT33" s="148"/>
      <c r="CU33" s="148"/>
      <c r="CV33" s="148"/>
      <c r="CW33" s="148"/>
      <c r="CX33" s="148"/>
      <c r="CY33" s="148"/>
      <c r="CZ33" s="148"/>
      <c r="DA33" s="148"/>
      <c r="DB33" s="148"/>
      <c r="DC33" s="148"/>
      <c r="DD33" s="148"/>
      <c r="DE33" s="148"/>
      <c r="DF33" s="148"/>
      <c r="DG33" s="148"/>
      <c r="DH33" s="148"/>
      <c r="DI33" s="148"/>
      <c r="DJ33" s="148"/>
      <c r="DK33" s="148"/>
      <c r="DL33" s="148"/>
      <c r="DM33" s="148"/>
      <c r="DN33" s="148"/>
      <c r="DO33" s="148"/>
      <c r="DP33" s="148"/>
      <c r="DQ33" s="148"/>
      <c r="DR33" s="148"/>
      <c r="DS33" s="148"/>
      <c r="DT33" s="148"/>
      <c r="DU33" s="148"/>
      <c r="DV33" s="148"/>
      <c r="DW33" s="148"/>
      <c r="DX33" s="148"/>
      <c r="DY33" s="148"/>
      <c r="DZ33" s="148"/>
      <c r="EA33" s="148"/>
      <c r="EB33" s="148"/>
      <c r="EC33" s="148"/>
      <c r="ED33" s="148"/>
      <c r="EE33" s="148"/>
      <c r="EF33" s="148"/>
      <c r="EG33" s="148"/>
      <c r="EH33" s="148"/>
      <c r="EI33" s="148"/>
      <c r="EJ33" s="148"/>
      <c r="EK33" s="148"/>
      <c r="EL33" s="148"/>
      <c r="EM33" s="148"/>
      <c r="EN33" s="148"/>
      <c r="EO33" s="148"/>
      <c r="EP33" s="148"/>
      <c r="EQ33" s="148"/>
      <c r="ER33" s="148"/>
      <c r="ES33" s="148"/>
      <c r="ET33" s="148"/>
      <c r="EU33" s="148"/>
      <c r="EV33" s="148"/>
      <c r="EW33" s="148"/>
      <c r="EX33" s="148"/>
      <c r="EY33" s="148"/>
      <c r="EZ33" s="148"/>
      <c r="FA33" s="148"/>
      <c r="FB33" s="148"/>
      <c r="FC33" s="148"/>
      <c r="FD33" s="148"/>
      <c r="FE33" s="148"/>
      <c r="FF33" s="148"/>
      <c r="FG33" s="148"/>
      <c r="FH33" s="148"/>
      <c r="FI33" s="148"/>
      <c r="FJ33" s="148"/>
      <c r="FK33" s="148"/>
      <c r="FL33" s="148"/>
      <c r="FM33" s="148"/>
      <c r="FN33" s="148"/>
      <c r="FO33" s="148"/>
      <c r="FP33" s="148"/>
      <c r="FQ33" s="148"/>
      <c r="FR33" s="148"/>
      <c r="FS33" s="148"/>
      <c r="FT33" s="148"/>
      <c r="FU33" s="148"/>
      <c r="FV33" s="148"/>
      <c r="FW33" s="148"/>
      <c r="FX33" s="148"/>
      <c r="FY33" s="148"/>
      <c r="FZ33" s="148"/>
      <c r="GA33" s="148"/>
      <c r="GB33" s="148"/>
      <c r="GC33" s="148"/>
      <c r="GD33" s="148"/>
      <c r="GE33" s="148"/>
      <c r="GF33" s="148"/>
      <c r="GG33" s="148"/>
      <c r="GH33" s="148"/>
      <c r="GI33" s="148"/>
      <c r="GJ33" s="148"/>
      <c r="GK33" s="148"/>
      <c r="GL33" s="148"/>
      <c r="GM33" s="148"/>
      <c r="GN33" s="148"/>
      <c r="GO33" s="148"/>
      <c r="GP33" s="148"/>
      <c r="GQ33" s="148"/>
      <c r="GR33" s="148"/>
      <c r="GS33" s="148"/>
      <c r="GT33" s="148"/>
      <c r="GU33" s="148"/>
      <c r="GV33" s="148"/>
      <c r="GW33" s="148"/>
      <c r="GX33" s="148"/>
      <c r="GY33" s="148"/>
      <c r="GZ33" s="148"/>
      <c r="HA33" s="148"/>
      <c r="HB33" s="148"/>
      <c r="HC33" s="148"/>
      <c r="HD33" s="148"/>
      <c r="HE33" s="148"/>
      <c r="HF33" s="148"/>
      <c r="HG33" s="148"/>
      <c r="HH33" s="148"/>
      <c r="HI33" s="148"/>
      <c r="HJ33" s="148"/>
      <c r="HK33" s="148"/>
      <c r="HL33" s="148"/>
      <c r="HM33" s="148"/>
      <c r="HN33" s="148"/>
      <c r="HO33" s="148"/>
      <c r="HP33" s="148"/>
      <c r="HQ33" s="148"/>
      <c r="HR33" s="148"/>
      <c r="HS33" s="148"/>
      <c r="HT33" s="148"/>
      <c r="HU33" s="148"/>
      <c r="HV33" s="148"/>
      <c r="HW33" s="148"/>
      <c r="HX33" s="148"/>
      <c r="HY33" s="148"/>
      <c r="HZ33" s="148"/>
      <c r="IA33" s="148"/>
      <c r="IB33" s="148"/>
      <c r="IC33" s="148"/>
      <c r="ID33" s="148"/>
      <c r="IE33" s="148"/>
      <c r="IF33" s="148"/>
      <c r="IG33" s="148"/>
      <c r="IH33" s="148"/>
      <c r="II33" s="148"/>
      <c r="IJ33" s="148"/>
      <c r="IK33" s="148"/>
      <c r="IL33" s="148"/>
      <c r="IM33" s="148"/>
      <c r="IN33" s="148"/>
      <c r="IO33" s="148"/>
      <c r="IP33" s="148"/>
      <c r="IQ33" s="148"/>
      <c r="IR33" s="148"/>
      <c r="IS33" s="148"/>
      <c r="IT33" s="148"/>
      <c r="IU33" s="148"/>
      <c r="IV33" s="148"/>
      <c r="IW33" s="148"/>
      <c r="IX33" s="148"/>
      <c r="IY33" s="148"/>
      <c r="IZ33" s="148"/>
      <c r="JA33" s="148"/>
      <c r="JB33" s="148"/>
      <c r="JC33" s="148"/>
      <c r="JD33" s="148"/>
      <c r="JE33" s="148"/>
      <c r="JF33" s="148"/>
      <c r="JG33" s="148"/>
      <c r="JH33" s="148"/>
      <c r="JI33" s="148"/>
      <c r="JJ33" s="148"/>
      <c r="JK33" s="148"/>
      <c r="JL33" s="148"/>
      <c r="JM33" s="148"/>
      <c r="JN33" s="148"/>
      <c r="JO33" s="148"/>
      <c r="JP33" s="148"/>
      <c r="JQ33" s="148"/>
      <c r="JR33" s="148"/>
      <c r="JS33" s="148"/>
      <c r="JT33" s="148"/>
      <c r="JU33" s="148"/>
      <c r="JV33" s="148"/>
      <c r="JW33" s="148"/>
      <c r="JX33" s="148"/>
      <c r="JY33" s="148"/>
      <c r="JZ33" s="148"/>
      <c r="KA33" s="148"/>
      <c r="KB33" s="148"/>
      <c r="KC33" s="148"/>
      <c r="KD33" s="148"/>
      <c r="KE33" s="148"/>
      <c r="KF33" s="148"/>
      <c r="KG33" s="148"/>
      <c r="KH33" s="148"/>
      <c r="KI33" s="148"/>
      <c r="KJ33" s="148"/>
      <c r="KK33" s="148"/>
      <c r="KL33" s="148"/>
      <c r="KM33" s="148"/>
      <c r="KN33" s="148"/>
      <c r="KO33" s="148"/>
      <c r="KP33" s="148"/>
      <c r="KQ33" s="148"/>
      <c r="KR33" s="148"/>
      <c r="KS33" s="148"/>
      <c r="KT33" s="148"/>
      <c r="KU33" s="148"/>
      <c r="KV33" s="148"/>
      <c r="KW33" s="148"/>
      <c r="KX33" s="148"/>
      <c r="KY33" s="148"/>
      <c r="KZ33" s="148"/>
      <c r="LA33" s="148"/>
      <c r="LB33" s="148"/>
      <c r="LC33" s="148"/>
      <c r="LD33" s="148"/>
      <c r="LE33" s="148"/>
      <c r="LF33" s="148"/>
      <c r="LG33" s="148"/>
      <c r="LH33" s="148"/>
      <c r="LI33" s="148"/>
      <c r="LJ33" s="148"/>
      <c r="LK33" s="148"/>
      <c r="LL33" s="148"/>
      <c r="LM33" s="148"/>
      <c r="LN33" s="148"/>
      <c r="LO33" s="148"/>
      <c r="LP33" s="148"/>
      <c r="LQ33" s="148"/>
      <c r="LR33" s="148"/>
      <c r="LS33" s="148"/>
      <c r="LT33" s="148"/>
      <c r="LU33" s="148"/>
      <c r="LV33" s="148"/>
      <c r="LW33" s="148"/>
      <c r="LX33" s="148"/>
      <c r="LY33" s="148"/>
      <c r="LZ33" s="148"/>
      <c r="MA33" s="148"/>
      <c r="MB33" s="148"/>
      <c r="MC33" s="148"/>
      <c r="MD33" s="148"/>
      <c r="ME33" s="148"/>
      <c r="MF33" s="148"/>
      <c r="MG33" s="148"/>
      <c r="MH33" s="148"/>
      <c r="MI33" s="148"/>
      <c r="MJ33" s="148"/>
      <c r="MK33" s="148"/>
      <c r="ML33" s="148"/>
      <c r="MM33" s="148"/>
      <c r="MN33" s="148"/>
      <c r="MO33" s="148"/>
      <c r="MP33" s="148"/>
      <c r="MQ33" s="148"/>
      <c r="MR33" s="148"/>
      <c r="MS33" s="148"/>
      <c r="MT33" s="148"/>
      <c r="MU33" s="148"/>
      <c r="MV33" s="148"/>
      <c r="MW33" s="148"/>
      <c r="MX33" s="148"/>
      <c r="MY33" s="148"/>
      <c r="MZ33" s="148"/>
      <c r="NA33" s="148"/>
      <c r="NB33" s="148"/>
      <c r="NC33" s="148"/>
      <c r="ND33" s="148"/>
      <c r="NE33" s="148"/>
      <c r="NF33" s="148"/>
      <c r="NG33" s="148"/>
      <c r="NH33" s="148"/>
      <c r="NI33" s="148"/>
      <c r="NJ33" s="148"/>
      <c r="NK33" s="148"/>
      <c r="NL33" s="148"/>
      <c r="NM33" s="148"/>
      <c r="NN33" s="148"/>
      <c r="NO33" s="148"/>
      <c r="NP33" s="148"/>
      <c r="NQ33" s="148"/>
      <c r="NR33" s="148"/>
      <c r="NS33" s="148"/>
      <c r="NT33" s="148"/>
      <c r="NU33" s="148"/>
      <c r="NV33" s="148"/>
      <c r="NW33" s="148"/>
      <c r="NX33" s="148"/>
      <c r="NY33" s="148"/>
      <c r="NZ33" s="148"/>
      <c r="OA33" s="148"/>
      <c r="OB33" s="148"/>
      <c r="OC33" s="148"/>
      <c r="OD33" s="148"/>
      <c r="OE33" s="148"/>
      <c r="OF33" s="148"/>
      <c r="OG33" s="148"/>
      <c r="OH33" s="148"/>
      <c r="OI33" s="148"/>
      <c r="OJ33" s="148"/>
      <c r="OK33" s="148"/>
      <c r="OL33" s="148"/>
      <c r="OM33" s="148"/>
      <c r="ON33" s="148"/>
      <c r="OO33" s="148"/>
      <c r="OP33" s="148"/>
      <c r="OQ33" s="148"/>
      <c r="OR33" s="148"/>
      <c r="OS33" s="148"/>
      <c r="OT33" s="148"/>
      <c r="OU33" s="148"/>
      <c r="OV33" s="148"/>
      <c r="OW33" s="148"/>
      <c r="OX33" s="148"/>
      <c r="OY33" s="148"/>
      <c r="OZ33" s="148"/>
      <c r="PA33" s="148"/>
      <c r="PB33" s="148"/>
      <c r="PC33" s="148"/>
      <c r="PD33" s="148"/>
      <c r="PE33" s="148"/>
      <c r="PF33" s="148"/>
      <c r="PG33" s="148"/>
      <c r="PH33" s="148"/>
      <c r="PI33" s="148"/>
      <c r="PJ33" s="148"/>
      <c r="PK33" s="148"/>
      <c r="PL33" s="148"/>
      <c r="PM33" s="148"/>
      <c r="PN33" s="148"/>
      <c r="PO33" s="148"/>
      <c r="PP33" s="148"/>
      <c r="PQ33" s="148"/>
      <c r="PR33" s="148"/>
      <c r="PS33" s="148"/>
      <c r="PT33" s="148"/>
      <c r="PU33" s="148"/>
      <c r="PV33" s="148"/>
      <c r="PW33" s="148"/>
      <c r="PX33" s="148"/>
      <c r="PY33" s="148"/>
      <c r="PZ33" s="148"/>
      <c r="QA33" s="148"/>
      <c r="QB33" s="148"/>
      <c r="QC33" s="148"/>
      <c r="QD33" s="148"/>
      <c r="QE33" s="148"/>
      <c r="QF33" s="148"/>
      <c r="QG33" s="148"/>
      <c r="QH33" s="148"/>
      <c r="QI33" s="148"/>
      <c r="QJ33" s="148"/>
      <c r="QK33" s="148"/>
      <c r="QL33" s="148"/>
      <c r="QM33" s="148"/>
      <c r="QN33" s="148"/>
      <c r="QO33" s="148"/>
      <c r="QP33" s="148"/>
      <c r="QQ33" s="148"/>
      <c r="QR33" s="148"/>
      <c r="QS33" s="148"/>
      <c r="QT33" s="148"/>
      <c r="QU33" s="148"/>
      <c r="QV33" s="148"/>
      <c r="QW33" s="148"/>
      <c r="QX33" s="148"/>
      <c r="QY33" s="148"/>
      <c r="QZ33" s="148"/>
      <c r="RA33" s="148"/>
      <c r="RB33" s="148"/>
      <c r="RC33" s="148"/>
      <c r="RD33" s="148"/>
      <c r="RE33" s="148"/>
      <c r="RF33" s="148"/>
      <c r="RG33" s="148"/>
      <c r="RH33" s="148"/>
      <c r="RI33" s="148"/>
      <c r="RJ33" s="148"/>
      <c r="RK33" s="148"/>
      <c r="RL33" s="148"/>
      <c r="RM33" s="148"/>
      <c r="RN33" s="148"/>
      <c r="RO33" s="148"/>
      <c r="RP33" s="148"/>
      <c r="RQ33" s="148"/>
      <c r="RR33" s="148"/>
      <c r="RS33" s="148"/>
      <c r="RT33" s="148"/>
      <c r="RU33" s="148"/>
      <c r="RV33" s="148"/>
      <c r="RW33" s="148"/>
      <c r="RX33" s="148"/>
      <c r="RY33" s="148"/>
      <c r="RZ33" s="148"/>
      <c r="SA33" s="148"/>
      <c r="SB33" s="148"/>
      <c r="SC33" s="148"/>
      <c r="SD33" s="148"/>
      <c r="SE33" s="148"/>
      <c r="SF33" s="148"/>
      <c r="SG33" s="148"/>
      <c r="SH33" s="148"/>
      <c r="SI33" s="148"/>
      <c r="SJ33" s="148"/>
      <c r="SK33" s="148"/>
      <c r="SL33" s="148"/>
      <c r="SM33" s="148"/>
      <c r="SN33" s="148"/>
      <c r="SO33" s="148"/>
      <c r="SP33" s="148"/>
      <c r="SQ33" s="148"/>
      <c r="SR33" s="148"/>
      <c r="SS33" s="148"/>
      <c r="ST33" s="148"/>
      <c r="SU33" s="148"/>
      <c r="SV33" s="148"/>
      <c r="SW33" s="148"/>
      <c r="SX33" s="148"/>
      <c r="SY33" s="148"/>
      <c r="SZ33" s="148"/>
      <c r="TA33" s="148"/>
      <c r="TB33" s="148"/>
      <c r="TC33" s="148"/>
      <c r="TD33" s="148"/>
      <c r="TE33" s="148"/>
      <c r="TF33" s="148"/>
      <c r="TG33" s="148"/>
      <c r="TH33" s="148"/>
      <c r="TI33" s="148"/>
      <c r="TJ33" s="148"/>
      <c r="TK33" s="148"/>
      <c r="TL33" s="148"/>
      <c r="TM33" s="148"/>
      <c r="TN33" s="148"/>
      <c r="TO33" s="148"/>
      <c r="TP33" s="148"/>
      <c r="TQ33" s="148"/>
      <c r="TR33" s="148"/>
      <c r="TS33" s="148"/>
      <c r="TT33" s="148"/>
      <c r="TU33" s="148"/>
      <c r="TV33" s="148"/>
      <c r="TW33" s="148"/>
      <c r="TX33" s="148"/>
      <c r="TY33" s="148"/>
      <c r="TZ33" s="148"/>
      <c r="UA33" s="148"/>
      <c r="UB33" s="148"/>
      <c r="UC33" s="148"/>
      <c r="UD33" s="148"/>
      <c r="UE33" s="148"/>
      <c r="UF33" s="148"/>
      <c r="UG33" s="148"/>
      <c r="UH33" s="148"/>
      <c r="UI33" s="148"/>
      <c r="UJ33" s="148"/>
      <c r="UK33" s="148"/>
      <c r="UL33" s="148"/>
      <c r="UM33" s="148"/>
      <c r="UN33" s="148"/>
      <c r="UO33" s="148"/>
      <c r="UP33" s="148"/>
      <c r="UQ33" s="148"/>
      <c r="UR33" s="148"/>
      <c r="US33" s="148"/>
      <c r="UT33" s="148"/>
      <c r="UU33" s="148"/>
      <c r="UV33" s="148"/>
      <c r="UW33" s="148"/>
      <c r="UX33" s="148"/>
      <c r="UY33" s="148"/>
      <c r="UZ33" s="148"/>
      <c r="VA33" s="148"/>
      <c r="VB33" s="148"/>
      <c r="VC33" s="148"/>
      <c r="VD33" s="148"/>
      <c r="VE33" s="148"/>
      <c r="VF33" s="148"/>
      <c r="VG33" s="148"/>
      <c r="VH33" s="148"/>
      <c r="VI33" s="148"/>
      <c r="VJ33" s="148"/>
      <c r="VK33" s="148"/>
      <c r="VL33" s="148"/>
      <c r="VM33" s="148"/>
      <c r="VN33" s="148"/>
      <c r="VO33" s="148"/>
      <c r="VP33" s="148"/>
      <c r="VQ33" s="148"/>
      <c r="VR33" s="148"/>
      <c r="VS33" s="148"/>
      <c r="VT33" s="148"/>
      <c r="VU33" s="148"/>
      <c r="VV33" s="148"/>
      <c r="VW33" s="148"/>
      <c r="VX33" s="148"/>
      <c r="VY33" s="148"/>
      <c r="VZ33" s="148"/>
      <c r="WA33" s="148"/>
      <c r="WB33" s="148"/>
      <c r="WC33" s="148"/>
      <c r="WD33" s="148"/>
      <c r="WE33" s="148"/>
      <c r="WF33" s="148"/>
      <c r="WG33" s="148"/>
      <c r="WH33" s="148"/>
      <c r="WI33" s="148"/>
      <c r="WJ33" s="148"/>
      <c r="WK33" s="148"/>
      <c r="WL33" s="148"/>
      <c r="WM33" s="148"/>
      <c r="WN33" s="148"/>
      <c r="WO33" s="148"/>
      <c r="WP33" s="148"/>
      <c r="WQ33" s="148"/>
      <c r="WR33" s="148"/>
      <c r="WS33" s="148"/>
      <c r="WT33" s="148"/>
      <c r="WU33" s="148"/>
      <c r="WV33" s="148"/>
      <c r="WW33" s="148"/>
      <c r="WX33" s="148"/>
      <c r="WY33" s="148"/>
      <c r="WZ33" s="148"/>
      <c r="XA33" s="148"/>
      <c r="XB33" s="148"/>
      <c r="XC33" s="148"/>
      <c r="XD33" s="148"/>
      <c r="XE33" s="148"/>
      <c r="XF33" s="148"/>
      <c r="XG33" s="148"/>
      <c r="XH33" s="148"/>
      <c r="XI33" s="148"/>
      <c r="XJ33" s="148"/>
      <c r="XK33" s="148"/>
      <c r="XL33" s="148"/>
      <c r="XM33" s="148"/>
      <c r="XN33" s="148"/>
      <c r="XO33" s="148"/>
      <c r="XP33" s="148"/>
      <c r="XQ33" s="148"/>
      <c r="XR33" s="148"/>
      <c r="XS33" s="148"/>
      <c r="XT33" s="148"/>
      <c r="XU33" s="148"/>
      <c r="XV33" s="148"/>
      <c r="XW33" s="148"/>
      <c r="XX33" s="148"/>
      <c r="XY33" s="148"/>
      <c r="XZ33" s="148"/>
      <c r="YA33" s="148"/>
      <c r="YB33" s="148"/>
      <c r="YC33" s="148"/>
      <c r="YD33" s="148"/>
      <c r="YE33" s="148"/>
      <c r="YF33" s="148"/>
      <c r="YG33" s="148"/>
      <c r="YH33" s="148"/>
      <c r="YI33" s="148"/>
      <c r="YJ33" s="148"/>
      <c r="YK33" s="148"/>
      <c r="YL33" s="148"/>
      <c r="YM33" s="148"/>
      <c r="YN33" s="148"/>
      <c r="YO33" s="148"/>
      <c r="YP33" s="148"/>
      <c r="YQ33" s="148"/>
      <c r="YR33" s="148"/>
      <c r="YS33" s="148"/>
      <c r="YT33" s="148"/>
      <c r="YU33" s="148"/>
      <c r="YV33" s="148"/>
      <c r="YW33" s="148"/>
      <c r="YX33" s="148"/>
      <c r="YY33" s="148"/>
      <c r="YZ33" s="148"/>
      <c r="ZA33" s="148"/>
      <c r="ZB33" s="148"/>
      <c r="ZC33" s="148"/>
      <c r="ZD33" s="148"/>
      <c r="ZE33" s="148"/>
      <c r="ZF33" s="148"/>
      <c r="ZG33" s="148"/>
      <c r="ZH33" s="148"/>
      <c r="ZI33" s="148"/>
      <c r="ZJ33" s="148"/>
      <c r="ZK33" s="148"/>
      <c r="ZL33" s="148"/>
      <c r="ZM33" s="148"/>
      <c r="ZN33" s="148"/>
      <c r="ZO33" s="148"/>
      <c r="ZP33" s="148"/>
      <c r="ZQ33" s="148"/>
      <c r="ZR33" s="148"/>
      <c r="ZS33" s="148"/>
      <c r="ZT33" s="148"/>
      <c r="ZU33" s="148"/>
      <c r="ZV33" s="148"/>
      <c r="ZW33" s="148"/>
      <c r="ZX33" s="148"/>
      <c r="ZY33" s="148"/>
      <c r="ZZ33" s="148"/>
      <c r="AAA33" s="148"/>
      <c r="AAB33" s="148"/>
      <c r="AAC33" s="148"/>
      <c r="AAD33" s="148"/>
      <c r="AAE33" s="148"/>
      <c r="AAF33" s="148"/>
      <c r="AAG33" s="148"/>
      <c r="AAH33" s="148"/>
      <c r="AAI33" s="148"/>
      <c r="AAJ33" s="148"/>
      <c r="AAK33" s="148"/>
      <c r="AAL33" s="148"/>
      <c r="AAM33" s="148"/>
      <c r="AAN33" s="148"/>
      <c r="AAO33" s="148"/>
      <c r="AAP33" s="148"/>
      <c r="AAQ33" s="148"/>
      <c r="AAR33" s="148"/>
      <c r="AAS33" s="148"/>
      <c r="AAT33" s="148"/>
      <c r="AAU33" s="148"/>
      <c r="AAV33" s="148"/>
      <c r="AAW33" s="148"/>
      <c r="AAX33" s="148"/>
      <c r="AAY33" s="148"/>
      <c r="AAZ33" s="148"/>
      <c r="ABA33" s="148"/>
      <c r="ABB33" s="148"/>
      <c r="ABC33" s="148"/>
      <c r="ABD33" s="148"/>
      <c r="ABE33" s="148"/>
      <c r="ABF33" s="148"/>
      <c r="ABG33" s="148"/>
      <c r="ABH33" s="148"/>
      <c r="ABI33" s="148"/>
      <c r="ABJ33" s="148"/>
      <c r="ABK33" s="148"/>
      <c r="ABL33" s="148"/>
      <c r="ABM33" s="148"/>
      <c r="ABN33" s="148"/>
      <c r="ABO33" s="148"/>
      <c r="ABP33" s="148"/>
      <c r="ABQ33" s="148"/>
      <c r="ABR33" s="148"/>
      <c r="ABS33" s="148"/>
      <c r="ABT33" s="148"/>
      <c r="ABU33" s="148"/>
      <c r="ABV33" s="148"/>
      <c r="ABW33" s="148"/>
      <c r="ABX33" s="148"/>
      <c r="ABY33" s="148"/>
      <c r="ABZ33" s="148"/>
      <c r="ACA33" s="148"/>
      <c r="ACB33" s="148"/>
      <c r="ACC33" s="148"/>
      <c r="ACD33" s="148"/>
      <c r="ACE33" s="148"/>
      <c r="ACF33" s="148"/>
      <c r="ACG33" s="148"/>
      <c r="ACH33" s="148"/>
      <c r="ACI33" s="148"/>
      <c r="ACJ33" s="148"/>
      <c r="ACK33" s="148"/>
      <c r="ACL33" s="148"/>
      <c r="ACM33" s="148"/>
      <c r="ACN33" s="148"/>
      <c r="ACO33" s="148"/>
      <c r="ACP33" s="148"/>
      <c r="ACQ33" s="148"/>
      <c r="ACR33" s="148"/>
      <c r="ACS33" s="148"/>
      <c r="ACT33" s="148"/>
      <c r="ACU33" s="148"/>
      <c r="ACV33" s="148"/>
      <c r="ACW33" s="148"/>
      <c r="ACX33" s="148"/>
      <c r="ACY33" s="148"/>
      <c r="ACZ33" s="148"/>
      <c r="ADA33" s="148"/>
      <c r="ADB33" s="148"/>
      <c r="ADC33" s="148"/>
      <c r="ADD33" s="148"/>
      <c r="ADE33" s="148"/>
      <c r="ADF33" s="148"/>
      <c r="ADG33" s="148"/>
      <c r="ADH33" s="148"/>
      <c r="ADI33" s="148"/>
      <c r="ADJ33" s="148"/>
      <c r="ADK33" s="148"/>
      <c r="ADL33" s="148"/>
      <c r="ADM33" s="148"/>
      <c r="ADN33" s="148"/>
      <c r="ADO33" s="148"/>
      <c r="ADP33" s="148"/>
      <c r="ADQ33" s="148"/>
      <c r="ADR33" s="148"/>
      <c r="ADS33" s="148"/>
      <c r="ADT33" s="148"/>
      <c r="ADU33" s="148"/>
      <c r="ADV33" s="148"/>
      <c r="ADW33" s="148"/>
      <c r="ADX33" s="148"/>
      <c r="ADY33" s="148"/>
      <c r="ADZ33" s="148"/>
      <c r="AEA33" s="148"/>
      <c r="AEB33" s="148"/>
      <c r="AEC33" s="148"/>
      <c r="AED33" s="148"/>
      <c r="AEE33" s="148"/>
      <c r="AEF33" s="148"/>
      <c r="AEG33" s="148"/>
      <c r="AEH33" s="148"/>
      <c r="AEI33" s="148"/>
      <c r="AEJ33" s="148"/>
      <c r="AEK33" s="148"/>
      <c r="AEL33" s="148"/>
      <c r="AEM33" s="148"/>
      <c r="AEN33" s="148"/>
      <c r="AEO33" s="148"/>
      <c r="AEP33" s="148"/>
      <c r="AEQ33" s="148"/>
      <c r="AER33" s="148"/>
      <c r="AES33" s="148"/>
      <c r="AET33" s="148"/>
      <c r="AEU33" s="148"/>
      <c r="AEV33" s="148"/>
      <c r="AEW33" s="148"/>
      <c r="AEX33" s="148"/>
      <c r="AEY33" s="148"/>
      <c r="AEZ33" s="148"/>
      <c r="AFA33" s="148"/>
      <c r="AFB33" s="148"/>
      <c r="AFC33" s="148"/>
      <c r="AFD33" s="148"/>
      <c r="AFE33" s="148"/>
      <c r="AFF33" s="148"/>
      <c r="AFG33" s="148"/>
      <c r="AFH33" s="148"/>
      <c r="AFI33" s="148"/>
      <c r="AFJ33" s="148"/>
      <c r="AFK33" s="148"/>
      <c r="AFL33" s="148"/>
      <c r="AFM33" s="148"/>
      <c r="AFN33" s="148"/>
      <c r="AFO33" s="148"/>
      <c r="AFP33" s="148"/>
      <c r="AFQ33" s="148"/>
      <c r="AFR33" s="148"/>
      <c r="AFS33" s="148"/>
      <c r="AFT33" s="148"/>
      <c r="AFU33" s="148"/>
      <c r="AFV33" s="148"/>
      <c r="AFW33" s="148"/>
      <c r="AFX33" s="148"/>
      <c r="AFY33" s="148"/>
      <c r="AFZ33" s="148"/>
      <c r="AGA33" s="148"/>
      <c r="AGB33" s="148"/>
      <c r="AGC33" s="148"/>
      <c r="AGD33" s="148"/>
      <c r="AGE33" s="148"/>
      <c r="AGF33" s="148"/>
      <c r="AGG33" s="148"/>
      <c r="AGH33" s="148"/>
      <c r="AGI33" s="148"/>
      <c r="AGJ33" s="148"/>
      <c r="AGK33" s="148"/>
      <c r="AGL33" s="148"/>
      <c r="AGM33" s="148"/>
      <c r="AGN33" s="148"/>
      <c r="AGO33" s="148"/>
      <c r="AGP33" s="148"/>
      <c r="AGQ33" s="148"/>
      <c r="AGR33" s="148"/>
      <c r="AGS33" s="148"/>
      <c r="AGT33" s="148"/>
      <c r="AGU33" s="148"/>
      <c r="AGV33" s="148"/>
      <c r="AGW33" s="148"/>
      <c r="AGX33" s="148"/>
      <c r="AGY33" s="148"/>
      <c r="AGZ33" s="148"/>
      <c r="AHA33" s="148"/>
      <c r="AHB33" s="148"/>
      <c r="AHC33" s="148"/>
      <c r="AHD33" s="148"/>
      <c r="AHE33" s="148"/>
      <c r="AHF33" s="148"/>
      <c r="AHG33" s="148"/>
      <c r="AHH33" s="148"/>
      <c r="AHI33" s="148"/>
      <c r="AHJ33" s="148"/>
      <c r="AHK33" s="148"/>
      <c r="AHL33" s="148"/>
      <c r="AHM33" s="148"/>
      <c r="AHN33" s="148"/>
      <c r="AHO33" s="148"/>
      <c r="AHP33" s="148"/>
      <c r="AHQ33" s="148"/>
      <c r="AHR33" s="148"/>
      <c r="AHS33" s="148"/>
      <c r="AHT33" s="148"/>
      <c r="AHU33" s="148"/>
      <c r="AHV33" s="148"/>
      <c r="AHW33" s="148"/>
      <c r="AHX33" s="148"/>
      <c r="AHY33" s="148"/>
      <c r="AHZ33" s="148"/>
      <c r="AIA33" s="148"/>
      <c r="AIB33" s="148"/>
      <c r="AIC33" s="148"/>
      <c r="AID33" s="148"/>
      <c r="AIE33" s="148"/>
      <c r="AIF33" s="148"/>
      <c r="AIG33" s="148"/>
      <c r="AIH33" s="148"/>
      <c r="AII33" s="148"/>
      <c r="AIJ33" s="148"/>
      <c r="AIK33" s="148"/>
      <c r="AIL33" s="148"/>
      <c r="AIM33" s="148"/>
      <c r="AIN33" s="148"/>
      <c r="AIO33" s="148"/>
      <c r="AIP33" s="148"/>
      <c r="AIQ33" s="148"/>
      <c r="AIR33" s="148"/>
      <c r="AIS33" s="148"/>
      <c r="AIT33" s="148"/>
      <c r="AIU33" s="148"/>
      <c r="AIV33" s="148"/>
      <c r="AIW33" s="148"/>
      <c r="AIX33" s="148"/>
      <c r="AIY33" s="148"/>
      <c r="AIZ33" s="148"/>
      <c r="AJA33" s="148"/>
      <c r="AJB33" s="148"/>
      <c r="AJC33" s="148"/>
      <c r="AJD33" s="148"/>
      <c r="AJE33" s="148"/>
      <c r="AJF33" s="148"/>
      <c r="AJG33" s="148"/>
      <c r="AJH33" s="148"/>
      <c r="AJI33" s="148"/>
      <c r="AJJ33" s="148"/>
      <c r="AJK33" s="148"/>
      <c r="AJL33" s="148"/>
      <c r="AJM33" s="148"/>
      <c r="AJN33" s="148"/>
      <c r="AJO33" s="148"/>
      <c r="AJP33" s="148"/>
      <c r="AJQ33" s="148"/>
      <c r="AJR33" s="148"/>
      <c r="AJS33" s="148"/>
      <c r="AJT33" s="148"/>
      <c r="AJU33" s="148"/>
      <c r="AJV33" s="148"/>
      <c r="AJW33" s="148"/>
      <c r="AJX33" s="148"/>
      <c r="AJY33" s="148"/>
      <c r="AJZ33" s="148"/>
      <c r="AKA33" s="148"/>
      <c r="AKB33" s="148"/>
      <c r="AKC33" s="148"/>
      <c r="AKD33" s="148"/>
      <c r="AKE33" s="148"/>
      <c r="AKF33" s="148"/>
      <c r="AKG33" s="148"/>
      <c r="AKH33" s="148"/>
      <c r="AKI33" s="148"/>
      <c r="AKJ33" s="148"/>
      <c r="AKK33" s="148"/>
      <c r="AKL33" s="148"/>
      <c r="AKM33" s="148"/>
      <c r="AKN33" s="148"/>
      <c r="AKO33" s="148"/>
      <c r="AKP33" s="148"/>
      <c r="AKQ33" s="148"/>
      <c r="AKR33" s="148"/>
      <c r="AKS33" s="148"/>
      <c r="AKT33" s="148"/>
      <c r="AKU33" s="148"/>
      <c r="AKV33" s="148"/>
      <c r="AKW33" s="148"/>
      <c r="AKX33" s="148"/>
      <c r="AKY33" s="148"/>
      <c r="AKZ33" s="148"/>
      <c r="ALA33" s="148"/>
      <c r="ALB33" s="148"/>
      <c r="ALC33" s="148"/>
      <c r="ALD33" s="148"/>
      <c r="ALE33" s="148"/>
      <c r="ALF33" s="148"/>
      <c r="ALG33" s="148"/>
      <c r="ALH33" s="148"/>
      <c r="ALI33" s="148"/>
      <c r="ALJ33" s="148"/>
      <c r="ALK33" s="148"/>
      <c r="ALL33" s="148"/>
      <c r="ALM33" s="148"/>
      <c r="ALN33" s="148"/>
      <c r="ALO33" s="148"/>
      <c r="ALP33" s="148"/>
      <c r="ALQ33" s="148"/>
      <c r="ALR33" s="148"/>
      <c r="ALS33" s="148"/>
      <c r="ALT33" s="148"/>
      <c r="ALU33" s="148"/>
      <c r="ALV33" s="148"/>
      <c r="ALW33" s="148"/>
      <c r="ALX33" s="148"/>
      <c r="ALY33" s="148"/>
      <c r="ALZ33" s="148"/>
      <c r="AMA33" s="148"/>
      <c r="AMB33" s="148"/>
      <c r="AMC33" s="148"/>
      <c r="AMD33" s="148"/>
      <c r="AME33" s="148"/>
      <c r="AMF33" s="148"/>
      <c r="AMG33" s="148"/>
      <c r="AMH33" s="148"/>
      <c r="AMI33" s="148"/>
      <c r="AMJ33" s="148"/>
      <c r="AMK33" s="148"/>
      <c r="AML33" s="148"/>
    </row>
    <row r="34" spans="1:1026" s="142" customFormat="1">
      <c r="A34" s="148" t="str">
        <f t="shared" si="0"/>
        <v>LOAN.RM_RECOMMENDED</v>
      </c>
      <c r="B34" s="134">
        <f t="shared" si="4"/>
        <v>110030</v>
      </c>
      <c r="C34" s="155">
        <v>0</v>
      </c>
      <c r="D34" s="155">
        <v>1</v>
      </c>
      <c r="E34" s="155">
        <f t="shared" si="1"/>
        <v>100000</v>
      </c>
      <c r="F34" s="155">
        <v>100000</v>
      </c>
      <c r="G34" s="155" t="s">
        <v>34</v>
      </c>
      <c r="H34" s="155">
        <v>100000</v>
      </c>
      <c r="I34" s="148" t="s">
        <v>505</v>
      </c>
      <c r="J34" s="155">
        <f>VLOOKUP(I34,T_FSM_TYPE!$A:$B,2,0)</f>
        <v>110000</v>
      </c>
      <c r="K34" s="142" t="s">
        <v>532</v>
      </c>
      <c r="L34" s="148" t="s">
        <v>37</v>
      </c>
      <c r="M34" s="216" t="str">
        <f t="shared" si="2"/>
        <v>RM_RECOMMENDED</v>
      </c>
      <c r="N34" s="145" t="str">
        <f t="shared" si="3"/>
        <v>INSERT INTO T_FSM_STATE VALUES(110030, 0, 1, 100000, 100000, GETDATE(), 100000, 110000, 'RM_RECOMMENDED', '?' ,'RM_RECOMMENDED')</v>
      </c>
      <c r="O34" s="148"/>
      <c r="P34" s="148"/>
      <c r="Q34" s="148"/>
      <c r="R34" s="148"/>
      <c r="S34" s="148"/>
      <c r="T34" s="148"/>
      <c r="U34" s="148"/>
      <c r="V34" s="148"/>
      <c r="W34" s="148"/>
      <c r="X34" s="148"/>
      <c r="Y34" s="148"/>
      <c r="Z34" s="148"/>
      <c r="AA34" s="148"/>
      <c r="AB34" s="148"/>
      <c r="AC34" s="148"/>
      <c r="AD34" s="148"/>
      <c r="AE34" s="148"/>
      <c r="AF34" s="148"/>
      <c r="AG34" s="148"/>
      <c r="AH34" s="148"/>
      <c r="AI34" s="148"/>
      <c r="AJ34" s="148"/>
      <c r="AK34" s="148"/>
      <c r="AL34" s="148"/>
      <c r="AM34" s="148"/>
      <c r="AN34" s="148"/>
      <c r="AO34" s="148"/>
      <c r="AP34" s="148"/>
      <c r="AQ34" s="148"/>
      <c r="AR34" s="148"/>
      <c r="AS34" s="148"/>
      <c r="AT34" s="148"/>
      <c r="AU34" s="148"/>
      <c r="AV34" s="148"/>
      <c r="AW34" s="148"/>
      <c r="AX34" s="148"/>
      <c r="AY34" s="148"/>
      <c r="AZ34" s="148"/>
      <c r="BA34" s="148"/>
      <c r="BB34" s="148"/>
      <c r="BC34" s="148"/>
      <c r="BD34" s="148"/>
      <c r="BE34" s="148"/>
      <c r="BF34" s="148"/>
      <c r="BG34" s="148"/>
      <c r="BH34" s="148"/>
      <c r="BI34" s="148"/>
      <c r="BJ34" s="148"/>
      <c r="BK34" s="148"/>
      <c r="BL34" s="148"/>
      <c r="BM34" s="148"/>
      <c r="BN34" s="148"/>
      <c r="BO34" s="148"/>
      <c r="BP34" s="148"/>
      <c r="BQ34" s="148"/>
      <c r="BR34" s="148"/>
      <c r="BS34" s="148"/>
      <c r="BT34" s="148"/>
      <c r="BU34" s="148"/>
      <c r="BV34" s="148"/>
      <c r="BW34" s="148"/>
      <c r="BX34" s="148"/>
      <c r="BY34" s="148"/>
      <c r="BZ34" s="148"/>
      <c r="CA34" s="148"/>
      <c r="CB34" s="148"/>
      <c r="CC34" s="148"/>
      <c r="CD34" s="148"/>
      <c r="CE34" s="148"/>
      <c r="CF34" s="148"/>
      <c r="CG34" s="148"/>
      <c r="CH34" s="148"/>
      <c r="CI34" s="148"/>
      <c r="CJ34" s="148"/>
      <c r="CK34" s="148"/>
      <c r="CL34" s="148"/>
      <c r="CM34" s="148"/>
      <c r="CN34" s="148"/>
      <c r="CO34" s="148"/>
      <c r="CP34" s="148"/>
      <c r="CQ34" s="148"/>
      <c r="CR34" s="148"/>
      <c r="CS34" s="148"/>
      <c r="CT34" s="148"/>
      <c r="CU34" s="148"/>
      <c r="CV34" s="148"/>
      <c r="CW34" s="148"/>
      <c r="CX34" s="148"/>
      <c r="CY34" s="148"/>
      <c r="CZ34" s="148"/>
      <c r="DA34" s="148"/>
      <c r="DB34" s="148"/>
      <c r="DC34" s="148"/>
      <c r="DD34" s="148"/>
      <c r="DE34" s="148"/>
      <c r="DF34" s="148"/>
      <c r="DG34" s="148"/>
      <c r="DH34" s="148"/>
      <c r="DI34" s="148"/>
      <c r="DJ34" s="148"/>
      <c r="DK34" s="148"/>
      <c r="DL34" s="148"/>
      <c r="DM34" s="148"/>
      <c r="DN34" s="148"/>
      <c r="DO34" s="148"/>
      <c r="DP34" s="148"/>
      <c r="DQ34" s="148"/>
      <c r="DR34" s="148"/>
      <c r="DS34" s="148"/>
      <c r="DT34" s="148"/>
      <c r="DU34" s="148"/>
      <c r="DV34" s="148"/>
      <c r="DW34" s="148"/>
      <c r="DX34" s="148"/>
      <c r="DY34" s="148"/>
      <c r="DZ34" s="148"/>
      <c r="EA34" s="148"/>
      <c r="EB34" s="148"/>
      <c r="EC34" s="148"/>
      <c r="ED34" s="148"/>
      <c r="EE34" s="148"/>
      <c r="EF34" s="148"/>
      <c r="EG34" s="148"/>
      <c r="EH34" s="148"/>
      <c r="EI34" s="148"/>
      <c r="EJ34" s="148"/>
      <c r="EK34" s="148"/>
      <c r="EL34" s="148"/>
      <c r="EM34" s="148"/>
      <c r="EN34" s="148"/>
      <c r="EO34" s="148"/>
      <c r="EP34" s="148"/>
      <c r="EQ34" s="148"/>
      <c r="ER34" s="148"/>
      <c r="ES34" s="148"/>
      <c r="ET34" s="148"/>
      <c r="EU34" s="148"/>
      <c r="EV34" s="148"/>
      <c r="EW34" s="148"/>
      <c r="EX34" s="148"/>
      <c r="EY34" s="148"/>
      <c r="EZ34" s="148"/>
      <c r="FA34" s="148"/>
      <c r="FB34" s="148"/>
      <c r="FC34" s="148"/>
      <c r="FD34" s="148"/>
      <c r="FE34" s="148"/>
      <c r="FF34" s="148"/>
      <c r="FG34" s="148"/>
      <c r="FH34" s="148"/>
      <c r="FI34" s="148"/>
      <c r="FJ34" s="148"/>
      <c r="FK34" s="148"/>
      <c r="FL34" s="148"/>
      <c r="FM34" s="148"/>
      <c r="FN34" s="148"/>
      <c r="FO34" s="148"/>
      <c r="FP34" s="148"/>
      <c r="FQ34" s="148"/>
      <c r="FR34" s="148"/>
      <c r="FS34" s="148"/>
      <c r="FT34" s="148"/>
      <c r="FU34" s="148"/>
      <c r="FV34" s="148"/>
      <c r="FW34" s="148"/>
      <c r="FX34" s="148"/>
      <c r="FY34" s="148"/>
      <c r="FZ34" s="148"/>
      <c r="GA34" s="148"/>
      <c r="GB34" s="148"/>
      <c r="GC34" s="148"/>
      <c r="GD34" s="148"/>
      <c r="GE34" s="148"/>
      <c r="GF34" s="148"/>
      <c r="GG34" s="148"/>
      <c r="GH34" s="148"/>
      <c r="GI34" s="148"/>
      <c r="GJ34" s="148"/>
      <c r="GK34" s="148"/>
      <c r="GL34" s="148"/>
      <c r="GM34" s="148"/>
      <c r="GN34" s="148"/>
      <c r="GO34" s="148"/>
      <c r="GP34" s="148"/>
      <c r="GQ34" s="148"/>
      <c r="GR34" s="148"/>
      <c r="GS34" s="148"/>
      <c r="GT34" s="148"/>
      <c r="GU34" s="148"/>
      <c r="GV34" s="148"/>
      <c r="GW34" s="148"/>
      <c r="GX34" s="148"/>
      <c r="GY34" s="148"/>
      <c r="GZ34" s="148"/>
      <c r="HA34" s="148"/>
      <c r="HB34" s="148"/>
      <c r="HC34" s="148"/>
      <c r="HD34" s="148"/>
      <c r="HE34" s="148"/>
      <c r="HF34" s="148"/>
      <c r="HG34" s="148"/>
      <c r="HH34" s="148"/>
      <c r="HI34" s="148"/>
      <c r="HJ34" s="148"/>
      <c r="HK34" s="148"/>
      <c r="HL34" s="148"/>
      <c r="HM34" s="148"/>
      <c r="HN34" s="148"/>
      <c r="HO34" s="148"/>
      <c r="HP34" s="148"/>
      <c r="HQ34" s="148"/>
      <c r="HR34" s="148"/>
      <c r="HS34" s="148"/>
      <c r="HT34" s="148"/>
      <c r="HU34" s="148"/>
      <c r="HV34" s="148"/>
      <c r="HW34" s="148"/>
      <c r="HX34" s="148"/>
      <c r="HY34" s="148"/>
      <c r="HZ34" s="148"/>
      <c r="IA34" s="148"/>
      <c r="IB34" s="148"/>
      <c r="IC34" s="148"/>
      <c r="ID34" s="148"/>
      <c r="IE34" s="148"/>
      <c r="IF34" s="148"/>
      <c r="IG34" s="148"/>
      <c r="IH34" s="148"/>
      <c r="II34" s="148"/>
      <c r="IJ34" s="148"/>
      <c r="IK34" s="148"/>
      <c r="IL34" s="148"/>
      <c r="IM34" s="148"/>
      <c r="IN34" s="148"/>
      <c r="IO34" s="148"/>
      <c r="IP34" s="148"/>
      <c r="IQ34" s="148"/>
      <c r="IR34" s="148"/>
      <c r="IS34" s="148"/>
      <c r="IT34" s="148"/>
      <c r="IU34" s="148"/>
      <c r="IV34" s="148"/>
      <c r="IW34" s="148"/>
      <c r="IX34" s="148"/>
      <c r="IY34" s="148"/>
      <c r="IZ34" s="148"/>
      <c r="JA34" s="148"/>
      <c r="JB34" s="148"/>
      <c r="JC34" s="148"/>
      <c r="JD34" s="148"/>
      <c r="JE34" s="148"/>
      <c r="JF34" s="148"/>
      <c r="JG34" s="148"/>
      <c r="JH34" s="148"/>
      <c r="JI34" s="148"/>
      <c r="JJ34" s="148"/>
      <c r="JK34" s="148"/>
      <c r="JL34" s="148"/>
      <c r="JM34" s="148"/>
      <c r="JN34" s="148"/>
      <c r="JO34" s="148"/>
      <c r="JP34" s="148"/>
      <c r="JQ34" s="148"/>
      <c r="JR34" s="148"/>
      <c r="JS34" s="148"/>
      <c r="JT34" s="148"/>
      <c r="JU34" s="148"/>
      <c r="JV34" s="148"/>
      <c r="JW34" s="148"/>
      <c r="JX34" s="148"/>
      <c r="JY34" s="148"/>
      <c r="JZ34" s="148"/>
      <c r="KA34" s="148"/>
      <c r="KB34" s="148"/>
      <c r="KC34" s="148"/>
      <c r="KD34" s="148"/>
      <c r="KE34" s="148"/>
      <c r="KF34" s="148"/>
      <c r="KG34" s="148"/>
      <c r="KH34" s="148"/>
      <c r="KI34" s="148"/>
      <c r="KJ34" s="148"/>
      <c r="KK34" s="148"/>
      <c r="KL34" s="148"/>
      <c r="KM34" s="148"/>
      <c r="KN34" s="148"/>
      <c r="KO34" s="148"/>
      <c r="KP34" s="148"/>
      <c r="KQ34" s="148"/>
      <c r="KR34" s="148"/>
      <c r="KS34" s="148"/>
      <c r="KT34" s="148"/>
      <c r="KU34" s="148"/>
      <c r="KV34" s="148"/>
      <c r="KW34" s="148"/>
      <c r="KX34" s="148"/>
      <c r="KY34" s="148"/>
      <c r="KZ34" s="148"/>
      <c r="LA34" s="148"/>
      <c r="LB34" s="148"/>
      <c r="LC34" s="148"/>
      <c r="LD34" s="148"/>
      <c r="LE34" s="148"/>
      <c r="LF34" s="148"/>
      <c r="LG34" s="148"/>
      <c r="LH34" s="148"/>
      <c r="LI34" s="148"/>
      <c r="LJ34" s="148"/>
      <c r="LK34" s="148"/>
      <c r="LL34" s="148"/>
      <c r="LM34" s="148"/>
      <c r="LN34" s="148"/>
      <c r="LO34" s="148"/>
      <c r="LP34" s="148"/>
      <c r="LQ34" s="148"/>
      <c r="LR34" s="148"/>
      <c r="LS34" s="148"/>
      <c r="LT34" s="148"/>
      <c r="LU34" s="148"/>
      <c r="LV34" s="148"/>
      <c r="LW34" s="148"/>
      <c r="LX34" s="148"/>
      <c r="LY34" s="148"/>
      <c r="LZ34" s="148"/>
      <c r="MA34" s="148"/>
      <c r="MB34" s="148"/>
      <c r="MC34" s="148"/>
      <c r="MD34" s="148"/>
      <c r="ME34" s="148"/>
      <c r="MF34" s="148"/>
      <c r="MG34" s="148"/>
      <c r="MH34" s="148"/>
      <c r="MI34" s="148"/>
      <c r="MJ34" s="148"/>
      <c r="MK34" s="148"/>
      <c r="ML34" s="148"/>
      <c r="MM34" s="148"/>
      <c r="MN34" s="148"/>
      <c r="MO34" s="148"/>
      <c r="MP34" s="148"/>
      <c r="MQ34" s="148"/>
      <c r="MR34" s="148"/>
      <c r="MS34" s="148"/>
      <c r="MT34" s="148"/>
      <c r="MU34" s="148"/>
      <c r="MV34" s="148"/>
      <c r="MW34" s="148"/>
      <c r="MX34" s="148"/>
      <c r="MY34" s="148"/>
      <c r="MZ34" s="148"/>
      <c r="NA34" s="148"/>
      <c r="NB34" s="148"/>
      <c r="NC34" s="148"/>
      <c r="ND34" s="148"/>
      <c r="NE34" s="148"/>
      <c r="NF34" s="148"/>
      <c r="NG34" s="148"/>
      <c r="NH34" s="148"/>
      <c r="NI34" s="148"/>
      <c r="NJ34" s="148"/>
      <c r="NK34" s="148"/>
      <c r="NL34" s="148"/>
      <c r="NM34" s="148"/>
      <c r="NN34" s="148"/>
      <c r="NO34" s="148"/>
      <c r="NP34" s="148"/>
      <c r="NQ34" s="148"/>
      <c r="NR34" s="148"/>
      <c r="NS34" s="148"/>
      <c r="NT34" s="148"/>
      <c r="NU34" s="148"/>
      <c r="NV34" s="148"/>
      <c r="NW34" s="148"/>
      <c r="NX34" s="148"/>
      <c r="NY34" s="148"/>
      <c r="NZ34" s="148"/>
      <c r="OA34" s="148"/>
      <c r="OB34" s="148"/>
      <c r="OC34" s="148"/>
      <c r="OD34" s="148"/>
      <c r="OE34" s="148"/>
      <c r="OF34" s="148"/>
      <c r="OG34" s="148"/>
      <c r="OH34" s="148"/>
      <c r="OI34" s="148"/>
      <c r="OJ34" s="148"/>
      <c r="OK34" s="148"/>
      <c r="OL34" s="148"/>
      <c r="OM34" s="148"/>
      <c r="ON34" s="148"/>
      <c r="OO34" s="148"/>
      <c r="OP34" s="148"/>
      <c r="OQ34" s="148"/>
      <c r="OR34" s="148"/>
      <c r="OS34" s="148"/>
      <c r="OT34" s="148"/>
      <c r="OU34" s="148"/>
      <c r="OV34" s="148"/>
      <c r="OW34" s="148"/>
      <c r="OX34" s="148"/>
      <c r="OY34" s="148"/>
      <c r="OZ34" s="148"/>
      <c r="PA34" s="148"/>
      <c r="PB34" s="148"/>
      <c r="PC34" s="148"/>
      <c r="PD34" s="148"/>
      <c r="PE34" s="148"/>
      <c r="PF34" s="148"/>
      <c r="PG34" s="148"/>
      <c r="PH34" s="148"/>
      <c r="PI34" s="148"/>
      <c r="PJ34" s="148"/>
      <c r="PK34" s="148"/>
      <c r="PL34" s="148"/>
      <c r="PM34" s="148"/>
      <c r="PN34" s="148"/>
      <c r="PO34" s="148"/>
      <c r="PP34" s="148"/>
      <c r="PQ34" s="148"/>
      <c r="PR34" s="148"/>
      <c r="PS34" s="148"/>
      <c r="PT34" s="148"/>
      <c r="PU34" s="148"/>
      <c r="PV34" s="148"/>
      <c r="PW34" s="148"/>
      <c r="PX34" s="148"/>
      <c r="PY34" s="148"/>
      <c r="PZ34" s="148"/>
      <c r="QA34" s="148"/>
      <c r="QB34" s="148"/>
      <c r="QC34" s="148"/>
      <c r="QD34" s="148"/>
      <c r="QE34" s="148"/>
      <c r="QF34" s="148"/>
      <c r="QG34" s="148"/>
      <c r="QH34" s="148"/>
      <c r="QI34" s="148"/>
      <c r="QJ34" s="148"/>
      <c r="QK34" s="148"/>
      <c r="QL34" s="148"/>
      <c r="QM34" s="148"/>
      <c r="QN34" s="148"/>
      <c r="QO34" s="148"/>
      <c r="QP34" s="148"/>
      <c r="QQ34" s="148"/>
      <c r="QR34" s="148"/>
      <c r="QS34" s="148"/>
      <c r="QT34" s="148"/>
      <c r="QU34" s="148"/>
      <c r="QV34" s="148"/>
      <c r="QW34" s="148"/>
      <c r="QX34" s="148"/>
      <c r="QY34" s="148"/>
      <c r="QZ34" s="148"/>
      <c r="RA34" s="148"/>
      <c r="RB34" s="148"/>
      <c r="RC34" s="148"/>
      <c r="RD34" s="148"/>
      <c r="RE34" s="148"/>
      <c r="RF34" s="148"/>
      <c r="RG34" s="148"/>
      <c r="RH34" s="148"/>
      <c r="RI34" s="148"/>
      <c r="RJ34" s="148"/>
      <c r="RK34" s="148"/>
      <c r="RL34" s="148"/>
      <c r="RM34" s="148"/>
      <c r="RN34" s="148"/>
      <c r="RO34" s="148"/>
      <c r="RP34" s="148"/>
      <c r="RQ34" s="148"/>
      <c r="RR34" s="148"/>
      <c r="RS34" s="148"/>
      <c r="RT34" s="148"/>
      <c r="RU34" s="148"/>
      <c r="RV34" s="148"/>
      <c r="RW34" s="148"/>
      <c r="RX34" s="148"/>
      <c r="RY34" s="148"/>
      <c r="RZ34" s="148"/>
      <c r="SA34" s="148"/>
      <c r="SB34" s="148"/>
      <c r="SC34" s="148"/>
      <c r="SD34" s="148"/>
      <c r="SE34" s="148"/>
      <c r="SF34" s="148"/>
      <c r="SG34" s="148"/>
      <c r="SH34" s="148"/>
      <c r="SI34" s="148"/>
      <c r="SJ34" s="148"/>
      <c r="SK34" s="148"/>
      <c r="SL34" s="148"/>
      <c r="SM34" s="148"/>
      <c r="SN34" s="148"/>
      <c r="SO34" s="148"/>
      <c r="SP34" s="148"/>
      <c r="SQ34" s="148"/>
      <c r="SR34" s="148"/>
      <c r="SS34" s="148"/>
      <c r="ST34" s="148"/>
      <c r="SU34" s="148"/>
      <c r="SV34" s="148"/>
      <c r="SW34" s="148"/>
      <c r="SX34" s="148"/>
      <c r="SY34" s="148"/>
      <c r="SZ34" s="148"/>
      <c r="TA34" s="148"/>
      <c r="TB34" s="148"/>
      <c r="TC34" s="148"/>
      <c r="TD34" s="148"/>
      <c r="TE34" s="148"/>
      <c r="TF34" s="148"/>
      <c r="TG34" s="148"/>
      <c r="TH34" s="148"/>
      <c r="TI34" s="148"/>
      <c r="TJ34" s="148"/>
      <c r="TK34" s="148"/>
      <c r="TL34" s="148"/>
      <c r="TM34" s="148"/>
      <c r="TN34" s="148"/>
      <c r="TO34" s="148"/>
      <c r="TP34" s="148"/>
      <c r="TQ34" s="148"/>
      <c r="TR34" s="148"/>
      <c r="TS34" s="148"/>
      <c r="TT34" s="148"/>
      <c r="TU34" s="148"/>
      <c r="TV34" s="148"/>
      <c r="TW34" s="148"/>
      <c r="TX34" s="148"/>
      <c r="TY34" s="148"/>
      <c r="TZ34" s="148"/>
      <c r="UA34" s="148"/>
      <c r="UB34" s="148"/>
      <c r="UC34" s="148"/>
      <c r="UD34" s="148"/>
      <c r="UE34" s="148"/>
      <c r="UF34" s="148"/>
      <c r="UG34" s="148"/>
      <c r="UH34" s="148"/>
      <c r="UI34" s="148"/>
      <c r="UJ34" s="148"/>
      <c r="UK34" s="148"/>
      <c r="UL34" s="148"/>
      <c r="UM34" s="148"/>
      <c r="UN34" s="148"/>
      <c r="UO34" s="148"/>
      <c r="UP34" s="148"/>
      <c r="UQ34" s="148"/>
      <c r="UR34" s="148"/>
      <c r="US34" s="148"/>
      <c r="UT34" s="148"/>
      <c r="UU34" s="148"/>
      <c r="UV34" s="148"/>
      <c r="UW34" s="148"/>
      <c r="UX34" s="148"/>
      <c r="UY34" s="148"/>
      <c r="UZ34" s="148"/>
      <c r="VA34" s="148"/>
      <c r="VB34" s="148"/>
      <c r="VC34" s="148"/>
      <c r="VD34" s="148"/>
      <c r="VE34" s="148"/>
      <c r="VF34" s="148"/>
      <c r="VG34" s="148"/>
      <c r="VH34" s="148"/>
      <c r="VI34" s="148"/>
      <c r="VJ34" s="148"/>
      <c r="VK34" s="148"/>
      <c r="VL34" s="148"/>
      <c r="VM34" s="148"/>
      <c r="VN34" s="148"/>
      <c r="VO34" s="148"/>
      <c r="VP34" s="148"/>
      <c r="VQ34" s="148"/>
      <c r="VR34" s="148"/>
      <c r="VS34" s="148"/>
      <c r="VT34" s="148"/>
      <c r="VU34" s="148"/>
      <c r="VV34" s="148"/>
      <c r="VW34" s="148"/>
      <c r="VX34" s="148"/>
      <c r="VY34" s="148"/>
      <c r="VZ34" s="148"/>
      <c r="WA34" s="148"/>
      <c r="WB34" s="148"/>
      <c r="WC34" s="148"/>
      <c r="WD34" s="148"/>
      <c r="WE34" s="148"/>
      <c r="WF34" s="148"/>
      <c r="WG34" s="148"/>
      <c r="WH34" s="148"/>
      <c r="WI34" s="148"/>
      <c r="WJ34" s="148"/>
      <c r="WK34" s="148"/>
      <c r="WL34" s="148"/>
      <c r="WM34" s="148"/>
      <c r="WN34" s="148"/>
      <c r="WO34" s="148"/>
      <c r="WP34" s="148"/>
      <c r="WQ34" s="148"/>
      <c r="WR34" s="148"/>
      <c r="WS34" s="148"/>
      <c r="WT34" s="148"/>
      <c r="WU34" s="148"/>
      <c r="WV34" s="148"/>
      <c r="WW34" s="148"/>
      <c r="WX34" s="148"/>
      <c r="WY34" s="148"/>
      <c r="WZ34" s="148"/>
      <c r="XA34" s="148"/>
      <c r="XB34" s="148"/>
      <c r="XC34" s="148"/>
      <c r="XD34" s="148"/>
      <c r="XE34" s="148"/>
      <c r="XF34" s="148"/>
      <c r="XG34" s="148"/>
      <c r="XH34" s="148"/>
      <c r="XI34" s="148"/>
      <c r="XJ34" s="148"/>
      <c r="XK34" s="148"/>
      <c r="XL34" s="148"/>
      <c r="XM34" s="148"/>
      <c r="XN34" s="148"/>
      <c r="XO34" s="148"/>
      <c r="XP34" s="148"/>
      <c r="XQ34" s="148"/>
      <c r="XR34" s="148"/>
      <c r="XS34" s="148"/>
      <c r="XT34" s="148"/>
      <c r="XU34" s="148"/>
      <c r="XV34" s="148"/>
      <c r="XW34" s="148"/>
      <c r="XX34" s="148"/>
      <c r="XY34" s="148"/>
      <c r="XZ34" s="148"/>
      <c r="YA34" s="148"/>
      <c r="YB34" s="148"/>
      <c r="YC34" s="148"/>
      <c r="YD34" s="148"/>
      <c r="YE34" s="148"/>
      <c r="YF34" s="148"/>
      <c r="YG34" s="148"/>
      <c r="YH34" s="148"/>
      <c r="YI34" s="148"/>
      <c r="YJ34" s="148"/>
      <c r="YK34" s="148"/>
      <c r="YL34" s="148"/>
      <c r="YM34" s="148"/>
      <c r="YN34" s="148"/>
      <c r="YO34" s="148"/>
      <c r="YP34" s="148"/>
      <c r="YQ34" s="148"/>
      <c r="YR34" s="148"/>
      <c r="YS34" s="148"/>
      <c r="YT34" s="148"/>
      <c r="YU34" s="148"/>
      <c r="YV34" s="148"/>
      <c r="YW34" s="148"/>
      <c r="YX34" s="148"/>
      <c r="YY34" s="148"/>
      <c r="YZ34" s="148"/>
      <c r="ZA34" s="148"/>
      <c r="ZB34" s="148"/>
      <c r="ZC34" s="148"/>
      <c r="ZD34" s="148"/>
      <c r="ZE34" s="148"/>
      <c r="ZF34" s="148"/>
      <c r="ZG34" s="148"/>
      <c r="ZH34" s="148"/>
      <c r="ZI34" s="148"/>
      <c r="ZJ34" s="148"/>
      <c r="ZK34" s="148"/>
      <c r="ZL34" s="148"/>
      <c r="ZM34" s="148"/>
      <c r="ZN34" s="148"/>
      <c r="ZO34" s="148"/>
      <c r="ZP34" s="148"/>
      <c r="ZQ34" s="148"/>
      <c r="ZR34" s="148"/>
      <c r="ZS34" s="148"/>
      <c r="ZT34" s="148"/>
      <c r="ZU34" s="148"/>
      <c r="ZV34" s="148"/>
      <c r="ZW34" s="148"/>
      <c r="ZX34" s="148"/>
      <c r="ZY34" s="148"/>
      <c r="ZZ34" s="148"/>
      <c r="AAA34" s="148"/>
      <c r="AAB34" s="148"/>
      <c r="AAC34" s="148"/>
      <c r="AAD34" s="148"/>
      <c r="AAE34" s="148"/>
      <c r="AAF34" s="148"/>
      <c r="AAG34" s="148"/>
      <c r="AAH34" s="148"/>
      <c r="AAI34" s="148"/>
      <c r="AAJ34" s="148"/>
      <c r="AAK34" s="148"/>
      <c r="AAL34" s="148"/>
      <c r="AAM34" s="148"/>
      <c r="AAN34" s="148"/>
      <c r="AAO34" s="148"/>
      <c r="AAP34" s="148"/>
      <c r="AAQ34" s="148"/>
      <c r="AAR34" s="148"/>
      <c r="AAS34" s="148"/>
      <c r="AAT34" s="148"/>
      <c r="AAU34" s="148"/>
      <c r="AAV34" s="148"/>
      <c r="AAW34" s="148"/>
      <c r="AAX34" s="148"/>
      <c r="AAY34" s="148"/>
      <c r="AAZ34" s="148"/>
      <c r="ABA34" s="148"/>
      <c r="ABB34" s="148"/>
      <c r="ABC34" s="148"/>
      <c r="ABD34" s="148"/>
      <c r="ABE34" s="148"/>
      <c r="ABF34" s="148"/>
      <c r="ABG34" s="148"/>
      <c r="ABH34" s="148"/>
      <c r="ABI34" s="148"/>
      <c r="ABJ34" s="148"/>
      <c r="ABK34" s="148"/>
      <c r="ABL34" s="148"/>
      <c r="ABM34" s="148"/>
      <c r="ABN34" s="148"/>
      <c r="ABO34" s="148"/>
      <c r="ABP34" s="148"/>
      <c r="ABQ34" s="148"/>
      <c r="ABR34" s="148"/>
      <c r="ABS34" s="148"/>
      <c r="ABT34" s="148"/>
      <c r="ABU34" s="148"/>
      <c r="ABV34" s="148"/>
      <c r="ABW34" s="148"/>
      <c r="ABX34" s="148"/>
      <c r="ABY34" s="148"/>
      <c r="ABZ34" s="148"/>
      <c r="ACA34" s="148"/>
      <c r="ACB34" s="148"/>
      <c r="ACC34" s="148"/>
      <c r="ACD34" s="148"/>
      <c r="ACE34" s="148"/>
      <c r="ACF34" s="148"/>
      <c r="ACG34" s="148"/>
      <c r="ACH34" s="148"/>
      <c r="ACI34" s="148"/>
      <c r="ACJ34" s="148"/>
      <c r="ACK34" s="148"/>
      <c r="ACL34" s="148"/>
      <c r="ACM34" s="148"/>
      <c r="ACN34" s="148"/>
      <c r="ACO34" s="148"/>
      <c r="ACP34" s="148"/>
      <c r="ACQ34" s="148"/>
      <c r="ACR34" s="148"/>
      <c r="ACS34" s="148"/>
      <c r="ACT34" s="148"/>
      <c r="ACU34" s="148"/>
      <c r="ACV34" s="148"/>
      <c r="ACW34" s="148"/>
      <c r="ACX34" s="148"/>
      <c r="ACY34" s="148"/>
      <c r="ACZ34" s="148"/>
      <c r="ADA34" s="148"/>
      <c r="ADB34" s="148"/>
      <c r="ADC34" s="148"/>
      <c r="ADD34" s="148"/>
      <c r="ADE34" s="148"/>
      <c r="ADF34" s="148"/>
      <c r="ADG34" s="148"/>
      <c r="ADH34" s="148"/>
      <c r="ADI34" s="148"/>
      <c r="ADJ34" s="148"/>
      <c r="ADK34" s="148"/>
      <c r="ADL34" s="148"/>
      <c r="ADM34" s="148"/>
      <c r="ADN34" s="148"/>
      <c r="ADO34" s="148"/>
      <c r="ADP34" s="148"/>
      <c r="ADQ34" s="148"/>
      <c r="ADR34" s="148"/>
      <c r="ADS34" s="148"/>
      <c r="ADT34" s="148"/>
      <c r="ADU34" s="148"/>
      <c r="ADV34" s="148"/>
      <c r="ADW34" s="148"/>
      <c r="ADX34" s="148"/>
      <c r="ADY34" s="148"/>
      <c r="ADZ34" s="148"/>
      <c r="AEA34" s="148"/>
      <c r="AEB34" s="148"/>
      <c r="AEC34" s="148"/>
      <c r="AED34" s="148"/>
      <c r="AEE34" s="148"/>
      <c r="AEF34" s="148"/>
      <c r="AEG34" s="148"/>
      <c r="AEH34" s="148"/>
      <c r="AEI34" s="148"/>
      <c r="AEJ34" s="148"/>
      <c r="AEK34" s="148"/>
      <c r="AEL34" s="148"/>
      <c r="AEM34" s="148"/>
      <c r="AEN34" s="148"/>
      <c r="AEO34" s="148"/>
      <c r="AEP34" s="148"/>
      <c r="AEQ34" s="148"/>
      <c r="AER34" s="148"/>
      <c r="AES34" s="148"/>
      <c r="AET34" s="148"/>
      <c r="AEU34" s="148"/>
      <c r="AEV34" s="148"/>
      <c r="AEW34" s="148"/>
      <c r="AEX34" s="148"/>
      <c r="AEY34" s="148"/>
      <c r="AEZ34" s="148"/>
      <c r="AFA34" s="148"/>
      <c r="AFB34" s="148"/>
      <c r="AFC34" s="148"/>
      <c r="AFD34" s="148"/>
      <c r="AFE34" s="148"/>
      <c r="AFF34" s="148"/>
      <c r="AFG34" s="148"/>
      <c r="AFH34" s="148"/>
      <c r="AFI34" s="148"/>
      <c r="AFJ34" s="148"/>
      <c r="AFK34" s="148"/>
      <c r="AFL34" s="148"/>
      <c r="AFM34" s="148"/>
      <c r="AFN34" s="148"/>
      <c r="AFO34" s="148"/>
      <c r="AFP34" s="148"/>
      <c r="AFQ34" s="148"/>
      <c r="AFR34" s="148"/>
      <c r="AFS34" s="148"/>
      <c r="AFT34" s="148"/>
      <c r="AFU34" s="148"/>
      <c r="AFV34" s="148"/>
      <c r="AFW34" s="148"/>
      <c r="AFX34" s="148"/>
      <c r="AFY34" s="148"/>
      <c r="AFZ34" s="148"/>
      <c r="AGA34" s="148"/>
      <c r="AGB34" s="148"/>
      <c r="AGC34" s="148"/>
      <c r="AGD34" s="148"/>
      <c r="AGE34" s="148"/>
      <c r="AGF34" s="148"/>
      <c r="AGG34" s="148"/>
      <c r="AGH34" s="148"/>
      <c r="AGI34" s="148"/>
      <c r="AGJ34" s="148"/>
      <c r="AGK34" s="148"/>
      <c r="AGL34" s="148"/>
      <c r="AGM34" s="148"/>
      <c r="AGN34" s="148"/>
      <c r="AGO34" s="148"/>
      <c r="AGP34" s="148"/>
      <c r="AGQ34" s="148"/>
      <c r="AGR34" s="148"/>
      <c r="AGS34" s="148"/>
      <c r="AGT34" s="148"/>
      <c r="AGU34" s="148"/>
      <c r="AGV34" s="148"/>
      <c r="AGW34" s="148"/>
      <c r="AGX34" s="148"/>
      <c r="AGY34" s="148"/>
      <c r="AGZ34" s="148"/>
      <c r="AHA34" s="148"/>
      <c r="AHB34" s="148"/>
      <c r="AHC34" s="148"/>
      <c r="AHD34" s="148"/>
      <c r="AHE34" s="148"/>
      <c r="AHF34" s="148"/>
      <c r="AHG34" s="148"/>
      <c r="AHH34" s="148"/>
      <c r="AHI34" s="148"/>
      <c r="AHJ34" s="148"/>
      <c r="AHK34" s="148"/>
      <c r="AHL34" s="148"/>
      <c r="AHM34" s="148"/>
      <c r="AHN34" s="148"/>
      <c r="AHO34" s="148"/>
      <c r="AHP34" s="148"/>
      <c r="AHQ34" s="148"/>
      <c r="AHR34" s="148"/>
      <c r="AHS34" s="148"/>
      <c r="AHT34" s="148"/>
      <c r="AHU34" s="148"/>
      <c r="AHV34" s="148"/>
      <c r="AHW34" s="148"/>
      <c r="AHX34" s="148"/>
      <c r="AHY34" s="148"/>
      <c r="AHZ34" s="148"/>
      <c r="AIA34" s="148"/>
      <c r="AIB34" s="148"/>
      <c r="AIC34" s="148"/>
      <c r="AID34" s="148"/>
      <c r="AIE34" s="148"/>
      <c r="AIF34" s="148"/>
      <c r="AIG34" s="148"/>
      <c r="AIH34" s="148"/>
      <c r="AII34" s="148"/>
      <c r="AIJ34" s="148"/>
      <c r="AIK34" s="148"/>
      <c r="AIL34" s="148"/>
      <c r="AIM34" s="148"/>
      <c r="AIN34" s="148"/>
      <c r="AIO34" s="148"/>
      <c r="AIP34" s="148"/>
      <c r="AIQ34" s="148"/>
      <c r="AIR34" s="148"/>
      <c r="AIS34" s="148"/>
      <c r="AIT34" s="148"/>
      <c r="AIU34" s="148"/>
      <c r="AIV34" s="148"/>
      <c r="AIW34" s="148"/>
      <c r="AIX34" s="148"/>
      <c r="AIY34" s="148"/>
      <c r="AIZ34" s="148"/>
      <c r="AJA34" s="148"/>
      <c r="AJB34" s="148"/>
      <c r="AJC34" s="148"/>
      <c r="AJD34" s="148"/>
      <c r="AJE34" s="148"/>
      <c r="AJF34" s="148"/>
      <c r="AJG34" s="148"/>
      <c r="AJH34" s="148"/>
      <c r="AJI34" s="148"/>
      <c r="AJJ34" s="148"/>
      <c r="AJK34" s="148"/>
      <c r="AJL34" s="148"/>
      <c r="AJM34" s="148"/>
      <c r="AJN34" s="148"/>
      <c r="AJO34" s="148"/>
      <c r="AJP34" s="148"/>
      <c r="AJQ34" s="148"/>
      <c r="AJR34" s="148"/>
      <c r="AJS34" s="148"/>
      <c r="AJT34" s="148"/>
      <c r="AJU34" s="148"/>
      <c r="AJV34" s="148"/>
      <c r="AJW34" s="148"/>
      <c r="AJX34" s="148"/>
      <c r="AJY34" s="148"/>
      <c r="AJZ34" s="148"/>
      <c r="AKA34" s="148"/>
      <c r="AKB34" s="148"/>
      <c r="AKC34" s="148"/>
      <c r="AKD34" s="148"/>
      <c r="AKE34" s="148"/>
      <c r="AKF34" s="148"/>
      <c r="AKG34" s="148"/>
      <c r="AKH34" s="148"/>
      <c r="AKI34" s="148"/>
      <c r="AKJ34" s="148"/>
      <c r="AKK34" s="148"/>
      <c r="AKL34" s="148"/>
      <c r="AKM34" s="148"/>
      <c r="AKN34" s="148"/>
      <c r="AKO34" s="148"/>
      <c r="AKP34" s="148"/>
      <c r="AKQ34" s="148"/>
      <c r="AKR34" s="148"/>
      <c r="AKS34" s="148"/>
      <c r="AKT34" s="148"/>
      <c r="AKU34" s="148"/>
      <c r="AKV34" s="148"/>
      <c r="AKW34" s="148"/>
      <c r="AKX34" s="148"/>
      <c r="AKY34" s="148"/>
      <c r="AKZ34" s="148"/>
      <c r="ALA34" s="148"/>
      <c r="ALB34" s="148"/>
      <c r="ALC34" s="148"/>
      <c r="ALD34" s="148"/>
      <c r="ALE34" s="148"/>
      <c r="ALF34" s="148"/>
      <c r="ALG34" s="148"/>
      <c r="ALH34" s="148"/>
      <c r="ALI34" s="148"/>
      <c r="ALJ34" s="148"/>
      <c r="ALK34" s="148"/>
      <c r="ALL34" s="148"/>
      <c r="ALM34" s="148"/>
      <c r="ALN34" s="148"/>
      <c r="ALO34" s="148"/>
      <c r="ALP34" s="148"/>
      <c r="ALQ34" s="148"/>
      <c r="ALR34" s="148"/>
      <c r="ALS34" s="148"/>
      <c r="ALT34" s="148"/>
      <c r="ALU34" s="148"/>
      <c r="ALV34" s="148"/>
      <c r="ALW34" s="148"/>
      <c r="ALX34" s="148"/>
      <c r="ALY34" s="148"/>
      <c r="ALZ34" s="148"/>
      <c r="AMA34" s="148"/>
      <c r="AMB34" s="148"/>
      <c r="AMC34" s="148"/>
      <c r="AMD34" s="148"/>
      <c r="AME34" s="148"/>
      <c r="AMF34" s="148"/>
      <c r="AMG34" s="148"/>
      <c r="AMH34" s="148"/>
      <c r="AMI34" s="148"/>
      <c r="AMJ34" s="148"/>
      <c r="AMK34" s="148"/>
      <c r="AML34" s="148"/>
    </row>
    <row r="35" spans="1:1026" s="142" customFormat="1">
      <c r="A35" s="148" t="str">
        <f t="shared" si="0"/>
        <v>LOAN.RM_RETURNED</v>
      </c>
      <c r="B35" s="134">
        <f t="shared" si="4"/>
        <v>110031</v>
      </c>
      <c r="C35" s="155">
        <v>0</v>
      </c>
      <c r="D35" s="155">
        <v>1</v>
      </c>
      <c r="E35" s="155">
        <f t="shared" si="1"/>
        <v>100000</v>
      </c>
      <c r="F35" s="155">
        <v>100000</v>
      </c>
      <c r="G35" s="155" t="s">
        <v>34</v>
      </c>
      <c r="H35" s="155">
        <v>100000</v>
      </c>
      <c r="I35" s="148" t="s">
        <v>505</v>
      </c>
      <c r="J35" s="155">
        <f>VLOOKUP(I35,T_FSM_TYPE!$A:$B,2,0)</f>
        <v>110000</v>
      </c>
      <c r="K35" s="142" t="s">
        <v>533</v>
      </c>
      <c r="L35" s="148" t="s">
        <v>37</v>
      </c>
      <c r="M35" s="216" t="str">
        <f t="shared" si="2"/>
        <v>RM_RETURNED</v>
      </c>
      <c r="N35" s="145" t="str">
        <f t="shared" si="3"/>
        <v>INSERT INTO T_FSM_STATE VALUES(110031, 0, 1, 100000, 100000, GETDATE(), 100000, 110000, 'RM_RETURNED', '?' ,'RM_RETURNED')</v>
      </c>
      <c r="O35" s="148"/>
      <c r="P35" s="148"/>
      <c r="Q35" s="148"/>
      <c r="R35" s="148"/>
      <c r="S35" s="148"/>
      <c r="T35" s="148"/>
      <c r="U35" s="148"/>
      <c r="V35" s="148"/>
      <c r="W35" s="148"/>
      <c r="X35" s="148"/>
      <c r="Y35" s="148"/>
      <c r="Z35" s="148"/>
      <c r="AA35" s="148"/>
      <c r="AB35" s="148"/>
      <c r="AC35" s="148"/>
      <c r="AD35" s="148"/>
      <c r="AE35" s="148"/>
      <c r="AF35" s="148"/>
      <c r="AG35" s="148"/>
      <c r="AH35" s="148"/>
      <c r="AI35" s="148"/>
      <c r="AJ35" s="148"/>
      <c r="AK35" s="148"/>
      <c r="AL35" s="148"/>
      <c r="AM35" s="148"/>
      <c r="AN35" s="148"/>
      <c r="AO35" s="148"/>
      <c r="AP35" s="148"/>
      <c r="AQ35" s="148"/>
      <c r="AR35" s="148"/>
      <c r="AS35" s="148"/>
      <c r="AT35" s="148"/>
      <c r="AU35" s="148"/>
      <c r="AV35" s="148"/>
      <c r="AW35" s="148"/>
      <c r="AX35" s="148"/>
      <c r="AY35" s="148"/>
      <c r="AZ35" s="148"/>
      <c r="BA35" s="148"/>
      <c r="BB35" s="148"/>
      <c r="BC35" s="148"/>
      <c r="BD35" s="148"/>
      <c r="BE35" s="148"/>
      <c r="BF35" s="148"/>
      <c r="BG35" s="148"/>
      <c r="BH35" s="148"/>
      <c r="BI35" s="148"/>
      <c r="BJ35" s="148"/>
      <c r="BK35" s="148"/>
      <c r="BL35" s="148"/>
      <c r="BM35" s="148"/>
      <c r="BN35" s="148"/>
      <c r="BO35" s="148"/>
      <c r="BP35" s="148"/>
      <c r="BQ35" s="148"/>
      <c r="BR35" s="148"/>
      <c r="BS35" s="148"/>
      <c r="BT35" s="148"/>
      <c r="BU35" s="148"/>
      <c r="BV35" s="148"/>
      <c r="BW35" s="148"/>
      <c r="BX35" s="148"/>
      <c r="BY35" s="148"/>
      <c r="BZ35" s="148"/>
      <c r="CA35" s="148"/>
      <c r="CB35" s="148"/>
      <c r="CC35" s="148"/>
      <c r="CD35" s="148"/>
      <c r="CE35" s="148"/>
      <c r="CF35" s="148"/>
      <c r="CG35" s="148"/>
      <c r="CH35" s="148"/>
      <c r="CI35" s="148"/>
      <c r="CJ35" s="148"/>
      <c r="CK35" s="148"/>
      <c r="CL35" s="148"/>
      <c r="CM35" s="148"/>
      <c r="CN35" s="148"/>
      <c r="CO35" s="148"/>
      <c r="CP35" s="148"/>
      <c r="CQ35" s="148"/>
      <c r="CR35" s="148"/>
      <c r="CS35" s="148"/>
      <c r="CT35" s="148"/>
      <c r="CU35" s="148"/>
      <c r="CV35" s="148"/>
      <c r="CW35" s="148"/>
      <c r="CX35" s="148"/>
      <c r="CY35" s="148"/>
      <c r="CZ35" s="148"/>
      <c r="DA35" s="148"/>
      <c r="DB35" s="148"/>
      <c r="DC35" s="148"/>
      <c r="DD35" s="148"/>
      <c r="DE35" s="148"/>
      <c r="DF35" s="148"/>
      <c r="DG35" s="148"/>
      <c r="DH35" s="148"/>
      <c r="DI35" s="148"/>
      <c r="DJ35" s="148"/>
      <c r="DK35" s="148"/>
      <c r="DL35" s="148"/>
      <c r="DM35" s="148"/>
      <c r="DN35" s="148"/>
      <c r="DO35" s="148"/>
      <c r="DP35" s="148"/>
      <c r="DQ35" s="148"/>
      <c r="DR35" s="148"/>
      <c r="DS35" s="148"/>
      <c r="DT35" s="148"/>
      <c r="DU35" s="148"/>
      <c r="DV35" s="148"/>
      <c r="DW35" s="148"/>
      <c r="DX35" s="148"/>
      <c r="DY35" s="148"/>
      <c r="DZ35" s="148"/>
      <c r="EA35" s="148"/>
      <c r="EB35" s="148"/>
      <c r="EC35" s="148"/>
      <c r="ED35" s="148"/>
      <c r="EE35" s="148"/>
      <c r="EF35" s="148"/>
      <c r="EG35" s="148"/>
      <c r="EH35" s="148"/>
      <c r="EI35" s="148"/>
      <c r="EJ35" s="148"/>
      <c r="EK35" s="148"/>
      <c r="EL35" s="148"/>
      <c r="EM35" s="148"/>
      <c r="EN35" s="148"/>
      <c r="EO35" s="148"/>
      <c r="EP35" s="148"/>
      <c r="EQ35" s="148"/>
      <c r="ER35" s="148"/>
      <c r="ES35" s="148"/>
      <c r="ET35" s="148"/>
      <c r="EU35" s="148"/>
      <c r="EV35" s="148"/>
      <c r="EW35" s="148"/>
      <c r="EX35" s="148"/>
      <c r="EY35" s="148"/>
      <c r="EZ35" s="148"/>
      <c r="FA35" s="148"/>
      <c r="FB35" s="148"/>
      <c r="FC35" s="148"/>
      <c r="FD35" s="148"/>
      <c r="FE35" s="148"/>
      <c r="FF35" s="148"/>
      <c r="FG35" s="148"/>
      <c r="FH35" s="148"/>
      <c r="FI35" s="148"/>
      <c r="FJ35" s="148"/>
      <c r="FK35" s="148"/>
      <c r="FL35" s="148"/>
      <c r="FM35" s="148"/>
      <c r="FN35" s="148"/>
      <c r="FO35" s="148"/>
      <c r="FP35" s="148"/>
      <c r="FQ35" s="148"/>
      <c r="FR35" s="148"/>
      <c r="FS35" s="148"/>
      <c r="FT35" s="148"/>
      <c r="FU35" s="148"/>
      <c r="FV35" s="148"/>
      <c r="FW35" s="148"/>
      <c r="FX35" s="148"/>
      <c r="FY35" s="148"/>
      <c r="FZ35" s="148"/>
      <c r="GA35" s="148"/>
      <c r="GB35" s="148"/>
      <c r="GC35" s="148"/>
      <c r="GD35" s="148"/>
      <c r="GE35" s="148"/>
      <c r="GF35" s="148"/>
      <c r="GG35" s="148"/>
      <c r="GH35" s="148"/>
      <c r="GI35" s="148"/>
      <c r="GJ35" s="148"/>
      <c r="GK35" s="148"/>
      <c r="GL35" s="148"/>
      <c r="GM35" s="148"/>
      <c r="GN35" s="148"/>
      <c r="GO35" s="148"/>
      <c r="GP35" s="148"/>
      <c r="GQ35" s="148"/>
      <c r="GR35" s="148"/>
      <c r="GS35" s="148"/>
      <c r="GT35" s="148"/>
      <c r="GU35" s="148"/>
      <c r="GV35" s="148"/>
      <c r="GW35" s="148"/>
      <c r="GX35" s="148"/>
      <c r="GY35" s="148"/>
      <c r="GZ35" s="148"/>
      <c r="HA35" s="148"/>
      <c r="HB35" s="148"/>
      <c r="HC35" s="148"/>
      <c r="HD35" s="148"/>
      <c r="HE35" s="148"/>
      <c r="HF35" s="148"/>
      <c r="HG35" s="148"/>
      <c r="HH35" s="148"/>
      <c r="HI35" s="148"/>
      <c r="HJ35" s="148"/>
      <c r="HK35" s="148"/>
      <c r="HL35" s="148"/>
      <c r="HM35" s="148"/>
      <c r="HN35" s="148"/>
      <c r="HO35" s="148"/>
      <c r="HP35" s="148"/>
      <c r="HQ35" s="148"/>
      <c r="HR35" s="148"/>
      <c r="HS35" s="148"/>
      <c r="HT35" s="148"/>
      <c r="HU35" s="148"/>
      <c r="HV35" s="148"/>
      <c r="HW35" s="148"/>
      <c r="HX35" s="148"/>
      <c r="HY35" s="148"/>
      <c r="HZ35" s="148"/>
      <c r="IA35" s="148"/>
      <c r="IB35" s="148"/>
      <c r="IC35" s="148"/>
      <c r="ID35" s="148"/>
      <c r="IE35" s="148"/>
      <c r="IF35" s="148"/>
      <c r="IG35" s="148"/>
      <c r="IH35" s="148"/>
      <c r="II35" s="148"/>
      <c r="IJ35" s="148"/>
      <c r="IK35" s="148"/>
      <c r="IL35" s="148"/>
      <c r="IM35" s="148"/>
      <c r="IN35" s="148"/>
      <c r="IO35" s="148"/>
      <c r="IP35" s="148"/>
      <c r="IQ35" s="148"/>
      <c r="IR35" s="148"/>
      <c r="IS35" s="148"/>
      <c r="IT35" s="148"/>
      <c r="IU35" s="148"/>
      <c r="IV35" s="148"/>
      <c r="IW35" s="148"/>
      <c r="IX35" s="148"/>
      <c r="IY35" s="148"/>
      <c r="IZ35" s="148"/>
      <c r="JA35" s="148"/>
      <c r="JB35" s="148"/>
      <c r="JC35" s="148"/>
      <c r="JD35" s="148"/>
      <c r="JE35" s="148"/>
      <c r="JF35" s="148"/>
      <c r="JG35" s="148"/>
      <c r="JH35" s="148"/>
      <c r="JI35" s="148"/>
      <c r="JJ35" s="148"/>
      <c r="JK35" s="148"/>
      <c r="JL35" s="148"/>
      <c r="JM35" s="148"/>
      <c r="JN35" s="148"/>
      <c r="JO35" s="148"/>
      <c r="JP35" s="148"/>
      <c r="JQ35" s="148"/>
      <c r="JR35" s="148"/>
      <c r="JS35" s="148"/>
      <c r="JT35" s="148"/>
      <c r="JU35" s="148"/>
      <c r="JV35" s="148"/>
      <c r="JW35" s="148"/>
      <c r="JX35" s="148"/>
      <c r="JY35" s="148"/>
      <c r="JZ35" s="148"/>
      <c r="KA35" s="148"/>
      <c r="KB35" s="148"/>
      <c r="KC35" s="148"/>
      <c r="KD35" s="148"/>
      <c r="KE35" s="148"/>
      <c r="KF35" s="148"/>
      <c r="KG35" s="148"/>
      <c r="KH35" s="148"/>
      <c r="KI35" s="148"/>
      <c r="KJ35" s="148"/>
      <c r="KK35" s="148"/>
      <c r="KL35" s="148"/>
      <c r="KM35" s="148"/>
      <c r="KN35" s="148"/>
      <c r="KO35" s="148"/>
      <c r="KP35" s="148"/>
      <c r="KQ35" s="148"/>
      <c r="KR35" s="148"/>
      <c r="KS35" s="148"/>
      <c r="KT35" s="148"/>
      <c r="KU35" s="148"/>
      <c r="KV35" s="148"/>
      <c r="KW35" s="148"/>
      <c r="KX35" s="148"/>
      <c r="KY35" s="148"/>
      <c r="KZ35" s="148"/>
      <c r="LA35" s="148"/>
      <c r="LB35" s="148"/>
      <c r="LC35" s="148"/>
      <c r="LD35" s="148"/>
      <c r="LE35" s="148"/>
      <c r="LF35" s="148"/>
      <c r="LG35" s="148"/>
      <c r="LH35" s="148"/>
      <c r="LI35" s="148"/>
      <c r="LJ35" s="148"/>
      <c r="LK35" s="148"/>
      <c r="LL35" s="148"/>
      <c r="LM35" s="148"/>
      <c r="LN35" s="148"/>
      <c r="LO35" s="148"/>
      <c r="LP35" s="148"/>
      <c r="LQ35" s="148"/>
      <c r="LR35" s="148"/>
      <c r="LS35" s="148"/>
      <c r="LT35" s="148"/>
      <c r="LU35" s="148"/>
      <c r="LV35" s="148"/>
      <c r="LW35" s="148"/>
      <c r="LX35" s="148"/>
      <c r="LY35" s="148"/>
      <c r="LZ35" s="148"/>
      <c r="MA35" s="148"/>
      <c r="MB35" s="148"/>
      <c r="MC35" s="148"/>
      <c r="MD35" s="148"/>
      <c r="ME35" s="148"/>
      <c r="MF35" s="148"/>
      <c r="MG35" s="148"/>
      <c r="MH35" s="148"/>
      <c r="MI35" s="148"/>
      <c r="MJ35" s="148"/>
      <c r="MK35" s="148"/>
      <c r="ML35" s="148"/>
      <c r="MM35" s="148"/>
      <c r="MN35" s="148"/>
      <c r="MO35" s="148"/>
      <c r="MP35" s="148"/>
      <c r="MQ35" s="148"/>
      <c r="MR35" s="148"/>
      <c r="MS35" s="148"/>
      <c r="MT35" s="148"/>
      <c r="MU35" s="148"/>
      <c r="MV35" s="148"/>
      <c r="MW35" s="148"/>
      <c r="MX35" s="148"/>
      <c r="MY35" s="148"/>
      <c r="MZ35" s="148"/>
      <c r="NA35" s="148"/>
      <c r="NB35" s="148"/>
      <c r="NC35" s="148"/>
      <c r="ND35" s="148"/>
      <c r="NE35" s="148"/>
      <c r="NF35" s="148"/>
      <c r="NG35" s="148"/>
      <c r="NH35" s="148"/>
      <c r="NI35" s="148"/>
      <c r="NJ35" s="148"/>
      <c r="NK35" s="148"/>
      <c r="NL35" s="148"/>
      <c r="NM35" s="148"/>
      <c r="NN35" s="148"/>
      <c r="NO35" s="148"/>
      <c r="NP35" s="148"/>
      <c r="NQ35" s="148"/>
      <c r="NR35" s="148"/>
      <c r="NS35" s="148"/>
      <c r="NT35" s="148"/>
      <c r="NU35" s="148"/>
      <c r="NV35" s="148"/>
      <c r="NW35" s="148"/>
      <c r="NX35" s="148"/>
      <c r="NY35" s="148"/>
      <c r="NZ35" s="148"/>
      <c r="OA35" s="148"/>
      <c r="OB35" s="148"/>
      <c r="OC35" s="148"/>
      <c r="OD35" s="148"/>
      <c r="OE35" s="148"/>
      <c r="OF35" s="148"/>
      <c r="OG35" s="148"/>
      <c r="OH35" s="148"/>
      <c r="OI35" s="148"/>
      <c r="OJ35" s="148"/>
      <c r="OK35" s="148"/>
      <c r="OL35" s="148"/>
      <c r="OM35" s="148"/>
      <c r="ON35" s="148"/>
      <c r="OO35" s="148"/>
      <c r="OP35" s="148"/>
      <c r="OQ35" s="148"/>
      <c r="OR35" s="148"/>
      <c r="OS35" s="148"/>
      <c r="OT35" s="148"/>
      <c r="OU35" s="148"/>
      <c r="OV35" s="148"/>
      <c r="OW35" s="148"/>
      <c r="OX35" s="148"/>
      <c r="OY35" s="148"/>
      <c r="OZ35" s="148"/>
      <c r="PA35" s="148"/>
      <c r="PB35" s="148"/>
      <c r="PC35" s="148"/>
      <c r="PD35" s="148"/>
      <c r="PE35" s="148"/>
      <c r="PF35" s="148"/>
      <c r="PG35" s="148"/>
      <c r="PH35" s="148"/>
      <c r="PI35" s="148"/>
      <c r="PJ35" s="148"/>
      <c r="PK35" s="148"/>
      <c r="PL35" s="148"/>
      <c r="PM35" s="148"/>
      <c r="PN35" s="148"/>
      <c r="PO35" s="148"/>
      <c r="PP35" s="148"/>
      <c r="PQ35" s="148"/>
      <c r="PR35" s="148"/>
      <c r="PS35" s="148"/>
      <c r="PT35" s="148"/>
      <c r="PU35" s="148"/>
      <c r="PV35" s="148"/>
      <c r="PW35" s="148"/>
      <c r="PX35" s="148"/>
      <c r="PY35" s="148"/>
      <c r="PZ35" s="148"/>
      <c r="QA35" s="148"/>
      <c r="QB35" s="148"/>
      <c r="QC35" s="148"/>
      <c r="QD35" s="148"/>
      <c r="QE35" s="148"/>
      <c r="QF35" s="148"/>
      <c r="QG35" s="148"/>
      <c r="QH35" s="148"/>
      <c r="QI35" s="148"/>
      <c r="QJ35" s="148"/>
      <c r="QK35" s="148"/>
      <c r="QL35" s="148"/>
      <c r="QM35" s="148"/>
      <c r="QN35" s="148"/>
      <c r="QO35" s="148"/>
      <c r="QP35" s="148"/>
      <c r="QQ35" s="148"/>
      <c r="QR35" s="148"/>
      <c r="QS35" s="148"/>
      <c r="QT35" s="148"/>
      <c r="QU35" s="148"/>
      <c r="QV35" s="148"/>
      <c r="QW35" s="148"/>
      <c r="QX35" s="148"/>
      <c r="QY35" s="148"/>
      <c r="QZ35" s="148"/>
      <c r="RA35" s="148"/>
      <c r="RB35" s="148"/>
      <c r="RC35" s="148"/>
      <c r="RD35" s="148"/>
      <c r="RE35" s="148"/>
      <c r="RF35" s="148"/>
      <c r="RG35" s="148"/>
      <c r="RH35" s="148"/>
      <c r="RI35" s="148"/>
      <c r="RJ35" s="148"/>
      <c r="RK35" s="148"/>
      <c r="RL35" s="148"/>
      <c r="RM35" s="148"/>
      <c r="RN35" s="148"/>
      <c r="RO35" s="148"/>
      <c r="RP35" s="148"/>
      <c r="RQ35" s="148"/>
      <c r="RR35" s="148"/>
      <c r="RS35" s="148"/>
      <c r="RT35" s="148"/>
      <c r="RU35" s="148"/>
      <c r="RV35" s="148"/>
      <c r="RW35" s="148"/>
      <c r="RX35" s="148"/>
      <c r="RY35" s="148"/>
      <c r="RZ35" s="148"/>
      <c r="SA35" s="148"/>
      <c r="SB35" s="148"/>
      <c r="SC35" s="148"/>
      <c r="SD35" s="148"/>
      <c r="SE35" s="148"/>
      <c r="SF35" s="148"/>
      <c r="SG35" s="148"/>
      <c r="SH35" s="148"/>
      <c r="SI35" s="148"/>
      <c r="SJ35" s="148"/>
      <c r="SK35" s="148"/>
      <c r="SL35" s="148"/>
      <c r="SM35" s="148"/>
      <c r="SN35" s="148"/>
      <c r="SO35" s="148"/>
      <c r="SP35" s="148"/>
      <c r="SQ35" s="148"/>
      <c r="SR35" s="148"/>
      <c r="SS35" s="148"/>
      <c r="ST35" s="148"/>
      <c r="SU35" s="148"/>
      <c r="SV35" s="148"/>
      <c r="SW35" s="148"/>
      <c r="SX35" s="148"/>
      <c r="SY35" s="148"/>
      <c r="SZ35" s="148"/>
      <c r="TA35" s="148"/>
      <c r="TB35" s="148"/>
      <c r="TC35" s="148"/>
      <c r="TD35" s="148"/>
      <c r="TE35" s="148"/>
      <c r="TF35" s="148"/>
      <c r="TG35" s="148"/>
      <c r="TH35" s="148"/>
      <c r="TI35" s="148"/>
      <c r="TJ35" s="148"/>
      <c r="TK35" s="148"/>
      <c r="TL35" s="148"/>
      <c r="TM35" s="148"/>
      <c r="TN35" s="148"/>
      <c r="TO35" s="148"/>
      <c r="TP35" s="148"/>
      <c r="TQ35" s="148"/>
      <c r="TR35" s="148"/>
      <c r="TS35" s="148"/>
      <c r="TT35" s="148"/>
      <c r="TU35" s="148"/>
      <c r="TV35" s="148"/>
      <c r="TW35" s="148"/>
      <c r="TX35" s="148"/>
      <c r="TY35" s="148"/>
      <c r="TZ35" s="148"/>
      <c r="UA35" s="148"/>
      <c r="UB35" s="148"/>
      <c r="UC35" s="148"/>
      <c r="UD35" s="148"/>
      <c r="UE35" s="148"/>
      <c r="UF35" s="148"/>
      <c r="UG35" s="148"/>
      <c r="UH35" s="148"/>
      <c r="UI35" s="148"/>
      <c r="UJ35" s="148"/>
      <c r="UK35" s="148"/>
      <c r="UL35" s="148"/>
      <c r="UM35" s="148"/>
      <c r="UN35" s="148"/>
      <c r="UO35" s="148"/>
      <c r="UP35" s="148"/>
      <c r="UQ35" s="148"/>
      <c r="UR35" s="148"/>
      <c r="US35" s="148"/>
      <c r="UT35" s="148"/>
      <c r="UU35" s="148"/>
      <c r="UV35" s="148"/>
      <c r="UW35" s="148"/>
      <c r="UX35" s="148"/>
      <c r="UY35" s="148"/>
      <c r="UZ35" s="148"/>
      <c r="VA35" s="148"/>
      <c r="VB35" s="148"/>
      <c r="VC35" s="148"/>
      <c r="VD35" s="148"/>
      <c r="VE35" s="148"/>
      <c r="VF35" s="148"/>
      <c r="VG35" s="148"/>
      <c r="VH35" s="148"/>
      <c r="VI35" s="148"/>
      <c r="VJ35" s="148"/>
      <c r="VK35" s="148"/>
      <c r="VL35" s="148"/>
      <c r="VM35" s="148"/>
      <c r="VN35" s="148"/>
      <c r="VO35" s="148"/>
      <c r="VP35" s="148"/>
      <c r="VQ35" s="148"/>
      <c r="VR35" s="148"/>
      <c r="VS35" s="148"/>
      <c r="VT35" s="148"/>
      <c r="VU35" s="148"/>
      <c r="VV35" s="148"/>
      <c r="VW35" s="148"/>
      <c r="VX35" s="148"/>
      <c r="VY35" s="148"/>
      <c r="VZ35" s="148"/>
      <c r="WA35" s="148"/>
      <c r="WB35" s="148"/>
      <c r="WC35" s="148"/>
      <c r="WD35" s="148"/>
      <c r="WE35" s="148"/>
      <c r="WF35" s="148"/>
      <c r="WG35" s="148"/>
      <c r="WH35" s="148"/>
      <c r="WI35" s="148"/>
      <c r="WJ35" s="148"/>
      <c r="WK35" s="148"/>
      <c r="WL35" s="148"/>
      <c r="WM35" s="148"/>
      <c r="WN35" s="148"/>
      <c r="WO35" s="148"/>
      <c r="WP35" s="148"/>
      <c r="WQ35" s="148"/>
      <c r="WR35" s="148"/>
      <c r="WS35" s="148"/>
      <c r="WT35" s="148"/>
      <c r="WU35" s="148"/>
      <c r="WV35" s="148"/>
      <c r="WW35" s="148"/>
      <c r="WX35" s="148"/>
      <c r="WY35" s="148"/>
      <c r="WZ35" s="148"/>
      <c r="XA35" s="148"/>
      <c r="XB35" s="148"/>
      <c r="XC35" s="148"/>
      <c r="XD35" s="148"/>
      <c r="XE35" s="148"/>
      <c r="XF35" s="148"/>
      <c r="XG35" s="148"/>
      <c r="XH35" s="148"/>
      <c r="XI35" s="148"/>
      <c r="XJ35" s="148"/>
      <c r="XK35" s="148"/>
      <c r="XL35" s="148"/>
      <c r="XM35" s="148"/>
      <c r="XN35" s="148"/>
      <c r="XO35" s="148"/>
      <c r="XP35" s="148"/>
      <c r="XQ35" s="148"/>
      <c r="XR35" s="148"/>
      <c r="XS35" s="148"/>
      <c r="XT35" s="148"/>
      <c r="XU35" s="148"/>
      <c r="XV35" s="148"/>
      <c r="XW35" s="148"/>
      <c r="XX35" s="148"/>
      <c r="XY35" s="148"/>
      <c r="XZ35" s="148"/>
      <c r="YA35" s="148"/>
      <c r="YB35" s="148"/>
      <c r="YC35" s="148"/>
      <c r="YD35" s="148"/>
      <c r="YE35" s="148"/>
      <c r="YF35" s="148"/>
      <c r="YG35" s="148"/>
      <c r="YH35" s="148"/>
      <c r="YI35" s="148"/>
      <c r="YJ35" s="148"/>
      <c r="YK35" s="148"/>
      <c r="YL35" s="148"/>
      <c r="YM35" s="148"/>
      <c r="YN35" s="148"/>
      <c r="YO35" s="148"/>
      <c r="YP35" s="148"/>
      <c r="YQ35" s="148"/>
      <c r="YR35" s="148"/>
      <c r="YS35" s="148"/>
      <c r="YT35" s="148"/>
      <c r="YU35" s="148"/>
      <c r="YV35" s="148"/>
      <c r="YW35" s="148"/>
      <c r="YX35" s="148"/>
      <c r="YY35" s="148"/>
      <c r="YZ35" s="148"/>
      <c r="ZA35" s="148"/>
      <c r="ZB35" s="148"/>
      <c r="ZC35" s="148"/>
      <c r="ZD35" s="148"/>
      <c r="ZE35" s="148"/>
      <c r="ZF35" s="148"/>
      <c r="ZG35" s="148"/>
      <c r="ZH35" s="148"/>
      <c r="ZI35" s="148"/>
      <c r="ZJ35" s="148"/>
      <c r="ZK35" s="148"/>
      <c r="ZL35" s="148"/>
      <c r="ZM35" s="148"/>
      <c r="ZN35" s="148"/>
      <c r="ZO35" s="148"/>
      <c r="ZP35" s="148"/>
      <c r="ZQ35" s="148"/>
      <c r="ZR35" s="148"/>
      <c r="ZS35" s="148"/>
      <c r="ZT35" s="148"/>
      <c r="ZU35" s="148"/>
      <c r="ZV35" s="148"/>
      <c r="ZW35" s="148"/>
      <c r="ZX35" s="148"/>
      <c r="ZY35" s="148"/>
      <c r="ZZ35" s="148"/>
      <c r="AAA35" s="148"/>
      <c r="AAB35" s="148"/>
      <c r="AAC35" s="148"/>
      <c r="AAD35" s="148"/>
      <c r="AAE35" s="148"/>
      <c r="AAF35" s="148"/>
      <c r="AAG35" s="148"/>
      <c r="AAH35" s="148"/>
      <c r="AAI35" s="148"/>
      <c r="AAJ35" s="148"/>
      <c r="AAK35" s="148"/>
      <c r="AAL35" s="148"/>
      <c r="AAM35" s="148"/>
      <c r="AAN35" s="148"/>
      <c r="AAO35" s="148"/>
      <c r="AAP35" s="148"/>
      <c r="AAQ35" s="148"/>
      <c r="AAR35" s="148"/>
      <c r="AAS35" s="148"/>
      <c r="AAT35" s="148"/>
      <c r="AAU35" s="148"/>
      <c r="AAV35" s="148"/>
      <c r="AAW35" s="148"/>
      <c r="AAX35" s="148"/>
      <c r="AAY35" s="148"/>
      <c r="AAZ35" s="148"/>
      <c r="ABA35" s="148"/>
      <c r="ABB35" s="148"/>
      <c r="ABC35" s="148"/>
      <c r="ABD35" s="148"/>
      <c r="ABE35" s="148"/>
      <c r="ABF35" s="148"/>
      <c r="ABG35" s="148"/>
      <c r="ABH35" s="148"/>
      <c r="ABI35" s="148"/>
      <c r="ABJ35" s="148"/>
      <c r="ABK35" s="148"/>
      <c r="ABL35" s="148"/>
      <c r="ABM35" s="148"/>
      <c r="ABN35" s="148"/>
      <c r="ABO35" s="148"/>
      <c r="ABP35" s="148"/>
      <c r="ABQ35" s="148"/>
      <c r="ABR35" s="148"/>
      <c r="ABS35" s="148"/>
      <c r="ABT35" s="148"/>
      <c r="ABU35" s="148"/>
      <c r="ABV35" s="148"/>
      <c r="ABW35" s="148"/>
      <c r="ABX35" s="148"/>
      <c r="ABY35" s="148"/>
      <c r="ABZ35" s="148"/>
      <c r="ACA35" s="148"/>
      <c r="ACB35" s="148"/>
      <c r="ACC35" s="148"/>
      <c r="ACD35" s="148"/>
      <c r="ACE35" s="148"/>
      <c r="ACF35" s="148"/>
      <c r="ACG35" s="148"/>
      <c r="ACH35" s="148"/>
      <c r="ACI35" s="148"/>
      <c r="ACJ35" s="148"/>
      <c r="ACK35" s="148"/>
      <c r="ACL35" s="148"/>
      <c r="ACM35" s="148"/>
      <c r="ACN35" s="148"/>
      <c r="ACO35" s="148"/>
      <c r="ACP35" s="148"/>
      <c r="ACQ35" s="148"/>
      <c r="ACR35" s="148"/>
      <c r="ACS35" s="148"/>
      <c r="ACT35" s="148"/>
      <c r="ACU35" s="148"/>
      <c r="ACV35" s="148"/>
      <c r="ACW35" s="148"/>
      <c r="ACX35" s="148"/>
      <c r="ACY35" s="148"/>
      <c r="ACZ35" s="148"/>
      <c r="ADA35" s="148"/>
      <c r="ADB35" s="148"/>
      <c r="ADC35" s="148"/>
      <c r="ADD35" s="148"/>
      <c r="ADE35" s="148"/>
      <c r="ADF35" s="148"/>
      <c r="ADG35" s="148"/>
      <c r="ADH35" s="148"/>
      <c r="ADI35" s="148"/>
      <c r="ADJ35" s="148"/>
      <c r="ADK35" s="148"/>
      <c r="ADL35" s="148"/>
      <c r="ADM35" s="148"/>
      <c r="ADN35" s="148"/>
      <c r="ADO35" s="148"/>
      <c r="ADP35" s="148"/>
      <c r="ADQ35" s="148"/>
      <c r="ADR35" s="148"/>
      <c r="ADS35" s="148"/>
      <c r="ADT35" s="148"/>
      <c r="ADU35" s="148"/>
      <c r="ADV35" s="148"/>
      <c r="ADW35" s="148"/>
      <c r="ADX35" s="148"/>
      <c r="ADY35" s="148"/>
      <c r="ADZ35" s="148"/>
      <c r="AEA35" s="148"/>
      <c r="AEB35" s="148"/>
      <c r="AEC35" s="148"/>
      <c r="AED35" s="148"/>
      <c r="AEE35" s="148"/>
      <c r="AEF35" s="148"/>
      <c r="AEG35" s="148"/>
      <c r="AEH35" s="148"/>
      <c r="AEI35" s="148"/>
      <c r="AEJ35" s="148"/>
      <c r="AEK35" s="148"/>
      <c r="AEL35" s="148"/>
      <c r="AEM35" s="148"/>
      <c r="AEN35" s="148"/>
      <c r="AEO35" s="148"/>
      <c r="AEP35" s="148"/>
      <c r="AEQ35" s="148"/>
      <c r="AER35" s="148"/>
      <c r="AES35" s="148"/>
      <c r="AET35" s="148"/>
      <c r="AEU35" s="148"/>
      <c r="AEV35" s="148"/>
      <c r="AEW35" s="148"/>
      <c r="AEX35" s="148"/>
      <c r="AEY35" s="148"/>
      <c r="AEZ35" s="148"/>
      <c r="AFA35" s="148"/>
      <c r="AFB35" s="148"/>
      <c r="AFC35" s="148"/>
      <c r="AFD35" s="148"/>
      <c r="AFE35" s="148"/>
      <c r="AFF35" s="148"/>
      <c r="AFG35" s="148"/>
      <c r="AFH35" s="148"/>
      <c r="AFI35" s="148"/>
      <c r="AFJ35" s="148"/>
      <c r="AFK35" s="148"/>
      <c r="AFL35" s="148"/>
      <c r="AFM35" s="148"/>
      <c r="AFN35" s="148"/>
      <c r="AFO35" s="148"/>
      <c r="AFP35" s="148"/>
      <c r="AFQ35" s="148"/>
      <c r="AFR35" s="148"/>
      <c r="AFS35" s="148"/>
      <c r="AFT35" s="148"/>
      <c r="AFU35" s="148"/>
      <c r="AFV35" s="148"/>
      <c r="AFW35" s="148"/>
      <c r="AFX35" s="148"/>
      <c r="AFY35" s="148"/>
      <c r="AFZ35" s="148"/>
      <c r="AGA35" s="148"/>
      <c r="AGB35" s="148"/>
      <c r="AGC35" s="148"/>
      <c r="AGD35" s="148"/>
      <c r="AGE35" s="148"/>
      <c r="AGF35" s="148"/>
      <c r="AGG35" s="148"/>
      <c r="AGH35" s="148"/>
      <c r="AGI35" s="148"/>
      <c r="AGJ35" s="148"/>
      <c r="AGK35" s="148"/>
      <c r="AGL35" s="148"/>
      <c r="AGM35" s="148"/>
      <c r="AGN35" s="148"/>
      <c r="AGO35" s="148"/>
      <c r="AGP35" s="148"/>
      <c r="AGQ35" s="148"/>
      <c r="AGR35" s="148"/>
      <c r="AGS35" s="148"/>
      <c r="AGT35" s="148"/>
      <c r="AGU35" s="148"/>
      <c r="AGV35" s="148"/>
      <c r="AGW35" s="148"/>
      <c r="AGX35" s="148"/>
      <c r="AGY35" s="148"/>
      <c r="AGZ35" s="148"/>
      <c r="AHA35" s="148"/>
      <c r="AHB35" s="148"/>
      <c r="AHC35" s="148"/>
      <c r="AHD35" s="148"/>
      <c r="AHE35" s="148"/>
      <c r="AHF35" s="148"/>
      <c r="AHG35" s="148"/>
      <c r="AHH35" s="148"/>
      <c r="AHI35" s="148"/>
      <c r="AHJ35" s="148"/>
      <c r="AHK35" s="148"/>
      <c r="AHL35" s="148"/>
      <c r="AHM35" s="148"/>
      <c r="AHN35" s="148"/>
      <c r="AHO35" s="148"/>
      <c r="AHP35" s="148"/>
      <c r="AHQ35" s="148"/>
      <c r="AHR35" s="148"/>
      <c r="AHS35" s="148"/>
      <c r="AHT35" s="148"/>
      <c r="AHU35" s="148"/>
      <c r="AHV35" s="148"/>
      <c r="AHW35" s="148"/>
      <c r="AHX35" s="148"/>
      <c r="AHY35" s="148"/>
      <c r="AHZ35" s="148"/>
      <c r="AIA35" s="148"/>
      <c r="AIB35" s="148"/>
      <c r="AIC35" s="148"/>
      <c r="AID35" s="148"/>
      <c r="AIE35" s="148"/>
      <c r="AIF35" s="148"/>
      <c r="AIG35" s="148"/>
      <c r="AIH35" s="148"/>
      <c r="AII35" s="148"/>
      <c r="AIJ35" s="148"/>
      <c r="AIK35" s="148"/>
      <c r="AIL35" s="148"/>
      <c r="AIM35" s="148"/>
      <c r="AIN35" s="148"/>
      <c r="AIO35" s="148"/>
      <c r="AIP35" s="148"/>
      <c r="AIQ35" s="148"/>
      <c r="AIR35" s="148"/>
      <c r="AIS35" s="148"/>
      <c r="AIT35" s="148"/>
      <c r="AIU35" s="148"/>
      <c r="AIV35" s="148"/>
      <c r="AIW35" s="148"/>
      <c r="AIX35" s="148"/>
      <c r="AIY35" s="148"/>
      <c r="AIZ35" s="148"/>
      <c r="AJA35" s="148"/>
      <c r="AJB35" s="148"/>
      <c r="AJC35" s="148"/>
      <c r="AJD35" s="148"/>
      <c r="AJE35" s="148"/>
      <c r="AJF35" s="148"/>
      <c r="AJG35" s="148"/>
      <c r="AJH35" s="148"/>
      <c r="AJI35" s="148"/>
      <c r="AJJ35" s="148"/>
      <c r="AJK35" s="148"/>
      <c r="AJL35" s="148"/>
      <c r="AJM35" s="148"/>
      <c r="AJN35" s="148"/>
      <c r="AJO35" s="148"/>
      <c r="AJP35" s="148"/>
      <c r="AJQ35" s="148"/>
      <c r="AJR35" s="148"/>
      <c r="AJS35" s="148"/>
      <c r="AJT35" s="148"/>
      <c r="AJU35" s="148"/>
      <c r="AJV35" s="148"/>
      <c r="AJW35" s="148"/>
      <c r="AJX35" s="148"/>
      <c r="AJY35" s="148"/>
      <c r="AJZ35" s="148"/>
      <c r="AKA35" s="148"/>
      <c r="AKB35" s="148"/>
      <c r="AKC35" s="148"/>
      <c r="AKD35" s="148"/>
      <c r="AKE35" s="148"/>
      <c r="AKF35" s="148"/>
      <c r="AKG35" s="148"/>
      <c r="AKH35" s="148"/>
      <c r="AKI35" s="148"/>
      <c r="AKJ35" s="148"/>
      <c r="AKK35" s="148"/>
      <c r="AKL35" s="148"/>
      <c r="AKM35" s="148"/>
      <c r="AKN35" s="148"/>
      <c r="AKO35" s="148"/>
      <c r="AKP35" s="148"/>
      <c r="AKQ35" s="148"/>
      <c r="AKR35" s="148"/>
      <c r="AKS35" s="148"/>
      <c r="AKT35" s="148"/>
      <c r="AKU35" s="148"/>
      <c r="AKV35" s="148"/>
      <c r="AKW35" s="148"/>
      <c r="AKX35" s="148"/>
      <c r="AKY35" s="148"/>
      <c r="AKZ35" s="148"/>
      <c r="ALA35" s="148"/>
      <c r="ALB35" s="148"/>
      <c r="ALC35" s="148"/>
      <c r="ALD35" s="148"/>
      <c r="ALE35" s="148"/>
      <c r="ALF35" s="148"/>
      <c r="ALG35" s="148"/>
      <c r="ALH35" s="148"/>
      <c r="ALI35" s="148"/>
      <c r="ALJ35" s="148"/>
      <c r="ALK35" s="148"/>
      <c r="ALL35" s="148"/>
      <c r="ALM35" s="148"/>
      <c r="ALN35" s="148"/>
      <c r="ALO35" s="148"/>
      <c r="ALP35" s="148"/>
      <c r="ALQ35" s="148"/>
      <c r="ALR35" s="148"/>
      <c r="ALS35" s="148"/>
      <c r="ALT35" s="148"/>
      <c r="ALU35" s="148"/>
      <c r="ALV35" s="148"/>
      <c r="ALW35" s="148"/>
      <c r="ALX35" s="148"/>
      <c r="ALY35" s="148"/>
      <c r="ALZ35" s="148"/>
      <c r="AMA35" s="148"/>
      <c r="AMB35" s="148"/>
      <c r="AMC35" s="148"/>
      <c r="AMD35" s="148"/>
      <c r="AME35" s="148"/>
      <c r="AMF35" s="148"/>
      <c r="AMG35" s="148"/>
      <c r="AMH35" s="148"/>
      <c r="AMI35" s="148"/>
      <c r="AMJ35" s="148"/>
      <c r="AMK35" s="148"/>
      <c r="AML35" s="148"/>
    </row>
    <row r="36" spans="1:1026" s="142" customFormat="1">
      <c r="A36" s="148" t="str">
        <f t="shared" si="0"/>
        <v>LOAN.RM_DECLINED</v>
      </c>
      <c r="B36" s="134">
        <f t="shared" si="4"/>
        <v>110032</v>
      </c>
      <c r="C36" s="155">
        <v>0</v>
      </c>
      <c r="D36" s="155">
        <v>1</v>
      </c>
      <c r="E36" s="155">
        <f t="shared" si="1"/>
        <v>100000</v>
      </c>
      <c r="F36" s="155">
        <v>100000</v>
      </c>
      <c r="G36" s="155" t="s">
        <v>34</v>
      </c>
      <c r="H36" s="155">
        <v>100000</v>
      </c>
      <c r="I36" s="148" t="s">
        <v>505</v>
      </c>
      <c r="J36" s="155">
        <f>VLOOKUP(I36,T_FSM_TYPE!$A:$B,2,0)</f>
        <v>110000</v>
      </c>
      <c r="K36" s="142" t="s">
        <v>594</v>
      </c>
      <c r="L36" s="148" t="s">
        <v>37</v>
      </c>
      <c r="M36" s="216" t="str">
        <f t="shared" si="2"/>
        <v>RM_DECLINED</v>
      </c>
      <c r="N36" s="145" t="str">
        <f t="shared" si="3"/>
        <v>INSERT INTO T_FSM_STATE VALUES(110032, 0, 1, 100000, 100000, GETDATE(), 100000, 110000, 'RM_DECLINED', '?' ,'RM_DECLINED')</v>
      </c>
      <c r="O36" s="148"/>
      <c r="P36" s="148"/>
      <c r="Q36" s="148"/>
      <c r="R36" s="148"/>
      <c r="S36" s="148"/>
      <c r="T36" s="148"/>
      <c r="U36" s="148"/>
      <c r="V36" s="148"/>
      <c r="W36" s="148"/>
      <c r="X36" s="148"/>
      <c r="Y36" s="148"/>
      <c r="Z36" s="148"/>
      <c r="AA36" s="148"/>
      <c r="AB36" s="148"/>
      <c r="AC36" s="148"/>
      <c r="AD36" s="148"/>
      <c r="AE36" s="148"/>
      <c r="AF36" s="148"/>
      <c r="AG36" s="148"/>
      <c r="AH36" s="148"/>
      <c r="AI36" s="148"/>
      <c r="AJ36" s="148"/>
      <c r="AK36" s="148"/>
      <c r="AL36" s="148"/>
      <c r="AM36" s="148"/>
      <c r="AN36" s="148"/>
      <c r="AO36" s="148"/>
      <c r="AP36" s="148"/>
      <c r="AQ36" s="148"/>
      <c r="AR36" s="148"/>
      <c r="AS36" s="148"/>
      <c r="AT36" s="148"/>
      <c r="AU36" s="148"/>
      <c r="AV36" s="148"/>
      <c r="AW36" s="148"/>
      <c r="AX36" s="148"/>
      <c r="AY36" s="148"/>
      <c r="AZ36" s="148"/>
      <c r="BA36" s="148"/>
      <c r="BB36" s="148"/>
      <c r="BC36" s="148"/>
      <c r="BD36" s="148"/>
      <c r="BE36" s="148"/>
      <c r="BF36" s="148"/>
      <c r="BG36" s="148"/>
      <c r="BH36" s="148"/>
      <c r="BI36" s="148"/>
      <c r="BJ36" s="148"/>
      <c r="BK36" s="148"/>
      <c r="BL36" s="148"/>
      <c r="BM36" s="148"/>
      <c r="BN36" s="148"/>
      <c r="BO36" s="148"/>
      <c r="BP36" s="148"/>
      <c r="BQ36" s="148"/>
      <c r="BR36" s="148"/>
      <c r="BS36" s="148"/>
      <c r="BT36" s="148"/>
      <c r="BU36" s="148"/>
      <c r="BV36" s="148"/>
      <c r="BW36" s="148"/>
      <c r="BX36" s="148"/>
      <c r="BY36" s="148"/>
      <c r="BZ36" s="148"/>
      <c r="CA36" s="148"/>
      <c r="CB36" s="148"/>
      <c r="CC36" s="148"/>
      <c r="CD36" s="148"/>
      <c r="CE36" s="148"/>
      <c r="CF36" s="148"/>
      <c r="CG36" s="148"/>
      <c r="CH36" s="148"/>
      <c r="CI36" s="148"/>
      <c r="CJ36" s="148"/>
      <c r="CK36" s="148"/>
      <c r="CL36" s="148"/>
      <c r="CM36" s="148"/>
      <c r="CN36" s="148"/>
      <c r="CO36" s="148"/>
      <c r="CP36" s="148"/>
      <c r="CQ36" s="148"/>
      <c r="CR36" s="148"/>
      <c r="CS36" s="148"/>
      <c r="CT36" s="148"/>
      <c r="CU36" s="148"/>
      <c r="CV36" s="148"/>
      <c r="CW36" s="148"/>
      <c r="CX36" s="148"/>
      <c r="CY36" s="148"/>
      <c r="CZ36" s="148"/>
      <c r="DA36" s="148"/>
      <c r="DB36" s="148"/>
      <c r="DC36" s="148"/>
      <c r="DD36" s="148"/>
      <c r="DE36" s="148"/>
      <c r="DF36" s="148"/>
      <c r="DG36" s="148"/>
      <c r="DH36" s="148"/>
      <c r="DI36" s="148"/>
      <c r="DJ36" s="148"/>
      <c r="DK36" s="148"/>
      <c r="DL36" s="148"/>
      <c r="DM36" s="148"/>
      <c r="DN36" s="148"/>
      <c r="DO36" s="148"/>
      <c r="DP36" s="148"/>
      <c r="DQ36" s="148"/>
      <c r="DR36" s="148"/>
      <c r="DS36" s="148"/>
      <c r="DT36" s="148"/>
      <c r="DU36" s="148"/>
      <c r="DV36" s="148"/>
      <c r="DW36" s="148"/>
      <c r="DX36" s="148"/>
      <c r="DY36" s="148"/>
      <c r="DZ36" s="148"/>
      <c r="EA36" s="148"/>
      <c r="EB36" s="148"/>
      <c r="EC36" s="148"/>
      <c r="ED36" s="148"/>
      <c r="EE36" s="148"/>
      <c r="EF36" s="148"/>
      <c r="EG36" s="148"/>
      <c r="EH36" s="148"/>
      <c r="EI36" s="148"/>
      <c r="EJ36" s="148"/>
      <c r="EK36" s="148"/>
      <c r="EL36" s="148"/>
      <c r="EM36" s="148"/>
      <c r="EN36" s="148"/>
      <c r="EO36" s="148"/>
      <c r="EP36" s="148"/>
      <c r="EQ36" s="148"/>
      <c r="ER36" s="148"/>
      <c r="ES36" s="148"/>
      <c r="ET36" s="148"/>
      <c r="EU36" s="148"/>
      <c r="EV36" s="148"/>
      <c r="EW36" s="148"/>
      <c r="EX36" s="148"/>
      <c r="EY36" s="148"/>
      <c r="EZ36" s="148"/>
      <c r="FA36" s="148"/>
      <c r="FB36" s="148"/>
      <c r="FC36" s="148"/>
      <c r="FD36" s="148"/>
      <c r="FE36" s="148"/>
      <c r="FF36" s="148"/>
      <c r="FG36" s="148"/>
      <c r="FH36" s="148"/>
      <c r="FI36" s="148"/>
      <c r="FJ36" s="148"/>
      <c r="FK36" s="148"/>
      <c r="FL36" s="148"/>
      <c r="FM36" s="148"/>
      <c r="FN36" s="148"/>
      <c r="FO36" s="148"/>
      <c r="FP36" s="148"/>
      <c r="FQ36" s="148"/>
      <c r="FR36" s="148"/>
      <c r="FS36" s="148"/>
      <c r="FT36" s="148"/>
      <c r="FU36" s="148"/>
      <c r="FV36" s="148"/>
      <c r="FW36" s="148"/>
      <c r="FX36" s="148"/>
      <c r="FY36" s="148"/>
      <c r="FZ36" s="148"/>
      <c r="GA36" s="148"/>
      <c r="GB36" s="148"/>
      <c r="GC36" s="148"/>
      <c r="GD36" s="148"/>
      <c r="GE36" s="148"/>
      <c r="GF36" s="148"/>
      <c r="GG36" s="148"/>
      <c r="GH36" s="148"/>
      <c r="GI36" s="148"/>
      <c r="GJ36" s="148"/>
      <c r="GK36" s="148"/>
      <c r="GL36" s="148"/>
      <c r="GM36" s="148"/>
      <c r="GN36" s="148"/>
      <c r="GO36" s="148"/>
      <c r="GP36" s="148"/>
      <c r="GQ36" s="148"/>
      <c r="GR36" s="148"/>
      <c r="GS36" s="148"/>
      <c r="GT36" s="148"/>
      <c r="GU36" s="148"/>
      <c r="GV36" s="148"/>
      <c r="GW36" s="148"/>
      <c r="GX36" s="148"/>
      <c r="GY36" s="148"/>
      <c r="GZ36" s="148"/>
      <c r="HA36" s="148"/>
      <c r="HB36" s="148"/>
      <c r="HC36" s="148"/>
      <c r="HD36" s="148"/>
      <c r="HE36" s="148"/>
      <c r="HF36" s="148"/>
      <c r="HG36" s="148"/>
      <c r="HH36" s="148"/>
      <c r="HI36" s="148"/>
      <c r="HJ36" s="148"/>
      <c r="HK36" s="148"/>
      <c r="HL36" s="148"/>
      <c r="HM36" s="148"/>
      <c r="HN36" s="148"/>
      <c r="HO36" s="148"/>
      <c r="HP36" s="148"/>
      <c r="HQ36" s="148"/>
      <c r="HR36" s="148"/>
      <c r="HS36" s="148"/>
      <c r="HT36" s="148"/>
      <c r="HU36" s="148"/>
      <c r="HV36" s="148"/>
      <c r="HW36" s="148"/>
      <c r="HX36" s="148"/>
      <c r="HY36" s="148"/>
      <c r="HZ36" s="148"/>
      <c r="IA36" s="148"/>
      <c r="IB36" s="148"/>
      <c r="IC36" s="148"/>
      <c r="ID36" s="148"/>
      <c r="IE36" s="148"/>
      <c r="IF36" s="148"/>
      <c r="IG36" s="148"/>
      <c r="IH36" s="148"/>
      <c r="II36" s="148"/>
      <c r="IJ36" s="148"/>
      <c r="IK36" s="148"/>
      <c r="IL36" s="148"/>
      <c r="IM36" s="148"/>
      <c r="IN36" s="148"/>
      <c r="IO36" s="148"/>
      <c r="IP36" s="148"/>
      <c r="IQ36" s="148"/>
      <c r="IR36" s="148"/>
      <c r="IS36" s="148"/>
      <c r="IT36" s="148"/>
      <c r="IU36" s="148"/>
      <c r="IV36" s="148"/>
      <c r="IW36" s="148"/>
      <c r="IX36" s="148"/>
      <c r="IY36" s="148"/>
      <c r="IZ36" s="148"/>
      <c r="JA36" s="148"/>
      <c r="JB36" s="148"/>
      <c r="JC36" s="148"/>
      <c r="JD36" s="148"/>
      <c r="JE36" s="148"/>
      <c r="JF36" s="148"/>
      <c r="JG36" s="148"/>
      <c r="JH36" s="148"/>
      <c r="JI36" s="148"/>
      <c r="JJ36" s="148"/>
      <c r="JK36" s="148"/>
      <c r="JL36" s="148"/>
      <c r="JM36" s="148"/>
      <c r="JN36" s="148"/>
      <c r="JO36" s="148"/>
      <c r="JP36" s="148"/>
      <c r="JQ36" s="148"/>
      <c r="JR36" s="148"/>
      <c r="JS36" s="148"/>
      <c r="JT36" s="148"/>
      <c r="JU36" s="148"/>
      <c r="JV36" s="148"/>
      <c r="JW36" s="148"/>
      <c r="JX36" s="148"/>
      <c r="JY36" s="148"/>
      <c r="JZ36" s="148"/>
      <c r="KA36" s="148"/>
      <c r="KB36" s="148"/>
      <c r="KC36" s="148"/>
      <c r="KD36" s="148"/>
      <c r="KE36" s="148"/>
      <c r="KF36" s="148"/>
      <c r="KG36" s="148"/>
      <c r="KH36" s="148"/>
      <c r="KI36" s="148"/>
      <c r="KJ36" s="148"/>
      <c r="KK36" s="148"/>
      <c r="KL36" s="148"/>
      <c r="KM36" s="148"/>
      <c r="KN36" s="148"/>
      <c r="KO36" s="148"/>
      <c r="KP36" s="148"/>
      <c r="KQ36" s="148"/>
      <c r="KR36" s="148"/>
      <c r="KS36" s="148"/>
      <c r="KT36" s="148"/>
      <c r="KU36" s="148"/>
      <c r="KV36" s="148"/>
      <c r="KW36" s="148"/>
      <c r="KX36" s="148"/>
      <c r="KY36" s="148"/>
      <c r="KZ36" s="148"/>
      <c r="LA36" s="148"/>
      <c r="LB36" s="148"/>
      <c r="LC36" s="148"/>
      <c r="LD36" s="148"/>
      <c r="LE36" s="148"/>
      <c r="LF36" s="148"/>
      <c r="LG36" s="148"/>
      <c r="LH36" s="148"/>
      <c r="LI36" s="148"/>
      <c r="LJ36" s="148"/>
      <c r="LK36" s="148"/>
      <c r="LL36" s="148"/>
      <c r="LM36" s="148"/>
      <c r="LN36" s="148"/>
      <c r="LO36" s="148"/>
      <c r="LP36" s="148"/>
      <c r="LQ36" s="148"/>
      <c r="LR36" s="148"/>
      <c r="LS36" s="148"/>
      <c r="LT36" s="148"/>
      <c r="LU36" s="148"/>
      <c r="LV36" s="148"/>
      <c r="LW36" s="148"/>
      <c r="LX36" s="148"/>
      <c r="LY36" s="148"/>
      <c r="LZ36" s="148"/>
      <c r="MA36" s="148"/>
      <c r="MB36" s="148"/>
      <c r="MC36" s="148"/>
      <c r="MD36" s="148"/>
      <c r="ME36" s="148"/>
      <c r="MF36" s="148"/>
      <c r="MG36" s="148"/>
      <c r="MH36" s="148"/>
      <c r="MI36" s="148"/>
      <c r="MJ36" s="148"/>
      <c r="MK36" s="148"/>
      <c r="ML36" s="148"/>
      <c r="MM36" s="148"/>
      <c r="MN36" s="148"/>
      <c r="MO36" s="148"/>
      <c r="MP36" s="148"/>
      <c r="MQ36" s="148"/>
      <c r="MR36" s="148"/>
      <c r="MS36" s="148"/>
      <c r="MT36" s="148"/>
      <c r="MU36" s="148"/>
      <c r="MV36" s="148"/>
      <c r="MW36" s="148"/>
      <c r="MX36" s="148"/>
      <c r="MY36" s="148"/>
      <c r="MZ36" s="148"/>
      <c r="NA36" s="148"/>
      <c r="NB36" s="148"/>
      <c r="NC36" s="148"/>
      <c r="ND36" s="148"/>
      <c r="NE36" s="148"/>
      <c r="NF36" s="148"/>
      <c r="NG36" s="148"/>
      <c r="NH36" s="148"/>
      <c r="NI36" s="148"/>
      <c r="NJ36" s="148"/>
      <c r="NK36" s="148"/>
      <c r="NL36" s="148"/>
      <c r="NM36" s="148"/>
      <c r="NN36" s="148"/>
      <c r="NO36" s="148"/>
      <c r="NP36" s="148"/>
      <c r="NQ36" s="148"/>
      <c r="NR36" s="148"/>
      <c r="NS36" s="148"/>
      <c r="NT36" s="148"/>
      <c r="NU36" s="148"/>
      <c r="NV36" s="148"/>
      <c r="NW36" s="148"/>
      <c r="NX36" s="148"/>
      <c r="NY36" s="148"/>
      <c r="NZ36" s="148"/>
      <c r="OA36" s="148"/>
      <c r="OB36" s="148"/>
      <c r="OC36" s="148"/>
      <c r="OD36" s="148"/>
      <c r="OE36" s="148"/>
      <c r="OF36" s="148"/>
      <c r="OG36" s="148"/>
      <c r="OH36" s="148"/>
      <c r="OI36" s="148"/>
      <c r="OJ36" s="148"/>
      <c r="OK36" s="148"/>
      <c r="OL36" s="148"/>
      <c r="OM36" s="148"/>
      <c r="ON36" s="148"/>
      <c r="OO36" s="148"/>
      <c r="OP36" s="148"/>
      <c r="OQ36" s="148"/>
      <c r="OR36" s="148"/>
      <c r="OS36" s="148"/>
      <c r="OT36" s="148"/>
      <c r="OU36" s="148"/>
      <c r="OV36" s="148"/>
      <c r="OW36" s="148"/>
      <c r="OX36" s="148"/>
      <c r="OY36" s="148"/>
      <c r="OZ36" s="148"/>
      <c r="PA36" s="148"/>
      <c r="PB36" s="148"/>
      <c r="PC36" s="148"/>
      <c r="PD36" s="148"/>
      <c r="PE36" s="148"/>
      <c r="PF36" s="148"/>
      <c r="PG36" s="148"/>
      <c r="PH36" s="148"/>
      <c r="PI36" s="148"/>
      <c r="PJ36" s="148"/>
      <c r="PK36" s="148"/>
      <c r="PL36" s="148"/>
      <c r="PM36" s="148"/>
      <c r="PN36" s="148"/>
      <c r="PO36" s="148"/>
      <c r="PP36" s="148"/>
      <c r="PQ36" s="148"/>
      <c r="PR36" s="148"/>
      <c r="PS36" s="148"/>
      <c r="PT36" s="148"/>
      <c r="PU36" s="148"/>
      <c r="PV36" s="148"/>
      <c r="PW36" s="148"/>
      <c r="PX36" s="148"/>
      <c r="PY36" s="148"/>
      <c r="PZ36" s="148"/>
      <c r="QA36" s="148"/>
      <c r="QB36" s="148"/>
      <c r="QC36" s="148"/>
      <c r="QD36" s="148"/>
      <c r="QE36" s="148"/>
      <c r="QF36" s="148"/>
      <c r="QG36" s="148"/>
      <c r="QH36" s="148"/>
      <c r="QI36" s="148"/>
      <c r="QJ36" s="148"/>
      <c r="QK36" s="148"/>
      <c r="QL36" s="148"/>
      <c r="QM36" s="148"/>
      <c r="QN36" s="148"/>
      <c r="QO36" s="148"/>
      <c r="QP36" s="148"/>
      <c r="QQ36" s="148"/>
      <c r="QR36" s="148"/>
      <c r="QS36" s="148"/>
      <c r="QT36" s="148"/>
      <c r="QU36" s="148"/>
      <c r="QV36" s="148"/>
      <c r="QW36" s="148"/>
      <c r="QX36" s="148"/>
      <c r="QY36" s="148"/>
      <c r="QZ36" s="148"/>
      <c r="RA36" s="148"/>
      <c r="RB36" s="148"/>
      <c r="RC36" s="148"/>
      <c r="RD36" s="148"/>
      <c r="RE36" s="148"/>
      <c r="RF36" s="148"/>
      <c r="RG36" s="148"/>
      <c r="RH36" s="148"/>
      <c r="RI36" s="148"/>
      <c r="RJ36" s="148"/>
      <c r="RK36" s="148"/>
      <c r="RL36" s="148"/>
      <c r="RM36" s="148"/>
      <c r="RN36" s="148"/>
      <c r="RO36" s="148"/>
      <c r="RP36" s="148"/>
      <c r="RQ36" s="148"/>
      <c r="RR36" s="148"/>
      <c r="RS36" s="148"/>
      <c r="RT36" s="148"/>
      <c r="RU36" s="148"/>
      <c r="RV36" s="148"/>
      <c r="RW36" s="148"/>
      <c r="RX36" s="148"/>
      <c r="RY36" s="148"/>
      <c r="RZ36" s="148"/>
      <c r="SA36" s="148"/>
      <c r="SB36" s="148"/>
      <c r="SC36" s="148"/>
      <c r="SD36" s="148"/>
      <c r="SE36" s="148"/>
      <c r="SF36" s="148"/>
      <c r="SG36" s="148"/>
      <c r="SH36" s="148"/>
      <c r="SI36" s="148"/>
      <c r="SJ36" s="148"/>
      <c r="SK36" s="148"/>
      <c r="SL36" s="148"/>
      <c r="SM36" s="148"/>
      <c r="SN36" s="148"/>
      <c r="SO36" s="148"/>
      <c r="SP36" s="148"/>
      <c r="SQ36" s="148"/>
      <c r="SR36" s="148"/>
      <c r="SS36" s="148"/>
      <c r="ST36" s="148"/>
      <c r="SU36" s="148"/>
      <c r="SV36" s="148"/>
      <c r="SW36" s="148"/>
      <c r="SX36" s="148"/>
      <c r="SY36" s="148"/>
      <c r="SZ36" s="148"/>
      <c r="TA36" s="148"/>
      <c r="TB36" s="148"/>
      <c r="TC36" s="148"/>
      <c r="TD36" s="148"/>
      <c r="TE36" s="148"/>
      <c r="TF36" s="148"/>
      <c r="TG36" s="148"/>
      <c r="TH36" s="148"/>
      <c r="TI36" s="148"/>
      <c r="TJ36" s="148"/>
      <c r="TK36" s="148"/>
      <c r="TL36" s="148"/>
      <c r="TM36" s="148"/>
      <c r="TN36" s="148"/>
      <c r="TO36" s="148"/>
      <c r="TP36" s="148"/>
      <c r="TQ36" s="148"/>
      <c r="TR36" s="148"/>
      <c r="TS36" s="148"/>
      <c r="TT36" s="148"/>
      <c r="TU36" s="148"/>
      <c r="TV36" s="148"/>
      <c r="TW36" s="148"/>
      <c r="TX36" s="148"/>
      <c r="TY36" s="148"/>
      <c r="TZ36" s="148"/>
      <c r="UA36" s="148"/>
      <c r="UB36" s="148"/>
      <c r="UC36" s="148"/>
      <c r="UD36" s="148"/>
      <c r="UE36" s="148"/>
      <c r="UF36" s="148"/>
      <c r="UG36" s="148"/>
      <c r="UH36" s="148"/>
      <c r="UI36" s="148"/>
      <c r="UJ36" s="148"/>
      <c r="UK36" s="148"/>
      <c r="UL36" s="148"/>
      <c r="UM36" s="148"/>
      <c r="UN36" s="148"/>
      <c r="UO36" s="148"/>
      <c r="UP36" s="148"/>
      <c r="UQ36" s="148"/>
      <c r="UR36" s="148"/>
      <c r="US36" s="148"/>
      <c r="UT36" s="148"/>
      <c r="UU36" s="148"/>
      <c r="UV36" s="148"/>
      <c r="UW36" s="148"/>
      <c r="UX36" s="148"/>
      <c r="UY36" s="148"/>
      <c r="UZ36" s="148"/>
      <c r="VA36" s="148"/>
      <c r="VB36" s="148"/>
      <c r="VC36" s="148"/>
      <c r="VD36" s="148"/>
      <c r="VE36" s="148"/>
      <c r="VF36" s="148"/>
      <c r="VG36" s="148"/>
      <c r="VH36" s="148"/>
      <c r="VI36" s="148"/>
      <c r="VJ36" s="148"/>
      <c r="VK36" s="148"/>
      <c r="VL36" s="148"/>
      <c r="VM36" s="148"/>
      <c r="VN36" s="148"/>
      <c r="VO36" s="148"/>
      <c r="VP36" s="148"/>
      <c r="VQ36" s="148"/>
      <c r="VR36" s="148"/>
      <c r="VS36" s="148"/>
      <c r="VT36" s="148"/>
      <c r="VU36" s="148"/>
      <c r="VV36" s="148"/>
      <c r="VW36" s="148"/>
      <c r="VX36" s="148"/>
      <c r="VY36" s="148"/>
      <c r="VZ36" s="148"/>
      <c r="WA36" s="148"/>
      <c r="WB36" s="148"/>
      <c r="WC36" s="148"/>
      <c r="WD36" s="148"/>
      <c r="WE36" s="148"/>
      <c r="WF36" s="148"/>
      <c r="WG36" s="148"/>
      <c r="WH36" s="148"/>
      <c r="WI36" s="148"/>
      <c r="WJ36" s="148"/>
      <c r="WK36" s="148"/>
      <c r="WL36" s="148"/>
      <c r="WM36" s="148"/>
      <c r="WN36" s="148"/>
      <c r="WO36" s="148"/>
      <c r="WP36" s="148"/>
      <c r="WQ36" s="148"/>
      <c r="WR36" s="148"/>
      <c r="WS36" s="148"/>
      <c r="WT36" s="148"/>
      <c r="WU36" s="148"/>
      <c r="WV36" s="148"/>
      <c r="WW36" s="148"/>
      <c r="WX36" s="148"/>
      <c r="WY36" s="148"/>
      <c r="WZ36" s="148"/>
      <c r="XA36" s="148"/>
      <c r="XB36" s="148"/>
      <c r="XC36" s="148"/>
      <c r="XD36" s="148"/>
      <c r="XE36" s="148"/>
      <c r="XF36" s="148"/>
      <c r="XG36" s="148"/>
      <c r="XH36" s="148"/>
      <c r="XI36" s="148"/>
      <c r="XJ36" s="148"/>
      <c r="XK36" s="148"/>
      <c r="XL36" s="148"/>
      <c r="XM36" s="148"/>
      <c r="XN36" s="148"/>
      <c r="XO36" s="148"/>
      <c r="XP36" s="148"/>
      <c r="XQ36" s="148"/>
      <c r="XR36" s="148"/>
      <c r="XS36" s="148"/>
      <c r="XT36" s="148"/>
      <c r="XU36" s="148"/>
      <c r="XV36" s="148"/>
      <c r="XW36" s="148"/>
      <c r="XX36" s="148"/>
      <c r="XY36" s="148"/>
      <c r="XZ36" s="148"/>
      <c r="YA36" s="148"/>
      <c r="YB36" s="148"/>
      <c r="YC36" s="148"/>
      <c r="YD36" s="148"/>
      <c r="YE36" s="148"/>
      <c r="YF36" s="148"/>
      <c r="YG36" s="148"/>
      <c r="YH36" s="148"/>
      <c r="YI36" s="148"/>
      <c r="YJ36" s="148"/>
      <c r="YK36" s="148"/>
      <c r="YL36" s="148"/>
      <c r="YM36" s="148"/>
      <c r="YN36" s="148"/>
      <c r="YO36" s="148"/>
      <c r="YP36" s="148"/>
      <c r="YQ36" s="148"/>
      <c r="YR36" s="148"/>
      <c r="YS36" s="148"/>
      <c r="YT36" s="148"/>
      <c r="YU36" s="148"/>
      <c r="YV36" s="148"/>
      <c r="YW36" s="148"/>
      <c r="YX36" s="148"/>
      <c r="YY36" s="148"/>
      <c r="YZ36" s="148"/>
      <c r="ZA36" s="148"/>
      <c r="ZB36" s="148"/>
      <c r="ZC36" s="148"/>
      <c r="ZD36" s="148"/>
      <c r="ZE36" s="148"/>
      <c r="ZF36" s="148"/>
      <c r="ZG36" s="148"/>
      <c r="ZH36" s="148"/>
      <c r="ZI36" s="148"/>
      <c r="ZJ36" s="148"/>
      <c r="ZK36" s="148"/>
      <c r="ZL36" s="148"/>
      <c r="ZM36" s="148"/>
      <c r="ZN36" s="148"/>
      <c r="ZO36" s="148"/>
      <c r="ZP36" s="148"/>
      <c r="ZQ36" s="148"/>
      <c r="ZR36" s="148"/>
      <c r="ZS36" s="148"/>
      <c r="ZT36" s="148"/>
      <c r="ZU36" s="148"/>
      <c r="ZV36" s="148"/>
      <c r="ZW36" s="148"/>
      <c r="ZX36" s="148"/>
      <c r="ZY36" s="148"/>
      <c r="ZZ36" s="148"/>
      <c r="AAA36" s="148"/>
      <c r="AAB36" s="148"/>
      <c r="AAC36" s="148"/>
      <c r="AAD36" s="148"/>
      <c r="AAE36" s="148"/>
      <c r="AAF36" s="148"/>
      <c r="AAG36" s="148"/>
      <c r="AAH36" s="148"/>
      <c r="AAI36" s="148"/>
      <c r="AAJ36" s="148"/>
      <c r="AAK36" s="148"/>
      <c r="AAL36" s="148"/>
      <c r="AAM36" s="148"/>
      <c r="AAN36" s="148"/>
      <c r="AAO36" s="148"/>
      <c r="AAP36" s="148"/>
      <c r="AAQ36" s="148"/>
      <c r="AAR36" s="148"/>
      <c r="AAS36" s="148"/>
      <c r="AAT36" s="148"/>
      <c r="AAU36" s="148"/>
      <c r="AAV36" s="148"/>
      <c r="AAW36" s="148"/>
      <c r="AAX36" s="148"/>
      <c r="AAY36" s="148"/>
      <c r="AAZ36" s="148"/>
      <c r="ABA36" s="148"/>
      <c r="ABB36" s="148"/>
      <c r="ABC36" s="148"/>
      <c r="ABD36" s="148"/>
      <c r="ABE36" s="148"/>
      <c r="ABF36" s="148"/>
      <c r="ABG36" s="148"/>
      <c r="ABH36" s="148"/>
      <c r="ABI36" s="148"/>
      <c r="ABJ36" s="148"/>
      <c r="ABK36" s="148"/>
      <c r="ABL36" s="148"/>
      <c r="ABM36" s="148"/>
      <c r="ABN36" s="148"/>
      <c r="ABO36" s="148"/>
      <c r="ABP36" s="148"/>
      <c r="ABQ36" s="148"/>
      <c r="ABR36" s="148"/>
      <c r="ABS36" s="148"/>
      <c r="ABT36" s="148"/>
      <c r="ABU36" s="148"/>
      <c r="ABV36" s="148"/>
      <c r="ABW36" s="148"/>
      <c r="ABX36" s="148"/>
      <c r="ABY36" s="148"/>
      <c r="ABZ36" s="148"/>
      <c r="ACA36" s="148"/>
      <c r="ACB36" s="148"/>
      <c r="ACC36" s="148"/>
      <c r="ACD36" s="148"/>
      <c r="ACE36" s="148"/>
      <c r="ACF36" s="148"/>
      <c r="ACG36" s="148"/>
      <c r="ACH36" s="148"/>
      <c r="ACI36" s="148"/>
      <c r="ACJ36" s="148"/>
      <c r="ACK36" s="148"/>
      <c r="ACL36" s="148"/>
      <c r="ACM36" s="148"/>
      <c r="ACN36" s="148"/>
      <c r="ACO36" s="148"/>
      <c r="ACP36" s="148"/>
      <c r="ACQ36" s="148"/>
      <c r="ACR36" s="148"/>
      <c r="ACS36" s="148"/>
      <c r="ACT36" s="148"/>
      <c r="ACU36" s="148"/>
      <c r="ACV36" s="148"/>
      <c r="ACW36" s="148"/>
      <c r="ACX36" s="148"/>
      <c r="ACY36" s="148"/>
      <c r="ACZ36" s="148"/>
      <c r="ADA36" s="148"/>
      <c r="ADB36" s="148"/>
      <c r="ADC36" s="148"/>
      <c r="ADD36" s="148"/>
      <c r="ADE36" s="148"/>
      <c r="ADF36" s="148"/>
      <c r="ADG36" s="148"/>
      <c r="ADH36" s="148"/>
      <c r="ADI36" s="148"/>
      <c r="ADJ36" s="148"/>
      <c r="ADK36" s="148"/>
      <c r="ADL36" s="148"/>
      <c r="ADM36" s="148"/>
      <c r="ADN36" s="148"/>
      <c r="ADO36" s="148"/>
      <c r="ADP36" s="148"/>
      <c r="ADQ36" s="148"/>
      <c r="ADR36" s="148"/>
      <c r="ADS36" s="148"/>
      <c r="ADT36" s="148"/>
      <c r="ADU36" s="148"/>
      <c r="ADV36" s="148"/>
      <c r="ADW36" s="148"/>
      <c r="ADX36" s="148"/>
      <c r="ADY36" s="148"/>
      <c r="ADZ36" s="148"/>
      <c r="AEA36" s="148"/>
      <c r="AEB36" s="148"/>
      <c r="AEC36" s="148"/>
      <c r="AED36" s="148"/>
      <c r="AEE36" s="148"/>
      <c r="AEF36" s="148"/>
      <c r="AEG36" s="148"/>
      <c r="AEH36" s="148"/>
      <c r="AEI36" s="148"/>
      <c r="AEJ36" s="148"/>
      <c r="AEK36" s="148"/>
      <c r="AEL36" s="148"/>
      <c r="AEM36" s="148"/>
      <c r="AEN36" s="148"/>
      <c r="AEO36" s="148"/>
      <c r="AEP36" s="148"/>
      <c r="AEQ36" s="148"/>
      <c r="AER36" s="148"/>
      <c r="AES36" s="148"/>
      <c r="AET36" s="148"/>
      <c r="AEU36" s="148"/>
      <c r="AEV36" s="148"/>
      <c r="AEW36" s="148"/>
      <c r="AEX36" s="148"/>
      <c r="AEY36" s="148"/>
      <c r="AEZ36" s="148"/>
      <c r="AFA36" s="148"/>
      <c r="AFB36" s="148"/>
      <c r="AFC36" s="148"/>
      <c r="AFD36" s="148"/>
      <c r="AFE36" s="148"/>
      <c r="AFF36" s="148"/>
      <c r="AFG36" s="148"/>
      <c r="AFH36" s="148"/>
      <c r="AFI36" s="148"/>
      <c r="AFJ36" s="148"/>
      <c r="AFK36" s="148"/>
      <c r="AFL36" s="148"/>
      <c r="AFM36" s="148"/>
      <c r="AFN36" s="148"/>
      <c r="AFO36" s="148"/>
      <c r="AFP36" s="148"/>
      <c r="AFQ36" s="148"/>
      <c r="AFR36" s="148"/>
      <c r="AFS36" s="148"/>
      <c r="AFT36" s="148"/>
      <c r="AFU36" s="148"/>
      <c r="AFV36" s="148"/>
      <c r="AFW36" s="148"/>
      <c r="AFX36" s="148"/>
      <c r="AFY36" s="148"/>
      <c r="AFZ36" s="148"/>
      <c r="AGA36" s="148"/>
      <c r="AGB36" s="148"/>
      <c r="AGC36" s="148"/>
      <c r="AGD36" s="148"/>
      <c r="AGE36" s="148"/>
      <c r="AGF36" s="148"/>
      <c r="AGG36" s="148"/>
      <c r="AGH36" s="148"/>
      <c r="AGI36" s="148"/>
      <c r="AGJ36" s="148"/>
      <c r="AGK36" s="148"/>
      <c r="AGL36" s="148"/>
      <c r="AGM36" s="148"/>
      <c r="AGN36" s="148"/>
      <c r="AGO36" s="148"/>
      <c r="AGP36" s="148"/>
      <c r="AGQ36" s="148"/>
      <c r="AGR36" s="148"/>
      <c r="AGS36" s="148"/>
      <c r="AGT36" s="148"/>
      <c r="AGU36" s="148"/>
      <c r="AGV36" s="148"/>
      <c r="AGW36" s="148"/>
      <c r="AGX36" s="148"/>
      <c r="AGY36" s="148"/>
      <c r="AGZ36" s="148"/>
      <c r="AHA36" s="148"/>
      <c r="AHB36" s="148"/>
      <c r="AHC36" s="148"/>
      <c r="AHD36" s="148"/>
      <c r="AHE36" s="148"/>
      <c r="AHF36" s="148"/>
      <c r="AHG36" s="148"/>
      <c r="AHH36" s="148"/>
      <c r="AHI36" s="148"/>
      <c r="AHJ36" s="148"/>
      <c r="AHK36" s="148"/>
      <c r="AHL36" s="148"/>
      <c r="AHM36" s="148"/>
      <c r="AHN36" s="148"/>
      <c r="AHO36" s="148"/>
      <c r="AHP36" s="148"/>
      <c r="AHQ36" s="148"/>
      <c r="AHR36" s="148"/>
      <c r="AHS36" s="148"/>
      <c r="AHT36" s="148"/>
      <c r="AHU36" s="148"/>
      <c r="AHV36" s="148"/>
      <c r="AHW36" s="148"/>
      <c r="AHX36" s="148"/>
      <c r="AHY36" s="148"/>
      <c r="AHZ36" s="148"/>
      <c r="AIA36" s="148"/>
      <c r="AIB36" s="148"/>
      <c r="AIC36" s="148"/>
      <c r="AID36" s="148"/>
      <c r="AIE36" s="148"/>
      <c r="AIF36" s="148"/>
      <c r="AIG36" s="148"/>
      <c r="AIH36" s="148"/>
      <c r="AII36" s="148"/>
      <c r="AIJ36" s="148"/>
      <c r="AIK36" s="148"/>
      <c r="AIL36" s="148"/>
      <c r="AIM36" s="148"/>
      <c r="AIN36" s="148"/>
      <c r="AIO36" s="148"/>
      <c r="AIP36" s="148"/>
      <c r="AIQ36" s="148"/>
      <c r="AIR36" s="148"/>
      <c r="AIS36" s="148"/>
      <c r="AIT36" s="148"/>
      <c r="AIU36" s="148"/>
      <c r="AIV36" s="148"/>
      <c r="AIW36" s="148"/>
      <c r="AIX36" s="148"/>
      <c r="AIY36" s="148"/>
      <c r="AIZ36" s="148"/>
      <c r="AJA36" s="148"/>
      <c r="AJB36" s="148"/>
      <c r="AJC36" s="148"/>
      <c r="AJD36" s="148"/>
      <c r="AJE36" s="148"/>
      <c r="AJF36" s="148"/>
      <c r="AJG36" s="148"/>
      <c r="AJH36" s="148"/>
      <c r="AJI36" s="148"/>
      <c r="AJJ36" s="148"/>
      <c r="AJK36" s="148"/>
      <c r="AJL36" s="148"/>
      <c r="AJM36" s="148"/>
      <c r="AJN36" s="148"/>
      <c r="AJO36" s="148"/>
      <c r="AJP36" s="148"/>
      <c r="AJQ36" s="148"/>
      <c r="AJR36" s="148"/>
      <c r="AJS36" s="148"/>
      <c r="AJT36" s="148"/>
      <c r="AJU36" s="148"/>
      <c r="AJV36" s="148"/>
      <c r="AJW36" s="148"/>
      <c r="AJX36" s="148"/>
      <c r="AJY36" s="148"/>
      <c r="AJZ36" s="148"/>
      <c r="AKA36" s="148"/>
      <c r="AKB36" s="148"/>
      <c r="AKC36" s="148"/>
      <c r="AKD36" s="148"/>
      <c r="AKE36" s="148"/>
      <c r="AKF36" s="148"/>
      <c r="AKG36" s="148"/>
      <c r="AKH36" s="148"/>
      <c r="AKI36" s="148"/>
      <c r="AKJ36" s="148"/>
      <c r="AKK36" s="148"/>
      <c r="AKL36" s="148"/>
      <c r="AKM36" s="148"/>
      <c r="AKN36" s="148"/>
      <c r="AKO36" s="148"/>
      <c r="AKP36" s="148"/>
      <c r="AKQ36" s="148"/>
      <c r="AKR36" s="148"/>
      <c r="AKS36" s="148"/>
      <c r="AKT36" s="148"/>
      <c r="AKU36" s="148"/>
      <c r="AKV36" s="148"/>
      <c r="AKW36" s="148"/>
      <c r="AKX36" s="148"/>
      <c r="AKY36" s="148"/>
      <c r="AKZ36" s="148"/>
      <c r="ALA36" s="148"/>
      <c r="ALB36" s="148"/>
      <c r="ALC36" s="148"/>
      <c r="ALD36" s="148"/>
      <c r="ALE36" s="148"/>
      <c r="ALF36" s="148"/>
      <c r="ALG36" s="148"/>
      <c r="ALH36" s="148"/>
      <c r="ALI36" s="148"/>
      <c r="ALJ36" s="148"/>
      <c r="ALK36" s="148"/>
      <c r="ALL36" s="148"/>
      <c r="ALM36" s="148"/>
      <c r="ALN36" s="148"/>
      <c r="ALO36" s="148"/>
      <c r="ALP36" s="148"/>
      <c r="ALQ36" s="148"/>
      <c r="ALR36" s="148"/>
      <c r="ALS36" s="148"/>
      <c r="ALT36" s="148"/>
      <c r="ALU36" s="148"/>
      <c r="ALV36" s="148"/>
      <c r="ALW36" s="148"/>
      <c r="ALX36" s="148"/>
      <c r="ALY36" s="148"/>
      <c r="ALZ36" s="148"/>
      <c r="AMA36" s="148"/>
      <c r="AMB36" s="148"/>
      <c r="AMC36" s="148"/>
      <c r="AMD36" s="148"/>
      <c r="AME36" s="148"/>
      <c r="AMF36" s="148"/>
      <c r="AMG36" s="148"/>
      <c r="AMH36" s="148"/>
      <c r="AMI36" s="148"/>
      <c r="AMJ36" s="148"/>
      <c r="AMK36" s="148"/>
      <c r="AML36" s="148"/>
    </row>
    <row r="37" spans="1:1026" s="142" customFormat="1">
      <c r="A37" s="148" t="str">
        <f t="shared" si="0"/>
        <v>LOAN.RM_DEFERED</v>
      </c>
      <c r="B37" s="134">
        <f t="shared" si="4"/>
        <v>110033</v>
      </c>
      <c r="C37" s="155">
        <v>0</v>
      </c>
      <c r="D37" s="155">
        <v>1</v>
      </c>
      <c r="E37" s="155">
        <f t="shared" si="1"/>
        <v>100000</v>
      </c>
      <c r="F37" s="155">
        <v>100000</v>
      </c>
      <c r="G37" s="155" t="s">
        <v>34</v>
      </c>
      <c r="H37" s="155">
        <v>100000</v>
      </c>
      <c r="I37" s="148" t="s">
        <v>505</v>
      </c>
      <c r="J37" s="155">
        <f>VLOOKUP(I37,T_FSM_TYPE!$A:$B,2,0)</f>
        <v>110000</v>
      </c>
      <c r="K37" s="142" t="s">
        <v>595</v>
      </c>
      <c r="L37" s="148" t="s">
        <v>37</v>
      </c>
      <c r="M37" s="216" t="str">
        <f t="shared" si="2"/>
        <v>RM_DEFERED</v>
      </c>
      <c r="N37" s="145" t="str">
        <f t="shared" si="3"/>
        <v>INSERT INTO T_FSM_STATE VALUES(110033, 0, 1, 100000, 100000, GETDATE(), 100000, 110000, 'RM_DEFERED', '?' ,'RM_DEFERED')</v>
      </c>
      <c r="O37" s="148"/>
      <c r="P37" s="148"/>
      <c r="Q37" s="148"/>
      <c r="R37" s="148"/>
      <c r="S37" s="148"/>
      <c r="T37" s="148"/>
      <c r="U37" s="148"/>
      <c r="V37" s="148"/>
      <c r="W37" s="148"/>
      <c r="X37" s="148"/>
      <c r="Y37" s="148"/>
      <c r="Z37" s="148"/>
      <c r="AA37" s="148"/>
      <c r="AB37" s="148"/>
      <c r="AC37" s="148"/>
      <c r="AD37" s="148"/>
      <c r="AE37" s="148"/>
      <c r="AF37" s="148"/>
      <c r="AG37" s="148"/>
      <c r="AH37" s="148"/>
      <c r="AI37" s="148"/>
      <c r="AJ37" s="148"/>
      <c r="AK37" s="148"/>
      <c r="AL37" s="148"/>
      <c r="AM37" s="148"/>
      <c r="AN37" s="148"/>
      <c r="AO37" s="148"/>
      <c r="AP37" s="148"/>
      <c r="AQ37" s="148"/>
      <c r="AR37" s="148"/>
      <c r="AS37" s="148"/>
      <c r="AT37" s="148"/>
      <c r="AU37" s="148"/>
      <c r="AV37" s="148"/>
      <c r="AW37" s="148"/>
      <c r="AX37" s="148"/>
      <c r="AY37" s="148"/>
      <c r="AZ37" s="148"/>
      <c r="BA37" s="148"/>
      <c r="BB37" s="148"/>
      <c r="BC37" s="148"/>
      <c r="BD37" s="148"/>
      <c r="BE37" s="148"/>
      <c r="BF37" s="148"/>
      <c r="BG37" s="148"/>
      <c r="BH37" s="148"/>
      <c r="BI37" s="148"/>
      <c r="BJ37" s="148"/>
      <c r="BK37" s="148"/>
      <c r="BL37" s="148"/>
      <c r="BM37" s="148"/>
      <c r="BN37" s="148"/>
      <c r="BO37" s="148"/>
      <c r="BP37" s="148"/>
      <c r="BQ37" s="148"/>
      <c r="BR37" s="148"/>
      <c r="BS37" s="148"/>
      <c r="BT37" s="148"/>
      <c r="BU37" s="148"/>
      <c r="BV37" s="148"/>
      <c r="BW37" s="148"/>
      <c r="BX37" s="148"/>
      <c r="BY37" s="148"/>
      <c r="BZ37" s="148"/>
      <c r="CA37" s="148"/>
      <c r="CB37" s="148"/>
      <c r="CC37" s="148"/>
      <c r="CD37" s="148"/>
      <c r="CE37" s="148"/>
      <c r="CF37" s="148"/>
      <c r="CG37" s="148"/>
      <c r="CH37" s="148"/>
      <c r="CI37" s="148"/>
      <c r="CJ37" s="148"/>
      <c r="CK37" s="148"/>
      <c r="CL37" s="148"/>
      <c r="CM37" s="148"/>
      <c r="CN37" s="148"/>
      <c r="CO37" s="148"/>
      <c r="CP37" s="148"/>
      <c r="CQ37" s="148"/>
      <c r="CR37" s="148"/>
      <c r="CS37" s="148"/>
      <c r="CT37" s="148"/>
      <c r="CU37" s="148"/>
      <c r="CV37" s="148"/>
      <c r="CW37" s="148"/>
      <c r="CX37" s="148"/>
      <c r="CY37" s="148"/>
      <c r="CZ37" s="148"/>
      <c r="DA37" s="148"/>
      <c r="DB37" s="148"/>
      <c r="DC37" s="148"/>
      <c r="DD37" s="148"/>
      <c r="DE37" s="148"/>
      <c r="DF37" s="148"/>
      <c r="DG37" s="148"/>
      <c r="DH37" s="148"/>
      <c r="DI37" s="148"/>
      <c r="DJ37" s="148"/>
      <c r="DK37" s="148"/>
      <c r="DL37" s="148"/>
      <c r="DM37" s="148"/>
      <c r="DN37" s="148"/>
      <c r="DO37" s="148"/>
      <c r="DP37" s="148"/>
      <c r="DQ37" s="148"/>
      <c r="DR37" s="148"/>
      <c r="DS37" s="148"/>
      <c r="DT37" s="148"/>
      <c r="DU37" s="148"/>
      <c r="DV37" s="148"/>
      <c r="DW37" s="148"/>
      <c r="DX37" s="148"/>
      <c r="DY37" s="148"/>
      <c r="DZ37" s="148"/>
      <c r="EA37" s="148"/>
      <c r="EB37" s="148"/>
      <c r="EC37" s="148"/>
      <c r="ED37" s="148"/>
      <c r="EE37" s="148"/>
      <c r="EF37" s="148"/>
      <c r="EG37" s="148"/>
      <c r="EH37" s="148"/>
      <c r="EI37" s="148"/>
      <c r="EJ37" s="148"/>
      <c r="EK37" s="148"/>
      <c r="EL37" s="148"/>
      <c r="EM37" s="148"/>
      <c r="EN37" s="148"/>
      <c r="EO37" s="148"/>
      <c r="EP37" s="148"/>
      <c r="EQ37" s="148"/>
      <c r="ER37" s="148"/>
      <c r="ES37" s="148"/>
      <c r="ET37" s="148"/>
      <c r="EU37" s="148"/>
      <c r="EV37" s="148"/>
      <c r="EW37" s="148"/>
      <c r="EX37" s="148"/>
      <c r="EY37" s="148"/>
      <c r="EZ37" s="148"/>
      <c r="FA37" s="148"/>
      <c r="FB37" s="148"/>
      <c r="FC37" s="148"/>
      <c r="FD37" s="148"/>
      <c r="FE37" s="148"/>
      <c r="FF37" s="148"/>
      <c r="FG37" s="148"/>
      <c r="FH37" s="148"/>
      <c r="FI37" s="148"/>
      <c r="FJ37" s="148"/>
      <c r="FK37" s="148"/>
      <c r="FL37" s="148"/>
      <c r="FM37" s="148"/>
      <c r="FN37" s="148"/>
      <c r="FO37" s="148"/>
      <c r="FP37" s="148"/>
      <c r="FQ37" s="148"/>
      <c r="FR37" s="148"/>
      <c r="FS37" s="148"/>
      <c r="FT37" s="148"/>
      <c r="FU37" s="148"/>
      <c r="FV37" s="148"/>
      <c r="FW37" s="148"/>
      <c r="FX37" s="148"/>
      <c r="FY37" s="148"/>
      <c r="FZ37" s="148"/>
      <c r="GA37" s="148"/>
      <c r="GB37" s="148"/>
      <c r="GC37" s="148"/>
      <c r="GD37" s="148"/>
      <c r="GE37" s="148"/>
      <c r="GF37" s="148"/>
      <c r="GG37" s="148"/>
      <c r="GH37" s="148"/>
      <c r="GI37" s="148"/>
      <c r="GJ37" s="148"/>
      <c r="GK37" s="148"/>
      <c r="GL37" s="148"/>
      <c r="GM37" s="148"/>
      <c r="GN37" s="148"/>
      <c r="GO37" s="148"/>
      <c r="GP37" s="148"/>
      <c r="GQ37" s="148"/>
      <c r="GR37" s="148"/>
      <c r="GS37" s="148"/>
      <c r="GT37" s="148"/>
      <c r="GU37" s="148"/>
      <c r="GV37" s="148"/>
      <c r="GW37" s="148"/>
      <c r="GX37" s="148"/>
      <c r="GY37" s="148"/>
      <c r="GZ37" s="148"/>
      <c r="HA37" s="148"/>
      <c r="HB37" s="148"/>
      <c r="HC37" s="148"/>
      <c r="HD37" s="148"/>
      <c r="HE37" s="148"/>
      <c r="HF37" s="148"/>
      <c r="HG37" s="148"/>
      <c r="HH37" s="148"/>
      <c r="HI37" s="148"/>
      <c r="HJ37" s="148"/>
      <c r="HK37" s="148"/>
      <c r="HL37" s="148"/>
      <c r="HM37" s="148"/>
      <c r="HN37" s="148"/>
      <c r="HO37" s="148"/>
      <c r="HP37" s="148"/>
      <c r="HQ37" s="148"/>
      <c r="HR37" s="148"/>
      <c r="HS37" s="148"/>
      <c r="HT37" s="148"/>
      <c r="HU37" s="148"/>
      <c r="HV37" s="148"/>
      <c r="HW37" s="148"/>
      <c r="HX37" s="148"/>
      <c r="HY37" s="148"/>
      <c r="HZ37" s="148"/>
      <c r="IA37" s="148"/>
      <c r="IB37" s="148"/>
      <c r="IC37" s="148"/>
      <c r="ID37" s="148"/>
      <c r="IE37" s="148"/>
      <c r="IF37" s="148"/>
      <c r="IG37" s="148"/>
      <c r="IH37" s="148"/>
      <c r="II37" s="148"/>
      <c r="IJ37" s="148"/>
      <c r="IK37" s="148"/>
      <c r="IL37" s="148"/>
      <c r="IM37" s="148"/>
      <c r="IN37" s="148"/>
      <c r="IO37" s="148"/>
      <c r="IP37" s="148"/>
      <c r="IQ37" s="148"/>
      <c r="IR37" s="148"/>
      <c r="IS37" s="148"/>
      <c r="IT37" s="148"/>
      <c r="IU37" s="148"/>
      <c r="IV37" s="148"/>
      <c r="IW37" s="148"/>
      <c r="IX37" s="148"/>
      <c r="IY37" s="148"/>
      <c r="IZ37" s="148"/>
      <c r="JA37" s="148"/>
      <c r="JB37" s="148"/>
      <c r="JC37" s="148"/>
      <c r="JD37" s="148"/>
      <c r="JE37" s="148"/>
      <c r="JF37" s="148"/>
      <c r="JG37" s="148"/>
      <c r="JH37" s="148"/>
      <c r="JI37" s="148"/>
      <c r="JJ37" s="148"/>
      <c r="JK37" s="148"/>
      <c r="JL37" s="148"/>
      <c r="JM37" s="148"/>
      <c r="JN37" s="148"/>
      <c r="JO37" s="148"/>
      <c r="JP37" s="148"/>
      <c r="JQ37" s="148"/>
      <c r="JR37" s="148"/>
      <c r="JS37" s="148"/>
      <c r="JT37" s="148"/>
      <c r="JU37" s="148"/>
      <c r="JV37" s="148"/>
      <c r="JW37" s="148"/>
      <c r="JX37" s="148"/>
      <c r="JY37" s="148"/>
      <c r="JZ37" s="148"/>
      <c r="KA37" s="148"/>
      <c r="KB37" s="148"/>
      <c r="KC37" s="148"/>
      <c r="KD37" s="148"/>
      <c r="KE37" s="148"/>
      <c r="KF37" s="148"/>
      <c r="KG37" s="148"/>
      <c r="KH37" s="148"/>
      <c r="KI37" s="148"/>
      <c r="KJ37" s="148"/>
      <c r="KK37" s="148"/>
      <c r="KL37" s="148"/>
      <c r="KM37" s="148"/>
      <c r="KN37" s="148"/>
      <c r="KO37" s="148"/>
      <c r="KP37" s="148"/>
      <c r="KQ37" s="148"/>
      <c r="KR37" s="148"/>
      <c r="KS37" s="148"/>
      <c r="KT37" s="148"/>
      <c r="KU37" s="148"/>
      <c r="KV37" s="148"/>
      <c r="KW37" s="148"/>
      <c r="KX37" s="148"/>
      <c r="KY37" s="148"/>
      <c r="KZ37" s="148"/>
      <c r="LA37" s="148"/>
      <c r="LB37" s="148"/>
      <c r="LC37" s="148"/>
      <c r="LD37" s="148"/>
      <c r="LE37" s="148"/>
      <c r="LF37" s="148"/>
      <c r="LG37" s="148"/>
      <c r="LH37" s="148"/>
      <c r="LI37" s="148"/>
      <c r="LJ37" s="148"/>
      <c r="LK37" s="148"/>
      <c r="LL37" s="148"/>
      <c r="LM37" s="148"/>
      <c r="LN37" s="148"/>
      <c r="LO37" s="148"/>
      <c r="LP37" s="148"/>
      <c r="LQ37" s="148"/>
      <c r="LR37" s="148"/>
      <c r="LS37" s="148"/>
      <c r="LT37" s="148"/>
      <c r="LU37" s="148"/>
      <c r="LV37" s="148"/>
      <c r="LW37" s="148"/>
      <c r="LX37" s="148"/>
      <c r="LY37" s="148"/>
      <c r="LZ37" s="148"/>
      <c r="MA37" s="148"/>
      <c r="MB37" s="148"/>
      <c r="MC37" s="148"/>
      <c r="MD37" s="148"/>
      <c r="ME37" s="148"/>
      <c r="MF37" s="148"/>
      <c r="MG37" s="148"/>
      <c r="MH37" s="148"/>
      <c r="MI37" s="148"/>
      <c r="MJ37" s="148"/>
      <c r="MK37" s="148"/>
      <c r="ML37" s="148"/>
      <c r="MM37" s="148"/>
      <c r="MN37" s="148"/>
      <c r="MO37" s="148"/>
      <c r="MP37" s="148"/>
      <c r="MQ37" s="148"/>
      <c r="MR37" s="148"/>
      <c r="MS37" s="148"/>
      <c r="MT37" s="148"/>
      <c r="MU37" s="148"/>
      <c r="MV37" s="148"/>
      <c r="MW37" s="148"/>
      <c r="MX37" s="148"/>
      <c r="MY37" s="148"/>
      <c r="MZ37" s="148"/>
      <c r="NA37" s="148"/>
      <c r="NB37" s="148"/>
      <c r="NC37" s="148"/>
      <c r="ND37" s="148"/>
      <c r="NE37" s="148"/>
      <c r="NF37" s="148"/>
      <c r="NG37" s="148"/>
      <c r="NH37" s="148"/>
      <c r="NI37" s="148"/>
      <c r="NJ37" s="148"/>
      <c r="NK37" s="148"/>
      <c r="NL37" s="148"/>
      <c r="NM37" s="148"/>
      <c r="NN37" s="148"/>
      <c r="NO37" s="148"/>
      <c r="NP37" s="148"/>
      <c r="NQ37" s="148"/>
      <c r="NR37" s="148"/>
      <c r="NS37" s="148"/>
      <c r="NT37" s="148"/>
      <c r="NU37" s="148"/>
      <c r="NV37" s="148"/>
      <c r="NW37" s="148"/>
      <c r="NX37" s="148"/>
      <c r="NY37" s="148"/>
      <c r="NZ37" s="148"/>
      <c r="OA37" s="148"/>
      <c r="OB37" s="148"/>
      <c r="OC37" s="148"/>
      <c r="OD37" s="148"/>
      <c r="OE37" s="148"/>
      <c r="OF37" s="148"/>
      <c r="OG37" s="148"/>
      <c r="OH37" s="148"/>
      <c r="OI37" s="148"/>
      <c r="OJ37" s="148"/>
      <c r="OK37" s="148"/>
      <c r="OL37" s="148"/>
      <c r="OM37" s="148"/>
      <c r="ON37" s="148"/>
      <c r="OO37" s="148"/>
      <c r="OP37" s="148"/>
      <c r="OQ37" s="148"/>
      <c r="OR37" s="148"/>
      <c r="OS37" s="148"/>
      <c r="OT37" s="148"/>
      <c r="OU37" s="148"/>
      <c r="OV37" s="148"/>
      <c r="OW37" s="148"/>
      <c r="OX37" s="148"/>
      <c r="OY37" s="148"/>
      <c r="OZ37" s="148"/>
      <c r="PA37" s="148"/>
      <c r="PB37" s="148"/>
      <c r="PC37" s="148"/>
      <c r="PD37" s="148"/>
      <c r="PE37" s="148"/>
      <c r="PF37" s="148"/>
      <c r="PG37" s="148"/>
      <c r="PH37" s="148"/>
      <c r="PI37" s="148"/>
      <c r="PJ37" s="148"/>
      <c r="PK37" s="148"/>
      <c r="PL37" s="148"/>
      <c r="PM37" s="148"/>
      <c r="PN37" s="148"/>
      <c r="PO37" s="148"/>
      <c r="PP37" s="148"/>
      <c r="PQ37" s="148"/>
      <c r="PR37" s="148"/>
      <c r="PS37" s="148"/>
      <c r="PT37" s="148"/>
      <c r="PU37" s="148"/>
      <c r="PV37" s="148"/>
      <c r="PW37" s="148"/>
      <c r="PX37" s="148"/>
      <c r="PY37" s="148"/>
      <c r="PZ37" s="148"/>
      <c r="QA37" s="148"/>
      <c r="QB37" s="148"/>
      <c r="QC37" s="148"/>
      <c r="QD37" s="148"/>
      <c r="QE37" s="148"/>
      <c r="QF37" s="148"/>
      <c r="QG37" s="148"/>
      <c r="QH37" s="148"/>
      <c r="QI37" s="148"/>
      <c r="QJ37" s="148"/>
      <c r="QK37" s="148"/>
      <c r="QL37" s="148"/>
      <c r="QM37" s="148"/>
      <c r="QN37" s="148"/>
      <c r="QO37" s="148"/>
      <c r="QP37" s="148"/>
      <c r="QQ37" s="148"/>
      <c r="QR37" s="148"/>
      <c r="QS37" s="148"/>
      <c r="QT37" s="148"/>
      <c r="QU37" s="148"/>
      <c r="QV37" s="148"/>
      <c r="QW37" s="148"/>
      <c r="QX37" s="148"/>
      <c r="QY37" s="148"/>
      <c r="QZ37" s="148"/>
      <c r="RA37" s="148"/>
      <c r="RB37" s="148"/>
      <c r="RC37" s="148"/>
      <c r="RD37" s="148"/>
      <c r="RE37" s="148"/>
      <c r="RF37" s="148"/>
      <c r="RG37" s="148"/>
      <c r="RH37" s="148"/>
      <c r="RI37" s="148"/>
      <c r="RJ37" s="148"/>
      <c r="RK37" s="148"/>
      <c r="RL37" s="148"/>
      <c r="RM37" s="148"/>
      <c r="RN37" s="148"/>
      <c r="RO37" s="148"/>
      <c r="RP37" s="148"/>
      <c r="RQ37" s="148"/>
      <c r="RR37" s="148"/>
      <c r="RS37" s="148"/>
      <c r="RT37" s="148"/>
      <c r="RU37" s="148"/>
      <c r="RV37" s="148"/>
      <c r="RW37" s="148"/>
      <c r="RX37" s="148"/>
      <c r="RY37" s="148"/>
      <c r="RZ37" s="148"/>
      <c r="SA37" s="148"/>
      <c r="SB37" s="148"/>
      <c r="SC37" s="148"/>
      <c r="SD37" s="148"/>
      <c r="SE37" s="148"/>
      <c r="SF37" s="148"/>
      <c r="SG37" s="148"/>
      <c r="SH37" s="148"/>
      <c r="SI37" s="148"/>
      <c r="SJ37" s="148"/>
      <c r="SK37" s="148"/>
      <c r="SL37" s="148"/>
      <c r="SM37" s="148"/>
      <c r="SN37" s="148"/>
      <c r="SO37" s="148"/>
      <c r="SP37" s="148"/>
      <c r="SQ37" s="148"/>
      <c r="SR37" s="148"/>
      <c r="SS37" s="148"/>
      <c r="ST37" s="148"/>
      <c r="SU37" s="148"/>
      <c r="SV37" s="148"/>
      <c r="SW37" s="148"/>
      <c r="SX37" s="148"/>
      <c r="SY37" s="148"/>
      <c r="SZ37" s="148"/>
      <c r="TA37" s="148"/>
      <c r="TB37" s="148"/>
      <c r="TC37" s="148"/>
      <c r="TD37" s="148"/>
      <c r="TE37" s="148"/>
      <c r="TF37" s="148"/>
      <c r="TG37" s="148"/>
      <c r="TH37" s="148"/>
      <c r="TI37" s="148"/>
      <c r="TJ37" s="148"/>
      <c r="TK37" s="148"/>
      <c r="TL37" s="148"/>
      <c r="TM37" s="148"/>
      <c r="TN37" s="148"/>
      <c r="TO37" s="148"/>
      <c r="TP37" s="148"/>
      <c r="TQ37" s="148"/>
      <c r="TR37" s="148"/>
      <c r="TS37" s="148"/>
      <c r="TT37" s="148"/>
      <c r="TU37" s="148"/>
      <c r="TV37" s="148"/>
      <c r="TW37" s="148"/>
      <c r="TX37" s="148"/>
      <c r="TY37" s="148"/>
      <c r="TZ37" s="148"/>
      <c r="UA37" s="148"/>
      <c r="UB37" s="148"/>
      <c r="UC37" s="148"/>
      <c r="UD37" s="148"/>
      <c r="UE37" s="148"/>
      <c r="UF37" s="148"/>
      <c r="UG37" s="148"/>
      <c r="UH37" s="148"/>
      <c r="UI37" s="148"/>
      <c r="UJ37" s="148"/>
      <c r="UK37" s="148"/>
      <c r="UL37" s="148"/>
      <c r="UM37" s="148"/>
      <c r="UN37" s="148"/>
      <c r="UO37" s="148"/>
      <c r="UP37" s="148"/>
      <c r="UQ37" s="148"/>
      <c r="UR37" s="148"/>
      <c r="US37" s="148"/>
      <c r="UT37" s="148"/>
      <c r="UU37" s="148"/>
      <c r="UV37" s="148"/>
      <c r="UW37" s="148"/>
      <c r="UX37" s="148"/>
      <c r="UY37" s="148"/>
      <c r="UZ37" s="148"/>
      <c r="VA37" s="148"/>
      <c r="VB37" s="148"/>
      <c r="VC37" s="148"/>
      <c r="VD37" s="148"/>
      <c r="VE37" s="148"/>
      <c r="VF37" s="148"/>
      <c r="VG37" s="148"/>
      <c r="VH37" s="148"/>
      <c r="VI37" s="148"/>
      <c r="VJ37" s="148"/>
      <c r="VK37" s="148"/>
      <c r="VL37" s="148"/>
      <c r="VM37" s="148"/>
      <c r="VN37" s="148"/>
      <c r="VO37" s="148"/>
      <c r="VP37" s="148"/>
      <c r="VQ37" s="148"/>
      <c r="VR37" s="148"/>
      <c r="VS37" s="148"/>
      <c r="VT37" s="148"/>
      <c r="VU37" s="148"/>
      <c r="VV37" s="148"/>
      <c r="VW37" s="148"/>
      <c r="VX37" s="148"/>
      <c r="VY37" s="148"/>
      <c r="VZ37" s="148"/>
      <c r="WA37" s="148"/>
      <c r="WB37" s="148"/>
      <c r="WC37" s="148"/>
      <c r="WD37" s="148"/>
      <c r="WE37" s="148"/>
      <c r="WF37" s="148"/>
      <c r="WG37" s="148"/>
      <c r="WH37" s="148"/>
      <c r="WI37" s="148"/>
      <c r="WJ37" s="148"/>
      <c r="WK37" s="148"/>
      <c r="WL37" s="148"/>
      <c r="WM37" s="148"/>
      <c r="WN37" s="148"/>
      <c r="WO37" s="148"/>
      <c r="WP37" s="148"/>
      <c r="WQ37" s="148"/>
      <c r="WR37" s="148"/>
      <c r="WS37" s="148"/>
      <c r="WT37" s="148"/>
      <c r="WU37" s="148"/>
      <c r="WV37" s="148"/>
      <c r="WW37" s="148"/>
      <c r="WX37" s="148"/>
      <c r="WY37" s="148"/>
      <c r="WZ37" s="148"/>
      <c r="XA37" s="148"/>
      <c r="XB37" s="148"/>
      <c r="XC37" s="148"/>
      <c r="XD37" s="148"/>
      <c r="XE37" s="148"/>
      <c r="XF37" s="148"/>
      <c r="XG37" s="148"/>
      <c r="XH37" s="148"/>
      <c r="XI37" s="148"/>
      <c r="XJ37" s="148"/>
      <c r="XK37" s="148"/>
      <c r="XL37" s="148"/>
      <c r="XM37" s="148"/>
      <c r="XN37" s="148"/>
      <c r="XO37" s="148"/>
      <c r="XP37" s="148"/>
      <c r="XQ37" s="148"/>
      <c r="XR37" s="148"/>
      <c r="XS37" s="148"/>
      <c r="XT37" s="148"/>
      <c r="XU37" s="148"/>
      <c r="XV37" s="148"/>
      <c r="XW37" s="148"/>
      <c r="XX37" s="148"/>
      <c r="XY37" s="148"/>
      <c r="XZ37" s="148"/>
      <c r="YA37" s="148"/>
      <c r="YB37" s="148"/>
      <c r="YC37" s="148"/>
      <c r="YD37" s="148"/>
      <c r="YE37" s="148"/>
      <c r="YF37" s="148"/>
      <c r="YG37" s="148"/>
      <c r="YH37" s="148"/>
      <c r="YI37" s="148"/>
      <c r="YJ37" s="148"/>
      <c r="YK37" s="148"/>
      <c r="YL37" s="148"/>
      <c r="YM37" s="148"/>
      <c r="YN37" s="148"/>
      <c r="YO37" s="148"/>
      <c r="YP37" s="148"/>
      <c r="YQ37" s="148"/>
      <c r="YR37" s="148"/>
      <c r="YS37" s="148"/>
      <c r="YT37" s="148"/>
      <c r="YU37" s="148"/>
      <c r="YV37" s="148"/>
      <c r="YW37" s="148"/>
      <c r="YX37" s="148"/>
      <c r="YY37" s="148"/>
      <c r="YZ37" s="148"/>
      <c r="ZA37" s="148"/>
      <c r="ZB37" s="148"/>
      <c r="ZC37" s="148"/>
      <c r="ZD37" s="148"/>
      <c r="ZE37" s="148"/>
      <c r="ZF37" s="148"/>
      <c r="ZG37" s="148"/>
      <c r="ZH37" s="148"/>
      <c r="ZI37" s="148"/>
      <c r="ZJ37" s="148"/>
      <c r="ZK37" s="148"/>
      <c r="ZL37" s="148"/>
      <c r="ZM37" s="148"/>
      <c r="ZN37" s="148"/>
      <c r="ZO37" s="148"/>
      <c r="ZP37" s="148"/>
      <c r="ZQ37" s="148"/>
      <c r="ZR37" s="148"/>
      <c r="ZS37" s="148"/>
      <c r="ZT37" s="148"/>
      <c r="ZU37" s="148"/>
      <c r="ZV37" s="148"/>
      <c r="ZW37" s="148"/>
      <c r="ZX37" s="148"/>
      <c r="ZY37" s="148"/>
      <c r="ZZ37" s="148"/>
      <c r="AAA37" s="148"/>
      <c r="AAB37" s="148"/>
      <c r="AAC37" s="148"/>
      <c r="AAD37" s="148"/>
      <c r="AAE37" s="148"/>
      <c r="AAF37" s="148"/>
      <c r="AAG37" s="148"/>
      <c r="AAH37" s="148"/>
      <c r="AAI37" s="148"/>
      <c r="AAJ37" s="148"/>
      <c r="AAK37" s="148"/>
      <c r="AAL37" s="148"/>
      <c r="AAM37" s="148"/>
      <c r="AAN37" s="148"/>
      <c r="AAO37" s="148"/>
      <c r="AAP37" s="148"/>
      <c r="AAQ37" s="148"/>
      <c r="AAR37" s="148"/>
      <c r="AAS37" s="148"/>
      <c r="AAT37" s="148"/>
      <c r="AAU37" s="148"/>
      <c r="AAV37" s="148"/>
      <c r="AAW37" s="148"/>
      <c r="AAX37" s="148"/>
      <c r="AAY37" s="148"/>
      <c r="AAZ37" s="148"/>
      <c r="ABA37" s="148"/>
      <c r="ABB37" s="148"/>
      <c r="ABC37" s="148"/>
      <c r="ABD37" s="148"/>
      <c r="ABE37" s="148"/>
      <c r="ABF37" s="148"/>
      <c r="ABG37" s="148"/>
      <c r="ABH37" s="148"/>
      <c r="ABI37" s="148"/>
      <c r="ABJ37" s="148"/>
      <c r="ABK37" s="148"/>
      <c r="ABL37" s="148"/>
      <c r="ABM37" s="148"/>
      <c r="ABN37" s="148"/>
      <c r="ABO37" s="148"/>
      <c r="ABP37" s="148"/>
      <c r="ABQ37" s="148"/>
      <c r="ABR37" s="148"/>
      <c r="ABS37" s="148"/>
      <c r="ABT37" s="148"/>
      <c r="ABU37" s="148"/>
      <c r="ABV37" s="148"/>
      <c r="ABW37" s="148"/>
      <c r="ABX37" s="148"/>
      <c r="ABY37" s="148"/>
      <c r="ABZ37" s="148"/>
      <c r="ACA37" s="148"/>
      <c r="ACB37" s="148"/>
      <c r="ACC37" s="148"/>
      <c r="ACD37" s="148"/>
      <c r="ACE37" s="148"/>
      <c r="ACF37" s="148"/>
      <c r="ACG37" s="148"/>
      <c r="ACH37" s="148"/>
      <c r="ACI37" s="148"/>
      <c r="ACJ37" s="148"/>
      <c r="ACK37" s="148"/>
      <c r="ACL37" s="148"/>
      <c r="ACM37" s="148"/>
      <c r="ACN37" s="148"/>
      <c r="ACO37" s="148"/>
      <c r="ACP37" s="148"/>
      <c r="ACQ37" s="148"/>
      <c r="ACR37" s="148"/>
      <c r="ACS37" s="148"/>
      <c r="ACT37" s="148"/>
      <c r="ACU37" s="148"/>
      <c r="ACV37" s="148"/>
      <c r="ACW37" s="148"/>
      <c r="ACX37" s="148"/>
      <c r="ACY37" s="148"/>
      <c r="ACZ37" s="148"/>
      <c r="ADA37" s="148"/>
      <c r="ADB37" s="148"/>
      <c r="ADC37" s="148"/>
      <c r="ADD37" s="148"/>
      <c r="ADE37" s="148"/>
      <c r="ADF37" s="148"/>
      <c r="ADG37" s="148"/>
      <c r="ADH37" s="148"/>
      <c r="ADI37" s="148"/>
      <c r="ADJ37" s="148"/>
      <c r="ADK37" s="148"/>
      <c r="ADL37" s="148"/>
      <c r="ADM37" s="148"/>
      <c r="ADN37" s="148"/>
      <c r="ADO37" s="148"/>
      <c r="ADP37" s="148"/>
      <c r="ADQ37" s="148"/>
      <c r="ADR37" s="148"/>
      <c r="ADS37" s="148"/>
      <c r="ADT37" s="148"/>
      <c r="ADU37" s="148"/>
      <c r="ADV37" s="148"/>
      <c r="ADW37" s="148"/>
      <c r="ADX37" s="148"/>
      <c r="ADY37" s="148"/>
      <c r="ADZ37" s="148"/>
      <c r="AEA37" s="148"/>
      <c r="AEB37" s="148"/>
      <c r="AEC37" s="148"/>
      <c r="AED37" s="148"/>
      <c r="AEE37" s="148"/>
      <c r="AEF37" s="148"/>
      <c r="AEG37" s="148"/>
      <c r="AEH37" s="148"/>
      <c r="AEI37" s="148"/>
      <c r="AEJ37" s="148"/>
      <c r="AEK37" s="148"/>
      <c r="AEL37" s="148"/>
      <c r="AEM37" s="148"/>
      <c r="AEN37" s="148"/>
      <c r="AEO37" s="148"/>
      <c r="AEP37" s="148"/>
      <c r="AEQ37" s="148"/>
      <c r="AER37" s="148"/>
      <c r="AES37" s="148"/>
      <c r="AET37" s="148"/>
      <c r="AEU37" s="148"/>
      <c r="AEV37" s="148"/>
      <c r="AEW37" s="148"/>
      <c r="AEX37" s="148"/>
      <c r="AEY37" s="148"/>
      <c r="AEZ37" s="148"/>
      <c r="AFA37" s="148"/>
      <c r="AFB37" s="148"/>
      <c r="AFC37" s="148"/>
      <c r="AFD37" s="148"/>
      <c r="AFE37" s="148"/>
      <c r="AFF37" s="148"/>
      <c r="AFG37" s="148"/>
      <c r="AFH37" s="148"/>
      <c r="AFI37" s="148"/>
      <c r="AFJ37" s="148"/>
      <c r="AFK37" s="148"/>
      <c r="AFL37" s="148"/>
      <c r="AFM37" s="148"/>
      <c r="AFN37" s="148"/>
      <c r="AFO37" s="148"/>
      <c r="AFP37" s="148"/>
      <c r="AFQ37" s="148"/>
      <c r="AFR37" s="148"/>
      <c r="AFS37" s="148"/>
      <c r="AFT37" s="148"/>
      <c r="AFU37" s="148"/>
      <c r="AFV37" s="148"/>
      <c r="AFW37" s="148"/>
      <c r="AFX37" s="148"/>
      <c r="AFY37" s="148"/>
      <c r="AFZ37" s="148"/>
      <c r="AGA37" s="148"/>
      <c r="AGB37" s="148"/>
      <c r="AGC37" s="148"/>
      <c r="AGD37" s="148"/>
      <c r="AGE37" s="148"/>
      <c r="AGF37" s="148"/>
      <c r="AGG37" s="148"/>
      <c r="AGH37" s="148"/>
      <c r="AGI37" s="148"/>
      <c r="AGJ37" s="148"/>
      <c r="AGK37" s="148"/>
      <c r="AGL37" s="148"/>
      <c r="AGM37" s="148"/>
      <c r="AGN37" s="148"/>
      <c r="AGO37" s="148"/>
      <c r="AGP37" s="148"/>
      <c r="AGQ37" s="148"/>
      <c r="AGR37" s="148"/>
      <c r="AGS37" s="148"/>
      <c r="AGT37" s="148"/>
      <c r="AGU37" s="148"/>
      <c r="AGV37" s="148"/>
      <c r="AGW37" s="148"/>
      <c r="AGX37" s="148"/>
      <c r="AGY37" s="148"/>
      <c r="AGZ37" s="148"/>
      <c r="AHA37" s="148"/>
      <c r="AHB37" s="148"/>
      <c r="AHC37" s="148"/>
      <c r="AHD37" s="148"/>
      <c r="AHE37" s="148"/>
      <c r="AHF37" s="148"/>
      <c r="AHG37" s="148"/>
      <c r="AHH37" s="148"/>
      <c r="AHI37" s="148"/>
      <c r="AHJ37" s="148"/>
      <c r="AHK37" s="148"/>
      <c r="AHL37" s="148"/>
      <c r="AHM37" s="148"/>
      <c r="AHN37" s="148"/>
      <c r="AHO37" s="148"/>
      <c r="AHP37" s="148"/>
      <c r="AHQ37" s="148"/>
      <c r="AHR37" s="148"/>
      <c r="AHS37" s="148"/>
      <c r="AHT37" s="148"/>
      <c r="AHU37" s="148"/>
      <c r="AHV37" s="148"/>
      <c r="AHW37" s="148"/>
      <c r="AHX37" s="148"/>
      <c r="AHY37" s="148"/>
      <c r="AHZ37" s="148"/>
      <c r="AIA37" s="148"/>
      <c r="AIB37" s="148"/>
      <c r="AIC37" s="148"/>
      <c r="AID37" s="148"/>
      <c r="AIE37" s="148"/>
      <c r="AIF37" s="148"/>
      <c r="AIG37" s="148"/>
      <c r="AIH37" s="148"/>
      <c r="AII37" s="148"/>
      <c r="AIJ37" s="148"/>
      <c r="AIK37" s="148"/>
      <c r="AIL37" s="148"/>
      <c r="AIM37" s="148"/>
      <c r="AIN37" s="148"/>
      <c r="AIO37" s="148"/>
      <c r="AIP37" s="148"/>
      <c r="AIQ37" s="148"/>
      <c r="AIR37" s="148"/>
      <c r="AIS37" s="148"/>
      <c r="AIT37" s="148"/>
      <c r="AIU37" s="148"/>
      <c r="AIV37" s="148"/>
      <c r="AIW37" s="148"/>
      <c r="AIX37" s="148"/>
      <c r="AIY37" s="148"/>
      <c r="AIZ37" s="148"/>
      <c r="AJA37" s="148"/>
      <c r="AJB37" s="148"/>
      <c r="AJC37" s="148"/>
      <c r="AJD37" s="148"/>
      <c r="AJE37" s="148"/>
      <c r="AJF37" s="148"/>
      <c r="AJG37" s="148"/>
      <c r="AJH37" s="148"/>
      <c r="AJI37" s="148"/>
      <c r="AJJ37" s="148"/>
      <c r="AJK37" s="148"/>
      <c r="AJL37" s="148"/>
      <c r="AJM37" s="148"/>
      <c r="AJN37" s="148"/>
      <c r="AJO37" s="148"/>
      <c r="AJP37" s="148"/>
      <c r="AJQ37" s="148"/>
      <c r="AJR37" s="148"/>
      <c r="AJS37" s="148"/>
      <c r="AJT37" s="148"/>
      <c r="AJU37" s="148"/>
      <c r="AJV37" s="148"/>
      <c r="AJW37" s="148"/>
      <c r="AJX37" s="148"/>
      <c r="AJY37" s="148"/>
      <c r="AJZ37" s="148"/>
      <c r="AKA37" s="148"/>
      <c r="AKB37" s="148"/>
      <c r="AKC37" s="148"/>
      <c r="AKD37" s="148"/>
      <c r="AKE37" s="148"/>
      <c r="AKF37" s="148"/>
      <c r="AKG37" s="148"/>
      <c r="AKH37" s="148"/>
      <c r="AKI37" s="148"/>
      <c r="AKJ37" s="148"/>
      <c r="AKK37" s="148"/>
      <c r="AKL37" s="148"/>
      <c r="AKM37" s="148"/>
      <c r="AKN37" s="148"/>
      <c r="AKO37" s="148"/>
      <c r="AKP37" s="148"/>
      <c r="AKQ37" s="148"/>
      <c r="AKR37" s="148"/>
      <c r="AKS37" s="148"/>
      <c r="AKT37" s="148"/>
      <c r="AKU37" s="148"/>
      <c r="AKV37" s="148"/>
      <c r="AKW37" s="148"/>
      <c r="AKX37" s="148"/>
      <c r="AKY37" s="148"/>
      <c r="AKZ37" s="148"/>
      <c r="ALA37" s="148"/>
      <c r="ALB37" s="148"/>
      <c r="ALC37" s="148"/>
      <c r="ALD37" s="148"/>
      <c r="ALE37" s="148"/>
      <c r="ALF37" s="148"/>
      <c r="ALG37" s="148"/>
      <c r="ALH37" s="148"/>
      <c r="ALI37" s="148"/>
      <c r="ALJ37" s="148"/>
      <c r="ALK37" s="148"/>
      <c r="ALL37" s="148"/>
      <c r="ALM37" s="148"/>
      <c r="ALN37" s="148"/>
      <c r="ALO37" s="148"/>
      <c r="ALP37" s="148"/>
      <c r="ALQ37" s="148"/>
      <c r="ALR37" s="148"/>
      <c r="ALS37" s="148"/>
      <c r="ALT37" s="148"/>
      <c r="ALU37" s="148"/>
      <c r="ALV37" s="148"/>
      <c r="ALW37" s="148"/>
      <c r="ALX37" s="148"/>
      <c r="ALY37" s="148"/>
      <c r="ALZ37" s="148"/>
      <c r="AMA37" s="148"/>
      <c r="AMB37" s="148"/>
      <c r="AMC37" s="148"/>
      <c r="AMD37" s="148"/>
      <c r="AME37" s="148"/>
      <c r="AMF37" s="148"/>
      <c r="AMG37" s="148"/>
      <c r="AMH37" s="148"/>
      <c r="AMI37" s="148"/>
      <c r="AMJ37" s="148"/>
      <c r="AMK37" s="148"/>
      <c r="AML37" s="148"/>
    </row>
    <row r="38" spans="1:1026" s="131" customFormat="1">
      <c r="A38" s="145" t="str">
        <f t="shared" si="0"/>
        <v>LOAN.UH_APPROVED</v>
      </c>
      <c r="B38" s="134">
        <f t="shared" si="4"/>
        <v>110034</v>
      </c>
      <c r="C38" s="146">
        <v>0</v>
      </c>
      <c r="D38" s="146">
        <v>1</v>
      </c>
      <c r="E38" s="146">
        <f t="shared" si="1"/>
        <v>100000</v>
      </c>
      <c r="F38" s="146">
        <v>100000</v>
      </c>
      <c r="G38" s="146" t="s">
        <v>34</v>
      </c>
      <c r="H38" s="146">
        <v>100000</v>
      </c>
      <c r="I38" s="145" t="s">
        <v>505</v>
      </c>
      <c r="J38" s="146">
        <f>VLOOKUP(I38,T_FSM_TYPE!$A:$B,2,0)</f>
        <v>110000</v>
      </c>
      <c r="K38" s="131" t="s">
        <v>640</v>
      </c>
      <c r="L38" s="145" t="s">
        <v>37</v>
      </c>
      <c r="M38" s="215" t="str">
        <f t="shared" si="2"/>
        <v>UH_APPROVED</v>
      </c>
      <c r="N38" s="145" t="str">
        <f t="shared" si="3"/>
        <v>INSERT INTO T_FSM_STATE VALUES(110034, 0, 1, 100000, 100000, GETDATE(), 100000, 110000, 'UH_APPROVED', '?' ,'UH_APPROVED')</v>
      </c>
      <c r="O38" s="145"/>
      <c r="P38" s="145"/>
      <c r="Q38" s="145"/>
      <c r="R38" s="145"/>
      <c r="S38" s="145"/>
      <c r="T38" s="145"/>
      <c r="U38" s="145"/>
      <c r="V38" s="145"/>
      <c r="W38" s="145"/>
      <c r="X38" s="145"/>
      <c r="Y38" s="145"/>
      <c r="Z38" s="145"/>
      <c r="AA38" s="145"/>
      <c r="AB38" s="145"/>
      <c r="AC38" s="145"/>
      <c r="AD38" s="145"/>
      <c r="AE38" s="145"/>
      <c r="AF38" s="145"/>
      <c r="AG38" s="145"/>
      <c r="AH38" s="145"/>
      <c r="AI38" s="145"/>
      <c r="AJ38" s="145"/>
      <c r="AK38" s="145"/>
      <c r="AL38" s="145"/>
      <c r="AM38" s="145"/>
      <c r="AN38" s="145"/>
      <c r="AO38" s="145"/>
      <c r="AP38" s="145"/>
      <c r="AQ38" s="145"/>
      <c r="AR38" s="145"/>
      <c r="AS38" s="145"/>
      <c r="AT38" s="145"/>
      <c r="AU38" s="145"/>
      <c r="AV38" s="145"/>
      <c r="AW38" s="145"/>
      <c r="AX38" s="145"/>
      <c r="AY38" s="145"/>
      <c r="AZ38" s="145"/>
      <c r="BA38" s="145"/>
      <c r="BB38" s="145"/>
      <c r="BC38" s="145"/>
      <c r="BD38" s="145"/>
      <c r="BE38" s="145"/>
      <c r="BF38" s="145"/>
      <c r="BG38" s="145"/>
      <c r="BH38" s="145"/>
      <c r="BI38" s="145"/>
      <c r="BJ38" s="145"/>
      <c r="BK38" s="145"/>
      <c r="BL38" s="145"/>
      <c r="BM38" s="145"/>
      <c r="BN38" s="145"/>
      <c r="BO38" s="145"/>
      <c r="BP38" s="145"/>
      <c r="BQ38" s="145"/>
      <c r="BR38" s="145"/>
      <c r="BS38" s="145"/>
      <c r="BT38" s="145"/>
      <c r="BU38" s="145"/>
      <c r="BV38" s="145"/>
      <c r="BW38" s="145"/>
      <c r="BX38" s="145"/>
      <c r="BY38" s="145"/>
      <c r="BZ38" s="145"/>
      <c r="CA38" s="145"/>
      <c r="CB38" s="145"/>
      <c r="CC38" s="145"/>
      <c r="CD38" s="145"/>
      <c r="CE38" s="145"/>
      <c r="CF38" s="145"/>
      <c r="CG38" s="145"/>
      <c r="CH38" s="145"/>
      <c r="CI38" s="145"/>
      <c r="CJ38" s="145"/>
      <c r="CK38" s="145"/>
      <c r="CL38" s="145"/>
      <c r="CM38" s="145"/>
      <c r="CN38" s="145"/>
      <c r="CO38" s="145"/>
      <c r="CP38" s="145"/>
      <c r="CQ38" s="145"/>
      <c r="CR38" s="145"/>
      <c r="CS38" s="145"/>
      <c r="CT38" s="145"/>
      <c r="CU38" s="145"/>
      <c r="CV38" s="145"/>
      <c r="CW38" s="145"/>
      <c r="CX38" s="145"/>
      <c r="CY38" s="145"/>
      <c r="CZ38" s="145"/>
      <c r="DA38" s="145"/>
      <c r="DB38" s="145"/>
      <c r="DC38" s="145"/>
      <c r="DD38" s="145"/>
      <c r="DE38" s="145"/>
      <c r="DF38" s="145"/>
      <c r="DG38" s="145"/>
      <c r="DH38" s="145"/>
      <c r="DI38" s="145"/>
      <c r="DJ38" s="145"/>
      <c r="DK38" s="145"/>
      <c r="DL38" s="145"/>
      <c r="DM38" s="145"/>
      <c r="DN38" s="145"/>
      <c r="DO38" s="145"/>
      <c r="DP38" s="145"/>
      <c r="DQ38" s="145"/>
      <c r="DR38" s="145"/>
      <c r="DS38" s="145"/>
      <c r="DT38" s="145"/>
      <c r="DU38" s="145"/>
      <c r="DV38" s="145"/>
      <c r="DW38" s="145"/>
      <c r="DX38" s="145"/>
      <c r="DY38" s="145"/>
      <c r="DZ38" s="145"/>
      <c r="EA38" s="145"/>
      <c r="EB38" s="145"/>
      <c r="EC38" s="145"/>
      <c r="ED38" s="145"/>
      <c r="EE38" s="145"/>
      <c r="EF38" s="145"/>
      <c r="EG38" s="145"/>
      <c r="EH38" s="145"/>
      <c r="EI38" s="145"/>
      <c r="EJ38" s="145"/>
      <c r="EK38" s="145"/>
      <c r="EL38" s="145"/>
      <c r="EM38" s="145"/>
      <c r="EN38" s="145"/>
      <c r="EO38" s="145"/>
      <c r="EP38" s="145"/>
      <c r="EQ38" s="145"/>
      <c r="ER38" s="145"/>
      <c r="ES38" s="145"/>
      <c r="ET38" s="145"/>
      <c r="EU38" s="145"/>
      <c r="EV38" s="145"/>
      <c r="EW38" s="145"/>
      <c r="EX38" s="145"/>
      <c r="EY38" s="145"/>
      <c r="EZ38" s="145"/>
      <c r="FA38" s="145"/>
      <c r="FB38" s="145"/>
      <c r="FC38" s="145"/>
      <c r="FD38" s="145"/>
      <c r="FE38" s="145"/>
      <c r="FF38" s="145"/>
      <c r="FG38" s="145"/>
      <c r="FH38" s="145"/>
      <c r="FI38" s="145"/>
      <c r="FJ38" s="145"/>
      <c r="FK38" s="145"/>
      <c r="FL38" s="145"/>
      <c r="FM38" s="145"/>
      <c r="FN38" s="145"/>
      <c r="FO38" s="145"/>
      <c r="FP38" s="145"/>
      <c r="FQ38" s="145"/>
      <c r="FR38" s="145"/>
      <c r="FS38" s="145"/>
      <c r="FT38" s="145"/>
      <c r="FU38" s="145"/>
      <c r="FV38" s="145"/>
      <c r="FW38" s="145"/>
      <c r="FX38" s="145"/>
      <c r="FY38" s="145"/>
      <c r="FZ38" s="145"/>
      <c r="GA38" s="145"/>
      <c r="GB38" s="145"/>
      <c r="GC38" s="145"/>
      <c r="GD38" s="145"/>
      <c r="GE38" s="145"/>
      <c r="GF38" s="145"/>
      <c r="GG38" s="145"/>
      <c r="GH38" s="145"/>
      <c r="GI38" s="145"/>
      <c r="GJ38" s="145"/>
      <c r="GK38" s="145"/>
      <c r="GL38" s="145"/>
      <c r="GM38" s="145"/>
      <c r="GN38" s="145"/>
      <c r="GO38" s="145"/>
      <c r="GP38" s="145"/>
      <c r="GQ38" s="145"/>
      <c r="GR38" s="145"/>
      <c r="GS38" s="145"/>
      <c r="GT38" s="145"/>
      <c r="GU38" s="145"/>
      <c r="GV38" s="145"/>
      <c r="GW38" s="145"/>
      <c r="GX38" s="145"/>
      <c r="GY38" s="145"/>
      <c r="GZ38" s="145"/>
      <c r="HA38" s="145"/>
      <c r="HB38" s="145"/>
      <c r="HC38" s="145"/>
      <c r="HD38" s="145"/>
      <c r="HE38" s="145"/>
      <c r="HF38" s="145"/>
      <c r="HG38" s="145"/>
      <c r="HH38" s="145"/>
      <c r="HI38" s="145"/>
      <c r="HJ38" s="145"/>
      <c r="HK38" s="145"/>
      <c r="HL38" s="145"/>
      <c r="HM38" s="145"/>
      <c r="HN38" s="145"/>
      <c r="HO38" s="145"/>
      <c r="HP38" s="145"/>
      <c r="HQ38" s="145"/>
      <c r="HR38" s="145"/>
      <c r="HS38" s="145"/>
      <c r="HT38" s="145"/>
      <c r="HU38" s="145"/>
      <c r="HV38" s="145"/>
      <c r="HW38" s="145"/>
      <c r="HX38" s="145"/>
      <c r="HY38" s="145"/>
      <c r="HZ38" s="145"/>
      <c r="IA38" s="145"/>
      <c r="IB38" s="145"/>
      <c r="IC38" s="145"/>
      <c r="ID38" s="145"/>
      <c r="IE38" s="145"/>
      <c r="IF38" s="145"/>
      <c r="IG38" s="145"/>
      <c r="IH38" s="145"/>
      <c r="II38" s="145"/>
      <c r="IJ38" s="145"/>
      <c r="IK38" s="145"/>
      <c r="IL38" s="145"/>
      <c r="IM38" s="145"/>
      <c r="IN38" s="145"/>
      <c r="IO38" s="145"/>
      <c r="IP38" s="145"/>
      <c r="IQ38" s="145"/>
      <c r="IR38" s="145"/>
      <c r="IS38" s="145"/>
      <c r="IT38" s="145"/>
      <c r="IU38" s="145"/>
      <c r="IV38" s="145"/>
      <c r="IW38" s="145"/>
      <c r="IX38" s="145"/>
      <c r="IY38" s="145"/>
      <c r="IZ38" s="145"/>
      <c r="JA38" s="145"/>
      <c r="JB38" s="145"/>
      <c r="JC38" s="145"/>
      <c r="JD38" s="145"/>
      <c r="JE38" s="145"/>
      <c r="JF38" s="145"/>
      <c r="JG38" s="145"/>
      <c r="JH38" s="145"/>
      <c r="JI38" s="145"/>
      <c r="JJ38" s="145"/>
      <c r="JK38" s="145"/>
      <c r="JL38" s="145"/>
      <c r="JM38" s="145"/>
      <c r="JN38" s="145"/>
      <c r="JO38" s="145"/>
      <c r="JP38" s="145"/>
      <c r="JQ38" s="145"/>
      <c r="JR38" s="145"/>
      <c r="JS38" s="145"/>
      <c r="JT38" s="145"/>
      <c r="JU38" s="145"/>
      <c r="JV38" s="145"/>
      <c r="JW38" s="145"/>
      <c r="JX38" s="145"/>
      <c r="JY38" s="145"/>
      <c r="JZ38" s="145"/>
      <c r="KA38" s="145"/>
      <c r="KB38" s="145"/>
      <c r="KC38" s="145"/>
      <c r="KD38" s="145"/>
      <c r="KE38" s="145"/>
      <c r="KF38" s="145"/>
      <c r="KG38" s="145"/>
      <c r="KH38" s="145"/>
      <c r="KI38" s="145"/>
      <c r="KJ38" s="145"/>
      <c r="KK38" s="145"/>
      <c r="KL38" s="145"/>
      <c r="KM38" s="145"/>
      <c r="KN38" s="145"/>
      <c r="KO38" s="145"/>
      <c r="KP38" s="145"/>
      <c r="KQ38" s="145"/>
      <c r="KR38" s="145"/>
      <c r="KS38" s="145"/>
      <c r="KT38" s="145"/>
      <c r="KU38" s="145"/>
      <c r="KV38" s="145"/>
      <c r="KW38" s="145"/>
      <c r="KX38" s="145"/>
      <c r="KY38" s="145"/>
      <c r="KZ38" s="145"/>
      <c r="LA38" s="145"/>
      <c r="LB38" s="145"/>
      <c r="LC38" s="145"/>
      <c r="LD38" s="145"/>
      <c r="LE38" s="145"/>
      <c r="LF38" s="145"/>
      <c r="LG38" s="145"/>
      <c r="LH38" s="145"/>
      <c r="LI38" s="145"/>
      <c r="LJ38" s="145"/>
      <c r="LK38" s="145"/>
      <c r="LL38" s="145"/>
      <c r="LM38" s="145"/>
      <c r="LN38" s="145"/>
      <c r="LO38" s="145"/>
      <c r="LP38" s="145"/>
      <c r="LQ38" s="145"/>
      <c r="LR38" s="145"/>
      <c r="LS38" s="145"/>
      <c r="LT38" s="145"/>
      <c r="LU38" s="145"/>
      <c r="LV38" s="145"/>
      <c r="LW38" s="145"/>
      <c r="LX38" s="145"/>
      <c r="LY38" s="145"/>
      <c r="LZ38" s="145"/>
      <c r="MA38" s="145"/>
      <c r="MB38" s="145"/>
      <c r="MC38" s="145"/>
      <c r="MD38" s="145"/>
      <c r="ME38" s="145"/>
      <c r="MF38" s="145"/>
      <c r="MG38" s="145"/>
      <c r="MH38" s="145"/>
      <c r="MI38" s="145"/>
      <c r="MJ38" s="145"/>
      <c r="MK38" s="145"/>
      <c r="ML38" s="145"/>
      <c r="MM38" s="145"/>
      <c r="MN38" s="145"/>
      <c r="MO38" s="145"/>
      <c r="MP38" s="145"/>
      <c r="MQ38" s="145"/>
      <c r="MR38" s="145"/>
      <c r="MS38" s="145"/>
      <c r="MT38" s="145"/>
      <c r="MU38" s="145"/>
      <c r="MV38" s="145"/>
      <c r="MW38" s="145"/>
      <c r="MX38" s="145"/>
      <c r="MY38" s="145"/>
      <c r="MZ38" s="145"/>
      <c r="NA38" s="145"/>
      <c r="NB38" s="145"/>
      <c r="NC38" s="145"/>
      <c r="ND38" s="145"/>
      <c r="NE38" s="145"/>
      <c r="NF38" s="145"/>
      <c r="NG38" s="145"/>
      <c r="NH38" s="145"/>
      <c r="NI38" s="145"/>
      <c r="NJ38" s="145"/>
      <c r="NK38" s="145"/>
      <c r="NL38" s="145"/>
      <c r="NM38" s="145"/>
      <c r="NN38" s="145"/>
      <c r="NO38" s="145"/>
      <c r="NP38" s="145"/>
      <c r="NQ38" s="145"/>
      <c r="NR38" s="145"/>
      <c r="NS38" s="145"/>
      <c r="NT38" s="145"/>
      <c r="NU38" s="145"/>
      <c r="NV38" s="145"/>
      <c r="NW38" s="145"/>
      <c r="NX38" s="145"/>
      <c r="NY38" s="145"/>
      <c r="NZ38" s="145"/>
      <c r="OA38" s="145"/>
      <c r="OB38" s="145"/>
      <c r="OC38" s="145"/>
      <c r="OD38" s="145"/>
      <c r="OE38" s="145"/>
      <c r="OF38" s="145"/>
      <c r="OG38" s="145"/>
      <c r="OH38" s="145"/>
      <c r="OI38" s="145"/>
      <c r="OJ38" s="145"/>
      <c r="OK38" s="145"/>
      <c r="OL38" s="145"/>
      <c r="OM38" s="145"/>
      <c r="ON38" s="145"/>
      <c r="OO38" s="145"/>
      <c r="OP38" s="145"/>
      <c r="OQ38" s="145"/>
      <c r="OR38" s="145"/>
      <c r="OS38" s="145"/>
      <c r="OT38" s="145"/>
      <c r="OU38" s="145"/>
      <c r="OV38" s="145"/>
      <c r="OW38" s="145"/>
      <c r="OX38" s="145"/>
      <c r="OY38" s="145"/>
      <c r="OZ38" s="145"/>
      <c r="PA38" s="145"/>
      <c r="PB38" s="145"/>
      <c r="PC38" s="145"/>
      <c r="PD38" s="145"/>
      <c r="PE38" s="145"/>
      <c r="PF38" s="145"/>
      <c r="PG38" s="145"/>
      <c r="PH38" s="145"/>
      <c r="PI38" s="145"/>
      <c r="PJ38" s="145"/>
      <c r="PK38" s="145"/>
      <c r="PL38" s="145"/>
      <c r="PM38" s="145"/>
      <c r="PN38" s="145"/>
      <c r="PO38" s="145"/>
      <c r="PP38" s="145"/>
      <c r="PQ38" s="145"/>
      <c r="PR38" s="145"/>
      <c r="PS38" s="145"/>
      <c r="PT38" s="145"/>
      <c r="PU38" s="145"/>
      <c r="PV38" s="145"/>
      <c r="PW38" s="145"/>
      <c r="PX38" s="145"/>
      <c r="PY38" s="145"/>
      <c r="PZ38" s="145"/>
      <c r="QA38" s="145"/>
      <c r="QB38" s="145"/>
      <c r="QC38" s="145"/>
      <c r="QD38" s="145"/>
      <c r="QE38" s="145"/>
      <c r="QF38" s="145"/>
      <c r="QG38" s="145"/>
      <c r="QH38" s="145"/>
      <c r="QI38" s="145"/>
      <c r="QJ38" s="145"/>
      <c r="QK38" s="145"/>
      <c r="QL38" s="145"/>
      <c r="QM38" s="145"/>
      <c r="QN38" s="145"/>
      <c r="QO38" s="145"/>
      <c r="QP38" s="145"/>
      <c r="QQ38" s="145"/>
      <c r="QR38" s="145"/>
      <c r="QS38" s="145"/>
      <c r="QT38" s="145"/>
      <c r="QU38" s="145"/>
      <c r="QV38" s="145"/>
      <c r="QW38" s="145"/>
      <c r="QX38" s="145"/>
      <c r="QY38" s="145"/>
      <c r="QZ38" s="145"/>
      <c r="RA38" s="145"/>
      <c r="RB38" s="145"/>
      <c r="RC38" s="145"/>
      <c r="RD38" s="145"/>
      <c r="RE38" s="145"/>
      <c r="RF38" s="145"/>
      <c r="RG38" s="145"/>
      <c r="RH38" s="145"/>
      <c r="RI38" s="145"/>
      <c r="RJ38" s="145"/>
      <c r="RK38" s="145"/>
      <c r="RL38" s="145"/>
      <c r="RM38" s="145"/>
      <c r="RN38" s="145"/>
      <c r="RO38" s="145"/>
      <c r="RP38" s="145"/>
      <c r="RQ38" s="145"/>
      <c r="RR38" s="145"/>
      <c r="RS38" s="145"/>
      <c r="RT38" s="145"/>
      <c r="RU38" s="145"/>
      <c r="RV38" s="145"/>
      <c r="RW38" s="145"/>
      <c r="RX38" s="145"/>
      <c r="RY38" s="145"/>
      <c r="RZ38" s="145"/>
      <c r="SA38" s="145"/>
      <c r="SB38" s="145"/>
      <c r="SC38" s="145"/>
      <c r="SD38" s="145"/>
      <c r="SE38" s="145"/>
      <c r="SF38" s="145"/>
      <c r="SG38" s="145"/>
      <c r="SH38" s="145"/>
      <c r="SI38" s="145"/>
      <c r="SJ38" s="145"/>
      <c r="SK38" s="145"/>
      <c r="SL38" s="145"/>
      <c r="SM38" s="145"/>
      <c r="SN38" s="145"/>
      <c r="SO38" s="145"/>
      <c r="SP38" s="145"/>
      <c r="SQ38" s="145"/>
      <c r="SR38" s="145"/>
      <c r="SS38" s="145"/>
      <c r="ST38" s="145"/>
      <c r="SU38" s="145"/>
      <c r="SV38" s="145"/>
      <c r="SW38" s="145"/>
      <c r="SX38" s="145"/>
      <c r="SY38" s="145"/>
      <c r="SZ38" s="145"/>
      <c r="TA38" s="145"/>
      <c r="TB38" s="145"/>
      <c r="TC38" s="145"/>
      <c r="TD38" s="145"/>
      <c r="TE38" s="145"/>
      <c r="TF38" s="145"/>
      <c r="TG38" s="145"/>
      <c r="TH38" s="145"/>
      <c r="TI38" s="145"/>
      <c r="TJ38" s="145"/>
      <c r="TK38" s="145"/>
      <c r="TL38" s="145"/>
      <c r="TM38" s="145"/>
      <c r="TN38" s="145"/>
      <c r="TO38" s="145"/>
      <c r="TP38" s="145"/>
      <c r="TQ38" s="145"/>
      <c r="TR38" s="145"/>
      <c r="TS38" s="145"/>
      <c r="TT38" s="145"/>
      <c r="TU38" s="145"/>
      <c r="TV38" s="145"/>
      <c r="TW38" s="145"/>
      <c r="TX38" s="145"/>
      <c r="TY38" s="145"/>
      <c r="TZ38" s="145"/>
      <c r="UA38" s="145"/>
      <c r="UB38" s="145"/>
      <c r="UC38" s="145"/>
      <c r="UD38" s="145"/>
      <c r="UE38" s="145"/>
      <c r="UF38" s="145"/>
      <c r="UG38" s="145"/>
      <c r="UH38" s="145"/>
      <c r="UI38" s="145"/>
      <c r="UJ38" s="145"/>
      <c r="UK38" s="145"/>
      <c r="UL38" s="145"/>
      <c r="UM38" s="145"/>
      <c r="UN38" s="145"/>
      <c r="UO38" s="145"/>
      <c r="UP38" s="145"/>
      <c r="UQ38" s="145"/>
      <c r="UR38" s="145"/>
      <c r="US38" s="145"/>
      <c r="UT38" s="145"/>
      <c r="UU38" s="145"/>
      <c r="UV38" s="145"/>
      <c r="UW38" s="145"/>
      <c r="UX38" s="145"/>
      <c r="UY38" s="145"/>
      <c r="UZ38" s="145"/>
      <c r="VA38" s="145"/>
      <c r="VB38" s="145"/>
      <c r="VC38" s="145"/>
      <c r="VD38" s="145"/>
      <c r="VE38" s="145"/>
      <c r="VF38" s="145"/>
      <c r="VG38" s="145"/>
      <c r="VH38" s="145"/>
      <c r="VI38" s="145"/>
      <c r="VJ38" s="145"/>
      <c r="VK38" s="145"/>
      <c r="VL38" s="145"/>
      <c r="VM38" s="145"/>
      <c r="VN38" s="145"/>
      <c r="VO38" s="145"/>
      <c r="VP38" s="145"/>
      <c r="VQ38" s="145"/>
      <c r="VR38" s="145"/>
      <c r="VS38" s="145"/>
      <c r="VT38" s="145"/>
      <c r="VU38" s="145"/>
      <c r="VV38" s="145"/>
      <c r="VW38" s="145"/>
      <c r="VX38" s="145"/>
      <c r="VY38" s="145"/>
      <c r="VZ38" s="145"/>
      <c r="WA38" s="145"/>
      <c r="WB38" s="145"/>
      <c r="WC38" s="145"/>
      <c r="WD38" s="145"/>
      <c r="WE38" s="145"/>
      <c r="WF38" s="145"/>
      <c r="WG38" s="145"/>
      <c r="WH38" s="145"/>
      <c r="WI38" s="145"/>
      <c r="WJ38" s="145"/>
      <c r="WK38" s="145"/>
      <c r="WL38" s="145"/>
      <c r="WM38" s="145"/>
      <c r="WN38" s="145"/>
      <c r="WO38" s="145"/>
      <c r="WP38" s="145"/>
      <c r="WQ38" s="145"/>
      <c r="WR38" s="145"/>
      <c r="WS38" s="145"/>
      <c r="WT38" s="145"/>
      <c r="WU38" s="145"/>
      <c r="WV38" s="145"/>
      <c r="WW38" s="145"/>
      <c r="WX38" s="145"/>
      <c r="WY38" s="145"/>
      <c r="WZ38" s="145"/>
      <c r="XA38" s="145"/>
      <c r="XB38" s="145"/>
      <c r="XC38" s="145"/>
      <c r="XD38" s="145"/>
      <c r="XE38" s="145"/>
      <c r="XF38" s="145"/>
      <c r="XG38" s="145"/>
      <c r="XH38" s="145"/>
      <c r="XI38" s="145"/>
      <c r="XJ38" s="145"/>
      <c r="XK38" s="145"/>
      <c r="XL38" s="145"/>
      <c r="XM38" s="145"/>
      <c r="XN38" s="145"/>
      <c r="XO38" s="145"/>
      <c r="XP38" s="145"/>
      <c r="XQ38" s="145"/>
      <c r="XR38" s="145"/>
      <c r="XS38" s="145"/>
      <c r="XT38" s="145"/>
      <c r="XU38" s="145"/>
      <c r="XV38" s="145"/>
      <c r="XW38" s="145"/>
      <c r="XX38" s="145"/>
      <c r="XY38" s="145"/>
      <c r="XZ38" s="145"/>
      <c r="YA38" s="145"/>
      <c r="YB38" s="145"/>
      <c r="YC38" s="145"/>
      <c r="YD38" s="145"/>
      <c r="YE38" s="145"/>
      <c r="YF38" s="145"/>
      <c r="YG38" s="145"/>
      <c r="YH38" s="145"/>
      <c r="YI38" s="145"/>
      <c r="YJ38" s="145"/>
      <c r="YK38" s="145"/>
      <c r="YL38" s="145"/>
      <c r="YM38" s="145"/>
      <c r="YN38" s="145"/>
      <c r="YO38" s="145"/>
      <c r="YP38" s="145"/>
      <c r="YQ38" s="145"/>
      <c r="YR38" s="145"/>
      <c r="YS38" s="145"/>
      <c r="YT38" s="145"/>
      <c r="YU38" s="145"/>
      <c r="YV38" s="145"/>
      <c r="YW38" s="145"/>
      <c r="YX38" s="145"/>
      <c r="YY38" s="145"/>
      <c r="YZ38" s="145"/>
      <c r="ZA38" s="145"/>
      <c r="ZB38" s="145"/>
      <c r="ZC38" s="145"/>
      <c r="ZD38" s="145"/>
      <c r="ZE38" s="145"/>
      <c r="ZF38" s="145"/>
      <c r="ZG38" s="145"/>
      <c r="ZH38" s="145"/>
      <c r="ZI38" s="145"/>
      <c r="ZJ38" s="145"/>
      <c r="ZK38" s="145"/>
      <c r="ZL38" s="145"/>
      <c r="ZM38" s="145"/>
      <c r="ZN38" s="145"/>
      <c r="ZO38" s="145"/>
      <c r="ZP38" s="145"/>
      <c r="ZQ38" s="145"/>
      <c r="ZR38" s="145"/>
      <c r="ZS38" s="145"/>
      <c r="ZT38" s="145"/>
      <c r="ZU38" s="145"/>
      <c r="ZV38" s="145"/>
      <c r="ZW38" s="145"/>
      <c r="ZX38" s="145"/>
      <c r="ZY38" s="145"/>
      <c r="ZZ38" s="145"/>
      <c r="AAA38" s="145"/>
      <c r="AAB38" s="145"/>
      <c r="AAC38" s="145"/>
      <c r="AAD38" s="145"/>
      <c r="AAE38" s="145"/>
      <c r="AAF38" s="145"/>
      <c r="AAG38" s="145"/>
      <c r="AAH38" s="145"/>
      <c r="AAI38" s="145"/>
      <c r="AAJ38" s="145"/>
      <c r="AAK38" s="145"/>
      <c r="AAL38" s="145"/>
      <c r="AAM38" s="145"/>
      <c r="AAN38" s="145"/>
      <c r="AAO38" s="145"/>
      <c r="AAP38" s="145"/>
      <c r="AAQ38" s="145"/>
      <c r="AAR38" s="145"/>
      <c r="AAS38" s="145"/>
      <c r="AAT38" s="145"/>
      <c r="AAU38" s="145"/>
      <c r="AAV38" s="145"/>
      <c r="AAW38" s="145"/>
      <c r="AAX38" s="145"/>
      <c r="AAY38" s="145"/>
      <c r="AAZ38" s="145"/>
      <c r="ABA38" s="145"/>
      <c r="ABB38" s="145"/>
      <c r="ABC38" s="145"/>
      <c r="ABD38" s="145"/>
      <c r="ABE38" s="145"/>
      <c r="ABF38" s="145"/>
      <c r="ABG38" s="145"/>
      <c r="ABH38" s="145"/>
      <c r="ABI38" s="145"/>
      <c r="ABJ38" s="145"/>
      <c r="ABK38" s="145"/>
      <c r="ABL38" s="145"/>
      <c r="ABM38" s="145"/>
      <c r="ABN38" s="145"/>
      <c r="ABO38" s="145"/>
      <c r="ABP38" s="145"/>
      <c r="ABQ38" s="145"/>
      <c r="ABR38" s="145"/>
      <c r="ABS38" s="145"/>
      <c r="ABT38" s="145"/>
      <c r="ABU38" s="145"/>
      <c r="ABV38" s="145"/>
      <c r="ABW38" s="145"/>
      <c r="ABX38" s="145"/>
      <c r="ABY38" s="145"/>
      <c r="ABZ38" s="145"/>
      <c r="ACA38" s="145"/>
      <c r="ACB38" s="145"/>
      <c r="ACC38" s="145"/>
      <c r="ACD38" s="145"/>
      <c r="ACE38" s="145"/>
      <c r="ACF38" s="145"/>
      <c r="ACG38" s="145"/>
      <c r="ACH38" s="145"/>
      <c r="ACI38" s="145"/>
      <c r="ACJ38" s="145"/>
      <c r="ACK38" s="145"/>
      <c r="ACL38" s="145"/>
      <c r="ACM38" s="145"/>
      <c r="ACN38" s="145"/>
      <c r="ACO38" s="145"/>
      <c r="ACP38" s="145"/>
      <c r="ACQ38" s="145"/>
      <c r="ACR38" s="145"/>
      <c r="ACS38" s="145"/>
      <c r="ACT38" s="145"/>
      <c r="ACU38" s="145"/>
      <c r="ACV38" s="145"/>
      <c r="ACW38" s="145"/>
      <c r="ACX38" s="145"/>
      <c r="ACY38" s="145"/>
      <c r="ACZ38" s="145"/>
      <c r="ADA38" s="145"/>
      <c r="ADB38" s="145"/>
      <c r="ADC38" s="145"/>
      <c r="ADD38" s="145"/>
      <c r="ADE38" s="145"/>
      <c r="ADF38" s="145"/>
      <c r="ADG38" s="145"/>
      <c r="ADH38" s="145"/>
      <c r="ADI38" s="145"/>
      <c r="ADJ38" s="145"/>
      <c r="ADK38" s="145"/>
      <c r="ADL38" s="145"/>
      <c r="ADM38" s="145"/>
      <c r="ADN38" s="145"/>
      <c r="ADO38" s="145"/>
      <c r="ADP38" s="145"/>
      <c r="ADQ38" s="145"/>
      <c r="ADR38" s="145"/>
      <c r="ADS38" s="145"/>
      <c r="ADT38" s="145"/>
      <c r="ADU38" s="145"/>
      <c r="ADV38" s="145"/>
      <c r="ADW38" s="145"/>
      <c r="ADX38" s="145"/>
      <c r="ADY38" s="145"/>
      <c r="ADZ38" s="145"/>
      <c r="AEA38" s="145"/>
      <c r="AEB38" s="145"/>
      <c r="AEC38" s="145"/>
      <c r="AED38" s="145"/>
      <c r="AEE38" s="145"/>
      <c r="AEF38" s="145"/>
      <c r="AEG38" s="145"/>
      <c r="AEH38" s="145"/>
      <c r="AEI38" s="145"/>
      <c r="AEJ38" s="145"/>
      <c r="AEK38" s="145"/>
      <c r="AEL38" s="145"/>
      <c r="AEM38" s="145"/>
      <c r="AEN38" s="145"/>
      <c r="AEO38" s="145"/>
      <c r="AEP38" s="145"/>
      <c r="AEQ38" s="145"/>
      <c r="AER38" s="145"/>
      <c r="AES38" s="145"/>
      <c r="AET38" s="145"/>
      <c r="AEU38" s="145"/>
      <c r="AEV38" s="145"/>
      <c r="AEW38" s="145"/>
      <c r="AEX38" s="145"/>
      <c r="AEY38" s="145"/>
      <c r="AEZ38" s="145"/>
      <c r="AFA38" s="145"/>
      <c r="AFB38" s="145"/>
      <c r="AFC38" s="145"/>
      <c r="AFD38" s="145"/>
      <c r="AFE38" s="145"/>
      <c r="AFF38" s="145"/>
      <c r="AFG38" s="145"/>
      <c r="AFH38" s="145"/>
      <c r="AFI38" s="145"/>
      <c r="AFJ38" s="145"/>
      <c r="AFK38" s="145"/>
      <c r="AFL38" s="145"/>
      <c r="AFM38" s="145"/>
      <c r="AFN38" s="145"/>
      <c r="AFO38" s="145"/>
      <c r="AFP38" s="145"/>
      <c r="AFQ38" s="145"/>
      <c r="AFR38" s="145"/>
      <c r="AFS38" s="145"/>
      <c r="AFT38" s="145"/>
      <c r="AFU38" s="145"/>
      <c r="AFV38" s="145"/>
      <c r="AFW38" s="145"/>
      <c r="AFX38" s="145"/>
      <c r="AFY38" s="145"/>
      <c r="AFZ38" s="145"/>
      <c r="AGA38" s="145"/>
      <c r="AGB38" s="145"/>
      <c r="AGC38" s="145"/>
      <c r="AGD38" s="145"/>
      <c r="AGE38" s="145"/>
      <c r="AGF38" s="145"/>
      <c r="AGG38" s="145"/>
      <c r="AGH38" s="145"/>
      <c r="AGI38" s="145"/>
      <c r="AGJ38" s="145"/>
      <c r="AGK38" s="145"/>
      <c r="AGL38" s="145"/>
      <c r="AGM38" s="145"/>
      <c r="AGN38" s="145"/>
      <c r="AGO38" s="145"/>
      <c r="AGP38" s="145"/>
      <c r="AGQ38" s="145"/>
      <c r="AGR38" s="145"/>
      <c r="AGS38" s="145"/>
      <c r="AGT38" s="145"/>
      <c r="AGU38" s="145"/>
      <c r="AGV38" s="145"/>
      <c r="AGW38" s="145"/>
      <c r="AGX38" s="145"/>
      <c r="AGY38" s="145"/>
      <c r="AGZ38" s="145"/>
      <c r="AHA38" s="145"/>
      <c r="AHB38" s="145"/>
      <c r="AHC38" s="145"/>
      <c r="AHD38" s="145"/>
      <c r="AHE38" s="145"/>
      <c r="AHF38" s="145"/>
      <c r="AHG38" s="145"/>
      <c r="AHH38" s="145"/>
      <c r="AHI38" s="145"/>
      <c r="AHJ38" s="145"/>
      <c r="AHK38" s="145"/>
      <c r="AHL38" s="145"/>
      <c r="AHM38" s="145"/>
      <c r="AHN38" s="145"/>
      <c r="AHO38" s="145"/>
      <c r="AHP38" s="145"/>
      <c r="AHQ38" s="145"/>
      <c r="AHR38" s="145"/>
      <c r="AHS38" s="145"/>
      <c r="AHT38" s="145"/>
      <c r="AHU38" s="145"/>
      <c r="AHV38" s="145"/>
      <c r="AHW38" s="145"/>
      <c r="AHX38" s="145"/>
      <c r="AHY38" s="145"/>
      <c r="AHZ38" s="145"/>
      <c r="AIA38" s="145"/>
      <c r="AIB38" s="145"/>
      <c r="AIC38" s="145"/>
      <c r="AID38" s="145"/>
      <c r="AIE38" s="145"/>
      <c r="AIF38" s="145"/>
      <c r="AIG38" s="145"/>
      <c r="AIH38" s="145"/>
      <c r="AII38" s="145"/>
      <c r="AIJ38" s="145"/>
      <c r="AIK38" s="145"/>
      <c r="AIL38" s="145"/>
      <c r="AIM38" s="145"/>
      <c r="AIN38" s="145"/>
      <c r="AIO38" s="145"/>
      <c r="AIP38" s="145"/>
      <c r="AIQ38" s="145"/>
      <c r="AIR38" s="145"/>
      <c r="AIS38" s="145"/>
      <c r="AIT38" s="145"/>
      <c r="AIU38" s="145"/>
      <c r="AIV38" s="145"/>
      <c r="AIW38" s="145"/>
      <c r="AIX38" s="145"/>
      <c r="AIY38" s="145"/>
      <c r="AIZ38" s="145"/>
      <c r="AJA38" s="145"/>
      <c r="AJB38" s="145"/>
      <c r="AJC38" s="145"/>
      <c r="AJD38" s="145"/>
      <c r="AJE38" s="145"/>
      <c r="AJF38" s="145"/>
      <c r="AJG38" s="145"/>
      <c r="AJH38" s="145"/>
      <c r="AJI38" s="145"/>
      <c r="AJJ38" s="145"/>
      <c r="AJK38" s="145"/>
      <c r="AJL38" s="145"/>
      <c r="AJM38" s="145"/>
      <c r="AJN38" s="145"/>
      <c r="AJO38" s="145"/>
      <c r="AJP38" s="145"/>
      <c r="AJQ38" s="145"/>
      <c r="AJR38" s="145"/>
      <c r="AJS38" s="145"/>
      <c r="AJT38" s="145"/>
      <c r="AJU38" s="145"/>
      <c r="AJV38" s="145"/>
      <c r="AJW38" s="145"/>
      <c r="AJX38" s="145"/>
      <c r="AJY38" s="145"/>
      <c r="AJZ38" s="145"/>
      <c r="AKA38" s="145"/>
      <c r="AKB38" s="145"/>
      <c r="AKC38" s="145"/>
      <c r="AKD38" s="145"/>
      <c r="AKE38" s="145"/>
      <c r="AKF38" s="145"/>
      <c r="AKG38" s="145"/>
      <c r="AKH38" s="145"/>
      <c r="AKI38" s="145"/>
      <c r="AKJ38" s="145"/>
      <c r="AKK38" s="145"/>
      <c r="AKL38" s="145"/>
      <c r="AKM38" s="145"/>
      <c r="AKN38" s="145"/>
      <c r="AKO38" s="145"/>
      <c r="AKP38" s="145"/>
      <c r="AKQ38" s="145"/>
      <c r="AKR38" s="145"/>
      <c r="AKS38" s="145"/>
      <c r="AKT38" s="145"/>
      <c r="AKU38" s="145"/>
      <c r="AKV38" s="145"/>
      <c r="AKW38" s="145"/>
      <c r="AKX38" s="145"/>
      <c r="AKY38" s="145"/>
      <c r="AKZ38" s="145"/>
      <c r="ALA38" s="145"/>
      <c r="ALB38" s="145"/>
      <c r="ALC38" s="145"/>
      <c r="ALD38" s="145"/>
      <c r="ALE38" s="145"/>
      <c r="ALF38" s="145"/>
      <c r="ALG38" s="145"/>
      <c r="ALH38" s="145"/>
      <c r="ALI38" s="145"/>
      <c r="ALJ38" s="145"/>
      <c r="ALK38" s="145"/>
      <c r="ALL38" s="145"/>
      <c r="ALM38" s="145"/>
      <c r="ALN38" s="145"/>
      <c r="ALO38" s="145"/>
      <c r="ALP38" s="145"/>
      <c r="ALQ38" s="145"/>
      <c r="ALR38" s="145"/>
      <c r="ALS38" s="145"/>
      <c r="ALT38" s="145"/>
      <c r="ALU38" s="145"/>
      <c r="ALV38" s="145"/>
      <c r="ALW38" s="145"/>
      <c r="ALX38" s="145"/>
      <c r="ALY38" s="145"/>
      <c r="ALZ38" s="145"/>
      <c r="AMA38" s="145"/>
      <c r="AMB38" s="145"/>
      <c r="AMC38" s="145"/>
      <c r="AMD38" s="145"/>
      <c r="AME38" s="145"/>
      <c r="AMF38" s="145"/>
      <c r="AMG38" s="145"/>
      <c r="AMH38" s="145"/>
      <c r="AMI38" s="145"/>
      <c r="AMJ38" s="145"/>
      <c r="AMK38" s="145"/>
      <c r="AML38" s="145"/>
    </row>
    <row r="39" spans="1:1026" s="131" customFormat="1">
      <c r="A39" s="145" t="str">
        <f t="shared" si="0"/>
        <v>LOAN.UH_C_APPROVED</v>
      </c>
      <c r="B39" s="134">
        <f t="shared" si="4"/>
        <v>110035</v>
      </c>
      <c r="C39" s="146">
        <v>0</v>
      </c>
      <c r="D39" s="146">
        <v>1</v>
      </c>
      <c r="E39" s="146">
        <f t="shared" si="1"/>
        <v>100000</v>
      </c>
      <c r="F39" s="146">
        <v>100000</v>
      </c>
      <c r="G39" s="146" t="s">
        <v>34</v>
      </c>
      <c r="H39" s="146">
        <v>100000</v>
      </c>
      <c r="I39" s="145" t="s">
        <v>505</v>
      </c>
      <c r="J39" s="146">
        <f>VLOOKUP(I39,T_FSM_TYPE!$A:$B,2,0)</f>
        <v>110000</v>
      </c>
      <c r="K39" s="131" t="s">
        <v>641</v>
      </c>
      <c r="L39" s="145" t="s">
        <v>37</v>
      </c>
      <c r="M39" s="215" t="str">
        <f t="shared" si="2"/>
        <v>UH_C_APPROVED</v>
      </c>
      <c r="N39" s="145" t="str">
        <f t="shared" si="3"/>
        <v>INSERT INTO T_FSM_STATE VALUES(110035, 0, 1, 100000, 100000, GETDATE(), 100000, 110000, 'UH_C_APPROVED', '?' ,'UH_C_APPROVED')</v>
      </c>
      <c r="O39" s="145"/>
      <c r="P39" s="145"/>
      <c r="Q39" s="145"/>
      <c r="R39" s="145"/>
      <c r="S39" s="145"/>
      <c r="T39" s="145"/>
      <c r="U39" s="145"/>
      <c r="V39" s="145"/>
      <c r="W39" s="145"/>
      <c r="X39" s="145"/>
      <c r="Y39" s="145"/>
      <c r="Z39" s="145"/>
      <c r="AA39" s="145"/>
      <c r="AB39" s="145"/>
      <c r="AC39" s="145"/>
      <c r="AD39" s="145"/>
      <c r="AE39" s="145"/>
      <c r="AF39" s="145"/>
      <c r="AG39" s="145"/>
      <c r="AH39" s="145"/>
      <c r="AI39" s="145"/>
      <c r="AJ39" s="145"/>
      <c r="AK39" s="145"/>
      <c r="AL39" s="145"/>
      <c r="AM39" s="145"/>
      <c r="AN39" s="145"/>
      <c r="AO39" s="145"/>
      <c r="AP39" s="145"/>
      <c r="AQ39" s="145"/>
      <c r="AR39" s="145"/>
      <c r="AS39" s="145"/>
      <c r="AT39" s="145"/>
      <c r="AU39" s="145"/>
      <c r="AV39" s="145"/>
      <c r="AW39" s="145"/>
      <c r="AX39" s="145"/>
      <c r="AY39" s="145"/>
      <c r="AZ39" s="145"/>
      <c r="BA39" s="145"/>
      <c r="BB39" s="145"/>
      <c r="BC39" s="145"/>
      <c r="BD39" s="145"/>
      <c r="BE39" s="145"/>
      <c r="BF39" s="145"/>
      <c r="BG39" s="145"/>
      <c r="BH39" s="145"/>
      <c r="BI39" s="145"/>
      <c r="BJ39" s="145"/>
      <c r="BK39" s="145"/>
      <c r="BL39" s="145"/>
      <c r="BM39" s="145"/>
      <c r="BN39" s="145"/>
      <c r="BO39" s="145"/>
      <c r="BP39" s="145"/>
      <c r="BQ39" s="145"/>
      <c r="BR39" s="145"/>
      <c r="BS39" s="145"/>
      <c r="BT39" s="145"/>
      <c r="BU39" s="145"/>
      <c r="BV39" s="145"/>
      <c r="BW39" s="145"/>
      <c r="BX39" s="145"/>
      <c r="BY39" s="145"/>
      <c r="BZ39" s="145"/>
      <c r="CA39" s="145"/>
      <c r="CB39" s="145"/>
      <c r="CC39" s="145"/>
      <c r="CD39" s="145"/>
      <c r="CE39" s="145"/>
      <c r="CF39" s="145"/>
      <c r="CG39" s="145"/>
      <c r="CH39" s="145"/>
      <c r="CI39" s="145"/>
      <c r="CJ39" s="145"/>
      <c r="CK39" s="145"/>
      <c r="CL39" s="145"/>
      <c r="CM39" s="145"/>
      <c r="CN39" s="145"/>
      <c r="CO39" s="145"/>
      <c r="CP39" s="145"/>
      <c r="CQ39" s="145"/>
      <c r="CR39" s="145"/>
      <c r="CS39" s="145"/>
      <c r="CT39" s="145"/>
      <c r="CU39" s="145"/>
      <c r="CV39" s="145"/>
      <c r="CW39" s="145"/>
      <c r="CX39" s="145"/>
      <c r="CY39" s="145"/>
      <c r="CZ39" s="145"/>
      <c r="DA39" s="145"/>
      <c r="DB39" s="145"/>
      <c r="DC39" s="145"/>
      <c r="DD39" s="145"/>
      <c r="DE39" s="145"/>
      <c r="DF39" s="145"/>
      <c r="DG39" s="145"/>
      <c r="DH39" s="145"/>
      <c r="DI39" s="145"/>
      <c r="DJ39" s="145"/>
      <c r="DK39" s="145"/>
      <c r="DL39" s="145"/>
      <c r="DM39" s="145"/>
      <c r="DN39" s="145"/>
      <c r="DO39" s="145"/>
      <c r="DP39" s="145"/>
      <c r="DQ39" s="145"/>
      <c r="DR39" s="145"/>
      <c r="DS39" s="145"/>
      <c r="DT39" s="145"/>
      <c r="DU39" s="145"/>
      <c r="DV39" s="145"/>
      <c r="DW39" s="145"/>
      <c r="DX39" s="145"/>
      <c r="DY39" s="145"/>
      <c r="DZ39" s="145"/>
      <c r="EA39" s="145"/>
      <c r="EB39" s="145"/>
      <c r="EC39" s="145"/>
      <c r="ED39" s="145"/>
      <c r="EE39" s="145"/>
      <c r="EF39" s="145"/>
      <c r="EG39" s="145"/>
      <c r="EH39" s="145"/>
      <c r="EI39" s="145"/>
      <c r="EJ39" s="145"/>
      <c r="EK39" s="145"/>
      <c r="EL39" s="145"/>
      <c r="EM39" s="145"/>
      <c r="EN39" s="145"/>
      <c r="EO39" s="145"/>
      <c r="EP39" s="145"/>
      <c r="EQ39" s="145"/>
      <c r="ER39" s="145"/>
      <c r="ES39" s="145"/>
      <c r="ET39" s="145"/>
      <c r="EU39" s="145"/>
      <c r="EV39" s="145"/>
      <c r="EW39" s="145"/>
      <c r="EX39" s="145"/>
      <c r="EY39" s="145"/>
      <c r="EZ39" s="145"/>
      <c r="FA39" s="145"/>
      <c r="FB39" s="145"/>
      <c r="FC39" s="145"/>
      <c r="FD39" s="145"/>
      <c r="FE39" s="145"/>
      <c r="FF39" s="145"/>
      <c r="FG39" s="145"/>
      <c r="FH39" s="145"/>
      <c r="FI39" s="145"/>
      <c r="FJ39" s="145"/>
      <c r="FK39" s="145"/>
      <c r="FL39" s="145"/>
      <c r="FM39" s="145"/>
      <c r="FN39" s="145"/>
      <c r="FO39" s="145"/>
      <c r="FP39" s="145"/>
      <c r="FQ39" s="145"/>
      <c r="FR39" s="145"/>
      <c r="FS39" s="145"/>
      <c r="FT39" s="145"/>
      <c r="FU39" s="145"/>
      <c r="FV39" s="145"/>
      <c r="FW39" s="145"/>
      <c r="FX39" s="145"/>
      <c r="FY39" s="145"/>
      <c r="FZ39" s="145"/>
      <c r="GA39" s="145"/>
      <c r="GB39" s="145"/>
      <c r="GC39" s="145"/>
      <c r="GD39" s="145"/>
      <c r="GE39" s="145"/>
      <c r="GF39" s="145"/>
      <c r="GG39" s="145"/>
      <c r="GH39" s="145"/>
      <c r="GI39" s="145"/>
      <c r="GJ39" s="145"/>
      <c r="GK39" s="145"/>
      <c r="GL39" s="145"/>
      <c r="GM39" s="145"/>
      <c r="GN39" s="145"/>
      <c r="GO39" s="145"/>
      <c r="GP39" s="145"/>
      <c r="GQ39" s="145"/>
      <c r="GR39" s="145"/>
      <c r="GS39" s="145"/>
      <c r="GT39" s="145"/>
      <c r="GU39" s="145"/>
      <c r="GV39" s="145"/>
      <c r="GW39" s="145"/>
      <c r="GX39" s="145"/>
      <c r="GY39" s="145"/>
      <c r="GZ39" s="145"/>
      <c r="HA39" s="145"/>
      <c r="HB39" s="145"/>
      <c r="HC39" s="145"/>
      <c r="HD39" s="145"/>
      <c r="HE39" s="145"/>
      <c r="HF39" s="145"/>
      <c r="HG39" s="145"/>
      <c r="HH39" s="145"/>
      <c r="HI39" s="145"/>
      <c r="HJ39" s="145"/>
      <c r="HK39" s="145"/>
      <c r="HL39" s="145"/>
      <c r="HM39" s="145"/>
      <c r="HN39" s="145"/>
      <c r="HO39" s="145"/>
      <c r="HP39" s="145"/>
      <c r="HQ39" s="145"/>
      <c r="HR39" s="145"/>
      <c r="HS39" s="145"/>
      <c r="HT39" s="145"/>
      <c r="HU39" s="145"/>
      <c r="HV39" s="145"/>
      <c r="HW39" s="145"/>
      <c r="HX39" s="145"/>
      <c r="HY39" s="145"/>
      <c r="HZ39" s="145"/>
      <c r="IA39" s="145"/>
      <c r="IB39" s="145"/>
      <c r="IC39" s="145"/>
      <c r="ID39" s="145"/>
      <c r="IE39" s="145"/>
      <c r="IF39" s="145"/>
      <c r="IG39" s="145"/>
      <c r="IH39" s="145"/>
      <c r="II39" s="145"/>
      <c r="IJ39" s="145"/>
      <c r="IK39" s="145"/>
      <c r="IL39" s="145"/>
      <c r="IM39" s="145"/>
      <c r="IN39" s="145"/>
      <c r="IO39" s="145"/>
      <c r="IP39" s="145"/>
      <c r="IQ39" s="145"/>
      <c r="IR39" s="145"/>
      <c r="IS39" s="145"/>
      <c r="IT39" s="145"/>
      <c r="IU39" s="145"/>
      <c r="IV39" s="145"/>
      <c r="IW39" s="145"/>
      <c r="IX39" s="145"/>
      <c r="IY39" s="145"/>
      <c r="IZ39" s="145"/>
      <c r="JA39" s="145"/>
      <c r="JB39" s="145"/>
      <c r="JC39" s="145"/>
      <c r="JD39" s="145"/>
      <c r="JE39" s="145"/>
      <c r="JF39" s="145"/>
      <c r="JG39" s="145"/>
      <c r="JH39" s="145"/>
      <c r="JI39" s="145"/>
      <c r="JJ39" s="145"/>
      <c r="JK39" s="145"/>
      <c r="JL39" s="145"/>
      <c r="JM39" s="145"/>
      <c r="JN39" s="145"/>
      <c r="JO39" s="145"/>
      <c r="JP39" s="145"/>
      <c r="JQ39" s="145"/>
      <c r="JR39" s="145"/>
      <c r="JS39" s="145"/>
      <c r="JT39" s="145"/>
      <c r="JU39" s="145"/>
      <c r="JV39" s="145"/>
      <c r="JW39" s="145"/>
      <c r="JX39" s="145"/>
      <c r="JY39" s="145"/>
      <c r="JZ39" s="145"/>
      <c r="KA39" s="145"/>
      <c r="KB39" s="145"/>
      <c r="KC39" s="145"/>
      <c r="KD39" s="145"/>
      <c r="KE39" s="145"/>
      <c r="KF39" s="145"/>
      <c r="KG39" s="145"/>
      <c r="KH39" s="145"/>
      <c r="KI39" s="145"/>
      <c r="KJ39" s="145"/>
      <c r="KK39" s="145"/>
      <c r="KL39" s="145"/>
      <c r="KM39" s="145"/>
      <c r="KN39" s="145"/>
      <c r="KO39" s="145"/>
      <c r="KP39" s="145"/>
      <c r="KQ39" s="145"/>
      <c r="KR39" s="145"/>
      <c r="KS39" s="145"/>
      <c r="KT39" s="145"/>
      <c r="KU39" s="145"/>
      <c r="KV39" s="145"/>
      <c r="KW39" s="145"/>
      <c r="KX39" s="145"/>
      <c r="KY39" s="145"/>
      <c r="KZ39" s="145"/>
      <c r="LA39" s="145"/>
      <c r="LB39" s="145"/>
      <c r="LC39" s="145"/>
      <c r="LD39" s="145"/>
      <c r="LE39" s="145"/>
      <c r="LF39" s="145"/>
      <c r="LG39" s="145"/>
      <c r="LH39" s="145"/>
      <c r="LI39" s="145"/>
      <c r="LJ39" s="145"/>
      <c r="LK39" s="145"/>
      <c r="LL39" s="145"/>
      <c r="LM39" s="145"/>
      <c r="LN39" s="145"/>
      <c r="LO39" s="145"/>
      <c r="LP39" s="145"/>
      <c r="LQ39" s="145"/>
      <c r="LR39" s="145"/>
      <c r="LS39" s="145"/>
      <c r="LT39" s="145"/>
      <c r="LU39" s="145"/>
      <c r="LV39" s="145"/>
      <c r="LW39" s="145"/>
      <c r="LX39" s="145"/>
      <c r="LY39" s="145"/>
      <c r="LZ39" s="145"/>
      <c r="MA39" s="145"/>
      <c r="MB39" s="145"/>
      <c r="MC39" s="145"/>
      <c r="MD39" s="145"/>
      <c r="ME39" s="145"/>
      <c r="MF39" s="145"/>
      <c r="MG39" s="145"/>
      <c r="MH39" s="145"/>
      <c r="MI39" s="145"/>
      <c r="MJ39" s="145"/>
      <c r="MK39" s="145"/>
      <c r="ML39" s="145"/>
      <c r="MM39" s="145"/>
      <c r="MN39" s="145"/>
      <c r="MO39" s="145"/>
      <c r="MP39" s="145"/>
      <c r="MQ39" s="145"/>
      <c r="MR39" s="145"/>
      <c r="MS39" s="145"/>
      <c r="MT39" s="145"/>
      <c r="MU39" s="145"/>
      <c r="MV39" s="145"/>
      <c r="MW39" s="145"/>
      <c r="MX39" s="145"/>
      <c r="MY39" s="145"/>
      <c r="MZ39" s="145"/>
      <c r="NA39" s="145"/>
      <c r="NB39" s="145"/>
      <c r="NC39" s="145"/>
      <c r="ND39" s="145"/>
      <c r="NE39" s="145"/>
      <c r="NF39" s="145"/>
      <c r="NG39" s="145"/>
      <c r="NH39" s="145"/>
      <c r="NI39" s="145"/>
      <c r="NJ39" s="145"/>
      <c r="NK39" s="145"/>
      <c r="NL39" s="145"/>
      <c r="NM39" s="145"/>
      <c r="NN39" s="145"/>
      <c r="NO39" s="145"/>
      <c r="NP39" s="145"/>
      <c r="NQ39" s="145"/>
      <c r="NR39" s="145"/>
      <c r="NS39" s="145"/>
      <c r="NT39" s="145"/>
      <c r="NU39" s="145"/>
      <c r="NV39" s="145"/>
      <c r="NW39" s="145"/>
      <c r="NX39" s="145"/>
      <c r="NY39" s="145"/>
      <c r="NZ39" s="145"/>
      <c r="OA39" s="145"/>
      <c r="OB39" s="145"/>
      <c r="OC39" s="145"/>
      <c r="OD39" s="145"/>
      <c r="OE39" s="145"/>
      <c r="OF39" s="145"/>
      <c r="OG39" s="145"/>
      <c r="OH39" s="145"/>
      <c r="OI39" s="145"/>
      <c r="OJ39" s="145"/>
      <c r="OK39" s="145"/>
      <c r="OL39" s="145"/>
      <c r="OM39" s="145"/>
      <c r="ON39" s="145"/>
      <c r="OO39" s="145"/>
      <c r="OP39" s="145"/>
      <c r="OQ39" s="145"/>
      <c r="OR39" s="145"/>
      <c r="OS39" s="145"/>
      <c r="OT39" s="145"/>
      <c r="OU39" s="145"/>
      <c r="OV39" s="145"/>
      <c r="OW39" s="145"/>
      <c r="OX39" s="145"/>
      <c r="OY39" s="145"/>
      <c r="OZ39" s="145"/>
      <c r="PA39" s="145"/>
      <c r="PB39" s="145"/>
      <c r="PC39" s="145"/>
      <c r="PD39" s="145"/>
      <c r="PE39" s="145"/>
      <c r="PF39" s="145"/>
      <c r="PG39" s="145"/>
      <c r="PH39" s="145"/>
      <c r="PI39" s="145"/>
      <c r="PJ39" s="145"/>
      <c r="PK39" s="145"/>
      <c r="PL39" s="145"/>
      <c r="PM39" s="145"/>
      <c r="PN39" s="145"/>
      <c r="PO39" s="145"/>
      <c r="PP39" s="145"/>
      <c r="PQ39" s="145"/>
      <c r="PR39" s="145"/>
      <c r="PS39" s="145"/>
      <c r="PT39" s="145"/>
      <c r="PU39" s="145"/>
      <c r="PV39" s="145"/>
      <c r="PW39" s="145"/>
      <c r="PX39" s="145"/>
      <c r="PY39" s="145"/>
      <c r="PZ39" s="145"/>
      <c r="QA39" s="145"/>
      <c r="QB39" s="145"/>
      <c r="QC39" s="145"/>
      <c r="QD39" s="145"/>
      <c r="QE39" s="145"/>
      <c r="QF39" s="145"/>
      <c r="QG39" s="145"/>
      <c r="QH39" s="145"/>
      <c r="QI39" s="145"/>
      <c r="QJ39" s="145"/>
      <c r="QK39" s="145"/>
      <c r="QL39" s="145"/>
      <c r="QM39" s="145"/>
      <c r="QN39" s="145"/>
      <c r="QO39" s="145"/>
      <c r="QP39" s="145"/>
      <c r="QQ39" s="145"/>
      <c r="QR39" s="145"/>
      <c r="QS39" s="145"/>
      <c r="QT39" s="145"/>
      <c r="QU39" s="145"/>
      <c r="QV39" s="145"/>
      <c r="QW39" s="145"/>
      <c r="QX39" s="145"/>
      <c r="QY39" s="145"/>
      <c r="QZ39" s="145"/>
      <c r="RA39" s="145"/>
      <c r="RB39" s="145"/>
      <c r="RC39" s="145"/>
      <c r="RD39" s="145"/>
      <c r="RE39" s="145"/>
      <c r="RF39" s="145"/>
      <c r="RG39" s="145"/>
      <c r="RH39" s="145"/>
      <c r="RI39" s="145"/>
      <c r="RJ39" s="145"/>
      <c r="RK39" s="145"/>
      <c r="RL39" s="145"/>
      <c r="RM39" s="145"/>
      <c r="RN39" s="145"/>
      <c r="RO39" s="145"/>
      <c r="RP39" s="145"/>
      <c r="RQ39" s="145"/>
      <c r="RR39" s="145"/>
      <c r="RS39" s="145"/>
      <c r="RT39" s="145"/>
      <c r="RU39" s="145"/>
      <c r="RV39" s="145"/>
      <c r="RW39" s="145"/>
      <c r="RX39" s="145"/>
      <c r="RY39" s="145"/>
      <c r="RZ39" s="145"/>
      <c r="SA39" s="145"/>
      <c r="SB39" s="145"/>
      <c r="SC39" s="145"/>
      <c r="SD39" s="145"/>
      <c r="SE39" s="145"/>
      <c r="SF39" s="145"/>
      <c r="SG39" s="145"/>
      <c r="SH39" s="145"/>
      <c r="SI39" s="145"/>
      <c r="SJ39" s="145"/>
      <c r="SK39" s="145"/>
      <c r="SL39" s="145"/>
      <c r="SM39" s="145"/>
      <c r="SN39" s="145"/>
      <c r="SO39" s="145"/>
      <c r="SP39" s="145"/>
      <c r="SQ39" s="145"/>
      <c r="SR39" s="145"/>
      <c r="SS39" s="145"/>
      <c r="ST39" s="145"/>
      <c r="SU39" s="145"/>
      <c r="SV39" s="145"/>
      <c r="SW39" s="145"/>
      <c r="SX39" s="145"/>
      <c r="SY39" s="145"/>
      <c r="SZ39" s="145"/>
      <c r="TA39" s="145"/>
      <c r="TB39" s="145"/>
      <c r="TC39" s="145"/>
      <c r="TD39" s="145"/>
      <c r="TE39" s="145"/>
      <c r="TF39" s="145"/>
      <c r="TG39" s="145"/>
      <c r="TH39" s="145"/>
      <c r="TI39" s="145"/>
      <c r="TJ39" s="145"/>
      <c r="TK39" s="145"/>
      <c r="TL39" s="145"/>
      <c r="TM39" s="145"/>
      <c r="TN39" s="145"/>
      <c r="TO39" s="145"/>
      <c r="TP39" s="145"/>
      <c r="TQ39" s="145"/>
      <c r="TR39" s="145"/>
      <c r="TS39" s="145"/>
      <c r="TT39" s="145"/>
      <c r="TU39" s="145"/>
      <c r="TV39" s="145"/>
      <c r="TW39" s="145"/>
      <c r="TX39" s="145"/>
      <c r="TY39" s="145"/>
      <c r="TZ39" s="145"/>
      <c r="UA39" s="145"/>
      <c r="UB39" s="145"/>
      <c r="UC39" s="145"/>
      <c r="UD39" s="145"/>
      <c r="UE39" s="145"/>
      <c r="UF39" s="145"/>
      <c r="UG39" s="145"/>
      <c r="UH39" s="145"/>
      <c r="UI39" s="145"/>
      <c r="UJ39" s="145"/>
      <c r="UK39" s="145"/>
      <c r="UL39" s="145"/>
      <c r="UM39" s="145"/>
      <c r="UN39" s="145"/>
      <c r="UO39" s="145"/>
      <c r="UP39" s="145"/>
      <c r="UQ39" s="145"/>
      <c r="UR39" s="145"/>
      <c r="US39" s="145"/>
      <c r="UT39" s="145"/>
      <c r="UU39" s="145"/>
      <c r="UV39" s="145"/>
      <c r="UW39" s="145"/>
      <c r="UX39" s="145"/>
      <c r="UY39" s="145"/>
      <c r="UZ39" s="145"/>
      <c r="VA39" s="145"/>
      <c r="VB39" s="145"/>
      <c r="VC39" s="145"/>
      <c r="VD39" s="145"/>
      <c r="VE39" s="145"/>
      <c r="VF39" s="145"/>
      <c r="VG39" s="145"/>
      <c r="VH39" s="145"/>
      <c r="VI39" s="145"/>
      <c r="VJ39" s="145"/>
      <c r="VK39" s="145"/>
      <c r="VL39" s="145"/>
      <c r="VM39" s="145"/>
      <c r="VN39" s="145"/>
      <c r="VO39" s="145"/>
      <c r="VP39" s="145"/>
      <c r="VQ39" s="145"/>
      <c r="VR39" s="145"/>
      <c r="VS39" s="145"/>
      <c r="VT39" s="145"/>
      <c r="VU39" s="145"/>
      <c r="VV39" s="145"/>
      <c r="VW39" s="145"/>
      <c r="VX39" s="145"/>
      <c r="VY39" s="145"/>
      <c r="VZ39" s="145"/>
      <c r="WA39" s="145"/>
      <c r="WB39" s="145"/>
      <c r="WC39" s="145"/>
      <c r="WD39" s="145"/>
      <c r="WE39" s="145"/>
      <c r="WF39" s="145"/>
      <c r="WG39" s="145"/>
      <c r="WH39" s="145"/>
      <c r="WI39" s="145"/>
      <c r="WJ39" s="145"/>
      <c r="WK39" s="145"/>
      <c r="WL39" s="145"/>
      <c r="WM39" s="145"/>
      <c r="WN39" s="145"/>
      <c r="WO39" s="145"/>
      <c r="WP39" s="145"/>
      <c r="WQ39" s="145"/>
      <c r="WR39" s="145"/>
      <c r="WS39" s="145"/>
      <c r="WT39" s="145"/>
      <c r="WU39" s="145"/>
      <c r="WV39" s="145"/>
      <c r="WW39" s="145"/>
      <c r="WX39" s="145"/>
      <c r="WY39" s="145"/>
      <c r="WZ39" s="145"/>
      <c r="XA39" s="145"/>
      <c r="XB39" s="145"/>
      <c r="XC39" s="145"/>
      <c r="XD39" s="145"/>
      <c r="XE39" s="145"/>
      <c r="XF39" s="145"/>
      <c r="XG39" s="145"/>
      <c r="XH39" s="145"/>
      <c r="XI39" s="145"/>
      <c r="XJ39" s="145"/>
      <c r="XK39" s="145"/>
      <c r="XL39" s="145"/>
      <c r="XM39" s="145"/>
      <c r="XN39" s="145"/>
      <c r="XO39" s="145"/>
      <c r="XP39" s="145"/>
      <c r="XQ39" s="145"/>
      <c r="XR39" s="145"/>
      <c r="XS39" s="145"/>
      <c r="XT39" s="145"/>
      <c r="XU39" s="145"/>
      <c r="XV39" s="145"/>
      <c r="XW39" s="145"/>
      <c r="XX39" s="145"/>
      <c r="XY39" s="145"/>
      <c r="XZ39" s="145"/>
      <c r="YA39" s="145"/>
      <c r="YB39" s="145"/>
      <c r="YC39" s="145"/>
      <c r="YD39" s="145"/>
      <c r="YE39" s="145"/>
      <c r="YF39" s="145"/>
      <c r="YG39" s="145"/>
      <c r="YH39" s="145"/>
      <c r="YI39" s="145"/>
      <c r="YJ39" s="145"/>
      <c r="YK39" s="145"/>
      <c r="YL39" s="145"/>
      <c r="YM39" s="145"/>
      <c r="YN39" s="145"/>
      <c r="YO39" s="145"/>
      <c r="YP39" s="145"/>
      <c r="YQ39" s="145"/>
      <c r="YR39" s="145"/>
      <c r="YS39" s="145"/>
      <c r="YT39" s="145"/>
      <c r="YU39" s="145"/>
      <c r="YV39" s="145"/>
      <c r="YW39" s="145"/>
      <c r="YX39" s="145"/>
      <c r="YY39" s="145"/>
      <c r="YZ39" s="145"/>
      <c r="ZA39" s="145"/>
      <c r="ZB39" s="145"/>
      <c r="ZC39" s="145"/>
      <c r="ZD39" s="145"/>
      <c r="ZE39" s="145"/>
      <c r="ZF39" s="145"/>
      <c r="ZG39" s="145"/>
      <c r="ZH39" s="145"/>
      <c r="ZI39" s="145"/>
      <c r="ZJ39" s="145"/>
      <c r="ZK39" s="145"/>
      <c r="ZL39" s="145"/>
      <c r="ZM39" s="145"/>
      <c r="ZN39" s="145"/>
      <c r="ZO39" s="145"/>
      <c r="ZP39" s="145"/>
      <c r="ZQ39" s="145"/>
      <c r="ZR39" s="145"/>
      <c r="ZS39" s="145"/>
      <c r="ZT39" s="145"/>
      <c r="ZU39" s="145"/>
      <c r="ZV39" s="145"/>
      <c r="ZW39" s="145"/>
      <c r="ZX39" s="145"/>
      <c r="ZY39" s="145"/>
      <c r="ZZ39" s="145"/>
      <c r="AAA39" s="145"/>
      <c r="AAB39" s="145"/>
      <c r="AAC39" s="145"/>
      <c r="AAD39" s="145"/>
      <c r="AAE39" s="145"/>
      <c r="AAF39" s="145"/>
      <c r="AAG39" s="145"/>
      <c r="AAH39" s="145"/>
      <c r="AAI39" s="145"/>
      <c r="AAJ39" s="145"/>
      <c r="AAK39" s="145"/>
      <c r="AAL39" s="145"/>
      <c r="AAM39" s="145"/>
      <c r="AAN39" s="145"/>
      <c r="AAO39" s="145"/>
      <c r="AAP39" s="145"/>
      <c r="AAQ39" s="145"/>
      <c r="AAR39" s="145"/>
      <c r="AAS39" s="145"/>
      <c r="AAT39" s="145"/>
      <c r="AAU39" s="145"/>
      <c r="AAV39" s="145"/>
      <c r="AAW39" s="145"/>
      <c r="AAX39" s="145"/>
      <c r="AAY39" s="145"/>
      <c r="AAZ39" s="145"/>
      <c r="ABA39" s="145"/>
      <c r="ABB39" s="145"/>
      <c r="ABC39" s="145"/>
      <c r="ABD39" s="145"/>
      <c r="ABE39" s="145"/>
      <c r="ABF39" s="145"/>
      <c r="ABG39" s="145"/>
      <c r="ABH39" s="145"/>
      <c r="ABI39" s="145"/>
      <c r="ABJ39" s="145"/>
      <c r="ABK39" s="145"/>
      <c r="ABL39" s="145"/>
      <c r="ABM39" s="145"/>
      <c r="ABN39" s="145"/>
      <c r="ABO39" s="145"/>
      <c r="ABP39" s="145"/>
      <c r="ABQ39" s="145"/>
      <c r="ABR39" s="145"/>
      <c r="ABS39" s="145"/>
      <c r="ABT39" s="145"/>
      <c r="ABU39" s="145"/>
      <c r="ABV39" s="145"/>
      <c r="ABW39" s="145"/>
      <c r="ABX39" s="145"/>
      <c r="ABY39" s="145"/>
      <c r="ABZ39" s="145"/>
      <c r="ACA39" s="145"/>
      <c r="ACB39" s="145"/>
      <c r="ACC39" s="145"/>
      <c r="ACD39" s="145"/>
      <c r="ACE39" s="145"/>
      <c r="ACF39" s="145"/>
      <c r="ACG39" s="145"/>
      <c r="ACH39" s="145"/>
      <c r="ACI39" s="145"/>
      <c r="ACJ39" s="145"/>
      <c r="ACK39" s="145"/>
      <c r="ACL39" s="145"/>
      <c r="ACM39" s="145"/>
      <c r="ACN39" s="145"/>
      <c r="ACO39" s="145"/>
      <c r="ACP39" s="145"/>
      <c r="ACQ39" s="145"/>
      <c r="ACR39" s="145"/>
      <c r="ACS39" s="145"/>
      <c r="ACT39" s="145"/>
      <c r="ACU39" s="145"/>
      <c r="ACV39" s="145"/>
      <c r="ACW39" s="145"/>
      <c r="ACX39" s="145"/>
      <c r="ACY39" s="145"/>
      <c r="ACZ39" s="145"/>
      <c r="ADA39" s="145"/>
      <c r="ADB39" s="145"/>
      <c r="ADC39" s="145"/>
      <c r="ADD39" s="145"/>
      <c r="ADE39" s="145"/>
      <c r="ADF39" s="145"/>
      <c r="ADG39" s="145"/>
      <c r="ADH39" s="145"/>
      <c r="ADI39" s="145"/>
      <c r="ADJ39" s="145"/>
      <c r="ADK39" s="145"/>
      <c r="ADL39" s="145"/>
      <c r="ADM39" s="145"/>
      <c r="ADN39" s="145"/>
      <c r="ADO39" s="145"/>
      <c r="ADP39" s="145"/>
      <c r="ADQ39" s="145"/>
      <c r="ADR39" s="145"/>
      <c r="ADS39" s="145"/>
      <c r="ADT39" s="145"/>
      <c r="ADU39" s="145"/>
      <c r="ADV39" s="145"/>
      <c r="ADW39" s="145"/>
      <c r="ADX39" s="145"/>
      <c r="ADY39" s="145"/>
      <c r="ADZ39" s="145"/>
      <c r="AEA39" s="145"/>
      <c r="AEB39" s="145"/>
      <c r="AEC39" s="145"/>
      <c r="AED39" s="145"/>
      <c r="AEE39" s="145"/>
      <c r="AEF39" s="145"/>
      <c r="AEG39" s="145"/>
      <c r="AEH39" s="145"/>
      <c r="AEI39" s="145"/>
      <c r="AEJ39" s="145"/>
      <c r="AEK39" s="145"/>
      <c r="AEL39" s="145"/>
      <c r="AEM39" s="145"/>
      <c r="AEN39" s="145"/>
      <c r="AEO39" s="145"/>
      <c r="AEP39" s="145"/>
      <c r="AEQ39" s="145"/>
      <c r="AER39" s="145"/>
      <c r="AES39" s="145"/>
      <c r="AET39" s="145"/>
      <c r="AEU39" s="145"/>
      <c r="AEV39" s="145"/>
      <c r="AEW39" s="145"/>
      <c r="AEX39" s="145"/>
      <c r="AEY39" s="145"/>
      <c r="AEZ39" s="145"/>
      <c r="AFA39" s="145"/>
      <c r="AFB39" s="145"/>
      <c r="AFC39" s="145"/>
      <c r="AFD39" s="145"/>
      <c r="AFE39" s="145"/>
      <c r="AFF39" s="145"/>
      <c r="AFG39" s="145"/>
      <c r="AFH39" s="145"/>
      <c r="AFI39" s="145"/>
      <c r="AFJ39" s="145"/>
      <c r="AFK39" s="145"/>
      <c r="AFL39" s="145"/>
      <c r="AFM39" s="145"/>
      <c r="AFN39" s="145"/>
      <c r="AFO39" s="145"/>
      <c r="AFP39" s="145"/>
      <c r="AFQ39" s="145"/>
      <c r="AFR39" s="145"/>
      <c r="AFS39" s="145"/>
      <c r="AFT39" s="145"/>
      <c r="AFU39" s="145"/>
      <c r="AFV39" s="145"/>
      <c r="AFW39" s="145"/>
      <c r="AFX39" s="145"/>
      <c r="AFY39" s="145"/>
      <c r="AFZ39" s="145"/>
      <c r="AGA39" s="145"/>
      <c r="AGB39" s="145"/>
      <c r="AGC39" s="145"/>
      <c r="AGD39" s="145"/>
      <c r="AGE39" s="145"/>
      <c r="AGF39" s="145"/>
      <c r="AGG39" s="145"/>
      <c r="AGH39" s="145"/>
      <c r="AGI39" s="145"/>
      <c r="AGJ39" s="145"/>
      <c r="AGK39" s="145"/>
      <c r="AGL39" s="145"/>
      <c r="AGM39" s="145"/>
      <c r="AGN39" s="145"/>
      <c r="AGO39" s="145"/>
      <c r="AGP39" s="145"/>
      <c r="AGQ39" s="145"/>
      <c r="AGR39" s="145"/>
      <c r="AGS39" s="145"/>
      <c r="AGT39" s="145"/>
      <c r="AGU39" s="145"/>
      <c r="AGV39" s="145"/>
      <c r="AGW39" s="145"/>
      <c r="AGX39" s="145"/>
      <c r="AGY39" s="145"/>
      <c r="AGZ39" s="145"/>
      <c r="AHA39" s="145"/>
      <c r="AHB39" s="145"/>
      <c r="AHC39" s="145"/>
      <c r="AHD39" s="145"/>
      <c r="AHE39" s="145"/>
      <c r="AHF39" s="145"/>
      <c r="AHG39" s="145"/>
      <c r="AHH39" s="145"/>
      <c r="AHI39" s="145"/>
      <c r="AHJ39" s="145"/>
      <c r="AHK39" s="145"/>
      <c r="AHL39" s="145"/>
      <c r="AHM39" s="145"/>
      <c r="AHN39" s="145"/>
      <c r="AHO39" s="145"/>
      <c r="AHP39" s="145"/>
      <c r="AHQ39" s="145"/>
      <c r="AHR39" s="145"/>
      <c r="AHS39" s="145"/>
      <c r="AHT39" s="145"/>
      <c r="AHU39" s="145"/>
      <c r="AHV39" s="145"/>
      <c r="AHW39" s="145"/>
      <c r="AHX39" s="145"/>
      <c r="AHY39" s="145"/>
      <c r="AHZ39" s="145"/>
      <c r="AIA39" s="145"/>
      <c r="AIB39" s="145"/>
      <c r="AIC39" s="145"/>
      <c r="AID39" s="145"/>
      <c r="AIE39" s="145"/>
      <c r="AIF39" s="145"/>
      <c r="AIG39" s="145"/>
      <c r="AIH39" s="145"/>
      <c r="AII39" s="145"/>
      <c r="AIJ39" s="145"/>
      <c r="AIK39" s="145"/>
      <c r="AIL39" s="145"/>
      <c r="AIM39" s="145"/>
      <c r="AIN39" s="145"/>
      <c r="AIO39" s="145"/>
      <c r="AIP39" s="145"/>
      <c r="AIQ39" s="145"/>
      <c r="AIR39" s="145"/>
      <c r="AIS39" s="145"/>
      <c r="AIT39" s="145"/>
      <c r="AIU39" s="145"/>
      <c r="AIV39" s="145"/>
      <c r="AIW39" s="145"/>
      <c r="AIX39" s="145"/>
      <c r="AIY39" s="145"/>
      <c r="AIZ39" s="145"/>
      <c r="AJA39" s="145"/>
      <c r="AJB39" s="145"/>
      <c r="AJC39" s="145"/>
      <c r="AJD39" s="145"/>
      <c r="AJE39" s="145"/>
      <c r="AJF39" s="145"/>
      <c r="AJG39" s="145"/>
      <c r="AJH39" s="145"/>
      <c r="AJI39" s="145"/>
      <c r="AJJ39" s="145"/>
      <c r="AJK39" s="145"/>
      <c r="AJL39" s="145"/>
      <c r="AJM39" s="145"/>
      <c r="AJN39" s="145"/>
      <c r="AJO39" s="145"/>
      <c r="AJP39" s="145"/>
      <c r="AJQ39" s="145"/>
      <c r="AJR39" s="145"/>
      <c r="AJS39" s="145"/>
      <c r="AJT39" s="145"/>
      <c r="AJU39" s="145"/>
      <c r="AJV39" s="145"/>
      <c r="AJW39" s="145"/>
      <c r="AJX39" s="145"/>
      <c r="AJY39" s="145"/>
      <c r="AJZ39" s="145"/>
      <c r="AKA39" s="145"/>
      <c r="AKB39" s="145"/>
      <c r="AKC39" s="145"/>
      <c r="AKD39" s="145"/>
      <c r="AKE39" s="145"/>
      <c r="AKF39" s="145"/>
      <c r="AKG39" s="145"/>
      <c r="AKH39" s="145"/>
      <c r="AKI39" s="145"/>
      <c r="AKJ39" s="145"/>
      <c r="AKK39" s="145"/>
      <c r="AKL39" s="145"/>
      <c r="AKM39" s="145"/>
      <c r="AKN39" s="145"/>
      <c r="AKO39" s="145"/>
      <c r="AKP39" s="145"/>
      <c r="AKQ39" s="145"/>
      <c r="AKR39" s="145"/>
      <c r="AKS39" s="145"/>
      <c r="AKT39" s="145"/>
      <c r="AKU39" s="145"/>
      <c r="AKV39" s="145"/>
      <c r="AKW39" s="145"/>
      <c r="AKX39" s="145"/>
      <c r="AKY39" s="145"/>
      <c r="AKZ39" s="145"/>
      <c r="ALA39" s="145"/>
      <c r="ALB39" s="145"/>
      <c r="ALC39" s="145"/>
      <c r="ALD39" s="145"/>
      <c r="ALE39" s="145"/>
      <c r="ALF39" s="145"/>
      <c r="ALG39" s="145"/>
      <c r="ALH39" s="145"/>
      <c r="ALI39" s="145"/>
      <c r="ALJ39" s="145"/>
      <c r="ALK39" s="145"/>
      <c r="ALL39" s="145"/>
      <c r="ALM39" s="145"/>
      <c r="ALN39" s="145"/>
      <c r="ALO39" s="145"/>
      <c r="ALP39" s="145"/>
      <c r="ALQ39" s="145"/>
      <c r="ALR39" s="145"/>
      <c r="ALS39" s="145"/>
      <c r="ALT39" s="145"/>
      <c r="ALU39" s="145"/>
      <c r="ALV39" s="145"/>
      <c r="ALW39" s="145"/>
      <c r="ALX39" s="145"/>
      <c r="ALY39" s="145"/>
      <c r="ALZ39" s="145"/>
      <c r="AMA39" s="145"/>
      <c r="AMB39" s="145"/>
      <c r="AMC39" s="145"/>
      <c r="AMD39" s="145"/>
      <c r="AME39" s="145"/>
      <c r="AMF39" s="145"/>
      <c r="AMG39" s="145"/>
      <c r="AMH39" s="145"/>
      <c r="AMI39" s="145"/>
      <c r="AMJ39" s="145"/>
      <c r="AMK39" s="145"/>
      <c r="AML39" s="145"/>
    </row>
    <row r="40" spans="1:1026" s="131" customFormat="1">
      <c r="A40" s="145" t="str">
        <f t="shared" si="0"/>
        <v>LOAN.UH_RECOMMENDED</v>
      </c>
      <c r="B40" s="134">
        <f t="shared" si="4"/>
        <v>110036</v>
      </c>
      <c r="C40" s="146">
        <v>0</v>
      </c>
      <c r="D40" s="146">
        <v>1</v>
      </c>
      <c r="E40" s="146">
        <f t="shared" si="1"/>
        <v>100000</v>
      </c>
      <c r="F40" s="146">
        <v>100000</v>
      </c>
      <c r="G40" s="146" t="s">
        <v>34</v>
      </c>
      <c r="H40" s="146">
        <v>100000</v>
      </c>
      <c r="I40" s="145" t="s">
        <v>505</v>
      </c>
      <c r="J40" s="146">
        <f>VLOOKUP(I40,T_FSM_TYPE!$A:$B,2,0)</f>
        <v>110000</v>
      </c>
      <c r="K40" s="131" t="s">
        <v>642</v>
      </c>
      <c r="L40" s="145" t="s">
        <v>37</v>
      </c>
      <c r="M40" s="215" t="str">
        <f t="shared" si="2"/>
        <v>UH_RECOMMENDED</v>
      </c>
      <c r="N40" s="145" t="str">
        <f t="shared" si="3"/>
        <v>INSERT INTO T_FSM_STATE VALUES(110036, 0, 1, 100000, 100000, GETDATE(), 100000, 110000, 'UH_RECOMMENDED', '?' ,'UH_RECOMMENDED')</v>
      </c>
      <c r="O40" s="145"/>
      <c r="P40" s="145"/>
      <c r="Q40" s="145"/>
      <c r="R40" s="145"/>
      <c r="S40" s="145"/>
      <c r="T40" s="145"/>
      <c r="U40" s="145"/>
      <c r="V40" s="145"/>
      <c r="W40" s="145"/>
      <c r="X40" s="145"/>
      <c r="Y40" s="145"/>
      <c r="Z40" s="145"/>
      <c r="AA40" s="145"/>
      <c r="AB40" s="145"/>
      <c r="AC40" s="145"/>
      <c r="AD40" s="145"/>
      <c r="AE40" s="145"/>
      <c r="AF40" s="145"/>
      <c r="AG40" s="145"/>
      <c r="AH40" s="145"/>
      <c r="AI40" s="145"/>
      <c r="AJ40" s="145"/>
      <c r="AK40" s="145"/>
      <c r="AL40" s="145"/>
      <c r="AM40" s="145"/>
      <c r="AN40" s="145"/>
      <c r="AO40" s="145"/>
      <c r="AP40" s="145"/>
      <c r="AQ40" s="145"/>
      <c r="AR40" s="145"/>
      <c r="AS40" s="145"/>
      <c r="AT40" s="145"/>
      <c r="AU40" s="145"/>
      <c r="AV40" s="145"/>
      <c r="AW40" s="145"/>
      <c r="AX40" s="145"/>
      <c r="AY40" s="145"/>
      <c r="AZ40" s="145"/>
      <c r="BA40" s="145"/>
      <c r="BB40" s="145"/>
      <c r="BC40" s="145"/>
      <c r="BD40" s="145"/>
      <c r="BE40" s="145"/>
      <c r="BF40" s="145"/>
      <c r="BG40" s="145"/>
      <c r="BH40" s="145"/>
      <c r="BI40" s="145"/>
      <c r="BJ40" s="145"/>
      <c r="BK40" s="145"/>
      <c r="BL40" s="145"/>
      <c r="BM40" s="145"/>
      <c r="BN40" s="145"/>
      <c r="BO40" s="145"/>
      <c r="BP40" s="145"/>
      <c r="BQ40" s="145"/>
      <c r="BR40" s="145"/>
      <c r="BS40" s="145"/>
      <c r="BT40" s="145"/>
      <c r="BU40" s="145"/>
      <c r="BV40" s="145"/>
      <c r="BW40" s="145"/>
      <c r="BX40" s="145"/>
      <c r="BY40" s="145"/>
      <c r="BZ40" s="145"/>
      <c r="CA40" s="145"/>
      <c r="CB40" s="145"/>
      <c r="CC40" s="145"/>
      <c r="CD40" s="145"/>
      <c r="CE40" s="145"/>
      <c r="CF40" s="145"/>
      <c r="CG40" s="145"/>
      <c r="CH40" s="145"/>
      <c r="CI40" s="145"/>
      <c r="CJ40" s="145"/>
      <c r="CK40" s="145"/>
      <c r="CL40" s="145"/>
      <c r="CM40" s="145"/>
      <c r="CN40" s="145"/>
      <c r="CO40" s="145"/>
      <c r="CP40" s="145"/>
      <c r="CQ40" s="145"/>
      <c r="CR40" s="145"/>
      <c r="CS40" s="145"/>
      <c r="CT40" s="145"/>
      <c r="CU40" s="145"/>
      <c r="CV40" s="145"/>
      <c r="CW40" s="145"/>
      <c r="CX40" s="145"/>
      <c r="CY40" s="145"/>
      <c r="CZ40" s="145"/>
      <c r="DA40" s="145"/>
      <c r="DB40" s="145"/>
      <c r="DC40" s="145"/>
      <c r="DD40" s="145"/>
      <c r="DE40" s="145"/>
      <c r="DF40" s="145"/>
      <c r="DG40" s="145"/>
      <c r="DH40" s="145"/>
      <c r="DI40" s="145"/>
      <c r="DJ40" s="145"/>
      <c r="DK40" s="145"/>
      <c r="DL40" s="145"/>
      <c r="DM40" s="145"/>
      <c r="DN40" s="145"/>
      <c r="DO40" s="145"/>
      <c r="DP40" s="145"/>
      <c r="DQ40" s="145"/>
      <c r="DR40" s="145"/>
      <c r="DS40" s="145"/>
      <c r="DT40" s="145"/>
      <c r="DU40" s="145"/>
      <c r="DV40" s="145"/>
      <c r="DW40" s="145"/>
      <c r="DX40" s="145"/>
      <c r="DY40" s="145"/>
      <c r="DZ40" s="145"/>
      <c r="EA40" s="145"/>
      <c r="EB40" s="145"/>
      <c r="EC40" s="145"/>
      <c r="ED40" s="145"/>
      <c r="EE40" s="145"/>
      <c r="EF40" s="145"/>
      <c r="EG40" s="145"/>
      <c r="EH40" s="145"/>
      <c r="EI40" s="145"/>
      <c r="EJ40" s="145"/>
      <c r="EK40" s="145"/>
      <c r="EL40" s="145"/>
      <c r="EM40" s="145"/>
      <c r="EN40" s="145"/>
      <c r="EO40" s="145"/>
      <c r="EP40" s="145"/>
      <c r="EQ40" s="145"/>
      <c r="ER40" s="145"/>
      <c r="ES40" s="145"/>
      <c r="ET40" s="145"/>
      <c r="EU40" s="145"/>
      <c r="EV40" s="145"/>
      <c r="EW40" s="145"/>
      <c r="EX40" s="145"/>
      <c r="EY40" s="145"/>
      <c r="EZ40" s="145"/>
      <c r="FA40" s="145"/>
      <c r="FB40" s="145"/>
      <c r="FC40" s="145"/>
      <c r="FD40" s="145"/>
      <c r="FE40" s="145"/>
      <c r="FF40" s="145"/>
      <c r="FG40" s="145"/>
      <c r="FH40" s="145"/>
      <c r="FI40" s="145"/>
      <c r="FJ40" s="145"/>
      <c r="FK40" s="145"/>
      <c r="FL40" s="145"/>
      <c r="FM40" s="145"/>
      <c r="FN40" s="145"/>
      <c r="FO40" s="145"/>
      <c r="FP40" s="145"/>
      <c r="FQ40" s="145"/>
      <c r="FR40" s="145"/>
      <c r="FS40" s="145"/>
      <c r="FT40" s="145"/>
      <c r="FU40" s="145"/>
      <c r="FV40" s="145"/>
      <c r="FW40" s="145"/>
      <c r="FX40" s="145"/>
      <c r="FY40" s="145"/>
      <c r="FZ40" s="145"/>
      <c r="GA40" s="145"/>
      <c r="GB40" s="145"/>
      <c r="GC40" s="145"/>
      <c r="GD40" s="145"/>
      <c r="GE40" s="145"/>
      <c r="GF40" s="145"/>
      <c r="GG40" s="145"/>
      <c r="GH40" s="145"/>
      <c r="GI40" s="145"/>
      <c r="GJ40" s="145"/>
      <c r="GK40" s="145"/>
      <c r="GL40" s="145"/>
      <c r="GM40" s="145"/>
      <c r="GN40" s="145"/>
      <c r="GO40" s="145"/>
      <c r="GP40" s="145"/>
      <c r="GQ40" s="145"/>
      <c r="GR40" s="145"/>
      <c r="GS40" s="145"/>
      <c r="GT40" s="145"/>
      <c r="GU40" s="145"/>
      <c r="GV40" s="145"/>
      <c r="GW40" s="145"/>
      <c r="GX40" s="145"/>
      <c r="GY40" s="145"/>
      <c r="GZ40" s="145"/>
      <c r="HA40" s="145"/>
      <c r="HB40" s="145"/>
      <c r="HC40" s="145"/>
      <c r="HD40" s="145"/>
      <c r="HE40" s="145"/>
      <c r="HF40" s="145"/>
      <c r="HG40" s="145"/>
      <c r="HH40" s="145"/>
      <c r="HI40" s="145"/>
      <c r="HJ40" s="145"/>
      <c r="HK40" s="145"/>
      <c r="HL40" s="145"/>
      <c r="HM40" s="145"/>
      <c r="HN40" s="145"/>
      <c r="HO40" s="145"/>
      <c r="HP40" s="145"/>
      <c r="HQ40" s="145"/>
      <c r="HR40" s="145"/>
      <c r="HS40" s="145"/>
      <c r="HT40" s="145"/>
      <c r="HU40" s="145"/>
      <c r="HV40" s="145"/>
      <c r="HW40" s="145"/>
      <c r="HX40" s="145"/>
      <c r="HY40" s="145"/>
      <c r="HZ40" s="145"/>
      <c r="IA40" s="145"/>
      <c r="IB40" s="145"/>
      <c r="IC40" s="145"/>
      <c r="ID40" s="145"/>
      <c r="IE40" s="145"/>
      <c r="IF40" s="145"/>
      <c r="IG40" s="145"/>
      <c r="IH40" s="145"/>
      <c r="II40" s="145"/>
      <c r="IJ40" s="145"/>
      <c r="IK40" s="145"/>
      <c r="IL40" s="145"/>
      <c r="IM40" s="145"/>
      <c r="IN40" s="145"/>
      <c r="IO40" s="145"/>
      <c r="IP40" s="145"/>
      <c r="IQ40" s="145"/>
      <c r="IR40" s="145"/>
      <c r="IS40" s="145"/>
      <c r="IT40" s="145"/>
      <c r="IU40" s="145"/>
      <c r="IV40" s="145"/>
      <c r="IW40" s="145"/>
      <c r="IX40" s="145"/>
      <c r="IY40" s="145"/>
      <c r="IZ40" s="145"/>
      <c r="JA40" s="145"/>
      <c r="JB40" s="145"/>
      <c r="JC40" s="145"/>
      <c r="JD40" s="145"/>
      <c r="JE40" s="145"/>
      <c r="JF40" s="145"/>
      <c r="JG40" s="145"/>
      <c r="JH40" s="145"/>
      <c r="JI40" s="145"/>
      <c r="JJ40" s="145"/>
      <c r="JK40" s="145"/>
      <c r="JL40" s="145"/>
      <c r="JM40" s="145"/>
      <c r="JN40" s="145"/>
      <c r="JO40" s="145"/>
      <c r="JP40" s="145"/>
      <c r="JQ40" s="145"/>
      <c r="JR40" s="145"/>
      <c r="JS40" s="145"/>
      <c r="JT40" s="145"/>
      <c r="JU40" s="145"/>
      <c r="JV40" s="145"/>
      <c r="JW40" s="145"/>
      <c r="JX40" s="145"/>
      <c r="JY40" s="145"/>
      <c r="JZ40" s="145"/>
      <c r="KA40" s="145"/>
      <c r="KB40" s="145"/>
      <c r="KC40" s="145"/>
      <c r="KD40" s="145"/>
      <c r="KE40" s="145"/>
      <c r="KF40" s="145"/>
      <c r="KG40" s="145"/>
      <c r="KH40" s="145"/>
      <c r="KI40" s="145"/>
      <c r="KJ40" s="145"/>
      <c r="KK40" s="145"/>
      <c r="KL40" s="145"/>
      <c r="KM40" s="145"/>
      <c r="KN40" s="145"/>
      <c r="KO40" s="145"/>
      <c r="KP40" s="145"/>
      <c r="KQ40" s="145"/>
      <c r="KR40" s="145"/>
      <c r="KS40" s="145"/>
      <c r="KT40" s="145"/>
      <c r="KU40" s="145"/>
      <c r="KV40" s="145"/>
      <c r="KW40" s="145"/>
      <c r="KX40" s="145"/>
      <c r="KY40" s="145"/>
      <c r="KZ40" s="145"/>
      <c r="LA40" s="145"/>
      <c r="LB40" s="145"/>
      <c r="LC40" s="145"/>
      <c r="LD40" s="145"/>
      <c r="LE40" s="145"/>
      <c r="LF40" s="145"/>
      <c r="LG40" s="145"/>
      <c r="LH40" s="145"/>
      <c r="LI40" s="145"/>
      <c r="LJ40" s="145"/>
      <c r="LK40" s="145"/>
      <c r="LL40" s="145"/>
      <c r="LM40" s="145"/>
      <c r="LN40" s="145"/>
      <c r="LO40" s="145"/>
      <c r="LP40" s="145"/>
      <c r="LQ40" s="145"/>
      <c r="LR40" s="145"/>
      <c r="LS40" s="145"/>
      <c r="LT40" s="145"/>
      <c r="LU40" s="145"/>
      <c r="LV40" s="145"/>
      <c r="LW40" s="145"/>
      <c r="LX40" s="145"/>
      <c r="LY40" s="145"/>
      <c r="LZ40" s="145"/>
      <c r="MA40" s="145"/>
      <c r="MB40" s="145"/>
      <c r="MC40" s="145"/>
      <c r="MD40" s="145"/>
      <c r="ME40" s="145"/>
      <c r="MF40" s="145"/>
      <c r="MG40" s="145"/>
      <c r="MH40" s="145"/>
      <c r="MI40" s="145"/>
      <c r="MJ40" s="145"/>
      <c r="MK40" s="145"/>
      <c r="ML40" s="145"/>
      <c r="MM40" s="145"/>
      <c r="MN40" s="145"/>
      <c r="MO40" s="145"/>
      <c r="MP40" s="145"/>
      <c r="MQ40" s="145"/>
      <c r="MR40" s="145"/>
      <c r="MS40" s="145"/>
      <c r="MT40" s="145"/>
      <c r="MU40" s="145"/>
      <c r="MV40" s="145"/>
      <c r="MW40" s="145"/>
      <c r="MX40" s="145"/>
      <c r="MY40" s="145"/>
      <c r="MZ40" s="145"/>
      <c r="NA40" s="145"/>
      <c r="NB40" s="145"/>
      <c r="NC40" s="145"/>
      <c r="ND40" s="145"/>
      <c r="NE40" s="145"/>
      <c r="NF40" s="145"/>
      <c r="NG40" s="145"/>
      <c r="NH40" s="145"/>
      <c r="NI40" s="145"/>
      <c r="NJ40" s="145"/>
      <c r="NK40" s="145"/>
      <c r="NL40" s="145"/>
      <c r="NM40" s="145"/>
      <c r="NN40" s="145"/>
      <c r="NO40" s="145"/>
      <c r="NP40" s="145"/>
      <c r="NQ40" s="145"/>
      <c r="NR40" s="145"/>
      <c r="NS40" s="145"/>
      <c r="NT40" s="145"/>
      <c r="NU40" s="145"/>
      <c r="NV40" s="145"/>
      <c r="NW40" s="145"/>
      <c r="NX40" s="145"/>
      <c r="NY40" s="145"/>
      <c r="NZ40" s="145"/>
      <c r="OA40" s="145"/>
      <c r="OB40" s="145"/>
      <c r="OC40" s="145"/>
      <c r="OD40" s="145"/>
      <c r="OE40" s="145"/>
      <c r="OF40" s="145"/>
      <c r="OG40" s="145"/>
      <c r="OH40" s="145"/>
      <c r="OI40" s="145"/>
      <c r="OJ40" s="145"/>
      <c r="OK40" s="145"/>
      <c r="OL40" s="145"/>
      <c r="OM40" s="145"/>
      <c r="ON40" s="145"/>
      <c r="OO40" s="145"/>
      <c r="OP40" s="145"/>
      <c r="OQ40" s="145"/>
      <c r="OR40" s="145"/>
      <c r="OS40" s="145"/>
      <c r="OT40" s="145"/>
      <c r="OU40" s="145"/>
      <c r="OV40" s="145"/>
      <c r="OW40" s="145"/>
      <c r="OX40" s="145"/>
      <c r="OY40" s="145"/>
      <c r="OZ40" s="145"/>
      <c r="PA40" s="145"/>
      <c r="PB40" s="145"/>
      <c r="PC40" s="145"/>
      <c r="PD40" s="145"/>
      <c r="PE40" s="145"/>
      <c r="PF40" s="145"/>
      <c r="PG40" s="145"/>
      <c r="PH40" s="145"/>
      <c r="PI40" s="145"/>
      <c r="PJ40" s="145"/>
      <c r="PK40" s="145"/>
      <c r="PL40" s="145"/>
      <c r="PM40" s="145"/>
      <c r="PN40" s="145"/>
      <c r="PO40" s="145"/>
      <c r="PP40" s="145"/>
      <c r="PQ40" s="145"/>
      <c r="PR40" s="145"/>
      <c r="PS40" s="145"/>
      <c r="PT40" s="145"/>
      <c r="PU40" s="145"/>
      <c r="PV40" s="145"/>
      <c r="PW40" s="145"/>
      <c r="PX40" s="145"/>
      <c r="PY40" s="145"/>
      <c r="PZ40" s="145"/>
      <c r="QA40" s="145"/>
      <c r="QB40" s="145"/>
      <c r="QC40" s="145"/>
      <c r="QD40" s="145"/>
      <c r="QE40" s="145"/>
      <c r="QF40" s="145"/>
      <c r="QG40" s="145"/>
      <c r="QH40" s="145"/>
      <c r="QI40" s="145"/>
      <c r="QJ40" s="145"/>
      <c r="QK40" s="145"/>
      <c r="QL40" s="145"/>
      <c r="QM40" s="145"/>
      <c r="QN40" s="145"/>
      <c r="QO40" s="145"/>
      <c r="QP40" s="145"/>
      <c r="QQ40" s="145"/>
      <c r="QR40" s="145"/>
      <c r="QS40" s="145"/>
      <c r="QT40" s="145"/>
      <c r="QU40" s="145"/>
      <c r="QV40" s="145"/>
      <c r="QW40" s="145"/>
      <c r="QX40" s="145"/>
      <c r="QY40" s="145"/>
      <c r="QZ40" s="145"/>
      <c r="RA40" s="145"/>
      <c r="RB40" s="145"/>
      <c r="RC40" s="145"/>
      <c r="RD40" s="145"/>
      <c r="RE40" s="145"/>
      <c r="RF40" s="145"/>
      <c r="RG40" s="145"/>
      <c r="RH40" s="145"/>
      <c r="RI40" s="145"/>
      <c r="RJ40" s="145"/>
      <c r="RK40" s="145"/>
      <c r="RL40" s="145"/>
      <c r="RM40" s="145"/>
      <c r="RN40" s="145"/>
      <c r="RO40" s="145"/>
      <c r="RP40" s="145"/>
      <c r="RQ40" s="145"/>
      <c r="RR40" s="145"/>
      <c r="RS40" s="145"/>
      <c r="RT40" s="145"/>
      <c r="RU40" s="145"/>
      <c r="RV40" s="145"/>
      <c r="RW40" s="145"/>
      <c r="RX40" s="145"/>
      <c r="RY40" s="145"/>
      <c r="RZ40" s="145"/>
      <c r="SA40" s="145"/>
      <c r="SB40" s="145"/>
      <c r="SC40" s="145"/>
      <c r="SD40" s="145"/>
      <c r="SE40" s="145"/>
      <c r="SF40" s="145"/>
      <c r="SG40" s="145"/>
      <c r="SH40" s="145"/>
      <c r="SI40" s="145"/>
      <c r="SJ40" s="145"/>
      <c r="SK40" s="145"/>
      <c r="SL40" s="145"/>
      <c r="SM40" s="145"/>
      <c r="SN40" s="145"/>
      <c r="SO40" s="145"/>
      <c r="SP40" s="145"/>
      <c r="SQ40" s="145"/>
      <c r="SR40" s="145"/>
      <c r="SS40" s="145"/>
      <c r="ST40" s="145"/>
      <c r="SU40" s="145"/>
      <c r="SV40" s="145"/>
      <c r="SW40" s="145"/>
      <c r="SX40" s="145"/>
      <c r="SY40" s="145"/>
      <c r="SZ40" s="145"/>
      <c r="TA40" s="145"/>
      <c r="TB40" s="145"/>
      <c r="TC40" s="145"/>
      <c r="TD40" s="145"/>
      <c r="TE40" s="145"/>
      <c r="TF40" s="145"/>
      <c r="TG40" s="145"/>
      <c r="TH40" s="145"/>
      <c r="TI40" s="145"/>
      <c r="TJ40" s="145"/>
      <c r="TK40" s="145"/>
      <c r="TL40" s="145"/>
      <c r="TM40" s="145"/>
      <c r="TN40" s="145"/>
      <c r="TO40" s="145"/>
      <c r="TP40" s="145"/>
      <c r="TQ40" s="145"/>
      <c r="TR40" s="145"/>
      <c r="TS40" s="145"/>
      <c r="TT40" s="145"/>
      <c r="TU40" s="145"/>
      <c r="TV40" s="145"/>
      <c r="TW40" s="145"/>
      <c r="TX40" s="145"/>
      <c r="TY40" s="145"/>
      <c r="TZ40" s="145"/>
      <c r="UA40" s="145"/>
      <c r="UB40" s="145"/>
      <c r="UC40" s="145"/>
      <c r="UD40" s="145"/>
      <c r="UE40" s="145"/>
      <c r="UF40" s="145"/>
      <c r="UG40" s="145"/>
      <c r="UH40" s="145"/>
      <c r="UI40" s="145"/>
      <c r="UJ40" s="145"/>
      <c r="UK40" s="145"/>
      <c r="UL40" s="145"/>
      <c r="UM40" s="145"/>
      <c r="UN40" s="145"/>
      <c r="UO40" s="145"/>
      <c r="UP40" s="145"/>
      <c r="UQ40" s="145"/>
      <c r="UR40" s="145"/>
      <c r="US40" s="145"/>
      <c r="UT40" s="145"/>
      <c r="UU40" s="145"/>
      <c r="UV40" s="145"/>
      <c r="UW40" s="145"/>
      <c r="UX40" s="145"/>
      <c r="UY40" s="145"/>
      <c r="UZ40" s="145"/>
      <c r="VA40" s="145"/>
      <c r="VB40" s="145"/>
      <c r="VC40" s="145"/>
      <c r="VD40" s="145"/>
      <c r="VE40" s="145"/>
      <c r="VF40" s="145"/>
      <c r="VG40" s="145"/>
      <c r="VH40" s="145"/>
      <c r="VI40" s="145"/>
      <c r="VJ40" s="145"/>
      <c r="VK40" s="145"/>
      <c r="VL40" s="145"/>
      <c r="VM40" s="145"/>
      <c r="VN40" s="145"/>
      <c r="VO40" s="145"/>
      <c r="VP40" s="145"/>
      <c r="VQ40" s="145"/>
      <c r="VR40" s="145"/>
      <c r="VS40" s="145"/>
      <c r="VT40" s="145"/>
      <c r="VU40" s="145"/>
      <c r="VV40" s="145"/>
      <c r="VW40" s="145"/>
      <c r="VX40" s="145"/>
      <c r="VY40" s="145"/>
      <c r="VZ40" s="145"/>
      <c r="WA40" s="145"/>
      <c r="WB40" s="145"/>
      <c r="WC40" s="145"/>
      <c r="WD40" s="145"/>
      <c r="WE40" s="145"/>
      <c r="WF40" s="145"/>
      <c r="WG40" s="145"/>
      <c r="WH40" s="145"/>
      <c r="WI40" s="145"/>
      <c r="WJ40" s="145"/>
      <c r="WK40" s="145"/>
      <c r="WL40" s="145"/>
      <c r="WM40" s="145"/>
      <c r="WN40" s="145"/>
      <c r="WO40" s="145"/>
      <c r="WP40" s="145"/>
      <c r="WQ40" s="145"/>
      <c r="WR40" s="145"/>
      <c r="WS40" s="145"/>
      <c r="WT40" s="145"/>
      <c r="WU40" s="145"/>
      <c r="WV40" s="145"/>
      <c r="WW40" s="145"/>
      <c r="WX40" s="145"/>
      <c r="WY40" s="145"/>
      <c r="WZ40" s="145"/>
      <c r="XA40" s="145"/>
      <c r="XB40" s="145"/>
      <c r="XC40" s="145"/>
      <c r="XD40" s="145"/>
      <c r="XE40" s="145"/>
      <c r="XF40" s="145"/>
      <c r="XG40" s="145"/>
      <c r="XH40" s="145"/>
      <c r="XI40" s="145"/>
      <c r="XJ40" s="145"/>
      <c r="XK40" s="145"/>
      <c r="XL40" s="145"/>
      <c r="XM40" s="145"/>
      <c r="XN40" s="145"/>
      <c r="XO40" s="145"/>
      <c r="XP40" s="145"/>
      <c r="XQ40" s="145"/>
      <c r="XR40" s="145"/>
      <c r="XS40" s="145"/>
      <c r="XT40" s="145"/>
      <c r="XU40" s="145"/>
      <c r="XV40" s="145"/>
      <c r="XW40" s="145"/>
      <c r="XX40" s="145"/>
      <c r="XY40" s="145"/>
      <c r="XZ40" s="145"/>
      <c r="YA40" s="145"/>
      <c r="YB40" s="145"/>
      <c r="YC40" s="145"/>
      <c r="YD40" s="145"/>
      <c r="YE40" s="145"/>
      <c r="YF40" s="145"/>
      <c r="YG40" s="145"/>
      <c r="YH40" s="145"/>
      <c r="YI40" s="145"/>
      <c r="YJ40" s="145"/>
      <c r="YK40" s="145"/>
      <c r="YL40" s="145"/>
      <c r="YM40" s="145"/>
      <c r="YN40" s="145"/>
      <c r="YO40" s="145"/>
      <c r="YP40" s="145"/>
      <c r="YQ40" s="145"/>
      <c r="YR40" s="145"/>
      <c r="YS40" s="145"/>
      <c r="YT40" s="145"/>
      <c r="YU40" s="145"/>
      <c r="YV40" s="145"/>
      <c r="YW40" s="145"/>
      <c r="YX40" s="145"/>
      <c r="YY40" s="145"/>
      <c r="YZ40" s="145"/>
      <c r="ZA40" s="145"/>
      <c r="ZB40" s="145"/>
      <c r="ZC40" s="145"/>
      <c r="ZD40" s="145"/>
      <c r="ZE40" s="145"/>
      <c r="ZF40" s="145"/>
      <c r="ZG40" s="145"/>
      <c r="ZH40" s="145"/>
      <c r="ZI40" s="145"/>
      <c r="ZJ40" s="145"/>
      <c r="ZK40" s="145"/>
      <c r="ZL40" s="145"/>
      <c r="ZM40" s="145"/>
      <c r="ZN40" s="145"/>
      <c r="ZO40" s="145"/>
      <c r="ZP40" s="145"/>
      <c r="ZQ40" s="145"/>
      <c r="ZR40" s="145"/>
      <c r="ZS40" s="145"/>
      <c r="ZT40" s="145"/>
      <c r="ZU40" s="145"/>
      <c r="ZV40" s="145"/>
      <c r="ZW40" s="145"/>
      <c r="ZX40" s="145"/>
      <c r="ZY40" s="145"/>
      <c r="ZZ40" s="145"/>
      <c r="AAA40" s="145"/>
      <c r="AAB40" s="145"/>
      <c r="AAC40" s="145"/>
      <c r="AAD40" s="145"/>
      <c r="AAE40" s="145"/>
      <c r="AAF40" s="145"/>
      <c r="AAG40" s="145"/>
      <c r="AAH40" s="145"/>
      <c r="AAI40" s="145"/>
      <c r="AAJ40" s="145"/>
      <c r="AAK40" s="145"/>
      <c r="AAL40" s="145"/>
      <c r="AAM40" s="145"/>
      <c r="AAN40" s="145"/>
      <c r="AAO40" s="145"/>
      <c r="AAP40" s="145"/>
      <c r="AAQ40" s="145"/>
      <c r="AAR40" s="145"/>
      <c r="AAS40" s="145"/>
      <c r="AAT40" s="145"/>
      <c r="AAU40" s="145"/>
      <c r="AAV40" s="145"/>
      <c r="AAW40" s="145"/>
      <c r="AAX40" s="145"/>
      <c r="AAY40" s="145"/>
      <c r="AAZ40" s="145"/>
      <c r="ABA40" s="145"/>
      <c r="ABB40" s="145"/>
      <c r="ABC40" s="145"/>
      <c r="ABD40" s="145"/>
      <c r="ABE40" s="145"/>
      <c r="ABF40" s="145"/>
      <c r="ABG40" s="145"/>
      <c r="ABH40" s="145"/>
      <c r="ABI40" s="145"/>
      <c r="ABJ40" s="145"/>
      <c r="ABK40" s="145"/>
      <c r="ABL40" s="145"/>
      <c r="ABM40" s="145"/>
      <c r="ABN40" s="145"/>
      <c r="ABO40" s="145"/>
      <c r="ABP40" s="145"/>
      <c r="ABQ40" s="145"/>
      <c r="ABR40" s="145"/>
      <c r="ABS40" s="145"/>
      <c r="ABT40" s="145"/>
      <c r="ABU40" s="145"/>
      <c r="ABV40" s="145"/>
      <c r="ABW40" s="145"/>
      <c r="ABX40" s="145"/>
      <c r="ABY40" s="145"/>
      <c r="ABZ40" s="145"/>
      <c r="ACA40" s="145"/>
      <c r="ACB40" s="145"/>
      <c r="ACC40" s="145"/>
      <c r="ACD40" s="145"/>
      <c r="ACE40" s="145"/>
      <c r="ACF40" s="145"/>
      <c r="ACG40" s="145"/>
      <c r="ACH40" s="145"/>
      <c r="ACI40" s="145"/>
      <c r="ACJ40" s="145"/>
      <c r="ACK40" s="145"/>
      <c r="ACL40" s="145"/>
      <c r="ACM40" s="145"/>
      <c r="ACN40" s="145"/>
      <c r="ACO40" s="145"/>
      <c r="ACP40" s="145"/>
      <c r="ACQ40" s="145"/>
      <c r="ACR40" s="145"/>
      <c r="ACS40" s="145"/>
      <c r="ACT40" s="145"/>
      <c r="ACU40" s="145"/>
      <c r="ACV40" s="145"/>
      <c r="ACW40" s="145"/>
      <c r="ACX40" s="145"/>
      <c r="ACY40" s="145"/>
      <c r="ACZ40" s="145"/>
      <c r="ADA40" s="145"/>
      <c r="ADB40" s="145"/>
      <c r="ADC40" s="145"/>
      <c r="ADD40" s="145"/>
      <c r="ADE40" s="145"/>
      <c r="ADF40" s="145"/>
      <c r="ADG40" s="145"/>
      <c r="ADH40" s="145"/>
      <c r="ADI40" s="145"/>
      <c r="ADJ40" s="145"/>
      <c r="ADK40" s="145"/>
      <c r="ADL40" s="145"/>
      <c r="ADM40" s="145"/>
      <c r="ADN40" s="145"/>
      <c r="ADO40" s="145"/>
      <c r="ADP40" s="145"/>
      <c r="ADQ40" s="145"/>
      <c r="ADR40" s="145"/>
      <c r="ADS40" s="145"/>
      <c r="ADT40" s="145"/>
      <c r="ADU40" s="145"/>
      <c r="ADV40" s="145"/>
      <c r="ADW40" s="145"/>
      <c r="ADX40" s="145"/>
      <c r="ADY40" s="145"/>
      <c r="ADZ40" s="145"/>
      <c r="AEA40" s="145"/>
      <c r="AEB40" s="145"/>
      <c r="AEC40" s="145"/>
      <c r="AED40" s="145"/>
      <c r="AEE40" s="145"/>
      <c r="AEF40" s="145"/>
      <c r="AEG40" s="145"/>
      <c r="AEH40" s="145"/>
      <c r="AEI40" s="145"/>
      <c r="AEJ40" s="145"/>
      <c r="AEK40" s="145"/>
      <c r="AEL40" s="145"/>
      <c r="AEM40" s="145"/>
      <c r="AEN40" s="145"/>
      <c r="AEO40" s="145"/>
      <c r="AEP40" s="145"/>
      <c r="AEQ40" s="145"/>
      <c r="AER40" s="145"/>
      <c r="AES40" s="145"/>
      <c r="AET40" s="145"/>
      <c r="AEU40" s="145"/>
      <c r="AEV40" s="145"/>
      <c r="AEW40" s="145"/>
      <c r="AEX40" s="145"/>
      <c r="AEY40" s="145"/>
      <c r="AEZ40" s="145"/>
      <c r="AFA40" s="145"/>
      <c r="AFB40" s="145"/>
      <c r="AFC40" s="145"/>
      <c r="AFD40" s="145"/>
      <c r="AFE40" s="145"/>
      <c r="AFF40" s="145"/>
      <c r="AFG40" s="145"/>
      <c r="AFH40" s="145"/>
      <c r="AFI40" s="145"/>
      <c r="AFJ40" s="145"/>
      <c r="AFK40" s="145"/>
      <c r="AFL40" s="145"/>
      <c r="AFM40" s="145"/>
      <c r="AFN40" s="145"/>
      <c r="AFO40" s="145"/>
      <c r="AFP40" s="145"/>
      <c r="AFQ40" s="145"/>
      <c r="AFR40" s="145"/>
      <c r="AFS40" s="145"/>
      <c r="AFT40" s="145"/>
      <c r="AFU40" s="145"/>
      <c r="AFV40" s="145"/>
      <c r="AFW40" s="145"/>
      <c r="AFX40" s="145"/>
      <c r="AFY40" s="145"/>
      <c r="AFZ40" s="145"/>
      <c r="AGA40" s="145"/>
      <c r="AGB40" s="145"/>
      <c r="AGC40" s="145"/>
      <c r="AGD40" s="145"/>
      <c r="AGE40" s="145"/>
      <c r="AGF40" s="145"/>
      <c r="AGG40" s="145"/>
      <c r="AGH40" s="145"/>
      <c r="AGI40" s="145"/>
      <c r="AGJ40" s="145"/>
      <c r="AGK40" s="145"/>
      <c r="AGL40" s="145"/>
      <c r="AGM40" s="145"/>
      <c r="AGN40" s="145"/>
      <c r="AGO40" s="145"/>
      <c r="AGP40" s="145"/>
      <c r="AGQ40" s="145"/>
      <c r="AGR40" s="145"/>
      <c r="AGS40" s="145"/>
      <c r="AGT40" s="145"/>
      <c r="AGU40" s="145"/>
      <c r="AGV40" s="145"/>
      <c r="AGW40" s="145"/>
      <c r="AGX40" s="145"/>
      <c r="AGY40" s="145"/>
      <c r="AGZ40" s="145"/>
      <c r="AHA40" s="145"/>
      <c r="AHB40" s="145"/>
      <c r="AHC40" s="145"/>
      <c r="AHD40" s="145"/>
      <c r="AHE40" s="145"/>
      <c r="AHF40" s="145"/>
      <c r="AHG40" s="145"/>
      <c r="AHH40" s="145"/>
      <c r="AHI40" s="145"/>
      <c r="AHJ40" s="145"/>
      <c r="AHK40" s="145"/>
      <c r="AHL40" s="145"/>
      <c r="AHM40" s="145"/>
      <c r="AHN40" s="145"/>
      <c r="AHO40" s="145"/>
      <c r="AHP40" s="145"/>
      <c r="AHQ40" s="145"/>
      <c r="AHR40" s="145"/>
      <c r="AHS40" s="145"/>
      <c r="AHT40" s="145"/>
      <c r="AHU40" s="145"/>
      <c r="AHV40" s="145"/>
      <c r="AHW40" s="145"/>
      <c r="AHX40" s="145"/>
      <c r="AHY40" s="145"/>
      <c r="AHZ40" s="145"/>
      <c r="AIA40" s="145"/>
      <c r="AIB40" s="145"/>
      <c r="AIC40" s="145"/>
      <c r="AID40" s="145"/>
      <c r="AIE40" s="145"/>
      <c r="AIF40" s="145"/>
      <c r="AIG40" s="145"/>
      <c r="AIH40" s="145"/>
      <c r="AII40" s="145"/>
      <c r="AIJ40" s="145"/>
      <c r="AIK40" s="145"/>
      <c r="AIL40" s="145"/>
      <c r="AIM40" s="145"/>
      <c r="AIN40" s="145"/>
      <c r="AIO40" s="145"/>
      <c r="AIP40" s="145"/>
      <c r="AIQ40" s="145"/>
      <c r="AIR40" s="145"/>
      <c r="AIS40" s="145"/>
      <c r="AIT40" s="145"/>
      <c r="AIU40" s="145"/>
      <c r="AIV40" s="145"/>
      <c r="AIW40" s="145"/>
      <c r="AIX40" s="145"/>
      <c r="AIY40" s="145"/>
      <c r="AIZ40" s="145"/>
      <c r="AJA40" s="145"/>
      <c r="AJB40" s="145"/>
      <c r="AJC40" s="145"/>
      <c r="AJD40" s="145"/>
      <c r="AJE40" s="145"/>
      <c r="AJF40" s="145"/>
      <c r="AJG40" s="145"/>
      <c r="AJH40" s="145"/>
      <c r="AJI40" s="145"/>
      <c r="AJJ40" s="145"/>
      <c r="AJK40" s="145"/>
      <c r="AJL40" s="145"/>
      <c r="AJM40" s="145"/>
      <c r="AJN40" s="145"/>
      <c r="AJO40" s="145"/>
      <c r="AJP40" s="145"/>
      <c r="AJQ40" s="145"/>
      <c r="AJR40" s="145"/>
      <c r="AJS40" s="145"/>
      <c r="AJT40" s="145"/>
      <c r="AJU40" s="145"/>
      <c r="AJV40" s="145"/>
      <c r="AJW40" s="145"/>
      <c r="AJX40" s="145"/>
      <c r="AJY40" s="145"/>
      <c r="AJZ40" s="145"/>
      <c r="AKA40" s="145"/>
      <c r="AKB40" s="145"/>
      <c r="AKC40" s="145"/>
      <c r="AKD40" s="145"/>
      <c r="AKE40" s="145"/>
      <c r="AKF40" s="145"/>
      <c r="AKG40" s="145"/>
      <c r="AKH40" s="145"/>
      <c r="AKI40" s="145"/>
      <c r="AKJ40" s="145"/>
      <c r="AKK40" s="145"/>
      <c r="AKL40" s="145"/>
      <c r="AKM40" s="145"/>
      <c r="AKN40" s="145"/>
      <c r="AKO40" s="145"/>
      <c r="AKP40" s="145"/>
      <c r="AKQ40" s="145"/>
      <c r="AKR40" s="145"/>
      <c r="AKS40" s="145"/>
      <c r="AKT40" s="145"/>
      <c r="AKU40" s="145"/>
      <c r="AKV40" s="145"/>
      <c r="AKW40" s="145"/>
      <c r="AKX40" s="145"/>
      <c r="AKY40" s="145"/>
      <c r="AKZ40" s="145"/>
      <c r="ALA40" s="145"/>
      <c r="ALB40" s="145"/>
      <c r="ALC40" s="145"/>
      <c r="ALD40" s="145"/>
      <c r="ALE40" s="145"/>
      <c r="ALF40" s="145"/>
      <c r="ALG40" s="145"/>
      <c r="ALH40" s="145"/>
      <c r="ALI40" s="145"/>
      <c r="ALJ40" s="145"/>
      <c r="ALK40" s="145"/>
      <c r="ALL40" s="145"/>
      <c r="ALM40" s="145"/>
      <c r="ALN40" s="145"/>
      <c r="ALO40" s="145"/>
      <c r="ALP40" s="145"/>
      <c r="ALQ40" s="145"/>
      <c r="ALR40" s="145"/>
      <c r="ALS40" s="145"/>
      <c r="ALT40" s="145"/>
      <c r="ALU40" s="145"/>
      <c r="ALV40" s="145"/>
      <c r="ALW40" s="145"/>
      <c r="ALX40" s="145"/>
      <c r="ALY40" s="145"/>
      <c r="ALZ40" s="145"/>
      <c r="AMA40" s="145"/>
      <c r="AMB40" s="145"/>
      <c r="AMC40" s="145"/>
      <c r="AMD40" s="145"/>
      <c r="AME40" s="145"/>
      <c r="AMF40" s="145"/>
      <c r="AMG40" s="145"/>
      <c r="AMH40" s="145"/>
      <c r="AMI40" s="145"/>
      <c r="AMJ40" s="145"/>
      <c r="AMK40" s="145"/>
      <c r="AML40" s="145"/>
    </row>
    <row r="41" spans="1:1026" s="131" customFormat="1">
      <c r="A41" s="145" t="str">
        <f t="shared" si="0"/>
        <v>LOAN.UH_RETURNED</v>
      </c>
      <c r="B41" s="134">
        <f t="shared" si="4"/>
        <v>110037</v>
      </c>
      <c r="C41" s="146">
        <v>0</v>
      </c>
      <c r="D41" s="146">
        <v>1</v>
      </c>
      <c r="E41" s="146">
        <f t="shared" si="1"/>
        <v>100000</v>
      </c>
      <c r="F41" s="146">
        <v>100000</v>
      </c>
      <c r="G41" s="146" t="s">
        <v>34</v>
      </c>
      <c r="H41" s="146">
        <v>100000</v>
      </c>
      <c r="I41" s="145" t="s">
        <v>505</v>
      </c>
      <c r="J41" s="146">
        <f>VLOOKUP(I41,T_FSM_TYPE!$A:$B,2,0)</f>
        <v>110000</v>
      </c>
      <c r="K41" s="131" t="s">
        <v>643</v>
      </c>
      <c r="L41" s="145" t="s">
        <v>37</v>
      </c>
      <c r="M41" s="215" t="str">
        <f t="shared" si="2"/>
        <v>UH_RETURNED</v>
      </c>
      <c r="N41" s="145" t="str">
        <f t="shared" si="3"/>
        <v>INSERT INTO T_FSM_STATE VALUES(110037, 0, 1, 100000, 100000, GETDATE(), 100000, 110000, 'UH_RETURNED', '?' ,'UH_RETURNED')</v>
      </c>
      <c r="O41" s="145"/>
      <c r="P41" s="145"/>
      <c r="Q41" s="145"/>
      <c r="R41" s="145"/>
      <c r="S41" s="145"/>
      <c r="T41" s="145"/>
      <c r="U41" s="145"/>
      <c r="V41" s="145"/>
      <c r="W41" s="145"/>
      <c r="X41" s="145"/>
      <c r="Y41" s="145"/>
      <c r="Z41" s="145"/>
      <c r="AA41" s="145"/>
      <c r="AB41" s="145"/>
      <c r="AC41" s="145"/>
      <c r="AD41" s="145"/>
      <c r="AE41" s="145"/>
      <c r="AF41" s="145"/>
      <c r="AG41" s="145"/>
      <c r="AH41" s="145"/>
      <c r="AI41" s="145"/>
      <c r="AJ41" s="145"/>
      <c r="AK41" s="145"/>
      <c r="AL41" s="145"/>
      <c r="AM41" s="145"/>
      <c r="AN41" s="145"/>
      <c r="AO41" s="145"/>
      <c r="AP41" s="145"/>
      <c r="AQ41" s="145"/>
      <c r="AR41" s="145"/>
      <c r="AS41" s="145"/>
      <c r="AT41" s="145"/>
      <c r="AU41" s="145"/>
      <c r="AV41" s="145"/>
      <c r="AW41" s="145"/>
      <c r="AX41" s="145"/>
      <c r="AY41" s="145"/>
      <c r="AZ41" s="145"/>
      <c r="BA41" s="145"/>
      <c r="BB41" s="145"/>
      <c r="BC41" s="145"/>
      <c r="BD41" s="145"/>
      <c r="BE41" s="145"/>
      <c r="BF41" s="145"/>
      <c r="BG41" s="145"/>
      <c r="BH41" s="145"/>
      <c r="BI41" s="145"/>
      <c r="BJ41" s="145"/>
      <c r="BK41" s="145"/>
      <c r="BL41" s="145"/>
      <c r="BM41" s="145"/>
      <c r="BN41" s="145"/>
      <c r="BO41" s="145"/>
      <c r="BP41" s="145"/>
      <c r="BQ41" s="145"/>
      <c r="BR41" s="145"/>
      <c r="BS41" s="145"/>
      <c r="BT41" s="145"/>
      <c r="BU41" s="145"/>
      <c r="BV41" s="145"/>
      <c r="BW41" s="145"/>
      <c r="BX41" s="145"/>
      <c r="BY41" s="145"/>
      <c r="BZ41" s="145"/>
      <c r="CA41" s="145"/>
      <c r="CB41" s="145"/>
      <c r="CC41" s="145"/>
      <c r="CD41" s="145"/>
      <c r="CE41" s="145"/>
      <c r="CF41" s="145"/>
      <c r="CG41" s="145"/>
      <c r="CH41" s="145"/>
      <c r="CI41" s="145"/>
      <c r="CJ41" s="145"/>
      <c r="CK41" s="145"/>
      <c r="CL41" s="145"/>
      <c r="CM41" s="145"/>
      <c r="CN41" s="145"/>
      <c r="CO41" s="145"/>
      <c r="CP41" s="145"/>
      <c r="CQ41" s="145"/>
      <c r="CR41" s="145"/>
      <c r="CS41" s="145"/>
      <c r="CT41" s="145"/>
      <c r="CU41" s="145"/>
      <c r="CV41" s="145"/>
      <c r="CW41" s="145"/>
      <c r="CX41" s="145"/>
      <c r="CY41" s="145"/>
      <c r="CZ41" s="145"/>
      <c r="DA41" s="145"/>
      <c r="DB41" s="145"/>
      <c r="DC41" s="145"/>
      <c r="DD41" s="145"/>
      <c r="DE41" s="145"/>
      <c r="DF41" s="145"/>
      <c r="DG41" s="145"/>
      <c r="DH41" s="145"/>
      <c r="DI41" s="145"/>
      <c r="DJ41" s="145"/>
      <c r="DK41" s="145"/>
      <c r="DL41" s="145"/>
      <c r="DM41" s="145"/>
      <c r="DN41" s="145"/>
      <c r="DO41" s="145"/>
      <c r="DP41" s="145"/>
      <c r="DQ41" s="145"/>
      <c r="DR41" s="145"/>
      <c r="DS41" s="145"/>
      <c r="DT41" s="145"/>
      <c r="DU41" s="145"/>
      <c r="DV41" s="145"/>
      <c r="DW41" s="145"/>
      <c r="DX41" s="145"/>
      <c r="DY41" s="145"/>
      <c r="DZ41" s="145"/>
      <c r="EA41" s="145"/>
      <c r="EB41" s="145"/>
      <c r="EC41" s="145"/>
      <c r="ED41" s="145"/>
      <c r="EE41" s="145"/>
      <c r="EF41" s="145"/>
      <c r="EG41" s="145"/>
      <c r="EH41" s="145"/>
      <c r="EI41" s="145"/>
      <c r="EJ41" s="145"/>
      <c r="EK41" s="145"/>
      <c r="EL41" s="145"/>
      <c r="EM41" s="145"/>
      <c r="EN41" s="145"/>
      <c r="EO41" s="145"/>
      <c r="EP41" s="145"/>
      <c r="EQ41" s="145"/>
      <c r="ER41" s="145"/>
      <c r="ES41" s="145"/>
      <c r="ET41" s="145"/>
      <c r="EU41" s="145"/>
      <c r="EV41" s="145"/>
      <c r="EW41" s="145"/>
      <c r="EX41" s="145"/>
      <c r="EY41" s="145"/>
      <c r="EZ41" s="145"/>
      <c r="FA41" s="145"/>
      <c r="FB41" s="145"/>
      <c r="FC41" s="145"/>
      <c r="FD41" s="145"/>
      <c r="FE41" s="145"/>
      <c r="FF41" s="145"/>
      <c r="FG41" s="145"/>
      <c r="FH41" s="145"/>
      <c r="FI41" s="145"/>
      <c r="FJ41" s="145"/>
      <c r="FK41" s="145"/>
      <c r="FL41" s="145"/>
      <c r="FM41" s="145"/>
      <c r="FN41" s="145"/>
      <c r="FO41" s="145"/>
      <c r="FP41" s="145"/>
      <c r="FQ41" s="145"/>
      <c r="FR41" s="145"/>
      <c r="FS41" s="145"/>
      <c r="FT41" s="145"/>
      <c r="FU41" s="145"/>
      <c r="FV41" s="145"/>
      <c r="FW41" s="145"/>
      <c r="FX41" s="145"/>
      <c r="FY41" s="145"/>
      <c r="FZ41" s="145"/>
      <c r="GA41" s="145"/>
      <c r="GB41" s="145"/>
      <c r="GC41" s="145"/>
      <c r="GD41" s="145"/>
      <c r="GE41" s="145"/>
      <c r="GF41" s="145"/>
      <c r="GG41" s="145"/>
      <c r="GH41" s="145"/>
      <c r="GI41" s="145"/>
      <c r="GJ41" s="145"/>
      <c r="GK41" s="145"/>
      <c r="GL41" s="145"/>
      <c r="GM41" s="145"/>
      <c r="GN41" s="145"/>
      <c r="GO41" s="145"/>
      <c r="GP41" s="145"/>
      <c r="GQ41" s="145"/>
      <c r="GR41" s="145"/>
      <c r="GS41" s="145"/>
      <c r="GT41" s="145"/>
      <c r="GU41" s="145"/>
      <c r="GV41" s="145"/>
      <c r="GW41" s="145"/>
      <c r="GX41" s="145"/>
      <c r="GY41" s="145"/>
      <c r="GZ41" s="145"/>
      <c r="HA41" s="145"/>
      <c r="HB41" s="145"/>
      <c r="HC41" s="145"/>
      <c r="HD41" s="145"/>
      <c r="HE41" s="145"/>
      <c r="HF41" s="145"/>
      <c r="HG41" s="145"/>
      <c r="HH41" s="145"/>
      <c r="HI41" s="145"/>
      <c r="HJ41" s="145"/>
      <c r="HK41" s="145"/>
      <c r="HL41" s="145"/>
      <c r="HM41" s="145"/>
      <c r="HN41" s="145"/>
      <c r="HO41" s="145"/>
      <c r="HP41" s="145"/>
      <c r="HQ41" s="145"/>
      <c r="HR41" s="145"/>
      <c r="HS41" s="145"/>
      <c r="HT41" s="145"/>
      <c r="HU41" s="145"/>
      <c r="HV41" s="145"/>
      <c r="HW41" s="145"/>
      <c r="HX41" s="145"/>
      <c r="HY41" s="145"/>
      <c r="HZ41" s="145"/>
      <c r="IA41" s="145"/>
      <c r="IB41" s="145"/>
      <c r="IC41" s="145"/>
      <c r="ID41" s="145"/>
      <c r="IE41" s="145"/>
      <c r="IF41" s="145"/>
      <c r="IG41" s="145"/>
      <c r="IH41" s="145"/>
      <c r="II41" s="145"/>
      <c r="IJ41" s="145"/>
      <c r="IK41" s="145"/>
      <c r="IL41" s="145"/>
      <c r="IM41" s="145"/>
      <c r="IN41" s="145"/>
      <c r="IO41" s="145"/>
      <c r="IP41" s="145"/>
      <c r="IQ41" s="145"/>
      <c r="IR41" s="145"/>
      <c r="IS41" s="145"/>
      <c r="IT41" s="145"/>
      <c r="IU41" s="145"/>
      <c r="IV41" s="145"/>
      <c r="IW41" s="145"/>
      <c r="IX41" s="145"/>
      <c r="IY41" s="145"/>
      <c r="IZ41" s="145"/>
      <c r="JA41" s="145"/>
      <c r="JB41" s="145"/>
      <c r="JC41" s="145"/>
      <c r="JD41" s="145"/>
      <c r="JE41" s="145"/>
      <c r="JF41" s="145"/>
      <c r="JG41" s="145"/>
      <c r="JH41" s="145"/>
      <c r="JI41" s="145"/>
      <c r="JJ41" s="145"/>
      <c r="JK41" s="145"/>
      <c r="JL41" s="145"/>
      <c r="JM41" s="145"/>
      <c r="JN41" s="145"/>
      <c r="JO41" s="145"/>
      <c r="JP41" s="145"/>
      <c r="JQ41" s="145"/>
      <c r="JR41" s="145"/>
      <c r="JS41" s="145"/>
      <c r="JT41" s="145"/>
      <c r="JU41" s="145"/>
      <c r="JV41" s="145"/>
      <c r="JW41" s="145"/>
      <c r="JX41" s="145"/>
      <c r="JY41" s="145"/>
      <c r="JZ41" s="145"/>
      <c r="KA41" s="145"/>
      <c r="KB41" s="145"/>
      <c r="KC41" s="145"/>
      <c r="KD41" s="145"/>
      <c r="KE41" s="145"/>
      <c r="KF41" s="145"/>
      <c r="KG41" s="145"/>
      <c r="KH41" s="145"/>
      <c r="KI41" s="145"/>
      <c r="KJ41" s="145"/>
      <c r="KK41" s="145"/>
      <c r="KL41" s="145"/>
      <c r="KM41" s="145"/>
      <c r="KN41" s="145"/>
      <c r="KO41" s="145"/>
      <c r="KP41" s="145"/>
      <c r="KQ41" s="145"/>
      <c r="KR41" s="145"/>
      <c r="KS41" s="145"/>
      <c r="KT41" s="145"/>
      <c r="KU41" s="145"/>
      <c r="KV41" s="145"/>
      <c r="KW41" s="145"/>
      <c r="KX41" s="145"/>
      <c r="KY41" s="145"/>
      <c r="KZ41" s="145"/>
      <c r="LA41" s="145"/>
      <c r="LB41" s="145"/>
      <c r="LC41" s="145"/>
      <c r="LD41" s="145"/>
      <c r="LE41" s="145"/>
      <c r="LF41" s="145"/>
      <c r="LG41" s="145"/>
      <c r="LH41" s="145"/>
      <c r="LI41" s="145"/>
      <c r="LJ41" s="145"/>
      <c r="LK41" s="145"/>
      <c r="LL41" s="145"/>
      <c r="LM41" s="145"/>
      <c r="LN41" s="145"/>
      <c r="LO41" s="145"/>
      <c r="LP41" s="145"/>
      <c r="LQ41" s="145"/>
      <c r="LR41" s="145"/>
      <c r="LS41" s="145"/>
      <c r="LT41" s="145"/>
      <c r="LU41" s="145"/>
      <c r="LV41" s="145"/>
      <c r="LW41" s="145"/>
      <c r="LX41" s="145"/>
      <c r="LY41" s="145"/>
      <c r="LZ41" s="145"/>
      <c r="MA41" s="145"/>
      <c r="MB41" s="145"/>
      <c r="MC41" s="145"/>
      <c r="MD41" s="145"/>
      <c r="ME41" s="145"/>
      <c r="MF41" s="145"/>
      <c r="MG41" s="145"/>
      <c r="MH41" s="145"/>
      <c r="MI41" s="145"/>
      <c r="MJ41" s="145"/>
      <c r="MK41" s="145"/>
      <c r="ML41" s="145"/>
      <c r="MM41" s="145"/>
      <c r="MN41" s="145"/>
      <c r="MO41" s="145"/>
      <c r="MP41" s="145"/>
      <c r="MQ41" s="145"/>
      <c r="MR41" s="145"/>
      <c r="MS41" s="145"/>
      <c r="MT41" s="145"/>
      <c r="MU41" s="145"/>
      <c r="MV41" s="145"/>
      <c r="MW41" s="145"/>
      <c r="MX41" s="145"/>
      <c r="MY41" s="145"/>
      <c r="MZ41" s="145"/>
      <c r="NA41" s="145"/>
      <c r="NB41" s="145"/>
      <c r="NC41" s="145"/>
      <c r="ND41" s="145"/>
      <c r="NE41" s="145"/>
      <c r="NF41" s="145"/>
      <c r="NG41" s="145"/>
      <c r="NH41" s="145"/>
      <c r="NI41" s="145"/>
      <c r="NJ41" s="145"/>
      <c r="NK41" s="145"/>
      <c r="NL41" s="145"/>
      <c r="NM41" s="145"/>
      <c r="NN41" s="145"/>
      <c r="NO41" s="145"/>
      <c r="NP41" s="145"/>
      <c r="NQ41" s="145"/>
      <c r="NR41" s="145"/>
      <c r="NS41" s="145"/>
      <c r="NT41" s="145"/>
      <c r="NU41" s="145"/>
      <c r="NV41" s="145"/>
      <c r="NW41" s="145"/>
      <c r="NX41" s="145"/>
      <c r="NY41" s="145"/>
      <c r="NZ41" s="145"/>
      <c r="OA41" s="145"/>
      <c r="OB41" s="145"/>
      <c r="OC41" s="145"/>
      <c r="OD41" s="145"/>
      <c r="OE41" s="145"/>
      <c r="OF41" s="145"/>
      <c r="OG41" s="145"/>
      <c r="OH41" s="145"/>
      <c r="OI41" s="145"/>
      <c r="OJ41" s="145"/>
      <c r="OK41" s="145"/>
      <c r="OL41" s="145"/>
      <c r="OM41" s="145"/>
      <c r="ON41" s="145"/>
      <c r="OO41" s="145"/>
      <c r="OP41" s="145"/>
      <c r="OQ41" s="145"/>
      <c r="OR41" s="145"/>
      <c r="OS41" s="145"/>
      <c r="OT41" s="145"/>
      <c r="OU41" s="145"/>
      <c r="OV41" s="145"/>
      <c r="OW41" s="145"/>
      <c r="OX41" s="145"/>
      <c r="OY41" s="145"/>
      <c r="OZ41" s="145"/>
      <c r="PA41" s="145"/>
      <c r="PB41" s="145"/>
      <c r="PC41" s="145"/>
      <c r="PD41" s="145"/>
      <c r="PE41" s="145"/>
      <c r="PF41" s="145"/>
      <c r="PG41" s="145"/>
      <c r="PH41" s="145"/>
      <c r="PI41" s="145"/>
      <c r="PJ41" s="145"/>
      <c r="PK41" s="145"/>
      <c r="PL41" s="145"/>
      <c r="PM41" s="145"/>
      <c r="PN41" s="145"/>
      <c r="PO41" s="145"/>
      <c r="PP41" s="145"/>
      <c r="PQ41" s="145"/>
      <c r="PR41" s="145"/>
      <c r="PS41" s="145"/>
      <c r="PT41" s="145"/>
      <c r="PU41" s="145"/>
      <c r="PV41" s="145"/>
      <c r="PW41" s="145"/>
      <c r="PX41" s="145"/>
      <c r="PY41" s="145"/>
      <c r="PZ41" s="145"/>
      <c r="QA41" s="145"/>
      <c r="QB41" s="145"/>
      <c r="QC41" s="145"/>
      <c r="QD41" s="145"/>
      <c r="QE41" s="145"/>
      <c r="QF41" s="145"/>
      <c r="QG41" s="145"/>
      <c r="QH41" s="145"/>
      <c r="QI41" s="145"/>
      <c r="QJ41" s="145"/>
      <c r="QK41" s="145"/>
      <c r="QL41" s="145"/>
      <c r="QM41" s="145"/>
      <c r="QN41" s="145"/>
      <c r="QO41" s="145"/>
      <c r="QP41" s="145"/>
      <c r="QQ41" s="145"/>
      <c r="QR41" s="145"/>
      <c r="QS41" s="145"/>
      <c r="QT41" s="145"/>
      <c r="QU41" s="145"/>
      <c r="QV41" s="145"/>
      <c r="QW41" s="145"/>
      <c r="QX41" s="145"/>
      <c r="QY41" s="145"/>
      <c r="QZ41" s="145"/>
      <c r="RA41" s="145"/>
      <c r="RB41" s="145"/>
      <c r="RC41" s="145"/>
      <c r="RD41" s="145"/>
      <c r="RE41" s="145"/>
      <c r="RF41" s="145"/>
      <c r="RG41" s="145"/>
      <c r="RH41" s="145"/>
      <c r="RI41" s="145"/>
      <c r="RJ41" s="145"/>
      <c r="RK41" s="145"/>
      <c r="RL41" s="145"/>
      <c r="RM41" s="145"/>
      <c r="RN41" s="145"/>
      <c r="RO41" s="145"/>
      <c r="RP41" s="145"/>
      <c r="RQ41" s="145"/>
      <c r="RR41" s="145"/>
      <c r="RS41" s="145"/>
      <c r="RT41" s="145"/>
      <c r="RU41" s="145"/>
      <c r="RV41" s="145"/>
      <c r="RW41" s="145"/>
      <c r="RX41" s="145"/>
      <c r="RY41" s="145"/>
      <c r="RZ41" s="145"/>
      <c r="SA41" s="145"/>
      <c r="SB41" s="145"/>
      <c r="SC41" s="145"/>
      <c r="SD41" s="145"/>
      <c r="SE41" s="145"/>
      <c r="SF41" s="145"/>
      <c r="SG41" s="145"/>
      <c r="SH41" s="145"/>
      <c r="SI41" s="145"/>
      <c r="SJ41" s="145"/>
      <c r="SK41" s="145"/>
      <c r="SL41" s="145"/>
      <c r="SM41" s="145"/>
      <c r="SN41" s="145"/>
      <c r="SO41" s="145"/>
      <c r="SP41" s="145"/>
      <c r="SQ41" s="145"/>
      <c r="SR41" s="145"/>
      <c r="SS41" s="145"/>
      <c r="ST41" s="145"/>
      <c r="SU41" s="145"/>
      <c r="SV41" s="145"/>
      <c r="SW41" s="145"/>
      <c r="SX41" s="145"/>
      <c r="SY41" s="145"/>
      <c r="SZ41" s="145"/>
      <c r="TA41" s="145"/>
      <c r="TB41" s="145"/>
      <c r="TC41" s="145"/>
      <c r="TD41" s="145"/>
      <c r="TE41" s="145"/>
      <c r="TF41" s="145"/>
      <c r="TG41" s="145"/>
      <c r="TH41" s="145"/>
      <c r="TI41" s="145"/>
      <c r="TJ41" s="145"/>
      <c r="TK41" s="145"/>
      <c r="TL41" s="145"/>
      <c r="TM41" s="145"/>
      <c r="TN41" s="145"/>
      <c r="TO41" s="145"/>
      <c r="TP41" s="145"/>
      <c r="TQ41" s="145"/>
      <c r="TR41" s="145"/>
      <c r="TS41" s="145"/>
      <c r="TT41" s="145"/>
      <c r="TU41" s="145"/>
      <c r="TV41" s="145"/>
      <c r="TW41" s="145"/>
      <c r="TX41" s="145"/>
      <c r="TY41" s="145"/>
      <c r="TZ41" s="145"/>
      <c r="UA41" s="145"/>
      <c r="UB41" s="145"/>
      <c r="UC41" s="145"/>
      <c r="UD41" s="145"/>
      <c r="UE41" s="145"/>
      <c r="UF41" s="145"/>
      <c r="UG41" s="145"/>
      <c r="UH41" s="145"/>
      <c r="UI41" s="145"/>
      <c r="UJ41" s="145"/>
      <c r="UK41" s="145"/>
      <c r="UL41" s="145"/>
      <c r="UM41" s="145"/>
      <c r="UN41" s="145"/>
      <c r="UO41" s="145"/>
      <c r="UP41" s="145"/>
      <c r="UQ41" s="145"/>
      <c r="UR41" s="145"/>
      <c r="US41" s="145"/>
      <c r="UT41" s="145"/>
      <c r="UU41" s="145"/>
      <c r="UV41" s="145"/>
      <c r="UW41" s="145"/>
      <c r="UX41" s="145"/>
      <c r="UY41" s="145"/>
      <c r="UZ41" s="145"/>
      <c r="VA41" s="145"/>
      <c r="VB41" s="145"/>
      <c r="VC41" s="145"/>
      <c r="VD41" s="145"/>
      <c r="VE41" s="145"/>
      <c r="VF41" s="145"/>
      <c r="VG41" s="145"/>
      <c r="VH41" s="145"/>
      <c r="VI41" s="145"/>
      <c r="VJ41" s="145"/>
      <c r="VK41" s="145"/>
      <c r="VL41" s="145"/>
      <c r="VM41" s="145"/>
      <c r="VN41" s="145"/>
      <c r="VO41" s="145"/>
      <c r="VP41" s="145"/>
      <c r="VQ41" s="145"/>
      <c r="VR41" s="145"/>
      <c r="VS41" s="145"/>
      <c r="VT41" s="145"/>
      <c r="VU41" s="145"/>
      <c r="VV41" s="145"/>
      <c r="VW41" s="145"/>
      <c r="VX41" s="145"/>
      <c r="VY41" s="145"/>
      <c r="VZ41" s="145"/>
      <c r="WA41" s="145"/>
      <c r="WB41" s="145"/>
      <c r="WC41" s="145"/>
      <c r="WD41" s="145"/>
      <c r="WE41" s="145"/>
      <c r="WF41" s="145"/>
      <c r="WG41" s="145"/>
      <c r="WH41" s="145"/>
      <c r="WI41" s="145"/>
      <c r="WJ41" s="145"/>
      <c r="WK41" s="145"/>
      <c r="WL41" s="145"/>
      <c r="WM41" s="145"/>
      <c r="WN41" s="145"/>
      <c r="WO41" s="145"/>
      <c r="WP41" s="145"/>
      <c r="WQ41" s="145"/>
      <c r="WR41" s="145"/>
      <c r="WS41" s="145"/>
      <c r="WT41" s="145"/>
      <c r="WU41" s="145"/>
      <c r="WV41" s="145"/>
      <c r="WW41" s="145"/>
      <c r="WX41" s="145"/>
      <c r="WY41" s="145"/>
      <c r="WZ41" s="145"/>
      <c r="XA41" s="145"/>
      <c r="XB41" s="145"/>
      <c r="XC41" s="145"/>
      <c r="XD41" s="145"/>
      <c r="XE41" s="145"/>
      <c r="XF41" s="145"/>
      <c r="XG41" s="145"/>
      <c r="XH41" s="145"/>
      <c r="XI41" s="145"/>
      <c r="XJ41" s="145"/>
      <c r="XK41" s="145"/>
      <c r="XL41" s="145"/>
      <c r="XM41" s="145"/>
      <c r="XN41" s="145"/>
      <c r="XO41" s="145"/>
      <c r="XP41" s="145"/>
      <c r="XQ41" s="145"/>
      <c r="XR41" s="145"/>
      <c r="XS41" s="145"/>
      <c r="XT41" s="145"/>
      <c r="XU41" s="145"/>
      <c r="XV41" s="145"/>
      <c r="XW41" s="145"/>
      <c r="XX41" s="145"/>
      <c r="XY41" s="145"/>
      <c r="XZ41" s="145"/>
      <c r="YA41" s="145"/>
      <c r="YB41" s="145"/>
      <c r="YC41" s="145"/>
      <c r="YD41" s="145"/>
      <c r="YE41" s="145"/>
      <c r="YF41" s="145"/>
      <c r="YG41" s="145"/>
      <c r="YH41" s="145"/>
      <c r="YI41" s="145"/>
      <c r="YJ41" s="145"/>
      <c r="YK41" s="145"/>
      <c r="YL41" s="145"/>
      <c r="YM41" s="145"/>
      <c r="YN41" s="145"/>
      <c r="YO41" s="145"/>
      <c r="YP41" s="145"/>
      <c r="YQ41" s="145"/>
      <c r="YR41" s="145"/>
      <c r="YS41" s="145"/>
      <c r="YT41" s="145"/>
      <c r="YU41" s="145"/>
      <c r="YV41" s="145"/>
      <c r="YW41" s="145"/>
      <c r="YX41" s="145"/>
      <c r="YY41" s="145"/>
      <c r="YZ41" s="145"/>
      <c r="ZA41" s="145"/>
      <c r="ZB41" s="145"/>
      <c r="ZC41" s="145"/>
      <c r="ZD41" s="145"/>
      <c r="ZE41" s="145"/>
      <c r="ZF41" s="145"/>
      <c r="ZG41" s="145"/>
      <c r="ZH41" s="145"/>
      <c r="ZI41" s="145"/>
      <c r="ZJ41" s="145"/>
      <c r="ZK41" s="145"/>
      <c r="ZL41" s="145"/>
      <c r="ZM41" s="145"/>
      <c r="ZN41" s="145"/>
      <c r="ZO41" s="145"/>
      <c r="ZP41" s="145"/>
      <c r="ZQ41" s="145"/>
      <c r="ZR41" s="145"/>
      <c r="ZS41" s="145"/>
      <c r="ZT41" s="145"/>
      <c r="ZU41" s="145"/>
      <c r="ZV41" s="145"/>
      <c r="ZW41" s="145"/>
      <c r="ZX41" s="145"/>
      <c r="ZY41" s="145"/>
      <c r="ZZ41" s="145"/>
      <c r="AAA41" s="145"/>
      <c r="AAB41" s="145"/>
      <c r="AAC41" s="145"/>
      <c r="AAD41" s="145"/>
      <c r="AAE41" s="145"/>
      <c r="AAF41" s="145"/>
      <c r="AAG41" s="145"/>
      <c r="AAH41" s="145"/>
      <c r="AAI41" s="145"/>
      <c r="AAJ41" s="145"/>
      <c r="AAK41" s="145"/>
      <c r="AAL41" s="145"/>
      <c r="AAM41" s="145"/>
      <c r="AAN41" s="145"/>
      <c r="AAO41" s="145"/>
      <c r="AAP41" s="145"/>
      <c r="AAQ41" s="145"/>
      <c r="AAR41" s="145"/>
      <c r="AAS41" s="145"/>
      <c r="AAT41" s="145"/>
      <c r="AAU41" s="145"/>
      <c r="AAV41" s="145"/>
      <c r="AAW41" s="145"/>
      <c r="AAX41" s="145"/>
      <c r="AAY41" s="145"/>
      <c r="AAZ41" s="145"/>
      <c r="ABA41" s="145"/>
      <c r="ABB41" s="145"/>
      <c r="ABC41" s="145"/>
      <c r="ABD41" s="145"/>
      <c r="ABE41" s="145"/>
      <c r="ABF41" s="145"/>
      <c r="ABG41" s="145"/>
      <c r="ABH41" s="145"/>
      <c r="ABI41" s="145"/>
      <c r="ABJ41" s="145"/>
      <c r="ABK41" s="145"/>
      <c r="ABL41" s="145"/>
      <c r="ABM41" s="145"/>
      <c r="ABN41" s="145"/>
      <c r="ABO41" s="145"/>
      <c r="ABP41" s="145"/>
      <c r="ABQ41" s="145"/>
      <c r="ABR41" s="145"/>
      <c r="ABS41" s="145"/>
      <c r="ABT41" s="145"/>
      <c r="ABU41" s="145"/>
      <c r="ABV41" s="145"/>
      <c r="ABW41" s="145"/>
      <c r="ABX41" s="145"/>
      <c r="ABY41" s="145"/>
      <c r="ABZ41" s="145"/>
      <c r="ACA41" s="145"/>
      <c r="ACB41" s="145"/>
      <c r="ACC41" s="145"/>
      <c r="ACD41" s="145"/>
      <c r="ACE41" s="145"/>
      <c r="ACF41" s="145"/>
      <c r="ACG41" s="145"/>
      <c r="ACH41" s="145"/>
      <c r="ACI41" s="145"/>
      <c r="ACJ41" s="145"/>
      <c r="ACK41" s="145"/>
      <c r="ACL41" s="145"/>
      <c r="ACM41" s="145"/>
      <c r="ACN41" s="145"/>
      <c r="ACO41" s="145"/>
      <c r="ACP41" s="145"/>
      <c r="ACQ41" s="145"/>
      <c r="ACR41" s="145"/>
      <c r="ACS41" s="145"/>
      <c r="ACT41" s="145"/>
      <c r="ACU41" s="145"/>
      <c r="ACV41" s="145"/>
      <c r="ACW41" s="145"/>
      <c r="ACX41" s="145"/>
      <c r="ACY41" s="145"/>
      <c r="ACZ41" s="145"/>
      <c r="ADA41" s="145"/>
      <c r="ADB41" s="145"/>
      <c r="ADC41" s="145"/>
      <c r="ADD41" s="145"/>
      <c r="ADE41" s="145"/>
      <c r="ADF41" s="145"/>
      <c r="ADG41" s="145"/>
      <c r="ADH41" s="145"/>
      <c r="ADI41" s="145"/>
      <c r="ADJ41" s="145"/>
      <c r="ADK41" s="145"/>
      <c r="ADL41" s="145"/>
      <c r="ADM41" s="145"/>
      <c r="ADN41" s="145"/>
      <c r="ADO41" s="145"/>
      <c r="ADP41" s="145"/>
      <c r="ADQ41" s="145"/>
      <c r="ADR41" s="145"/>
      <c r="ADS41" s="145"/>
      <c r="ADT41" s="145"/>
      <c r="ADU41" s="145"/>
      <c r="ADV41" s="145"/>
      <c r="ADW41" s="145"/>
      <c r="ADX41" s="145"/>
      <c r="ADY41" s="145"/>
      <c r="ADZ41" s="145"/>
      <c r="AEA41" s="145"/>
      <c r="AEB41" s="145"/>
      <c r="AEC41" s="145"/>
      <c r="AED41" s="145"/>
      <c r="AEE41" s="145"/>
      <c r="AEF41" s="145"/>
      <c r="AEG41" s="145"/>
      <c r="AEH41" s="145"/>
      <c r="AEI41" s="145"/>
      <c r="AEJ41" s="145"/>
      <c r="AEK41" s="145"/>
      <c r="AEL41" s="145"/>
      <c r="AEM41" s="145"/>
      <c r="AEN41" s="145"/>
      <c r="AEO41" s="145"/>
      <c r="AEP41" s="145"/>
      <c r="AEQ41" s="145"/>
      <c r="AER41" s="145"/>
      <c r="AES41" s="145"/>
      <c r="AET41" s="145"/>
      <c r="AEU41" s="145"/>
      <c r="AEV41" s="145"/>
      <c r="AEW41" s="145"/>
      <c r="AEX41" s="145"/>
      <c r="AEY41" s="145"/>
      <c r="AEZ41" s="145"/>
      <c r="AFA41" s="145"/>
      <c r="AFB41" s="145"/>
      <c r="AFC41" s="145"/>
      <c r="AFD41" s="145"/>
      <c r="AFE41" s="145"/>
      <c r="AFF41" s="145"/>
      <c r="AFG41" s="145"/>
      <c r="AFH41" s="145"/>
      <c r="AFI41" s="145"/>
      <c r="AFJ41" s="145"/>
      <c r="AFK41" s="145"/>
      <c r="AFL41" s="145"/>
      <c r="AFM41" s="145"/>
      <c r="AFN41" s="145"/>
      <c r="AFO41" s="145"/>
      <c r="AFP41" s="145"/>
      <c r="AFQ41" s="145"/>
      <c r="AFR41" s="145"/>
      <c r="AFS41" s="145"/>
      <c r="AFT41" s="145"/>
      <c r="AFU41" s="145"/>
      <c r="AFV41" s="145"/>
      <c r="AFW41" s="145"/>
      <c r="AFX41" s="145"/>
      <c r="AFY41" s="145"/>
      <c r="AFZ41" s="145"/>
      <c r="AGA41" s="145"/>
      <c r="AGB41" s="145"/>
      <c r="AGC41" s="145"/>
      <c r="AGD41" s="145"/>
      <c r="AGE41" s="145"/>
      <c r="AGF41" s="145"/>
      <c r="AGG41" s="145"/>
      <c r="AGH41" s="145"/>
      <c r="AGI41" s="145"/>
      <c r="AGJ41" s="145"/>
      <c r="AGK41" s="145"/>
      <c r="AGL41" s="145"/>
      <c r="AGM41" s="145"/>
      <c r="AGN41" s="145"/>
      <c r="AGO41" s="145"/>
      <c r="AGP41" s="145"/>
      <c r="AGQ41" s="145"/>
      <c r="AGR41" s="145"/>
      <c r="AGS41" s="145"/>
      <c r="AGT41" s="145"/>
      <c r="AGU41" s="145"/>
      <c r="AGV41" s="145"/>
      <c r="AGW41" s="145"/>
      <c r="AGX41" s="145"/>
      <c r="AGY41" s="145"/>
      <c r="AGZ41" s="145"/>
      <c r="AHA41" s="145"/>
      <c r="AHB41" s="145"/>
      <c r="AHC41" s="145"/>
      <c r="AHD41" s="145"/>
      <c r="AHE41" s="145"/>
      <c r="AHF41" s="145"/>
      <c r="AHG41" s="145"/>
      <c r="AHH41" s="145"/>
      <c r="AHI41" s="145"/>
      <c r="AHJ41" s="145"/>
      <c r="AHK41" s="145"/>
      <c r="AHL41" s="145"/>
      <c r="AHM41" s="145"/>
      <c r="AHN41" s="145"/>
      <c r="AHO41" s="145"/>
      <c r="AHP41" s="145"/>
      <c r="AHQ41" s="145"/>
      <c r="AHR41" s="145"/>
      <c r="AHS41" s="145"/>
      <c r="AHT41" s="145"/>
      <c r="AHU41" s="145"/>
      <c r="AHV41" s="145"/>
      <c r="AHW41" s="145"/>
      <c r="AHX41" s="145"/>
      <c r="AHY41" s="145"/>
      <c r="AHZ41" s="145"/>
      <c r="AIA41" s="145"/>
      <c r="AIB41" s="145"/>
      <c r="AIC41" s="145"/>
      <c r="AID41" s="145"/>
      <c r="AIE41" s="145"/>
      <c r="AIF41" s="145"/>
      <c r="AIG41" s="145"/>
      <c r="AIH41" s="145"/>
      <c r="AII41" s="145"/>
      <c r="AIJ41" s="145"/>
      <c r="AIK41" s="145"/>
      <c r="AIL41" s="145"/>
      <c r="AIM41" s="145"/>
      <c r="AIN41" s="145"/>
      <c r="AIO41" s="145"/>
      <c r="AIP41" s="145"/>
      <c r="AIQ41" s="145"/>
      <c r="AIR41" s="145"/>
      <c r="AIS41" s="145"/>
      <c r="AIT41" s="145"/>
      <c r="AIU41" s="145"/>
      <c r="AIV41" s="145"/>
      <c r="AIW41" s="145"/>
      <c r="AIX41" s="145"/>
      <c r="AIY41" s="145"/>
      <c r="AIZ41" s="145"/>
      <c r="AJA41" s="145"/>
      <c r="AJB41" s="145"/>
      <c r="AJC41" s="145"/>
      <c r="AJD41" s="145"/>
      <c r="AJE41" s="145"/>
      <c r="AJF41" s="145"/>
      <c r="AJG41" s="145"/>
      <c r="AJH41" s="145"/>
      <c r="AJI41" s="145"/>
      <c r="AJJ41" s="145"/>
      <c r="AJK41" s="145"/>
      <c r="AJL41" s="145"/>
      <c r="AJM41" s="145"/>
      <c r="AJN41" s="145"/>
      <c r="AJO41" s="145"/>
      <c r="AJP41" s="145"/>
      <c r="AJQ41" s="145"/>
      <c r="AJR41" s="145"/>
      <c r="AJS41" s="145"/>
      <c r="AJT41" s="145"/>
      <c r="AJU41" s="145"/>
      <c r="AJV41" s="145"/>
      <c r="AJW41" s="145"/>
      <c r="AJX41" s="145"/>
      <c r="AJY41" s="145"/>
      <c r="AJZ41" s="145"/>
      <c r="AKA41" s="145"/>
      <c r="AKB41" s="145"/>
      <c r="AKC41" s="145"/>
      <c r="AKD41" s="145"/>
      <c r="AKE41" s="145"/>
      <c r="AKF41" s="145"/>
      <c r="AKG41" s="145"/>
      <c r="AKH41" s="145"/>
      <c r="AKI41" s="145"/>
      <c r="AKJ41" s="145"/>
      <c r="AKK41" s="145"/>
      <c r="AKL41" s="145"/>
      <c r="AKM41" s="145"/>
      <c r="AKN41" s="145"/>
      <c r="AKO41" s="145"/>
      <c r="AKP41" s="145"/>
      <c r="AKQ41" s="145"/>
      <c r="AKR41" s="145"/>
      <c r="AKS41" s="145"/>
      <c r="AKT41" s="145"/>
      <c r="AKU41" s="145"/>
      <c r="AKV41" s="145"/>
      <c r="AKW41" s="145"/>
      <c r="AKX41" s="145"/>
      <c r="AKY41" s="145"/>
      <c r="AKZ41" s="145"/>
      <c r="ALA41" s="145"/>
      <c r="ALB41" s="145"/>
      <c r="ALC41" s="145"/>
      <c r="ALD41" s="145"/>
      <c r="ALE41" s="145"/>
      <c r="ALF41" s="145"/>
      <c r="ALG41" s="145"/>
      <c r="ALH41" s="145"/>
      <c r="ALI41" s="145"/>
      <c r="ALJ41" s="145"/>
      <c r="ALK41" s="145"/>
      <c r="ALL41" s="145"/>
      <c r="ALM41" s="145"/>
      <c r="ALN41" s="145"/>
      <c r="ALO41" s="145"/>
      <c r="ALP41" s="145"/>
      <c r="ALQ41" s="145"/>
      <c r="ALR41" s="145"/>
      <c r="ALS41" s="145"/>
      <c r="ALT41" s="145"/>
      <c r="ALU41" s="145"/>
      <c r="ALV41" s="145"/>
      <c r="ALW41" s="145"/>
      <c r="ALX41" s="145"/>
      <c r="ALY41" s="145"/>
      <c r="ALZ41" s="145"/>
      <c r="AMA41" s="145"/>
      <c r="AMB41" s="145"/>
      <c r="AMC41" s="145"/>
      <c r="AMD41" s="145"/>
      <c r="AME41" s="145"/>
      <c r="AMF41" s="145"/>
      <c r="AMG41" s="145"/>
      <c r="AMH41" s="145"/>
      <c r="AMI41" s="145"/>
      <c r="AMJ41" s="145"/>
      <c r="AMK41" s="145"/>
      <c r="AML41" s="145"/>
    </row>
    <row r="42" spans="1:1026" s="131" customFormat="1">
      <c r="A42" s="145" t="str">
        <f t="shared" si="0"/>
        <v>LOAN.UH_DECLINED</v>
      </c>
      <c r="B42" s="134">
        <f t="shared" si="4"/>
        <v>110038</v>
      </c>
      <c r="C42" s="146">
        <v>0</v>
      </c>
      <c r="D42" s="146">
        <v>1</v>
      </c>
      <c r="E42" s="146">
        <f t="shared" si="1"/>
        <v>100000</v>
      </c>
      <c r="F42" s="146">
        <v>100000</v>
      </c>
      <c r="G42" s="146" t="s">
        <v>34</v>
      </c>
      <c r="H42" s="146">
        <v>100000</v>
      </c>
      <c r="I42" s="145" t="s">
        <v>505</v>
      </c>
      <c r="J42" s="146">
        <f>VLOOKUP(I42,T_FSM_TYPE!$A:$B,2,0)</f>
        <v>110000</v>
      </c>
      <c r="K42" s="131" t="s">
        <v>644</v>
      </c>
      <c r="L42" s="145" t="s">
        <v>37</v>
      </c>
      <c r="M42" s="215" t="str">
        <f t="shared" si="2"/>
        <v>UH_DECLINED</v>
      </c>
      <c r="N42" s="145" t="str">
        <f t="shared" si="3"/>
        <v>INSERT INTO T_FSM_STATE VALUES(110038, 0, 1, 100000, 100000, GETDATE(), 100000, 110000, 'UH_DECLINED', '?' ,'UH_DECLINED')</v>
      </c>
      <c r="O42" s="145"/>
      <c r="P42" s="145"/>
      <c r="Q42" s="145"/>
      <c r="R42" s="145"/>
      <c r="S42" s="145"/>
      <c r="T42" s="145"/>
      <c r="U42" s="145"/>
      <c r="V42" s="145"/>
      <c r="W42" s="145"/>
      <c r="X42" s="145"/>
      <c r="Y42" s="145"/>
      <c r="Z42" s="145"/>
      <c r="AA42" s="145"/>
      <c r="AB42" s="145"/>
      <c r="AC42" s="145"/>
      <c r="AD42" s="145"/>
      <c r="AE42" s="145"/>
      <c r="AF42" s="145"/>
      <c r="AG42" s="145"/>
      <c r="AH42" s="145"/>
      <c r="AI42" s="145"/>
      <c r="AJ42" s="145"/>
      <c r="AK42" s="145"/>
      <c r="AL42" s="145"/>
      <c r="AM42" s="145"/>
      <c r="AN42" s="145"/>
      <c r="AO42" s="145"/>
      <c r="AP42" s="145"/>
      <c r="AQ42" s="145"/>
      <c r="AR42" s="145"/>
      <c r="AS42" s="145"/>
      <c r="AT42" s="145"/>
      <c r="AU42" s="145"/>
      <c r="AV42" s="145"/>
      <c r="AW42" s="145"/>
      <c r="AX42" s="145"/>
      <c r="AY42" s="145"/>
      <c r="AZ42" s="145"/>
      <c r="BA42" s="145"/>
      <c r="BB42" s="145"/>
      <c r="BC42" s="145"/>
      <c r="BD42" s="145"/>
      <c r="BE42" s="145"/>
      <c r="BF42" s="145"/>
      <c r="BG42" s="145"/>
      <c r="BH42" s="145"/>
      <c r="BI42" s="145"/>
      <c r="BJ42" s="145"/>
      <c r="BK42" s="145"/>
      <c r="BL42" s="145"/>
      <c r="BM42" s="145"/>
      <c r="BN42" s="145"/>
      <c r="BO42" s="145"/>
      <c r="BP42" s="145"/>
      <c r="BQ42" s="145"/>
      <c r="BR42" s="145"/>
      <c r="BS42" s="145"/>
      <c r="BT42" s="145"/>
      <c r="BU42" s="145"/>
      <c r="BV42" s="145"/>
      <c r="BW42" s="145"/>
      <c r="BX42" s="145"/>
      <c r="BY42" s="145"/>
      <c r="BZ42" s="145"/>
      <c r="CA42" s="145"/>
      <c r="CB42" s="145"/>
      <c r="CC42" s="145"/>
      <c r="CD42" s="145"/>
      <c r="CE42" s="145"/>
      <c r="CF42" s="145"/>
      <c r="CG42" s="145"/>
      <c r="CH42" s="145"/>
      <c r="CI42" s="145"/>
      <c r="CJ42" s="145"/>
      <c r="CK42" s="145"/>
      <c r="CL42" s="145"/>
      <c r="CM42" s="145"/>
      <c r="CN42" s="145"/>
      <c r="CO42" s="145"/>
      <c r="CP42" s="145"/>
      <c r="CQ42" s="145"/>
      <c r="CR42" s="145"/>
      <c r="CS42" s="145"/>
      <c r="CT42" s="145"/>
      <c r="CU42" s="145"/>
      <c r="CV42" s="145"/>
      <c r="CW42" s="145"/>
      <c r="CX42" s="145"/>
      <c r="CY42" s="145"/>
      <c r="CZ42" s="145"/>
      <c r="DA42" s="145"/>
      <c r="DB42" s="145"/>
      <c r="DC42" s="145"/>
      <c r="DD42" s="145"/>
      <c r="DE42" s="145"/>
      <c r="DF42" s="145"/>
      <c r="DG42" s="145"/>
      <c r="DH42" s="145"/>
      <c r="DI42" s="145"/>
      <c r="DJ42" s="145"/>
      <c r="DK42" s="145"/>
      <c r="DL42" s="145"/>
      <c r="DM42" s="145"/>
      <c r="DN42" s="145"/>
      <c r="DO42" s="145"/>
      <c r="DP42" s="145"/>
      <c r="DQ42" s="145"/>
      <c r="DR42" s="145"/>
      <c r="DS42" s="145"/>
      <c r="DT42" s="145"/>
      <c r="DU42" s="145"/>
      <c r="DV42" s="145"/>
      <c r="DW42" s="145"/>
      <c r="DX42" s="145"/>
      <c r="DY42" s="145"/>
      <c r="DZ42" s="145"/>
      <c r="EA42" s="145"/>
      <c r="EB42" s="145"/>
      <c r="EC42" s="145"/>
      <c r="ED42" s="145"/>
      <c r="EE42" s="145"/>
      <c r="EF42" s="145"/>
      <c r="EG42" s="145"/>
      <c r="EH42" s="145"/>
      <c r="EI42" s="145"/>
      <c r="EJ42" s="145"/>
      <c r="EK42" s="145"/>
      <c r="EL42" s="145"/>
      <c r="EM42" s="145"/>
      <c r="EN42" s="145"/>
      <c r="EO42" s="145"/>
      <c r="EP42" s="145"/>
      <c r="EQ42" s="145"/>
      <c r="ER42" s="145"/>
      <c r="ES42" s="145"/>
      <c r="ET42" s="145"/>
      <c r="EU42" s="145"/>
      <c r="EV42" s="145"/>
      <c r="EW42" s="145"/>
      <c r="EX42" s="145"/>
      <c r="EY42" s="145"/>
      <c r="EZ42" s="145"/>
      <c r="FA42" s="145"/>
      <c r="FB42" s="145"/>
      <c r="FC42" s="145"/>
      <c r="FD42" s="145"/>
      <c r="FE42" s="145"/>
      <c r="FF42" s="145"/>
      <c r="FG42" s="145"/>
      <c r="FH42" s="145"/>
      <c r="FI42" s="145"/>
      <c r="FJ42" s="145"/>
      <c r="FK42" s="145"/>
      <c r="FL42" s="145"/>
      <c r="FM42" s="145"/>
      <c r="FN42" s="145"/>
      <c r="FO42" s="145"/>
      <c r="FP42" s="145"/>
      <c r="FQ42" s="145"/>
      <c r="FR42" s="145"/>
      <c r="FS42" s="145"/>
      <c r="FT42" s="145"/>
      <c r="FU42" s="145"/>
      <c r="FV42" s="145"/>
      <c r="FW42" s="145"/>
      <c r="FX42" s="145"/>
      <c r="FY42" s="145"/>
      <c r="FZ42" s="145"/>
      <c r="GA42" s="145"/>
      <c r="GB42" s="145"/>
      <c r="GC42" s="145"/>
      <c r="GD42" s="145"/>
      <c r="GE42" s="145"/>
      <c r="GF42" s="145"/>
      <c r="GG42" s="145"/>
      <c r="GH42" s="145"/>
      <c r="GI42" s="145"/>
      <c r="GJ42" s="145"/>
      <c r="GK42" s="145"/>
      <c r="GL42" s="145"/>
      <c r="GM42" s="145"/>
      <c r="GN42" s="145"/>
      <c r="GO42" s="145"/>
      <c r="GP42" s="145"/>
      <c r="GQ42" s="145"/>
      <c r="GR42" s="145"/>
      <c r="GS42" s="145"/>
      <c r="GT42" s="145"/>
      <c r="GU42" s="145"/>
      <c r="GV42" s="145"/>
      <c r="GW42" s="145"/>
      <c r="GX42" s="145"/>
      <c r="GY42" s="145"/>
      <c r="GZ42" s="145"/>
      <c r="HA42" s="145"/>
      <c r="HB42" s="145"/>
      <c r="HC42" s="145"/>
      <c r="HD42" s="145"/>
      <c r="HE42" s="145"/>
      <c r="HF42" s="145"/>
      <c r="HG42" s="145"/>
      <c r="HH42" s="145"/>
      <c r="HI42" s="145"/>
      <c r="HJ42" s="145"/>
      <c r="HK42" s="145"/>
      <c r="HL42" s="145"/>
      <c r="HM42" s="145"/>
      <c r="HN42" s="145"/>
      <c r="HO42" s="145"/>
      <c r="HP42" s="145"/>
      <c r="HQ42" s="145"/>
      <c r="HR42" s="145"/>
      <c r="HS42" s="145"/>
      <c r="HT42" s="145"/>
      <c r="HU42" s="145"/>
      <c r="HV42" s="145"/>
      <c r="HW42" s="145"/>
      <c r="HX42" s="145"/>
      <c r="HY42" s="145"/>
      <c r="HZ42" s="145"/>
      <c r="IA42" s="145"/>
      <c r="IB42" s="145"/>
      <c r="IC42" s="145"/>
      <c r="ID42" s="145"/>
      <c r="IE42" s="145"/>
      <c r="IF42" s="145"/>
      <c r="IG42" s="145"/>
      <c r="IH42" s="145"/>
      <c r="II42" s="145"/>
      <c r="IJ42" s="145"/>
      <c r="IK42" s="145"/>
      <c r="IL42" s="145"/>
      <c r="IM42" s="145"/>
      <c r="IN42" s="145"/>
      <c r="IO42" s="145"/>
      <c r="IP42" s="145"/>
      <c r="IQ42" s="145"/>
      <c r="IR42" s="145"/>
      <c r="IS42" s="145"/>
      <c r="IT42" s="145"/>
      <c r="IU42" s="145"/>
      <c r="IV42" s="145"/>
      <c r="IW42" s="145"/>
      <c r="IX42" s="145"/>
      <c r="IY42" s="145"/>
      <c r="IZ42" s="145"/>
      <c r="JA42" s="145"/>
      <c r="JB42" s="145"/>
      <c r="JC42" s="145"/>
      <c r="JD42" s="145"/>
      <c r="JE42" s="145"/>
      <c r="JF42" s="145"/>
      <c r="JG42" s="145"/>
      <c r="JH42" s="145"/>
      <c r="JI42" s="145"/>
      <c r="JJ42" s="145"/>
      <c r="JK42" s="145"/>
      <c r="JL42" s="145"/>
      <c r="JM42" s="145"/>
      <c r="JN42" s="145"/>
      <c r="JO42" s="145"/>
      <c r="JP42" s="145"/>
      <c r="JQ42" s="145"/>
      <c r="JR42" s="145"/>
      <c r="JS42" s="145"/>
      <c r="JT42" s="145"/>
      <c r="JU42" s="145"/>
      <c r="JV42" s="145"/>
      <c r="JW42" s="145"/>
      <c r="JX42" s="145"/>
      <c r="JY42" s="145"/>
      <c r="JZ42" s="145"/>
      <c r="KA42" s="145"/>
      <c r="KB42" s="145"/>
      <c r="KC42" s="145"/>
      <c r="KD42" s="145"/>
      <c r="KE42" s="145"/>
      <c r="KF42" s="145"/>
      <c r="KG42" s="145"/>
      <c r="KH42" s="145"/>
      <c r="KI42" s="145"/>
      <c r="KJ42" s="145"/>
      <c r="KK42" s="145"/>
      <c r="KL42" s="145"/>
      <c r="KM42" s="145"/>
      <c r="KN42" s="145"/>
      <c r="KO42" s="145"/>
      <c r="KP42" s="145"/>
      <c r="KQ42" s="145"/>
      <c r="KR42" s="145"/>
      <c r="KS42" s="145"/>
      <c r="KT42" s="145"/>
      <c r="KU42" s="145"/>
      <c r="KV42" s="145"/>
      <c r="KW42" s="145"/>
      <c r="KX42" s="145"/>
      <c r="KY42" s="145"/>
      <c r="KZ42" s="145"/>
      <c r="LA42" s="145"/>
      <c r="LB42" s="145"/>
      <c r="LC42" s="145"/>
      <c r="LD42" s="145"/>
      <c r="LE42" s="145"/>
      <c r="LF42" s="145"/>
      <c r="LG42" s="145"/>
      <c r="LH42" s="145"/>
      <c r="LI42" s="145"/>
      <c r="LJ42" s="145"/>
      <c r="LK42" s="145"/>
      <c r="LL42" s="145"/>
      <c r="LM42" s="145"/>
      <c r="LN42" s="145"/>
      <c r="LO42" s="145"/>
      <c r="LP42" s="145"/>
      <c r="LQ42" s="145"/>
      <c r="LR42" s="145"/>
      <c r="LS42" s="145"/>
      <c r="LT42" s="145"/>
      <c r="LU42" s="145"/>
      <c r="LV42" s="145"/>
      <c r="LW42" s="145"/>
      <c r="LX42" s="145"/>
      <c r="LY42" s="145"/>
      <c r="LZ42" s="145"/>
      <c r="MA42" s="145"/>
      <c r="MB42" s="145"/>
      <c r="MC42" s="145"/>
      <c r="MD42" s="145"/>
      <c r="ME42" s="145"/>
      <c r="MF42" s="145"/>
      <c r="MG42" s="145"/>
      <c r="MH42" s="145"/>
      <c r="MI42" s="145"/>
      <c r="MJ42" s="145"/>
      <c r="MK42" s="145"/>
      <c r="ML42" s="145"/>
      <c r="MM42" s="145"/>
      <c r="MN42" s="145"/>
      <c r="MO42" s="145"/>
      <c r="MP42" s="145"/>
      <c r="MQ42" s="145"/>
      <c r="MR42" s="145"/>
      <c r="MS42" s="145"/>
      <c r="MT42" s="145"/>
      <c r="MU42" s="145"/>
      <c r="MV42" s="145"/>
      <c r="MW42" s="145"/>
      <c r="MX42" s="145"/>
      <c r="MY42" s="145"/>
      <c r="MZ42" s="145"/>
      <c r="NA42" s="145"/>
      <c r="NB42" s="145"/>
      <c r="NC42" s="145"/>
      <c r="ND42" s="145"/>
      <c r="NE42" s="145"/>
      <c r="NF42" s="145"/>
      <c r="NG42" s="145"/>
      <c r="NH42" s="145"/>
      <c r="NI42" s="145"/>
      <c r="NJ42" s="145"/>
      <c r="NK42" s="145"/>
      <c r="NL42" s="145"/>
      <c r="NM42" s="145"/>
      <c r="NN42" s="145"/>
      <c r="NO42" s="145"/>
      <c r="NP42" s="145"/>
      <c r="NQ42" s="145"/>
      <c r="NR42" s="145"/>
      <c r="NS42" s="145"/>
      <c r="NT42" s="145"/>
      <c r="NU42" s="145"/>
      <c r="NV42" s="145"/>
      <c r="NW42" s="145"/>
      <c r="NX42" s="145"/>
      <c r="NY42" s="145"/>
      <c r="NZ42" s="145"/>
      <c r="OA42" s="145"/>
      <c r="OB42" s="145"/>
      <c r="OC42" s="145"/>
      <c r="OD42" s="145"/>
      <c r="OE42" s="145"/>
      <c r="OF42" s="145"/>
      <c r="OG42" s="145"/>
      <c r="OH42" s="145"/>
      <c r="OI42" s="145"/>
      <c r="OJ42" s="145"/>
      <c r="OK42" s="145"/>
      <c r="OL42" s="145"/>
      <c r="OM42" s="145"/>
      <c r="ON42" s="145"/>
      <c r="OO42" s="145"/>
      <c r="OP42" s="145"/>
      <c r="OQ42" s="145"/>
      <c r="OR42" s="145"/>
      <c r="OS42" s="145"/>
      <c r="OT42" s="145"/>
      <c r="OU42" s="145"/>
      <c r="OV42" s="145"/>
      <c r="OW42" s="145"/>
      <c r="OX42" s="145"/>
      <c r="OY42" s="145"/>
      <c r="OZ42" s="145"/>
      <c r="PA42" s="145"/>
      <c r="PB42" s="145"/>
      <c r="PC42" s="145"/>
      <c r="PD42" s="145"/>
      <c r="PE42" s="145"/>
      <c r="PF42" s="145"/>
      <c r="PG42" s="145"/>
      <c r="PH42" s="145"/>
      <c r="PI42" s="145"/>
      <c r="PJ42" s="145"/>
      <c r="PK42" s="145"/>
      <c r="PL42" s="145"/>
      <c r="PM42" s="145"/>
      <c r="PN42" s="145"/>
      <c r="PO42" s="145"/>
      <c r="PP42" s="145"/>
      <c r="PQ42" s="145"/>
      <c r="PR42" s="145"/>
      <c r="PS42" s="145"/>
      <c r="PT42" s="145"/>
      <c r="PU42" s="145"/>
      <c r="PV42" s="145"/>
      <c r="PW42" s="145"/>
      <c r="PX42" s="145"/>
      <c r="PY42" s="145"/>
      <c r="PZ42" s="145"/>
      <c r="QA42" s="145"/>
      <c r="QB42" s="145"/>
      <c r="QC42" s="145"/>
      <c r="QD42" s="145"/>
      <c r="QE42" s="145"/>
      <c r="QF42" s="145"/>
      <c r="QG42" s="145"/>
      <c r="QH42" s="145"/>
      <c r="QI42" s="145"/>
      <c r="QJ42" s="145"/>
      <c r="QK42" s="145"/>
      <c r="QL42" s="145"/>
      <c r="QM42" s="145"/>
      <c r="QN42" s="145"/>
      <c r="QO42" s="145"/>
      <c r="QP42" s="145"/>
      <c r="QQ42" s="145"/>
      <c r="QR42" s="145"/>
      <c r="QS42" s="145"/>
      <c r="QT42" s="145"/>
      <c r="QU42" s="145"/>
      <c r="QV42" s="145"/>
      <c r="QW42" s="145"/>
      <c r="QX42" s="145"/>
      <c r="QY42" s="145"/>
      <c r="QZ42" s="145"/>
      <c r="RA42" s="145"/>
      <c r="RB42" s="145"/>
      <c r="RC42" s="145"/>
      <c r="RD42" s="145"/>
      <c r="RE42" s="145"/>
      <c r="RF42" s="145"/>
      <c r="RG42" s="145"/>
      <c r="RH42" s="145"/>
      <c r="RI42" s="145"/>
      <c r="RJ42" s="145"/>
      <c r="RK42" s="145"/>
      <c r="RL42" s="145"/>
      <c r="RM42" s="145"/>
      <c r="RN42" s="145"/>
      <c r="RO42" s="145"/>
      <c r="RP42" s="145"/>
      <c r="RQ42" s="145"/>
      <c r="RR42" s="145"/>
      <c r="RS42" s="145"/>
      <c r="RT42" s="145"/>
      <c r="RU42" s="145"/>
      <c r="RV42" s="145"/>
      <c r="RW42" s="145"/>
      <c r="RX42" s="145"/>
      <c r="RY42" s="145"/>
      <c r="RZ42" s="145"/>
      <c r="SA42" s="145"/>
      <c r="SB42" s="145"/>
      <c r="SC42" s="145"/>
      <c r="SD42" s="145"/>
      <c r="SE42" s="145"/>
      <c r="SF42" s="145"/>
      <c r="SG42" s="145"/>
      <c r="SH42" s="145"/>
      <c r="SI42" s="145"/>
      <c r="SJ42" s="145"/>
      <c r="SK42" s="145"/>
      <c r="SL42" s="145"/>
      <c r="SM42" s="145"/>
      <c r="SN42" s="145"/>
      <c r="SO42" s="145"/>
      <c r="SP42" s="145"/>
      <c r="SQ42" s="145"/>
      <c r="SR42" s="145"/>
      <c r="SS42" s="145"/>
      <c r="ST42" s="145"/>
      <c r="SU42" s="145"/>
      <c r="SV42" s="145"/>
      <c r="SW42" s="145"/>
      <c r="SX42" s="145"/>
      <c r="SY42" s="145"/>
      <c r="SZ42" s="145"/>
      <c r="TA42" s="145"/>
      <c r="TB42" s="145"/>
      <c r="TC42" s="145"/>
      <c r="TD42" s="145"/>
      <c r="TE42" s="145"/>
      <c r="TF42" s="145"/>
      <c r="TG42" s="145"/>
      <c r="TH42" s="145"/>
      <c r="TI42" s="145"/>
      <c r="TJ42" s="145"/>
      <c r="TK42" s="145"/>
      <c r="TL42" s="145"/>
      <c r="TM42" s="145"/>
      <c r="TN42" s="145"/>
      <c r="TO42" s="145"/>
      <c r="TP42" s="145"/>
      <c r="TQ42" s="145"/>
      <c r="TR42" s="145"/>
      <c r="TS42" s="145"/>
      <c r="TT42" s="145"/>
      <c r="TU42" s="145"/>
      <c r="TV42" s="145"/>
      <c r="TW42" s="145"/>
      <c r="TX42" s="145"/>
      <c r="TY42" s="145"/>
      <c r="TZ42" s="145"/>
      <c r="UA42" s="145"/>
      <c r="UB42" s="145"/>
      <c r="UC42" s="145"/>
      <c r="UD42" s="145"/>
      <c r="UE42" s="145"/>
      <c r="UF42" s="145"/>
      <c r="UG42" s="145"/>
      <c r="UH42" s="145"/>
      <c r="UI42" s="145"/>
      <c r="UJ42" s="145"/>
      <c r="UK42" s="145"/>
      <c r="UL42" s="145"/>
      <c r="UM42" s="145"/>
      <c r="UN42" s="145"/>
      <c r="UO42" s="145"/>
      <c r="UP42" s="145"/>
      <c r="UQ42" s="145"/>
      <c r="UR42" s="145"/>
      <c r="US42" s="145"/>
      <c r="UT42" s="145"/>
      <c r="UU42" s="145"/>
      <c r="UV42" s="145"/>
      <c r="UW42" s="145"/>
      <c r="UX42" s="145"/>
      <c r="UY42" s="145"/>
      <c r="UZ42" s="145"/>
      <c r="VA42" s="145"/>
      <c r="VB42" s="145"/>
      <c r="VC42" s="145"/>
      <c r="VD42" s="145"/>
      <c r="VE42" s="145"/>
      <c r="VF42" s="145"/>
      <c r="VG42" s="145"/>
      <c r="VH42" s="145"/>
      <c r="VI42" s="145"/>
      <c r="VJ42" s="145"/>
      <c r="VK42" s="145"/>
      <c r="VL42" s="145"/>
      <c r="VM42" s="145"/>
      <c r="VN42" s="145"/>
      <c r="VO42" s="145"/>
      <c r="VP42" s="145"/>
      <c r="VQ42" s="145"/>
      <c r="VR42" s="145"/>
      <c r="VS42" s="145"/>
      <c r="VT42" s="145"/>
      <c r="VU42" s="145"/>
      <c r="VV42" s="145"/>
      <c r="VW42" s="145"/>
      <c r="VX42" s="145"/>
      <c r="VY42" s="145"/>
      <c r="VZ42" s="145"/>
      <c r="WA42" s="145"/>
      <c r="WB42" s="145"/>
      <c r="WC42" s="145"/>
      <c r="WD42" s="145"/>
      <c r="WE42" s="145"/>
      <c r="WF42" s="145"/>
      <c r="WG42" s="145"/>
      <c r="WH42" s="145"/>
      <c r="WI42" s="145"/>
      <c r="WJ42" s="145"/>
      <c r="WK42" s="145"/>
      <c r="WL42" s="145"/>
      <c r="WM42" s="145"/>
      <c r="WN42" s="145"/>
      <c r="WO42" s="145"/>
      <c r="WP42" s="145"/>
      <c r="WQ42" s="145"/>
      <c r="WR42" s="145"/>
      <c r="WS42" s="145"/>
      <c r="WT42" s="145"/>
      <c r="WU42" s="145"/>
      <c r="WV42" s="145"/>
      <c r="WW42" s="145"/>
      <c r="WX42" s="145"/>
      <c r="WY42" s="145"/>
      <c r="WZ42" s="145"/>
      <c r="XA42" s="145"/>
      <c r="XB42" s="145"/>
      <c r="XC42" s="145"/>
      <c r="XD42" s="145"/>
      <c r="XE42" s="145"/>
      <c r="XF42" s="145"/>
      <c r="XG42" s="145"/>
      <c r="XH42" s="145"/>
      <c r="XI42" s="145"/>
      <c r="XJ42" s="145"/>
      <c r="XK42" s="145"/>
      <c r="XL42" s="145"/>
      <c r="XM42" s="145"/>
      <c r="XN42" s="145"/>
      <c r="XO42" s="145"/>
      <c r="XP42" s="145"/>
      <c r="XQ42" s="145"/>
      <c r="XR42" s="145"/>
      <c r="XS42" s="145"/>
      <c r="XT42" s="145"/>
      <c r="XU42" s="145"/>
      <c r="XV42" s="145"/>
      <c r="XW42" s="145"/>
      <c r="XX42" s="145"/>
      <c r="XY42" s="145"/>
      <c r="XZ42" s="145"/>
      <c r="YA42" s="145"/>
      <c r="YB42" s="145"/>
      <c r="YC42" s="145"/>
      <c r="YD42" s="145"/>
      <c r="YE42" s="145"/>
      <c r="YF42" s="145"/>
      <c r="YG42" s="145"/>
      <c r="YH42" s="145"/>
      <c r="YI42" s="145"/>
      <c r="YJ42" s="145"/>
      <c r="YK42" s="145"/>
      <c r="YL42" s="145"/>
      <c r="YM42" s="145"/>
      <c r="YN42" s="145"/>
      <c r="YO42" s="145"/>
      <c r="YP42" s="145"/>
      <c r="YQ42" s="145"/>
      <c r="YR42" s="145"/>
      <c r="YS42" s="145"/>
      <c r="YT42" s="145"/>
      <c r="YU42" s="145"/>
      <c r="YV42" s="145"/>
      <c r="YW42" s="145"/>
      <c r="YX42" s="145"/>
      <c r="YY42" s="145"/>
      <c r="YZ42" s="145"/>
      <c r="ZA42" s="145"/>
      <c r="ZB42" s="145"/>
      <c r="ZC42" s="145"/>
      <c r="ZD42" s="145"/>
      <c r="ZE42" s="145"/>
      <c r="ZF42" s="145"/>
      <c r="ZG42" s="145"/>
      <c r="ZH42" s="145"/>
      <c r="ZI42" s="145"/>
      <c r="ZJ42" s="145"/>
      <c r="ZK42" s="145"/>
      <c r="ZL42" s="145"/>
      <c r="ZM42" s="145"/>
      <c r="ZN42" s="145"/>
      <c r="ZO42" s="145"/>
      <c r="ZP42" s="145"/>
      <c r="ZQ42" s="145"/>
      <c r="ZR42" s="145"/>
      <c r="ZS42" s="145"/>
      <c r="ZT42" s="145"/>
      <c r="ZU42" s="145"/>
      <c r="ZV42" s="145"/>
      <c r="ZW42" s="145"/>
      <c r="ZX42" s="145"/>
      <c r="ZY42" s="145"/>
      <c r="ZZ42" s="145"/>
      <c r="AAA42" s="145"/>
      <c r="AAB42" s="145"/>
      <c r="AAC42" s="145"/>
      <c r="AAD42" s="145"/>
      <c r="AAE42" s="145"/>
      <c r="AAF42" s="145"/>
      <c r="AAG42" s="145"/>
      <c r="AAH42" s="145"/>
      <c r="AAI42" s="145"/>
      <c r="AAJ42" s="145"/>
      <c r="AAK42" s="145"/>
      <c r="AAL42" s="145"/>
      <c r="AAM42" s="145"/>
      <c r="AAN42" s="145"/>
      <c r="AAO42" s="145"/>
      <c r="AAP42" s="145"/>
      <c r="AAQ42" s="145"/>
      <c r="AAR42" s="145"/>
      <c r="AAS42" s="145"/>
      <c r="AAT42" s="145"/>
      <c r="AAU42" s="145"/>
      <c r="AAV42" s="145"/>
      <c r="AAW42" s="145"/>
      <c r="AAX42" s="145"/>
      <c r="AAY42" s="145"/>
      <c r="AAZ42" s="145"/>
      <c r="ABA42" s="145"/>
      <c r="ABB42" s="145"/>
      <c r="ABC42" s="145"/>
      <c r="ABD42" s="145"/>
      <c r="ABE42" s="145"/>
      <c r="ABF42" s="145"/>
      <c r="ABG42" s="145"/>
      <c r="ABH42" s="145"/>
      <c r="ABI42" s="145"/>
      <c r="ABJ42" s="145"/>
      <c r="ABK42" s="145"/>
      <c r="ABL42" s="145"/>
      <c r="ABM42" s="145"/>
      <c r="ABN42" s="145"/>
      <c r="ABO42" s="145"/>
      <c r="ABP42" s="145"/>
      <c r="ABQ42" s="145"/>
      <c r="ABR42" s="145"/>
      <c r="ABS42" s="145"/>
      <c r="ABT42" s="145"/>
      <c r="ABU42" s="145"/>
      <c r="ABV42" s="145"/>
      <c r="ABW42" s="145"/>
      <c r="ABX42" s="145"/>
      <c r="ABY42" s="145"/>
      <c r="ABZ42" s="145"/>
      <c r="ACA42" s="145"/>
      <c r="ACB42" s="145"/>
      <c r="ACC42" s="145"/>
      <c r="ACD42" s="145"/>
      <c r="ACE42" s="145"/>
      <c r="ACF42" s="145"/>
      <c r="ACG42" s="145"/>
      <c r="ACH42" s="145"/>
      <c r="ACI42" s="145"/>
      <c r="ACJ42" s="145"/>
      <c r="ACK42" s="145"/>
      <c r="ACL42" s="145"/>
      <c r="ACM42" s="145"/>
      <c r="ACN42" s="145"/>
      <c r="ACO42" s="145"/>
      <c r="ACP42" s="145"/>
      <c r="ACQ42" s="145"/>
      <c r="ACR42" s="145"/>
      <c r="ACS42" s="145"/>
      <c r="ACT42" s="145"/>
      <c r="ACU42" s="145"/>
      <c r="ACV42" s="145"/>
      <c r="ACW42" s="145"/>
      <c r="ACX42" s="145"/>
      <c r="ACY42" s="145"/>
      <c r="ACZ42" s="145"/>
      <c r="ADA42" s="145"/>
      <c r="ADB42" s="145"/>
      <c r="ADC42" s="145"/>
      <c r="ADD42" s="145"/>
      <c r="ADE42" s="145"/>
      <c r="ADF42" s="145"/>
      <c r="ADG42" s="145"/>
      <c r="ADH42" s="145"/>
      <c r="ADI42" s="145"/>
      <c r="ADJ42" s="145"/>
      <c r="ADK42" s="145"/>
      <c r="ADL42" s="145"/>
      <c r="ADM42" s="145"/>
      <c r="ADN42" s="145"/>
      <c r="ADO42" s="145"/>
      <c r="ADP42" s="145"/>
      <c r="ADQ42" s="145"/>
      <c r="ADR42" s="145"/>
      <c r="ADS42" s="145"/>
      <c r="ADT42" s="145"/>
      <c r="ADU42" s="145"/>
      <c r="ADV42" s="145"/>
      <c r="ADW42" s="145"/>
      <c r="ADX42" s="145"/>
      <c r="ADY42" s="145"/>
      <c r="ADZ42" s="145"/>
      <c r="AEA42" s="145"/>
      <c r="AEB42" s="145"/>
      <c r="AEC42" s="145"/>
      <c r="AED42" s="145"/>
      <c r="AEE42" s="145"/>
      <c r="AEF42" s="145"/>
      <c r="AEG42" s="145"/>
      <c r="AEH42" s="145"/>
      <c r="AEI42" s="145"/>
      <c r="AEJ42" s="145"/>
      <c r="AEK42" s="145"/>
      <c r="AEL42" s="145"/>
      <c r="AEM42" s="145"/>
      <c r="AEN42" s="145"/>
      <c r="AEO42" s="145"/>
      <c r="AEP42" s="145"/>
      <c r="AEQ42" s="145"/>
      <c r="AER42" s="145"/>
      <c r="AES42" s="145"/>
      <c r="AET42" s="145"/>
      <c r="AEU42" s="145"/>
      <c r="AEV42" s="145"/>
      <c r="AEW42" s="145"/>
      <c r="AEX42" s="145"/>
      <c r="AEY42" s="145"/>
      <c r="AEZ42" s="145"/>
      <c r="AFA42" s="145"/>
      <c r="AFB42" s="145"/>
      <c r="AFC42" s="145"/>
      <c r="AFD42" s="145"/>
      <c r="AFE42" s="145"/>
      <c r="AFF42" s="145"/>
      <c r="AFG42" s="145"/>
      <c r="AFH42" s="145"/>
      <c r="AFI42" s="145"/>
      <c r="AFJ42" s="145"/>
      <c r="AFK42" s="145"/>
      <c r="AFL42" s="145"/>
      <c r="AFM42" s="145"/>
      <c r="AFN42" s="145"/>
      <c r="AFO42" s="145"/>
      <c r="AFP42" s="145"/>
      <c r="AFQ42" s="145"/>
      <c r="AFR42" s="145"/>
      <c r="AFS42" s="145"/>
      <c r="AFT42" s="145"/>
      <c r="AFU42" s="145"/>
      <c r="AFV42" s="145"/>
      <c r="AFW42" s="145"/>
      <c r="AFX42" s="145"/>
      <c r="AFY42" s="145"/>
      <c r="AFZ42" s="145"/>
      <c r="AGA42" s="145"/>
      <c r="AGB42" s="145"/>
      <c r="AGC42" s="145"/>
      <c r="AGD42" s="145"/>
      <c r="AGE42" s="145"/>
      <c r="AGF42" s="145"/>
      <c r="AGG42" s="145"/>
      <c r="AGH42" s="145"/>
      <c r="AGI42" s="145"/>
      <c r="AGJ42" s="145"/>
      <c r="AGK42" s="145"/>
      <c r="AGL42" s="145"/>
      <c r="AGM42" s="145"/>
      <c r="AGN42" s="145"/>
      <c r="AGO42" s="145"/>
      <c r="AGP42" s="145"/>
      <c r="AGQ42" s="145"/>
      <c r="AGR42" s="145"/>
      <c r="AGS42" s="145"/>
      <c r="AGT42" s="145"/>
      <c r="AGU42" s="145"/>
      <c r="AGV42" s="145"/>
      <c r="AGW42" s="145"/>
      <c r="AGX42" s="145"/>
      <c r="AGY42" s="145"/>
      <c r="AGZ42" s="145"/>
      <c r="AHA42" s="145"/>
      <c r="AHB42" s="145"/>
      <c r="AHC42" s="145"/>
      <c r="AHD42" s="145"/>
      <c r="AHE42" s="145"/>
      <c r="AHF42" s="145"/>
      <c r="AHG42" s="145"/>
      <c r="AHH42" s="145"/>
      <c r="AHI42" s="145"/>
      <c r="AHJ42" s="145"/>
      <c r="AHK42" s="145"/>
      <c r="AHL42" s="145"/>
      <c r="AHM42" s="145"/>
      <c r="AHN42" s="145"/>
      <c r="AHO42" s="145"/>
      <c r="AHP42" s="145"/>
      <c r="AHQ42" s="145"/>
      <c r="AHR42" s="145"/>
      <c r="AHS42" s="145"/>
      <c r="AHT42" s="145"/>
      <c r="AHU42" s="145"/>
      <c r="AHV42" s="145"/>
      <c r="AHW42" s="145"/>
      <c r="AHX42" s="145"/>
      <c r="AHY42" s="145"/>
      <c r="AHZ42" s="145"/>
      <c r="AIA42" s="145"/>
      <c r="AIB42" s="145"/>
      <c r="AIC42" s="145"/>
      <c r="AID42" s="145"/>
      <c r="AIE42" s="145"/>
      <c r="AIF42" s="145"/>
      <c r="AIG42" s="145"/>
      <c r="AIH42" s="145"/>
      <c r="AII42" s="145"/>
      <c r="AIJ42" s="145"/>
      <c r="AIK42" s="145"/>
      <c r="AIL42" s="145"/>
      <c r="AIM42" s="145"/>
      <c r="AIN42" s="145"/>
      <c r="AIO42" s="145"/>
      <c r="AIP42" s="145"/>
      <c r="AIQ42" s="145"/>
      <c r="AIR42" s="145"/>
      <c r="AIS42" s="145"/>
      <c r="AIT42" s="145"/>
      <c r="AIU42" s="145"/>
      <c r="AIV42" s="145"/>
      <c r="AIW42" s="145"/>
      <c r="AIX42" s="145"/>
      <c r="AIY42" s="145"/>
      <c r="AIZ42" s="145"/>
      <c r="AJA42" s="145"/>
      <c r="AJB42" s="145"/>
      <c r="AJC42" s="145"/>
      <c r="AJD42" s="145"/>
      <c r="AJE42" s="145"/>
      <c r="AJF42" s="145"/>
      <c r="AJG42" s="145"/>
      <c r="AJH42" s="145"/>
      <c r="AJI42" s="145"/>
      <c r="AJJ42" s="145"/>
      <c r="AJK42" s="145"/>
      <c r="AJL42" s="145"/>
      <c r="AJM42" s="145"/>
      <c r="AJN42" s="145"/>
      <c r="AJO42" s="145"/>
      <c r="AJP42" s="145"/>
      <c r="AJQ42" s="145"/>
      <c r="AJR42" s="145"/>
      <c r="AJS42" s="145"/>
      <c r="AJT42" s="145"/>
      <c r="AJU42" s="145"/>
      <c r="AJV42" s="145"/>
      <c r="AJW42" s="145"/>
      <c r="AJX42" s="145"/>
      <c r="AJY42" s="145"/>
      <c r="AJZ42" s="145"/>
      <c r="AKA42" s="145"/>
      <c r="AKB42" s="145"/>
      <c r="AKC42" s="145"/>
      <c r="AKD42" s="145"/>
      <c r="AKE42" s="145"/>
      <c r="AKF42" s="145"/>
      <c r="AKG42" s="145"/>
      <c r="AKH42" s="145"/>
      <c r="AKI42" s="145"/>
      <c r="AKJ42" s="145"/>
      <c r="AKK42" s="145"/>
      <c r="AKL42" s="145"/>
      <c r="AKM42" s="145"/>
      <c r="AKN42" s="145"/>
      <c r="AKO42" s="145"/>
      <c r="AKP42" s="145"/>
      <c r="AKQ42" s="145"/>
      <c r="AKR42" s="145"/>
      <c r="AKS42" s="145"/>
      <c r="AKT42" s="145"/>
      <c r="AKU42" s="145"/>
      <c r="AKV42" s="145"/>
      <c r="AKW42" s="145"/>
      <c r="AKX42" s="145"/>
      <c r="AKY42" s="145"/>
      <c r="AKZ42" s="145"/>
      <c r="ALA42" s="145"/>
      <c r="ALB42" s="145"/>
      <c r="ALC42" s="145"/>
      <c r="ALD42" s="145"/>
      <c r="ALE42" s="145"/>
      <c r="ALF42" s="145"/>
      <c r="ALG42" s="145"/>
      <c r="ALH42" s="145"/>
      <c r="ALI42" s="145"/>
      <c r="ALJ42" s="145"/>
      <c r="ALK42" s="145"/>
      <c r="ALL42" s="145"/>
      <c r="ALM42" s="145"/>
      <c r="ALN42" s="145"/>
      <c r="ALO42" s="145"/>
      <c r="ALP42" s="145"/>
      <c r="ALQ42" s="145"/>
      <c r="ALR42" s="145"/>
      <c r="ALS42" s="145"/>
      <c r="ALT42" s="145"/>
      <c r="ALU42" s="145"/>
      <c r="ALV42" s="145"/>
      <c r="ALW42" s="145"/>
      <c r="ALX42" s="145"/>
      <c r="ALY42" s="145"/>
      <c r="ALZ42" s="145"/>
      <c r="AMA42" s="145"/>
      <c r="AMB42" s="145"/>
      <c r="AMC42" s="145"/>
      <c r="AMD42" s="145"/>
      <c r="AME42" s="145"/>
      <c r="AMF42" s="145"/>
      <c r="AMG42" s="145"/>
      <c r="AMH42" s="145"/>
      <c r="AMI42" s="145"/>
      <c r="AMJ42" s="145"/>
      <c r="AMK42" s="145"/>
      <c r="AML42" s="145"/>
    </row>
    <row r="43" spans="1:1026" s="131" customFormat="1">
      <c r="A43" s="145" t="str">
        <f t="shared" si="0"/>
        <v>LOAN.UH_DEFERED</v>
      </c>
      <c r="B43" s="134">
        <f t="shared" si="4"/>
        <v>110039</v>
      </c>
      <c r="C43" s="146">
        <v>0</v>
      </c>
      <c r="D43" s="146">
        <v>1</v>
      </c>
      <c r="E43" s="146">
        <f t="shared" si="1"/>
        <v>100000</v>
      </c>
      <c r="F43" s="146">
        <v>100000</v>
      </c>
      <c r="G43" s="146" t="s">
        <v>34</v>
      </c>
      <c r="H43" s="146">
        <v>100000</v>
      </c>
      <c r="I43" s="145" t="s">
        <v>505</v>
      </c>
      <c r="J43" s="146">
        <f>VLOOKUP(I43,T_FSM_TYPE!$A:$B,2,0)</f>
        <v>110000</v>
      </c>
      <c r="K43" s="131" t="s">
        <v>645</v>
      </c>
      <c r="L43" s="145" t="s">
        <v>37</v>
      </c>
      <c r="M43" s="215" t="str">
        <f t="shared" si="2"/>
        <v>UH_DEFERED</v>
      </c>
      <c r="N43" s="145" t="str">
        <f t="shared" si="3"/>
        <v>INSERT INTO T_FSM_STATE VALUES(110039, 0, 1, 100000, 100000, GETDATE(), 100000, 110000, 'UH_DEFERED', '?' ,'UH_DEFERED')</v>
      </c>
      <c r="O43" s="145"/>
      <c r="P43" s="145"/>
      <c r="Q43" s="145"/>
      <c r="R43" s="145"/>
      <c r="S43" s="145"/>
      <c r="T43" s="145"/>
      <c r="U43" s="145"/>
      <c r="V43" s="145"/>
      <c r="W43" s="145"/>
      <c r="X43" s="145"/>
      <c r="Y43" s="145"/>
      <c r="Z43" s="145"/>
      <c r="AA43" s="145"/>
      <c r="AB43" s="145"/>
      <c r="AC43" s="145"/>
      <c r="AD43" s="145"/>
      <c r="AE43" s="145"/>
      <c r="AF43" s="145"/>
      <c r="AG43" s="145"/>
      <c r="AH43" s="145"/>
      <c r="AI43" s="145"/>
      <c r="AJ43" s="145"/>
      <c r="AK43" s="145"/>
      <c r="AL43" s="145"/>
      <c r="AM43" s="145"/>
      <c r="AN43" s="145"/>
      <c r="AO43" s="145"/>
      <c r="AP43" s="145"/>
      <c r="AQ43" s="145"/>
      <c r="AR43" s="145"/>
      <c r="AS43" s="145"/>
      <c r="AT43" s="145"/>
      <c r="AU43" s="145"/>
      <c r="AV43" s="145"/>
      <c r="AW43" s="145"/>
      <c r="AX43" s="145"/>
      <c r="AY43" s="145"/>
      <c r="AZ43" s="145"/>
      <c r="BA43" s="145"/>
      <c r="BB43" s="145"/>
      <c r="BC43" s="145"/>
      <c r="BD43" s="145"/>
      <c r="BE43" s="145"/>
      <c r="BF43" s="145"/>
      <c r="BG43" s="145"/>
      <c r="BH43" s="145"/>
      <c r="BI43" s="145"/>
      <c r="BJ43" s="145"/>
      <c r="BK43" s="145"/>
      <c r="BL43" s="145"/>
      <c r="BM43" s="145"/>
      <c r="BN43" s="145"/>
      <c r="BO43" s="145"/>
      <c r="BP43" s="145"/>
      <c r="BQ43" s="145"/>
      <c r="BR43" s="145"/>
      <c r="BS43" s="145"/>
      <c r="BT43" s="145"/>
      <c r="BU43" s="145"/>
      <c r="BV43" s="145"/>
      <c r="BW43" s="145"/>
      <c r="BX43" s="145"/>
      <c r="BY43" s="145"/>
      <c r="BZ43" s="145"/>
      <c r="CA43" s="145"/>
      <c r="CB43" s="145"/>
      <c r="CC43" s="145"/>
      <c r="CD43" s="145"/>
      <c r="CE43" s="145"/>
      <c r="CF43" s="145"/>
      <c r="CG43" s="145"/>
      <c r="CH43" s="145"/>
      <c r="CI43" s="145"/>
      <c r="CJ43" s="145"/>
      <c r="CK43" s="145"/>
      <c r="CL43" s="145"/>
      <c r="CM43" s="145"/>
      <c r="CN43" s="145"/>
      <c r="CO43" s="145"/>
      <c r="CP43" s="145"/>
      <c r="CQ43" s="145"/>
      <c r="CR43" s="145"/>
      <c r="CS43" s="145"/>
      <c r="CT43" s="145"/>
      <c r="CU43" s="145"/>
      <c r="CV43" s="145"/>
      <c r="CW43" s="145"/>
      <c r="CX43" s="145"/>
      <c r="CY43" s="145"/>
      <c r="CZ43" s="145"/>
      <c r="DA43" s="145"/>
      <c r="DB43" s="145"/>
      <c r="DC43" s="145"/>
      <c r="DD43" s="145"/>
      <c r="DE43" s="145"/>
      <c r="DF43" s="145"/>
      <c r="DG43" s="145"/>
      <c r="DH43" s="145"/>
      <c r="DI43" s="145"/>
      <c r="DJ43" s="145"/>
      <c r="DK43" s="145"/>
      <c r="DL43" s="145"/>
      <c r="DM43" s="145"/>
      <c r="DN43" s="145"/>
      <c r="DO43" s="145"/>
      <c r="DP43" s="145"/>
      <c r="DQ43" s="145"/>
      <c r="DR43" s="145"/>
      <c r="DS43" s="145"/>
      <c r="DT43" s="145"/>
      <c r="DU43" s="145"/>
      <c r="DV43" s="145"/>
      <c r="DW43" s="145"/>
      <c r="DX43" s="145"/>
      <c r="DY43" s="145"/>
      <c r="DZ43" s="145"/>
      <c r="EA43" s="145"/>
      <c r="EB43" s="145"/>
      <c r="EC43" s="145"/>
      <c r="ED43" s="145"/>
      <c r="EE43" s="145"/>
      <c r="EF43" s="145"/>
      <c r="EG43" s="145"/>
      <c r="EH43" s="145"/>
      <c r="EI43" s="145"/>
      <c r="EJ43" s="145"/>
      <c r="EK43" s="145"/>
      <c r="EL43" s="145"/>
      <c r="EM43" s="145"/>
      <c r="EN43" s="145"/>
      <c r="EO43" s="145"/>
      <c r="EP43" s="145"/>
      <c r="EQ43" s="145"/>
      <c r="ER43" s="145"/>
      <c r="ES43" s="145"/>
      <c r="ET43" s="145"/>
      <c r="EU43" s="145"/>
      <c r="EV43" s="145"/>
      <c r="EW43" s="145"/>
      <c r="EX43" s="145"/>
      <c r="EY43" s="145"/>
      <c r="EZ43" s="145"/>
      <c r="FA43" s="145"/>
      <c r="FB43" s="145"/>
      <c r="FC43" s="145"/>
      <c r="FD43" s="145"/>
      <c r="FE43" s="145"/>
      <c r="FF43" s="145"/>
      <c r="FG43" s="145"/>
      <c r="FH43" s="145"/>
      <c r="FI43" s="145"/>
      <c r="FJ43" s="145"/>
      <c r="FK43" s="145"/>
      <c r="FL43" s="145"/>
      <c r="FM43" s="145"/>
      <c r="FN43" s="145"/>
      <c r="FO43" s="145"/>
      <c r="FP43" s="145"/>
      <c r="FQ43" s="145"/>
      <c r="FR43" s="145"/>
      <c r="FS43" s="145"/>
      <c r="FT43" s="145"/>
      <c r="FU43" s="145"/>
      <c r="FV43" s="145"/>
      <c r="FW43" s="145"/>
      <c r="FX43" s="145"/>
      <c r="FY43" s="145"/>
      <c r="FZ43" s="145"/>
      <c r="GA43" s="145"/>
      <c r="GB43" s="145"/>
      <c r="GC43" s="145"/>
      <c r="GD43" s="145"/>
      <c r="GE43" s="145"/>
      <c r="GF43" s="145"/>
      <c r="GG43" s="145"/>
      <c r="GH43" s="145"/>
      <c r="GI43" s="145"/>
      <c r="GJ43" s="145"/>
      <c r="GK43" s="145"/>
      <c r="GL43" s="145"/>
      <c r="GM43" s="145"/>
      <c r="GN43" s="145"/>
      <c r="GO43" s="145"/>
      <c r="GP43" s="145"/>
      <c r="GQ43" s="145"/>
      <c r="GR43" s="145"/>
      <c r="GS43" s="145"/>
      <c r="GT43" s="145"/>
      <c r="GU43" s="145"/>
      <c r="GV43" s="145"/>
      <c r="GW43" s="145"/>
      <c r="GX43" s="145"/>
      <c r="GY43" s="145"/>
      <c r="GZ43" s="145"/>
      <c r="HA43" s="145"/>
      <c r="HB43" s="145"/>
      <c r="HC43" s="145"/>
      <c r="HD43" s="145"/>
      <c r="HE43" s="145"/>
      <c r="HF43" s="145"/>
      <c r="HG43" s="145"/>
      <c r="HH43" s="145"/>
      <c r="HI43" s="145"/>
      <c r="HJ43" s="145"/>
      <c r="HK43" s="145"/>
      <c r="HL43" s="145"/>
      <c r="HM43" s="145"/>
      <c r="HN43" s="145"/>
      <c r="HO43" s="145"/>
      <c r="HP43" s="145"/>
      <c r="HQ43" s="145"/>
      <c r="HR43" s="145"/>
      <c r="HS43" s="145"/>
      <c r="HT43" s="145"/>
      <c r="HU43" s="145"/>
      <c r="HV43" s="145"/>
      <c r="HW43" s="145"/>
      <c r="HX43" s="145"/>
      <c r="HY43" s="145"/>
      <c r="HZ43" s="145"/>
      <c r="IA43" s="145"/>
      <c r="IB43" s="145"/>
      <c r="IC43" s="145"/>
      <c r="ID43" s="145"/>
      <c r="IE43" s="145"/>
      <c r="IF43" s="145"/>
      <c r="IG43" s="145"/>
      <c r="IH43" s="145"/>
      <c r="II43" s="145"/>
      <c r="IJ43" s="145"/>
      <c r="IK43" s="145"/>
      <c r="IL43" s="145"/>
      <c r="IM43" s="145"/>
      <c r="IN43" s="145"/>
      <c r="IO43" s="145"/>
      <c r="IP43" s="145"/>
      <c r="IQ43" s="145"/>
      <c r="IR43" s="145"/>
      <c r="IS43" s="145"/>
      <c r="IT43" s="145"/>
      <c r="IU43" s="145"/>
      <c r="IV43" s="145"/>
      <c r="IW43" s="145"/>
      <c r="IX43" s="145"/>
      <c r="IY43" s="145"/>
      <c r="IZ43" s="145"/>
      <c r="JA43" s="145"/>
      <c r="JB43" s="145"/>
      <c r="JC43" s="145"/>
      <c r="JD43" s="145"/>
      <c r="JE43" s="145"/>
      <c r="JF43" s="145"/>
      <c r="JG43" s="145"/>
      <c r="JH43" s="145"/>
      <c r="JI43" s="145"/>
      <c r="JJ43" s="145"/>
      <c r="JK43" s="145"/>
      <c r="JL43" s="145"/>
      <c r="JM43" s="145"/>
      <c r="JN43" s="145"/>
      <c r="JO43" s="145"/>
      <c r="JP43" s="145"/>
      <c r="JQ43" s="145"/>
      <c r="JR43" s="145"/>
      <c r="JS43" s="145"/>
      <c r="JT43" s="145"/>
      <c r="JU43" s="145"/>
      <c r="JV43" s="145"/>
      <c r="JW43" s="145"/>
      <c r="JX43" s="145"/>
      <c r="JY43" s="145"/>
      <c r="JZ43" s="145"/>
      <c r="KA43" s="145"/>
      <c r="KB43" s="145"/>
      <c r="KC43" s="145"/>
      <c r="KD43" s="145"/>
      <c r="KE43" s="145"/>
      <c r="KF43" s="145"/>
      <c r="KG43" s="145"/>
      <c r="KH43" s="145"/>
      <c r="KI43" s="145"/>
      <c r="KJ43" s="145"/>
      <c r="KK43" s="145"/>
      <c r="KL43" s="145"/>
      <c r="KM43" s="145"/>
      <c r="KN43" s="145"/>
      <c r="KO43" s="145"/>
      <c r="KP43" s="145"/>
      <c r="KQ43" s="145"/>
      <c r="KR43" s="145"/>
      <c r="KS43" s="145"/>
      <c r="KT43" s="145"/>
      <c r="KU43" s="145"/>
      <c r="KV43" s="145"/>
      <c r="KW43" s="145"/>
      <c r="KX43" s="145"/>
      <c r="KY43" s="145"/>
      <c r="KZ43" s="145"/>
      <c r="LA43" s="145"/>
      <c r="LB43" s="145"/>
      <c r="LC43" s="145"/>
      <c r="LD43" s="145"/>
      <c r="LE43" s="145"/>
      <c r="LF43" s="145"/>
      <c r="LG43" s="145"/>
      <c r="LH43" s="145"/>
      <c r="LI43" s="145"/>
      <c r="LJ43" s="145"/>
      <c r="LK43" s="145"/>
      <c r="LL43" s="145"/>
      <c r="LM43" s="145"/>
      <c r="LN43" s="145"/>
      <c r="LO43" s="145"/>
      <c r="LP43" s="145"/>
      <c r="LQ43" s="145"/>
      <c r="LR43" s="145"/>
      <c r="LS43" s="145"/>
      <c r="LT43" s="145"/>
      <c r="LU43" s="145"/>
      <c r="LV43" s="145"/>
      <c r="LW43" s="145"/>
      <c r="LX43" s="145"/>
      <c r="LY43" s="145"/>
      <c r="LZ43" s="145"/>
      <c r="MA43" s="145"/>
      <c r="MB43" s="145"/>
      <c r="MC43" s="145"/>
      <c r="MD43" s="145"/>
      <c r="ME43" s="145"/>
      <c r="MF43" s="145"/>
      <c r="MG43" s="145"/>
      <c r="MH43" s="145"/>
      <c r="MI43" s="145"/>
      <c r="MJ43" s="145"/>
      <c r="MK43" s="145"/>
      <c r="ML43" s="145"/>
      <c r="MM43" s="145"/>
      <c r="MN43" s="145"/>
      <c r="MO43" s="145"/>
      <c r="MP43" s="145"/>
      <c r="MQ43" s="145"/>
      <c r="MR43" s="145"/>
      <c r="MS43" s="145"/>
      <c r="MT43" s="145"/>
      <c r="MU43" s="145"/>
      <c r="MV43" s="145"/>
      <c r="MW43" s="145"/>
      <c r="MX43" s="145"/>
      <c r="MY43" s="145"/>
      <c r="MZ43" s="145"/>
      <c r="NA43" s="145"/>
      <c r="NB43" s="145"/>
      <c r="NC43" s="145"/>
      <c r="ND43" s="145"/>
      <c r="NE43" s="145"/>
      <c r="NF43" s="145"/>
      <c r="NG43" s="145"/>
      <c r="NH43" s="145"/>
      <c r="NI43" s="145"/>
      <c r="NJ43" s="145"/>
      <c r="NK43" s="145"/>
      <c r="NL43" s="145"/>
      <c r="NM43" s="145"/>
      <c r="NN43" s="145"/>
      <c r="NO43" s="145"/>
      <c r="NP43" s="145"/>
      <c r="NQ43" s="145"/>
      <c r="NR43" s="145"/>
      <c r="NS43" s="145"/>
      <c r="NT43" s="145"/>
      <c r="NU43" s="145"/>
      <c r="NV43" s="145"/>
      <c r="NW43" s="145"/>
      <c r="NX43" s="145"/>
      <c r="NY43" s="145"/>
      <c r="NZ43" s="145"/>
      <c r="OA43" s="145"/>
      <c r="OB43" s="145"/>
      <c r="OC43" s="145"/>
      <c r="OD43" s="145"/>
      <c r="OE43" s="145"/>
      <c r="OF43" s="145"/>
      <c r="OG43" s="145"/>
      <c r="OH43" s="145"/>
      <c r="OI43" s="145"/>
      <c r="OJ43" s="145"/>
      <c r="OK43" s="145"/>
      <c r="OL43" s="145"/>
      <c r="OM43" s="145"/>
      <c r="ON43" s="145"/>
      <c r="OO43" s="145"/>
      <c r="OP43" s="145"/>
      <c r="OQ43" s="145"/>
      <c r="OR43" s="145"/>
      <c r="OS43" s="145"/>
      <c r="OT43" s="145"/>
      <c r="OU43" s="145"/>
      <c r="OV43" s="145"/>
      <c r="OW43" s="145"/>
      <c r="OX43" s="145"/>
      <c r="OY43" s="145"/>
      <c r="OZ43" s="145"/>
      <c r="PA43" s="145"/>
      <c r="PB43" s="145"/>
      <c r="PC43" s="145"/>
      <c r="PD43" s="145"/>
      <c r="PE43" s="145"/>
      <c r="PF43" s="145"/>
      <c r="PG43" s="145"/>
      <c r="PH43" s="145"/>
      <c r="PI43" s="145"/>
      <c r="PJ43" s="145"/>
      <c r="PK43" s="145"/>
      <c r="PL43" s="145"/>
      <c r="PM43" s="145"/>
      <c r="PN43" s="145"/>
      <c r="PO43" s="145"/>
      <c r="PP43" s="145"/>
      <c r="PQ43" s="145"/>
      <c r="PR43" s="145"/>
      <c r="PS43" s="145"/>
      <c r="PT43" s="145"/>
      <c r="PU43" s="145"/>
      <c r="PV43" s="145"/>
      <c r="PW43" s="145"/>
      <c r="PX43" s="145"/>
      <c r="PY43" s="145"/>
      <c r="PZ43" s="145"/>
      <c r="QA43" s="145"/>
      <c r="QB43" s="145"/>
      <c r="QC43" s="145"/>
      <c r="QD43" s="145"/>
      <c r="QE43" s="145"/>
      <c r="QF43" s="145"/>
      <c r="QG43" s="145"/>
      <c r="QH43" s="145"/>
      <c r="QI43" s="145"/>
      <c r="QJ43" s="145"/>
      <c r="QK43" s="145"/>
      <c r="QL43" s="145"/>
      <c r="QM43" s="145"/>
      <c r="QN43" s="145"/>
      <c r="QO43" s="145"/>
      <c r="QP43" s="145"/>
      <c r="QQ43" s="145"/>
      <c r="QR43" s="145"/>
      <c r="QS43" s="145"/>
      <c r="QT43" s="145"/>
      <c r="QU43" s="145"/>
      <c r="QV43" s="145"/>
      <c r="QW43" s="145"/>
      <c r="QX43" s="145"/>
      <c r="QY43" s="145"/>
      <c r="QZ43" s="145"/>
      <c r="RA43" s="145"/>
      <c r="RB43" s="145"/>
      <c r="RC43" s="145"/>
      <c r="RD43" s="145"/>
      <c r="RE43" s="145"/>
      <c r="RF43" s="145"/>
      <c r="RG43" s="145"/>
      <c r="RH43" s="145"/>
      <c r="RI43" s="145"/>
      <c r="RJ43" s="145"/>
      <c r="RK43" s="145"/>
      <c r="RL43" s="145"/>
      <c r="RM43" s="145"/>
      <c r="RN43" s="145"/>
      <c r="RO43" s="145"/>
      <c r="RP43" s="145"/>
      <c r="RQ43" s="145"/>
      <c r="RR43" s="145"/>
      <c r="RS43" s="145"/>
      <c r="RT43" s="145"/>
      <c r="RU43" s="145"/>
      <c r="RV43" s="145"/>
      <c r="RW43" s="145"/>
      <c r="RX43" s="145"/>
      <c r="RY43" s="145"/>
      <c r="RZ43" s="145"/>
      <c r="SA43" s="145"/>
      <c r="SB43" s="145"/>
      <c r="SC43" s="145"/>
      <c r="SD43" s="145"/>
      <c r="SE43" s="145"/>
      <c r="SF43" s="145"/>
      <c r="SG43" s="145"/>
      <c r="SH43" s="145"/>
      <c r="SI43" s="145"/>
      <c r="SJ43" s="145"/>
      <c r="SK43" s="145"/>
      <c r="SL43" s="145"/>
      <c r="SM43" s="145"/>
      <c r="SN43" s="145"/>
      <c r="SO43" s="145"/>
      <c r="SP43" s="145"/>
      <c r="SQ43" s="145"/>
      <c r="SR43" s="145"/>
      <c r="SS43" s="145"/>
      <c r="ST43" s="145"/>
      <c r="SU43" s="145"/>
      <c r="SV43" s="145"/>
      <c r="SW43" s="145"/>
      <c r="SX43" s="145"/>
      <c r="SY43" s="145"/>
      <c r="SZ43" s="145"/>
      <c r="TA43" s="145"/>
      <c r="TB43" s="145"/>
      <c r="TC43" s="145"/>
      <c r="TD43" s="145"/>
      <c r="TE43" s="145"/>
      <c r="TF43" s="145"/>
      <c r="TG43" s="145"/>
      <c r="TH43" s="145"/>
      <c r="TI43" s="145"/>
      <c r="TJ43" s="145"/>
      <c r="TK43" s="145"/>
      <c r="TL43" s="145"/>
      <c r="TM43" s="145"/>
      <c r="TN43" s="145"/>
      <c r="TO43" s="145"/>
      <c r="TP43" s="145"/>
      <c r="TQ43" s="145"/>
      <c r="TR43" s="145"/>
      <c r="TS43" s="145"/>
      <c r="TT43" s="145"/>
      <c r="TU43" s="145"/>
      <c r="TV43" s="145"/>
      <c r="TW43" s="145"/>
      <c r="TX43" s="145"/>
      <c r="TY43" s="145"/>
      <c r="TZ43" s="145"/>
      <c r="UA43" s="145"/>
      <c r="UB43" s="145"/>
      <c r="UC43" s="145"/>
      <c r="UD43" s="145"/>
      <c r="UE43" s="145"/>
      <c r="UF43" s="145"/>
      <c r="UG43" s="145"/>
      <c r="UH43" s="145"/>
      <c r="UI43" s="145"/>
      <c r="UJ43" s="145"/>
      <c r="UK43" s="145"/>
      <c r="UL43" s="145"/>
      <c r="UM43" s="145"/>
      <c r="UN43" s="145"/>
      <c r="UO43" s="145"/>
      <c r="UP43" s="145"/>
      <c r="UQ43" s="145"/>
      <c r="UR43" s="145"/>
      <c r="US43" s="145"/>
      <c r="UT43" s="145"/>
      <c r="UU43" s="145"/>
      <c r="UV43" s="145"/>
      <c r="UW43" s="145"/>
      <c r="UX43" s="145"/>
      <c r="UY43" s="145"/>
      <c r="UZ43" s="145"/>
      <c r="VA43" s="145"/>
      <c r="VB43" s="145"/>
      <c r="VC43" s="145"/>
      <c r="VD43" s="145"/>
      <c r="VE43" s="145"/>
      <c r="VF43" s="145"/>
      <c r="VG43" s="145"/>
      <c r="VH43" s="145"/>
      <c r="VI43" s="145"/>
      <c r="VJ43" s="145"/>
      <c r="VK43" s="145"/>
      <c r="VL43" s="145"/>
      <c r="VM43" s="145"/>
      <c r="VN43" s="145"/>
      <c r="VO43" s="145"/>
      <c r="VP43" s="145"/>
      <c r="VQ43" s="145"/>
      <c r="VR43" s="145"/>
      <c r="VS43" s="145"/>
      <c r="VT43" s="145"/>
      <c r="VU43" s="145"/>
      <c r="VV43" s="145"/>
      <c r="VW43" s="145"/>
      <c r="VX43" s="145"/>
      <c r="VY43" s="145"/>
      <c r="VZ43" s="145"/>
      <c r="WA43" s="145"/>
      <c r="WB43" s="145"/>
      <c r="WC43" s="145"/>
      <c r="WD43" s="145"/>
      <c r="WE43" s="145"/>
      <c r="WF43" s="145"/>
      <c r="WG43" s="145"/>
      <c r="WH43" s="145"/>
      <c r="WI43" s="145"/>
      <c r="WJ43" s="145"/>
      <c r="WK43" s="145"/>
      <c r="WL43" s="145"/>
      <c r="WM43" s="145"/>
      <c r="WN43" s="145"/>
      <c r="WO43" s="145"/>
      <c r="WP43" s="145"/>
      <c r="WQ43" s="145"/>
      <c r="WR43" s="145"/>
      <c r="WS43" s="145"/>
      <c r="WT43" s="145"/>
      <c r="WU43" s="145"/>
      <c r="WV43" s="145"/>
      <c r="WW43" s="145"/>
      <c r="WX43" s="145"/>
      <c r="WY43" s="145"/>
      <c r="WZ43" s="145"/>
      <c r="XA43" s="145"/>
      <c r="XB43" s="145"/>
      <c r="XC43" s="145"/>
      <c r="XD43" s="145"/>
      <c r="XE43" s="145"/>
      <c r="XF43" s="145"/>
      <c r="XG43" s="145"/>
      <c r="XH43" s="145"/>
      <c r="XI43" s="145"/>
      <c r="XJ43" s="145"/>
      <c r="XK43" s="145"/>
      <c r="XL43" s="145"/>
      <c r="XM43" s="145"/>
      <c r="XN43" s="145"/>
      <c r="XO43" s="145"/>
      <c r="XP43" s="145"/>
      <c r="XQ43" s="145"/>
      <c r="XR43" s="145"/>
      <c r="XS43" s="145"/>
      <c r="XT43" s="145"/>
      <c r="XU43" s="145"/>
      <c r="XV43" s="145"/>
      <c r="XW43" s="145"/>
      <c r="XX43" s="145"/>
      <c r="XY43" s="145"/>
      <c r="XZ43" s="145"/>
      <c r="YA43" s="145"/>
      <c r="YB43" s="145"/>
      <c r="YC43" s="145"/>
      <c r="YD43" s="145"/>
      <c r="YE43" s="145"/>
      <c r="YF43" s="145"/>
      <c r="YG43" s="145"/>
      <c r="YH43" s="145"/>
      <c r="YI43" s="145"/>
      <c r="YJ43" s="145"/>
      <c r="YK43" s="145"/>
      <c r="YL43" s="145"/>
      <c r="YM43" s="145"/>
      <c r="YN43" s="145"/>
      <c r="YO43" s="145"/>
      <c r="YP43" s="145"/>
      <c r="YQ43" s="145"/>
      <c r="YR43" s="145"/>
      <c r="YS43" s="145"/>
      <c r="YT43" s="145"/>
      <c r="YU43" s="145"/>
      <c r="YV43" s="145"/>
      <c r="YW43" s="145"/>
      <c r="YX43" s="145"/>
      <c r="YY43" s="145"/>
      <c r="YZ43" s="145"/>
      <c r="ZA43" s="145"/>
      <c r="ZB43" s="145"/>
      <c r="ZC43" s="145"/>
      <c r="ZD43" s="145"/>
      <c r="ZE43" s="145"/>
      <c r="ZF43" s="145"/>
      <c r="ZG43" s="145"/>
      <c r="ZH43" s="145"/>
      <c r="ZI43" s="145"/>
      <c r="ZJ43" s="145"/>
      <c r="ZK43" s="145"/>
      <c r="ZL43" s="145"/>
      <c r="ZM43" s="145"/>
      <c r="ZN43" s="145"/>
      <c r="ZO43" s="145"/>
      <c r="ZP43" s="145"/>
      <c r="ZQ43" s="145"/>
      <c r="ZR43" s="145"/>
      <c r="ZS43" s="145"/>
      <c r="ZT43" s="145"/>
      <c r="ZU43" s="145"/>
      <c r="ZV43" s="145"/>
      <c r="ZW43" s="145"/>
      <c r="ZX43" s="145"/>
      <c r="ZY43" s="145"/>
      <c r="ZZ43" s="145"/>
      <c r="AAA43" s="145"/>
      <c r="AAB43" s="145"/>
      <c r="AAC43" s="145"/>
      <c r="AAD43" s="145"/>
      <c r="AAE43" s="145"/>
      <c r="AAF43" s="145"/>
      <c r="AAG43" s="145"/>
      <c r="AAH43" s="145"/>
      <c r="AAI43" s="145"/>
      <c r="AAJ43" s="145"/>
      <c r="AAK43" s="145"/>
      <c r="AAL43" s="145"/>
      <c r="AAM43" s="145"/>
      <c r="AAN43" s="145"/>
      <c r="AAO43" s="145"/>
      <c r="AAP43" s="145"/>
      <c r="AAQ43" s="145"/>
      <c r="AAR43" s="145"/>
      <c r="AAS43" s="145"/>
      <c r="AAT43" s="145"/>
      <c r="AAU43" s="145"/>
      <c r="AAV43" s="145"/>
      <c r="AAW43" s="145"/>
      <c r="AAX43" s="145"/>
      <c r="AAY43" s="145"/>
      <c r="AAZ43" s="145"/>
      <c r="ABA43" s="145"/>
      <c r="ABB43" s="145"/>
      <c r="ABC43" s="145"/>
      <c r="ABD43" s="145"/>
      <c r="ABE43" s="145"/>
      <c r="ABF43" s="145"/>
      <c r="ABG43" s="145"/>
      <c r="ABH43" s="145"/>
      <c r="ABI43" s="145"/>
      <c r="ABJ43" s="145"/>
      <c r="ABK43" s="145"/>
      <c r="ABL43" s="145"/>
      <c r="ABM43" s="145"/>
      <c r="ABN43" s="145"/>
      <c r="ABO43" s="145"/>
      <c r="ABP43" s="145"/>
      <c r="ABQ43" s="145"/>
      <c r="ABR43" s="145"/>
      <c r="ABS43" s="145"/>
      <c r="ABT43" s="145"/>
      <c r="ABU43" s="145"/>
      <c r="ABV43" s="145"/>
      <c r="ABW43" s="145"/>
      <c r="ABX43" s="145"/>
      <c r="ABY43" s="145"/>
      <c r="ABZ43" s="145"/>
      <c r="ACA43" s="145"/>
      <c r="ACB43" s="145"/>
      <c r="ACC43" s="145"/>
      <c r="ACD43" s="145"/>
      <c r="ACE43" s="145"/>
      <c r="ACF43" s="145"/>
      <c r="ACG43" s="145"/>
      <c r="ACH43" s="145"/>
      <c r="ACI43" s="145"/>
      <c r="ACJ43" s="145"/>
      <c r="ACK43" s="145"/>
      <c r="ACL43" s="145"/>
      <c r="ACM43" s="145"/>
      <c r="ACN43" s="145"/>
      <c r="ACO43" s="145"/>
      <c r="ACP43" s="145"/>
      <c r="ACQ43" s="145"/>
      <c r="ACR43" s="145"/>
      <c r="ACS43" s="145"/>
      <c r="ACT43" s="145"/>
      <c r="ACU43" s="145"/>
      <c r="ACV43" s="145"/>
      <c r="ACW43" s="145"/>
      <c r="ACX43" s="145"/>
      <c r="ACY43" s="145"/>
      <c r="ACZ43" s="145"/>
      <c r="ADA43" s="145"/>
      <c r="ADB43" s="145"/>
      <c r="ADC43" s="145"/>
      <c r="ADD43" s="145"/>
      <c r="ADE43" s="145"/>
      <c r="ADF43" s="145"/>
      <c r="ADG43" s="145"/>
      <c r="ADH43" s="145"/>
      <c r="ADI43" s="145"/>
      <c r="ADJ43" s="145"/>
      <c r="ADK43" s="145"/>
      <c r="ADL43" s="145"/>
      <c r="ADM43" s="145"/>
      <c r="ADN43" s="145"/>
      <c r="ADO43" s="145"/>
      <c r="ADP43" s="145"/>
      <c r="ADQ43" s="145"/>
      <c r="ADR43" s="145"/>
      <c r="ADS43" s="145"/>
      <c r="ADT43" s="145"/>
      <c r="ADU43" s="145"/>
      <c r="ADV43" s="145"/>
      <c r="ADW43" s="145"/>
      <c r="ADX43" s="145"/>
      <c r="ADY43" s="145"/>
      <c r="ADZ43" s="145"/>
      <c r="AEA43" s="145"/>
      <c r="AEB43" s="145"/>
      <c r="AEC43" s="145"/>
      <c r="AED43" s="145"/>
      <c r="AEE43" s="145"/>
      <c r="AEF43" s="145"/>
      <c r="AEG43" s="145"/>
      <c r="AEH43" s="145"/>
      <c r="AEI43" s="145"/>
      <c r="AEJ43" s="145"/>
      <c r="AEK43" s="145"/>
      <c r="AEL43" s="145"/>
      <c r="AEM43" s="145"/>
      <c r="AEN43" s="145"/>
      <c r="AEO43" s="145"/>
      <c r="AEP43" s="145"/>
      <c r="AEQ43" s="145"/>
      <c r="AER43" s="145"/>
      <c r="AES43" s="145"/>
      <c r="AET43" s="145"/>
      <c r="AEU43" s="145"/>
      <c r="AEV43" s="145"/>
      <c r="AEW43" s="145"/>
      <c r="AEX43" s="145"/>
      <c r="AEY43" s="145"/>
      <c r="AEZ43" s="145"/>
      <c r="AFA43" s="145"/>
      <c r="AFB43" s="145"/>
      <c r="AFC43" s="145"/>
      <c r="AFD43" s="145"/>
      <c r="AFE43" s="145"/>
      <c r="AFF43" s="145"/>
      <c r="AFG43" s="145"/>
      <c r="AFH43" s="145"/>
      <c r="AFI43" s="145"/>
      <c r="AFJ43" s="145"/>
      <c r="AFK43" s="145"/>
      <c r="AFL43" s="145"/>
      <c r="AFM43" s="145"/>
      <c r="AFN43" s="145"/>
      <c r="AFO43" s="145"/>
      <c r="AFP43" s="145"/>
      <c r="AFQ43" s="145"/>
      <c r="AFR43" s="145"/>
      <c r="AFS43" s="145"/>
      <c r="AFT43" s="145"/>
      <c r="AFU43" s="145"/>
      <c r="AFV43" s="145"/>
      <c r="AFW43" s="145"/>
      <c r="AFX43" s="145"/>
      <c r="AFY43" s="145"/>
      <c r="AFZ43" s="145"/>
      <c r="AGA43" s="145"/>
      <c r="AGB43" s="145"/>
      <c r="AGC43" s="145"/>
      <c r="AGD43" s="145"/>
      <c r="AGE43" s="145"/>
      <c r="AGF43" s="145"/>
      <c r="AGG43" s="145"/>
      <c r="AGH43" s="145"/>
      <c r="AGI43" s="145"/>
      <c r="AGJ43" s="145"/>
      <c r="AGK43" s="145"/>
      <c r="AGL43" s="145"/>
      <c r="AGM43" s="145"/>
      <c r="AGN43" s="145"/>
      <c r="AGO43" s="145"/>
      <c r="AGP43" s="145"/>
      <c r="AGQ43" s="145"/>
      <c r="AGR43" s="145"/>
      <c r="AGS43" s="145"/>
      <c r="AGT43" s="145"/>
      <c r="AGU43" s="145"/>
      <c r="AGV43" s="145"/>
      <c r="AGW43" s="145"/>
      <c r="AGX43" s="145"/>
      <c r="AGY43" s="145"/>
      <c r="AGZ43" s="145"/>
      <c r="AHA43" s="145"/>
      <c r="AHB43" s="145"/>
      <c r="AHC43" s="145"/>
      <c r="AHD43" s="145"/>
      <c r="AHE43" s="145"/>
      <c r="AHF43" s="145"/>
      <c r="AHG43" s="145"/>
      <c r="AHH43" s="145"/>
      <c r="AHI43" s="145"/>
      <c r="AHJ43" s="145"/>
      <c r="AHK43" s="145"/>
      <c r="AHL43" s="145"/>
      <c r="AHM43" s="145"/>
      <c r="AHN43" s="145"/>
      <c r="AHO43" s="145"/>
      <c r="AHP43" s="145"/>
      <c r="AHQ43" s="145"/>
      <c r="AHR43" s="145"/>
      <c r="AHS43" s="145"/>
      <c r="AHT43" s="145"/>
      <c r="AHU43" s="145"/>
      <c r="AHV43" s="145"/>
      <c r="AHW43" s="145"/>
      <c r="AHX43" s="145"/>
      <c r="AHY43" s="145"/>
      <c r="AHZ43" s="145"/>
      <c r="AIA43" s="145"/>
      <c r="AIB43" s="145"/>
      <c r="AIC43" s="145"/>
      <c r="AID43" s="145"/>
      <c r="AIE43" s="145"/>
      <c r="AIF43" s="145"/>
      <c r="AIG43" s="145"/>
      <c r="AIH43" s="145"/>
      <c r="AII43" s="145"/>
      <c r="AIJ43" s="145"/>
      <c r="AIK43" s="145"/>
      <c r="AIL43" s="145"/>
      <c r="AIM43" s="145"/>
      <c r="AIN43" s="145"/>
      <c r="AIO43" s="145"/>
      <c r="AIP43" s="145"/>
      <c r="AIQ43" s="145"/>
      <c r="AIR43" s="145"/>
      <c r="AIS43" s="145"/>
      <c r="AIT43" s="145"/>
      <c r="AIU43" s="145"/>
      <c r="AIV43" s="145"/>
      <c r="AIW43" s="145"/>
      <c r="AIX43" s="145"/>
      <c r="AIY43" s="145"/>
      <c r="AIZ43" s="145"/>
      <c r="AJA43" s="145"/>
      <c r="AJB43" s="145"/>
      <c r="AJC43" s="145"/>
      <c r="AJD43" s="145"/>
      <c r="AJE43" s="145"/>
      <c r="AJF43" s="145"/>
      <c r="AJG43" s="145"/>
      <c r="AJH43" s="145"/>
      <c r="AJI43" s="145"/>
      <c r="AJJ43" s="145"/>
      <c r="AJK43" s="145"/>
      <c r="AJL43" s="145"/>
      <c r="AJM43" s="145"/>
      <c r="AJN43" s="145"/>
      <c r="AJO43" s="145"/>
      <c r="AJP43" s="145"/>
      <c r="AJQ43" s="145"/>
      <c r="AJR43" s="145"/>
      <c r="AJS43" s="145"/>
      <c r="AJT43" s="145"/>
      <c r="AJU43" s="145"/>
      <c r="AJV43" s="145"/>
      <c r="AJW43" s="145"/>
      <c r="AJX43" s="145"/>
      <c r="AJY43" s="145"/>
      <c r="AJZ43" s="145"/>
      <c r="AKA43" s="145"/>
      <c r="AKB43" s="145"/>
      <c r="AKC43" s="145"/>
      <c r="AKD43" s="145"/>
      <c r="AKE43" s="145"/>
      <c r="AKF43" s="145"/>
      <c r="AKG43" s="145"/>
      <c r="AKH43" s="145"/>
      <c r="AKI43" s="145"/>
      <c r="AKJ43" s="145"/>
      <c r="AKK43" s="145"/>
      <c r="AKL43" s="145"/>
      <c r="AKM43" s="145"/>
      <c r="AKN43" s="145"/>
      <c r="AKO43" s="145"/>
      <c r="AKP43" s="145"/>
      <c r="AKQ43" s="145"/>
      <c r="AKR43" s="145"/>
      <c r="AKS43" s="145"/>
      <c r="AKT43" s="145"/>
      <c r="AKU43" s="145"/>
      <c r="AKV43" s="145"/>
      <c r="AKW43" s="145"/>
      <c r="AKX43" s="145"/>
      <c r="AKY43" s="145"/>
      <c r="AKZ43" s="145"/>
      <c r="ALA43" s="145"/>
      <c r="ALB43" s="145"/>
      <c r="ALC43" s="145"/>
      <c r="ALD43" s="145"/>
      <c r="ALE43" s="145"/>
      <c r="ALF43" s="145"/>
      <c r="ALG43" s="145"/>
      <c r="ALH43" s="145"/>
      <c r="ALI43" s="145"/>
      <c r="ALJ43" s="145"/>
      <c r="ALK43" s="145"/>
      <c r="ALL43" s="145"/>
      <c r="ALM43" s="145"/>
      <c r="ALN43" s="145"/>
      <c r="ALO43" s="145"/>
      <c r="ALP43" s="145"/>
      <c r="ALQ43" s="145"/>
      <c r="ALR43" s="145"/>
      <c r="ALS43" s="145"/>
      <c r="ALT43" s="145"/>
      <c r="ALU43" s="145"/>
      <c r="ALV43" s="145"/>
      <c r="ALW43" s="145"/>
      <c r="ALX43" s="145"/>
      <c r="ALY43" s="145"/>
      <c r="ALZ43" s="145"/>
      <c r="AMA43" s="145"/>
      <c r="AMB43" s="145"/>
      <c r="AMC43" s="145"/>
      <c r="AMD43" s="145"/>
      <c r="AME43" s="145"/>
      <c r="AMF43" s="145"/>
      <c r="AMG43" s="145"/>
      <c r="AMH43" s="145"/>
      <c r="AMI43" s="145"/>
      <c r="AMJ43" s="145"/>
      <c r="AMK43" s="145"/>
      <c r="AML43" s="145"/>
    </row>
    <row r="44" spans="1:1026" s="142" customFormat="1">
      <c r="A44" s="148" t="str">
        <f t="shared" si="0"/>
        <v>LOAN.HOCRM_APPROVED</v>
      </c>
      <c r="B44" s="134">
        <f t="shared" si="4"/>
        <v>110040</v>
      </c>
      <c r="C44" s="155">
        <v>0</v>
      </c>
      <c r="D44" s="155">
        <v>1</v>
      </c>
      <c r="E44" s="155">
        <f t="shared" si="1"/>
        <v>100000</v>
      </c>
      <c r="F44" s="155">
        <v>100000</v>
      </c>
      <c r="G44" s="155" t="s">
        <v>34</v>
      </c>
      <c r="H44" s="155">
        <v>100000</v>
      </c>
      <c r="I44" s="148" t="s">
        <v>505</v>
      </c>
      <c r="J44" s="155">
        <f>VLOOKUP(I44,T_FSM_TYPE!$A:$B,2,0)</f>
        <v>110000</v>
      </c>
      <c r="K44" s="142" t="s">
        <v>596</v>
      </c>
      <c r="L44" s="148" t="s">
        <v>37</v>
      </c>
      <c r="M44" s="216" t="str">
        <f t="shared" si="2"/>
        <v>HOCRM_APPROVED</v>
      </c>
      <c r="N44" s="145" t="str">
        <f t="shared" si="3"/>
        <v>INSERT INTO T_FSM_STATE VALUES(110040, 0, 1, 100000, 100000, GETDATE(), 100000, 110000, 'HOCRM_APPROVED', '?' ,'HOCRM_APPROVED')</v>
      </c>
      <c r="O44" s="148"/>
      <c r="P44" s="148"/>
      <c r="Q44" s="148"/>
      <c r="R44" s="148"/>
      <c r="S44" s="148"/>
      <c r="T44" s="148"/>
      <c r="U44" s="148"/>
      <c r="V44" s="148"/>
      <c r="W44" s="148"/>
      <c r="X44" s="148"/>
      <c r="Y44" s="148"/>
      <c r="Z44" s="148"/>
      <c r="AA44" s="148"/>
      <c r="AB44" s="148"/>
      <c r="AC44" s="148"/>
      <c r="AD44" s="148"/>
      <c r="AE44" s="148"/>
      <c r="AF44" s="148"/>
      <c r="AG44" s="148"/>
      <c r="AH44" s="148"/>
      <c r="AI44" s="148"/>
      <c r="AJ44" s="148"/>
      <c r="AK44" s="148"/>
      <c r="AL44" s="148"/>
      <c r="AM44" s="148"/>
      <c r="AN44" s="148"/>
      <c r="AO44" s="148"/>
      <c r="AP44" s="148"/>
      <c r="AQ44" s="148"/>
      <c r="AR44" s="148"/>
      <c r="AS44" s="148"/>
      <c r="AT44" s="148"/>
      <c r="AU44" s="148"/>
      <c r="AV44" s="148"/>
      <c r="AW44" s="148"/>
      <c r="AX44" s="148"/>
      <c r="AY44" s="148"/>
      <c r="AZ44" s="148"/>
      <c r="BA44" s="148"/>
      <c r="BB44" s="148"/>
      <c r="BC44" s="148"/>
      <c r="BD44" s="148"/>
      <c r="BE44" s="148"/>
      <c r="BF44" s="148"/>
      <c r="BG44" s="148"/>
      <c r="BH44" s="148"/>
      <c r="BI44" s="148"/>
      <c r="BJ44" s="148"/>
      <c r="BK44" s="148"/>
      <c r="BL44" s="148"/>
      <c r="BM44" s="148"/>
      <c r="BN44" s="148"/>
      <c r="BO44" s="148"/>
      <c r="BP44" s="148"/>
      <c r="BQ44" s="148"/>
      <c r="BR44" s="148"/>
      <c r="BS44" s="148"/>
      <c r="BT44" s="148"/>
      <c r="BU44" s="148"/>
      <c r="BV44" s="148"/>
      <c r="BW44" s="148"/>
      <c r="BX44" s="148"/>
      <c r="BY44" s="148"/>
      <c r="BZ44" s="148"/>
      <c r="CA44" s="148"/>
      <c r="CB44" s="148"/>
      <c r="CC44" s="148"/>
      <c r="CD44" s="148"/>
      <c r="CE44" s="148"/>
      <c r="CF44" s="148"/>
      <c r="CG44" s="148"/>
      <c r="CH44" s="148"/>
      <c r="CI44" s="148"/>
      <c r="CJ44" s="148"/>
      <c r="CK44" s="148"/>
      <c r="CL44" s="148"/>
      <c r="CM44" s="148"/>
      <c r="CN44" s="148"/>
      <c r="CO44" s="148"/>
      <c r="CP44" s="148"/>
      <c r="CQ44" s="148"/>
      <c r="CR44" s="148"/>
      <c r="CS44" s="148"/>
      <c r="CT44" s="148"/>
      <c r="CU44" s="148"/>
      <c r="CV44" s="148"/>
      <c r="CW44" s="148"/>
      <c r="CX44" s="148"/>
      <c r="CY44" s="148"/>
      <c r="CZ44" s="148"/>
      <c r="DA44" s="148"/>
      <c r="DB44" s="148"/>
      <c r="DC44" s="148"/>
      <c r="DD44" s="148"/>
      <c r="DE44" s="148"/>
      <c r="DF44" s="148"/>
      <c r="DG44" s="148"/>
      <c r="DH44" s="148"/>
      <c r="DI44" s="148"/>
      <c r="DJ44" s="148"/>
      <c r="DK44" s="148"/>
      <c r="DL44" s="148"/>
      <c r="DM44" s="148"/>
      <c r="DN44" s="148"/>
      <c r="DO44" s="148"/>
      <c r="DP44" s="148"/>
      <c r="DQ44" s="148"/>
      <c r="DR44" s="148"/>
      <c r="DS44" s="148"/>
      <c r="DT44" s="148"/>
      <c r="DU44" s="148"/>
      <c r="DV44" s="148"/>
      <c r="DW44" s="148"/>
      <c r="DX44" s="148"/>
      <c r="DY44" s="148"/>
      <c r="DZ44" s="148"/>
      <c r="EA44" s="148"/>
      <c r="EB44" s="148"/>
      <c r="EC44" s="148"/>
      <c r="ED44" s="148"/>
      <c r="EE44" s="148"/>
      <c r="EF44" s="148"/>
      <c r="EG44" s="148"/>
      <c r="EH44" s="148"/>
      <c r="EI44" s="148"/>
      <c r="EJ44" s="148"/>
      <c r="EK44" s="148"/>
      <c r="EL44" s="148"/>
      <c r="EM44" s="148"/>
      <c r="EN44" s="148"/>
      <c r="EO44" s="148"/>
      <c r="EP44" s="148"/>
      <c r="EQ44" s="148"/>
      <c r="ER44" s="148"/>
      <c r="ES44" s="148"/>
      <c r="ET44" s="148"/>
      <c r="EU44" s="148"/>
      <c r="EV44" s="148"/>
      <c r="EW44" s="148"/>
      <c r="EX44" s="148"/>
      <c r="EY44" s="148"/>
      <c r="EZ44" s="148"/>
      <c r="FA44" s="148"/>
      <c r="FB44" s="148"/>
      <c r="FC44" s="148"/>
      <c r="FD44" s="148"/>
      <c r="FE44" s="148"/>
      <c r="FF44" s="148"/>
      <c r="FG44" s="148"/>
      <c r="FH44" s="148"/>
      <c r="FI44" s="148"/>
      <c r="FJ44" s="148"/>
      <c r="FK44" s="148"/>
      <c r="FL44" s="148"/>
      <c r="FM44" s="148"/>
      <c r="FN44" s="148"/>
      <c r="FO44" s="148"/>
      <c r="FP44" s="148"/>
      <c r="FQ44" s="148"/>
      <c r="FR44" s="148"/>
      <c r="FS44" s="148"/>
      <c r="FT44" s="148"/>
      <c r="FU44" s="148"/>
      <c r="FV44" s="148"/>
      <c r="FW44" s="148"/>
      <c r="FX44" s="148"/>
      <c r="FY44" s="148"/>
      <c r="FZ44" s="148"/>
      <c r="GA44" s="148"/>
      <c r="GB44" s="148"/>
      <c r="GC44" s="148"/>
      <c r="GD44" s="148"/>
      <c r="GE44" s="148"/>
      <c r="GF44" s="148"/>
      <c r="GG44" s="148"/>
      <c r="GH44" s="148"/>
      <c r="GI44" s="148"/>
      <c r="GJ44" s="148"/>
      <c r="GK44" s="148"/>
      <c r="GL44" s="148"/>
      <c r="GM44" s="148"/>
      <c r="GN44" s="148"/>
      <c r="GO44" s="148"/>
      <c r="GP44" s="148"/>
      <c r="GQ44" s="148"/>
      <c r="GR44" s="148"/>
      <c r="GS44" s="148"/>
      <c r="GT44" s="148"/>
      <c r="GU44" s="148"/>
      <c r="GV44" s="148"/>
      <c r="GW44" s="148"/>
      <c r="GX44" s="148"/>
      <c r="GY44" s="148"/>
      <c r="GZ44" s="148"/>
      <c r="HA44" s="148"/>
      <c r="HB44" s="148"/>
      <c r="HC44" s="148"/>
      <c r="HD44" s="148"/>
      <c r="HE44" s="148"/>
      <c r="HF44" s="148"/>
      <c r="HG44" s="148"/>
      <c r="HH44" s="148"/>
      <c r="HI44" s="148"/>
      <c r="HJ44" s="148"/>
      <c r="HK44" s="148"/>
      <c r="HL44" s="148"/>
      <c r="HM44" s="148"/>
      <c r="HN44" s="148"/>
      <c r="HO44" s="148"/>
      <c r="HP44" s="148"/>
      <c r="HQ44" s="148"/>
      <c r="HR44" s="148"/>
      <c r="HS44" s="148"/>
      <c r="HT44" s="148"/>
      <c r="HU44" s="148"/>
      <c r="HV44" s="148"/>
      <c r="HW44" s="148"/>
      <c r="HX44" s="148"/>
      <c r="HY44" s="148"/>
      <c r="HZ44" s="148"/>
      <c r="IA44" s="148"/>
      <c r="IB44" s="148"/>
      <c r="IC44" s="148"/>
      <c r="ID44" s="148"/>
      <c r="IE44" s="148"/>
      <c r="IF44" s="148"/>
      <c r="IG44" s="148"/>
      <c r="IH44" s="148"/>
      <c r="II44" s="148"/>
      <c r="IJ44" s="148"/>
      <c r="IK44" s="148"/>
      <c r="IL44" s="148"/>
      <c r="IM44" s="148"/>
      <c r="IN44" s="148"/>
      <c r="IO44" s="148"/>
      <c r="IP44" s="148"/>
      <c r="IQ44" s="148"/>
      <c r="IR44" s="148"/>
      <c r="IS44" s="148"/>
      <c r="IT44" s="148"/>
      <c r="IU44" s="148"/>
      <c r="IV44" s="148"/>
      <c r="IW44" s="148"/>
      <c r="IX44" s="148"/>
      <c r="IY44" s="148"/>
      <c r="IZ44" s="148"/>
      <c r="JA44" s="148"/>
      <c r="JB44" s="148"/>
      <c r="JC44" s="148"/>
      <c r="JD44" s="148"/>
      <c r="JE44" s="148"/>
      <c r="JF44" s="148"/>
      <c r="JG44" s="148"/>
      <c r="JH44" s="148"/>
      <c r="JI44" s="148"/>
      <c r="JJ44" s="148"/>
      <c r="JK44" s="148"/>
      <c r="JL44" s="148"/>
      <c r="JM44" s="148"/>
      <c r="JN44" s="148"/>
      <c r="JO44" s="148"/>
      <c r="JP44" s="148"/>
      <c r="JQ44" s="148"/>
      <c r="JR44" s="148"/>
      <c r="JS44" s="148"/>
      <c r="JT44" s="148"/>
      <c r="JU44" s="148"/>
      <c r="JV44" s="148"/>
      <c r="JW44" s="148"/>
      <c r="JX44" s="148"/>
      <c r="JY44" s="148"/>
      <c r="JZ44" s="148"/>
      <c r="KA44" s="148"/>
      <c r="KB44" s="148"/>
      <c r="KC44" s="148"/>
      <c r="KD44" s="148"/>
      <c r="KE44" s="148"/>
      <c r="KF44" s="148"/>
      <c r="KG44" s="148"/>
      <c r="KH44" s="148"/>
      <c r="KI44" s="148"/>
      <c r="KJ44" s="148"/>
      <c r="KK44" s="148"/>
      <c r="KL44" s="148"/>
      <c r="KM44" s="148"/>
      <c r="KN44" s="148"/>
      <c r="KO44" s="148"/>
      <c r="KP44" s="148"/>
      <c r="KQ44" s="148"/>
      <c r="KR44" s="148"/>
      <c r="KS44" s="148"/>
      <c r="KT44" s="148"/>
      <c r="KU44" s="148"/>
      <c r="KV44" s="148"/>
      <c r="KW44" s="148"/>
      <c r="KX44" s="148"/>
      <c r="KY44" s="148"/>
      <c r="KZ44" s="148"/>
      <c r="LA44" s="148"/>
      <c r="LB44" s="148"/>
      <c r="LC44" s="148"/>
      <c r="LD44" s="148"/>
      <c r="LE44" s="148"/>
      <c r="LF44" s="148"/>
      <c r="LG44" s="148"/>
      <c r="LH44" s="148"/>
      <c r="LI44" s="148"/>
      <c r="LJ44" s="148"/>
      <c r="LK44" s="148"/>
      <c r="LL44" s="148"/>
      <c r="LM44" s="148"/>
      <c r="LN44" s="148"/>
      <c r="LO44" s="148"/>
      <c r="LP44" s="148"/>
      <c r="LQ44" s="148"/>
      <c r="LR44" s="148"/>
      <c r="LS44" s="148"/>
      <c r="LT44" s="148"/>
      <c r="LU44" s="148"/>
      <c r="LV44" s="148"/>
      <c r="LW44" s="148"/>
      <c r="LX44" s="148"/>
      <c r="LY44" s="148"/>
      <c r="LZ44" s="148"/>
      <c r="MA44" s="148"/>
      <c r="MB44" s="148"/>
      <c r="MC44" s="148"/>
      <c r="MD44" s="148"/>
      <c r="ME44" s="148"/>
      <c r="MF44" s="148"/>
      <c r="MG44" s="148"/>
      <c r="MH44" s="148"/>
      <c r="MI44" s="148"/>
      <c r="MJ44" s="148"/>
      <c r="MK44" s="148"/>
      <c r="ML44" s="148"/>
      <c r="MM44" s="148"/>
      <c r="MN44" s="148"/>
      <c r="MO44" s="148"/>
      <c r="MP44" s="148"/>
      <c r="MQ44" s="148"/>
      <c r="MR44" s="148"/>
      <c r="MS44" s="148"/>
      <c r="MT44" s="148"/>
      <c r="MU44" s="148"/>
      <c r="MV44" s="148"/>
      <c r="MW44" s="148"/>
      <c r="MX44" s="148"/>
      <c r="MY44" s="148"/>
      <c r="MZ44" s="148"/>
      <c r="NA44" s="148"/>
      <c r="NB44" s="148"/>
      <c r="NC44" s="148"/>
      <c r="ND44" s="148"/>
      <c r="NE44" s="148"/>
      <c r="NF44" s="148"/>
      <c r="NG44" s="148"/>
      <c r="NH44" s="148"/>
      <c r="NI44" s="148"/>
      <c r="NJ44" s="148"/>
      <c r="NK44" s="148"/>
      <c r="NL44" s="148"/>
      <c r="NM44" s="148"/>
      <c r="NN44" s="148"/>
      <c r="NO44" s="148"/>
      <c r="NP44" s="148"/>
      <c r="NQ44" s="148"/>
      <c r="NR44" s="148"/>
      <c r="NS44" s="148"/>
      <c r="NT44" s="148"/>
      <c r="NU44" s="148"/>
      <c r="NV44" s="148"/>
      <c r="NW44" s="148"/>
      <c r="NX44" s="148"/>
      <c r="NY44" s="148"/>
      <c r="NZ44" s="148"/>
      <c r="OA44" s="148"/>
      <c r="OB44" s="148"/>
      <c r="OC44" s="148"/>
      <c r="OD44" s="148"/>
      <c r="OE44" s="148"/>
      <c r="OF44" s="148"/>
      <c r="OG44" s="148"/>
      <c r="OH44" s="148"/>
      <c r="OI44" s="148"/>
      <c r="OJ44" s="148"/>
      <c r="OK44" s="148"/>
      <c r="OL44" s="148"/>
      <c r="OM44" s="148"/>
      <c r="ON44" s="148"/>
      <c r="OO44" s="148"/>
      <c r="OP44" s="148"/>
      <c r="OQ44" s="148"/>
      <c r="OR44" s="148"/>
      <c r="OS44" s="148"/>
      <c r="OT44" s="148"/>
      <c r="OU44" s="148"/>
      <c r="OV44" s="148"/>
      <c r="OW44" s="148"/>
      <c r="OX44" s="148"/>
      <c r="OY44" s="148"/>
      <c r="OZ44" s="148"/>
      <c r="PA44" s="148"/>
      <c r="PB44" s="148"/>
      <c r="PC44" s="148"/>
      <c r="PD44" s="148"/>
      <c r="PE44" s="148"/>
      <c r="PF44" s="148"/>
      <c r="PG44" s="148"/>
      <c r="PH44" s="148"/>
      <c r="PI44" s="148"/>
      <c r="PJ44" s="148"/>
      <c r="PK44" s="148"/>
      <c r="PL44" s="148"/>
      <c r="PM44" s="148"/>
      <c r="PN44" s="148"/>
      <c r="PO44" s="148"/>
      <c r="PP44" s="148"/>
      <c r="PQ44" s="148"/>
      <c r="PR44" s="148"/>
      <c r="PS44" s="148"/>
      <c r="PT44" s="148"/>
      <c r="PU44" s="148"/>
      <c r="PV44" s="148"/>
      <c r="PW44" s="148"/>
      <c r="PX44" s="148"/>
      <c r="PY44" s="148"/>
      <c r="PZ44" s="148"/>
      <c r="QA44" s="148"/>
      <c r="QB44" s="148"/>
      <c r="QC44" s="148"/>
      <c r="QD44" s="148"/>
      <c r="QE44" s="148"/>
      <c r="QF44" s="148"/>
      <c r="QG44" s="148"/>
      <c r="QH44" s="148"/>
      <c r="QI44" s="148"/>
      <c r="QJ44" s="148"/>
      <c r="QK44" s="148"/>
      <c r="QL44" s="148"/>
      <c r="QM44" s="148"/>
      <c r="QN44" s="148"/>
      <c r="QO44" s="148"/>
      <c r="QP44" s="148"/>
      <c r="QQ44" s="148"/>
      <c r="QR44" s="148"/>
      <c r="QS44" s="148"/>
      <c r="QT44" s="148"/>
      <c r="QU44" s="148"/>
      <c r="QV44" s="148"/>
      <c r="QW44" s="148"/>
      <c r="QX44" s="148"/>
      <c r="QY44" s="148"/>
      <c r="QZ44" s="148"/>
      <c r="RA44" s="148"/>
      <c r="RB44" s="148"/>
      <c r="RC44" s="148"/>
      <c r="RD44" s="148"/>
      <c r="RE44" s="148"/>
      <c r="RF44" s="148"/>
      <c r="RG44" s="148"/>
      <c r="RH44" s="148"/>
      <c r="RI44" s="148"/>
      <c r="RJ44" s="148"/>
      <c r="RK44" s="148"/>
      <c r="RL44" s="148"/>
      <c r="RM44" s="148"/>
      <c r="RN44" s="148"/>
      <c r="RO44" s="148"/>
      <c r="RP44" s="148"/>
      <c r="RQ44" s="148"/>
      <c r="RR44" s="148"/>
      <c r="RS44" s="148"/>
      <c r="RT44" s="148"/>
      <c r="RU44" s="148"/>
      <c r="RV44" s="148"/>
      <c r="RW44" s="148"/>
      <c r="RX44" s="148"/>
      <c r="RY44" s="148"/>
      <c r="RZ44" s="148"/>
      <c r="SA44" s="148"/>
      <c r="SB44" s="148"/>
      <c r="SC44" s="148"/>
      <c r="SD44" s="148"/>
      <c r="SE44" s="148"/>
      <c r="SF44" s="148"/>
      <c r="SG44" s="148"/>
      <c r="SH44" s="148"/>
      <c r="SI44" s="148"/>
      <c r="SJ44" s="148"/>
      <c r="SK44" s="148"/>
      <c r="SL44" s="148"/>
      <c r="SM44" s="148"/>
      <c r="SN44" s="148"/>
      <c r="SO44" s="148"/>
      <c r="SP44" s="148"/>
      <c r="SQ44" s="148"/>
      <c r="SR44" s="148"/>
      <c r="SS44" s="148"/>
      <c r="ST44" s="148"/>
      <c r="SU44" s="148"/>
      <c r="SV44" s="148"/>
      <c r="SW44" s="148"/>
      <c r="SX44" s="148"/>
      <c r="SY44" s="148"/>
      <c r="SZ44" s="148"/>
      <c r="TA44" s="148"/>
      <c r="TB44" s="148"/>
      <c r="TC44" s="148"/>
      <c r="TD44" s="148"/>
      <c r="TE44" s="148"/>
      <c r="TF44" s="148"/>
      <c r="TG44" s="148"/>
      <c r="TH44" s="148"/>
      <c r="TI44" s="148"/>
      <c r="TJ44" s="148"/>
      <c r="TK44" s="148"/>
      <c r="TL44" s="148"/>
      <c r="TM44" s="148"/>
      <c r="TN44" s="148"/>
      <c r="TO44" s="148"/>
      <c r="TP44" s="148"/>
      <c r="TQ44" s="148"/>
      <c r="TR44" s="148"/>
      <c r="TS44" s="148"/>
      <c r="TT44" s="148"/>
      <c r="TU44" s="148"/>
      <c r="TV44" s="148"/>
      <c r="TW44" s="148"/>
      <c r="TX44" s="148"/>
      <c r="TY44" s="148"/>
      <c r="TZ44" s="148"/>
      <c r="UA44" s="148"/>
      <c r="UB44" s="148"/>
      <c r="UC44" s="148"/>
      <c r="UD44" s="148"/>
      <c r="UE44" s="148"/>
      <c r="UF44" s="148"/>
      <c r="UG44" s="148"/>
      <c r="UH44" s="148"/>
      <c r="UI44" s="148"/>
      <c r="UJ44" s="148"/>
      <c r="UK44" s="148"/>
      <c r="UL44" s="148"/>
      <c r="UM44" s="148"/>
      <c r="UN44" s="148"/>
      <c r="UO44" s="148"/>
      <c r="UP44" s="148"/>
      <c r="UQ44" s="148"/>
      <c r="UR44" s="148"/>
      <c r="US44" s="148"/>
      <c r="UT44" s="148"/>
      <c r="UU44" s="148"/>
      <c r="UV44" s="148"/>
      <c r="UW44" s="148"/>
      <c r="UX44" s="148"/>
      <c r="UY44" s="148"/>
      <c r="UZ44" s="148"/>
      <c r="VA44" s="148"/>
      <c r="VB44" s="148"/>
      <c r="VC44" s="148"/>
      <c r="VD44" s="148"/>
      <c r="VE44" s="148"/>
      <c r="VF44" s="148"/>
      <c r="VG44" s="148"/>
      <c r="VH44" s="148"/>
      <c r="VI44" s="148"/>
      <c r="VJ44" s="148"/>
      <c r="VK44" s="148"/>
      <c r="VL44" s="148"/>
      <c r="VM44" s="148"/>
      <c r="VN44" s="148"/>
      <c r="VO44" s="148"/>
      <c r="VP44" s="148"/>
      <c r="VQ44" s="148"/>
      <c r="VR44" s="148"/>
      <c r="VS44" s="148"/>
      <c r="VT44" s="148"/>
      <c r="VU44" s="148"/>
      <c r="VV44" s="148"/>
      <c r="VW44" s="148"/>
      <c r="VX44" s="148"/>
      <c r="VY44" s="148"/>
      <c r="VZ44" s="148"/>
      <c r="WA44" s="148"/>
      <c r="WB44" s="148"/>
      <c r="WC44" s="148"/>
      <c r="WD44" s="148"/>
      <c r="WE44" s="148"/>
      <c r="WF44" s="148"/>
      <c r="WG44" s="148"/>
      <c r="WH44" s="148"/>
      <c r="WI44" s="148"/>
      <c r="WJ44" s="148"/>
      <c r="WK44" s="148"/>
      <c r="WL44" s="148"/>
      <c r="WM44" s="148"/>
      <c r="WN44" s="148"/>
      <c r="WO44" s="148"/>
      <c r="WP44" s="148"/>
      <c r="WQ44" s="148"/>
      <c r="WR44" s="148"/>
      <c r="WS44" s="148"/>
      <c r="WT44" s="148"/>
      <c r="WU44" s="148"/>
      <c r="WV44" s="148"/>
      <c r="WW44" s="148"/>
      <c r="WX44" s="148"/>
      <c r="WY44" s="148"/>
      <c r="WZ44" s="148"/>
      <c r="XA44" s="148"/>
      <c r="XB44" s="148"/>
      <c r="XC44" s="148"/>
      <c r="XD44" s="148"/>
      <c r="XE44" s="148"/>
      <c r="XF44" s="148"/>
      <c r="XG44" s="148"/>
      <c r="XH44" s="148"/>
      <c r="XI44" s="148"/>
      <c r="XJ44" s="148"/>
      <c r="XK44" s="148"/>
      <c r="XL44" s="148"/>
      <c r="XM44" s="148"/>
      <c r="XN44" s="148"/>
      <c r="XO44" s="148"/>
      <c r="XP44" s="148"/>
      <c r="XQ44" s="148"/>
      <c r="XR44" s="148"/>
      <c r="XS44" s="148"/>
      <c r="XT44" s="148"/>
      <c r="XU44" s="148"/>
      <c r="XV44" s="148"/>
      <c r="XW44" s="148"/>
      <c r="XX44" s="148"/>
      <c r="XY44" s="148"/>
      <c r="XZ44" s="148"/>
      <c r="YA44" s="148"/>
      <c r="YB44" s="148"/>
      <c r="YC44" s="148"/>
      <c r="YD44" s="148"/>
      <c r="YE44" s="148"/>
      <c r="YF44" s="148"/>
      <c r="YG44" s="148"/>
      <c r="YH44" s="148"/>
      <c r="YI44" s="148"/>
      <c r="YJ44" s="148"/>
      <c r="YK44" s="148"/>
      <c r="YL44" s="148"/>
      <c r="YM44" s="148"/>
      <c r="YN44" s="148"/>
      <c r="YO44" s="148"/>
      <c r="YP44" s="148"/>
      <c r="YQ44" s="148"/>
      <c r="YR44" s="148"/>
      <c r="YS44" s="148"/>
      <c r="YT44" s="148"/>
      <c r="YU44" s="148"/>
      <c r="YV44" s="148"/>
      <c r="YW44" s="148"/>
      <c r="YX44" s="148"/>
      <c r="YY44" s="148"/>
      <c r="YZ44" s="148"/>
      <c r="ZA44" s="148"/>
      <c r="ZB44" s="148"/>
      <c r="ZC44" s="148"/>
      <c r="ZD44" s="148"/>
      <c r="ZE44" s="148"/>
      <c r="ZF44" s="148"/>
      <c r="ZG44" s="148"/>
      <c r="ZH44" s="148"/>
      <c r="ZI44" s="148"/>
      <c r="ZJ44" s="148"/>
      <c r="ZK44" s="148"/>
      <c r="ZL44" s="148"/>
      <c r="ZM44" s="148"/>
      <c r="ZN44" s="148"/>
      <c r="ZO44" s="148"/>
      <c r="ZP44" s="148"/>
      <c r="ZQ44" s="148"/>
      <c r="ZR44" s="148"/>
      <c r="ZS44" s="148"/>
      <c r="ZT44" s="148"/>
      <c r="ZU44" s="148"/>
      <c r="ZV44" s="148"/>
      <c r="ZW44" s="148"/>
      <c r="ZX44" s="148"/>
      <c r="ZY44" s="148"/>
      <c r="ZZ44" s="148"/>
      <c r="AAA44" s="148"/>
      <c r="AAB44" s="148"/>
      <c r="AAC44" s="148"/>
      <c r="AAD44" s="148"/>
      <c r="AAE44" s="148"/>
      <c r="AAF44" s="148"/>
      <c r="AAG44" s="148"/>
      <c r="AAH44" s="148"/>
      <c r="AAI44" s="148"/>
      <c r="AAJ44" s="148"/>
      <c r="AAK44" s="148"/>
      <c r="AAL44" s="148"/>
      <c r="AAM44" s="148"/>
      <c r="AAN44" s="148"/>
      <c r="AAO44" s="148"/>
      <c r="AAP44" s="148"/>
      <c r="AAQ44" s="148"/>
      <c r="AAR44" s="148"/>
      <c r="AAS44" s="148"/>
      <c r="AAT44" s="148"/>
      <c r="AAU44" s="148"/>
      <c r="AAV44" s="148"/>
      <c r="AAW44" s="148"/>
      <c r="AAX44" s="148"/>
      <c r="AAY44" s="148"/>
      <c r="AAZ44" s="148"/>
      <c r="ABA44" s="148"/>
      <c r="ABB44" s="148"/>
      <c r="ABC44" s="148"/>
      <c r="ABD44" s="148"/>
      <c r="ABE44" s="148"/>
      <c r="ABF44" s="148"/>
      <c r="ABG44" s="148"/>
      <c r="ABH44" s="148"/>
      <c r="ABI44" s="148"/>
      <c r="ABJ44" s="148"/>
      <c r="ABK44" s="148"/>
      <c r="ABL44" s="148"/>
      <c r="ABM44" s="148"/>
      <c r="ABN44" s="148"/>
      <c r="ABO44" s="148"/>
      <c r="ABP44" s="148"/>
      <c r="ABQ44" s="148"/>
      <c r="ABR44" s="148"/>
      <c r="ABS44" s="148"/>
      <c r="ABT44" s="148"/>
      <c r="ABU44" s="148"/>
      <c r="ABV44" s="148"/>
      <c r="ABW44" s="148"/>
      <c r="ABX44" s="148"/>
      <c r="ABY44" s="148"/>
      <c r="ABZ44" s="148"/>
      <c r="ACA44" s="148"/>
      <c r="ACB44" s="148"/>
      <c r="ACC44" s="148"/>
      <c r="ACD44" s="148"/>
      <c r="ACE44" s="148"/>
      <c r="ACF44" s="148"/>
      <c r="ACG44" s="148"/>
      <c r="ACH44" s="148"/>
      <c r="ACI44" s="148"/>
      <c r="ACJ44" s="148"/>
      <c r="ACK44" s="148"/>
      <c r="ACL44" s="148"/>
      <c r="ACM44" s="148"/>
      <c r="ACN44" s="148"/>
      <c r="ACO44" s="148"/>
      <c r="ACP44" s="148"/>
      <c r="ACQ44" s="148"/>
      <c r="ACR44" s="148"/>
      <c r="ACS44" s="148"/>
      <c r="ACT44" s="148"/>
      <c r="ACU44" s="148"/>
      <c r="ACV44" s="148"/>
      <c r="ACW44" s="148"/>
      <c r="ACX44" s="148"/>
      <c r="ACY44" s="148"/>
      <c r="ACZ44" s="148"/>
      <c r="ADA44" s="148"/>
      <c r="ADB44" s="148"/>
      <c r="ADC44" s="148"/>
      <c r="ADD44" s="148"/>
      <c r="ADE44" s="148"/>
      <c r="ADF44" s="148"/>
      <c r="ADG44" s="148"/>
      <c r="ADH44" s="148"/>
      <c r="ADI44" s="148"/>
      <c r="ADJ44" s="148"/>
      <c r="ADK44" s="148"/>
      <c r="ADL44" s="148"/>
      <c r="ADM44" s="148"/>
      <c r="ADN44" s="148"/>
      <c r="ADO44" s="148"/>
      <c r="ADP44" s="148"/>
      <c r="ADQ44" s="148"/>
      <c r="ADR44" s="148"/>
      <c r="ADS44" s="148"/>
      <c r="ADT44" s="148"/>
      <c r="ADU44" s="148"/>
      <c r="ADV44" s="148"/>
      <c r="ADW44" s="148"/>
      <c r="ADX44" s="148"/>
      <c r="ADY44" s="148"/>
      <c r="ADZ44" s="148"/>
      <c r="AEA44" s="148"/>
      <c r="AEB44" s="148"/>
      <c r="AEC44" s="148"/>
      <c r="AED44" s="148"/>
      <c r="AEE44" s="148"/>
      <c r="AEF44" s="148"/>
      <c r="AEG44" s="148"/>
      <c r="AEH44" s="148"/>
      <c r="AEI44" s="148"/>
      <c r="AEJ44" s="148"/>
      <c r="AEK44" s="148"/>
      <c r="AEL44" s="148"/>
      <c r="AEM44" s="148"/>
      <c r="AEN44" s="148"/>
      <c r="AEO44" s="148"/>
      <c r="AEP44" s="148"/>
      <c r="AEQ44" s="148"/>
      <c r="AER44" s="148"/>
      <c r="AES44" s="148"/>
      <c r="AET44" s="148"/>
      <c r="AEU44" s="148"/>
      <c r="AEV44" s="148"/>
      <c r="AEW44" s="148"/>
      <c r="AEX44" s="148"/>
      <c r="AEY44" s="148"/>
      <c r="AEZ44" s="148"/>
      <c r="AFA44" s="148"/>
      <c r="AFB44" s="148"/>
      <c r="AFC44" s="148"/>
      <c r="AFD44" s="148"/>
      <c r="AFE44" s="148"/>
      <c r="AFF44" s="148"/>
      <c r="AFG44" s="148"/>
      <c r="AFH44" s="148"/>
      <c r="AFI44" s="148"/>
      <c r="AFJ44" s="148"/>
      <c r="AFK44" s="148"/>
      <c r="AFL44" s="148"/>
      <c r="AFM44" s="148"/>
      <c r="AFN44" s="148"/>
      <c r="AFO44" s="148"/>
      <c r="AFP44" s="148"/>
      <c r="AFQ44" s="148"/>
      <c r="AFR44" s="148"/>
      <c r="AFS44" s="148"/>
      <c r="AFT44" s="148"/>
      <c r="AFU44" s="148"/>
      <c r="AFV44" s="148"/>
      <c r="AFW44" s="148"/>
      <c r="AFX44" s="148"/>
      <c r="AFY44" s="148"/>
      <c r="AFZ44" s="148"/>
      <c r="AGA44" s="148"/>
      <c r="AGB44" s="148"/>
      <c r="AGC44" s="148"/>
      <c r="AGD44" s="148"/>
      <c r="AGE44" s="148"/>
      <c r="AGF44" s="148"/>
      <c r="AGG44" s="148"/>
      <c r="AGH44" s="148"/>
      <c r="AGI44" s="148"/>
      <c r="AGJ44" s="148"/>
      <c r="AGK44" s="148"/>
      <c r="AGL44" s="148"/>
      <c r="AGM44" s="148"/>
      <c r="AGN44" s="148"/>
      <c r="AGO44" s="148"/>
      <c r="AGP44" s="148"/>
      <c r="AGQ44" s="148"/>
      <c r="AGR44" s="148"/>
      <c r="AGS44" s="148"/>
      <c r="AGT44" s="148"/>
      <c r="AGU44" s="148"/>
      <c r="AGV44" s="148"/>
      <c r="AGW44" s="148"/>
      <c r="AGX44" s="148"/>
      <c r="AGY44" s="148"/>
      <c r="AGZ44" s="148"/>
      <c r="AHA44" s="148"/>
      <c r="AHB44" s="148"/>
      <c r="AHC44" s="148"/>
      <c r="AHD44" s="148"/>
      <c r="AHE44" s="148"/>
      <c r="AHF44" s="148"/>
      <c r="AHG44" s="148"/>
      <c r="AHH44" s="148"/>
      <c r="AHI44" s="148"/>
      <c r="AHJ44" s="148"/>
      <c r="AHK44" s="148"/>
      <c r="AHL44" s="148"/>
      <c r="AHM44" s="148"/>
      <c r="AHN44" s="148"/>
      <c r="AHO44" s="148"/>
      <c r="AHP44" s="148"/>
      <c r="AHQ44" s="148"/>
      <c r="AHR44" s="148"/>
      <c r="AHS44" s="148"/>
      <c r="AHT44" s="148"/>
      <c r="AHU44" s="148"/>
      <c r="AHV44" s="148"/>
      <c r="AHW44" s="148"/>
      <c r="AHX44" s="148"/>
      <c r="AHY44" s="148"/>
      <c r="AHZ44" s="148"/>
      <c r="AIA44" s="148"/>
      <c r="AIB44" s="148"/>
      <c r="AIC44" s="148"/>
      <c r="AID44" s="148"/>
      <c r="AIE44" s="148"/>
      <c r="AIF44" s="148"/>
      <c r="AIG44" s="148"/>
      <c r="AIH44" s="148"/>
      <c r="AII44" s="148"/>
      <c r="AIJ44" s="148"/>
      <c r="AIK44" s="148"/>
      <c r="AIL44" s="148"/>
      <c r="AIM44" s="148"/>
      <c r="AIN44" s="148"/>
      <c r="AIO44" s="148"/>
      <c r="AIP44" s="148"/>
      <c r="AIQ44" s="148"/>
      <c r="AIR44" s="148"/>
      <c r="AIS44" s="148"/>
      <c r="AIT44" s="148"/>
      <c r="AIU44" s="148"/>
      <c r="AIV44" s="148"/>
      <c r="AIW44" s="148"/>
      <c r="AIX44" s="148"/>
      <c r="AIY44" s="148"/>
      <c r="AIZ44" s="148"/>
      <c r="AJA44" s="148"/>
      <c r="AJB44" s="148"/>
      <c r="AJC44" s="148"/>
      <c r="AJD44" s="148"/>
      <c r="AJE44" s="148"/>
      <c r="AJF44" s="148"/>
      <c r="AJG44" s="148"/>
      <c r="AJH44" s="148"/>
      <c r="AJI44" s="148"/>
      <c r="AJJ44" s="148"/>
      <c r="AJK44" s="148"/>
      <c r="AJL44" s="148"/>
      <c r="AJM44" s="148"/>
      <c r="AJN44" s="148"/>
      <c r="AJO44" s="148"/>
      <c r="AJP44" s="148"/>
      <c r="AJQ44" s="148"/>
      <c r="AJR44" s="148"/>
      <c r="AJS44" s="148"/>
      <c r="AJT44" s="148"/>
      <c r="AJU44" s="148"/>
      <c r="AJV44" s="148"/>
      <c r="AJW44" s="148"/>
      <c r="AJX44" s="148"/>
      <c r="AJY44" s="148"/>
      <c r="AJZ44" s="148"/>
      <c r="AKA44" s="148"/>
      <c r="AKB44" s="148"/>
      <c r="AKC44" s="148"/>
      <c r="AKD44" s="148"/>
      <c r="AKE44" s="148"/>
      <c r="AKF44" s="148"/>
      <c r="AKG44" s="148"/>
      <c r="AKH44" s="148"/>
      <c r="AKI44" s="148"/>
      <c r="AKJ44" s="148"/>
      <c r="AKK44" s="148"/>
      <c r="AKL44" s="148"/>
      <c r="AKM44" s="148"/>
      <c r="AKN44" s="148"/>
      <c r="AKO44" s="148"/>
      <c r="AKP44" s="148"/>
      <c r="AKQ44" s="148"/>
      <c r="AKR44" s="148"/>
      <c r="AKS44" s="148"/>
      <c r="AKT44" s="148"/>
      <c r="AKU44" s="148"/>
      <c r="AKV44" s="148"/>
      <c r="AKW44" s="148"/>
      <c r="AKX44" s="148"/>
      <c r="AKY44" s="148"/>
      <c r="AKZ44" s="148"/>
      <c r="ALA44" s="148"/>
      <c r="ALB44" s="148"/>
      <c r="ALC44" s="148"/>
      <c r="ALD44" s="148"/>
      <c r="ALE44" s="148"/>
      <c r="ALF44" s="148"/>
      <c r="ALG44" s="148"/>
      <c r="ALH44" s="148"/>
      <c r="ALI44" s="148"/>
      <c r="ALJ44" s="148"/>
      <c r="ALK44" s="148"/>
      <c r="ALL44" s="148"/>
      <c r="ALM44" s="148"/>
      <c r="ALN44" s="148"/>
      <c r="ALO44" s="148"/>
      <c r="ALP44" s="148"/>
      <c r="ALQ44" s="148"/>
      <c r="ALR44" s="148"/>
      <c r="ALS44" s="148"/>
      <c r="ALT44" s="148"/>
      <c r="ALU44" s="148"/>
      <c r="ALV44" s="148"/>
      <c r="ALW44" s="148"/>
      <c r="ALX44" s="148"/>
      <c r="ALY44" s="148"/>
      <c r="ALZ44" s="148"/>
      <c r="AMA44" s="148"/>
      <c r="AMB44" s="148"/>
      <c r="AMC44" s="148"/>
      <c r="AMD44" s="148"/>
      <c r="AME44" s="148"/>
      <c r="AMF44" s="148"/>
      <c r="AMG44" s="148"/>
      <c r="AMH44" s="148"/>
      <c r="AMI44" s="148"/>
      <c r="AMJ44" s="148"/>
      <c r="AMK44" s="148"/>
      <c r="AML44" s="148"/>
    </row>
    <row r="45" spans="1:1026" s="142" customFormat="1">
      <c r="A45" s="148" t="str">
        <f t="shared" si="0"/>
        <v>LOAN.HOCRM_C_APPROVED</v>
      </c>
      <c r="B45" s="134">
        <f t="shared" si="4"/>
        <v>110041</v>
      </c>
      <c r="C45" s="155">
        <v>0</v>
      </c>
      <c r="D45" s="155">
        <v>1</v>
      </c>
      <c r="E45" s="155">
        <f t="shared" si="1"/>
        <v>100000</v>
      </c>
      <c r="F45" s="155">
        <v>100000</v>
      </c>
      <c r="G45" s="155" t="s">
        <v>34</v>
      </c>
      <c r="H45" s="155">
        <v>100000</v>
      </c>
      <c r="I45" s="148" t="s">
        <v>505</v>
      </c>
      <c r="J45" s="155">
        <f>VLOOKUP(I45,T_FSM_TYPE!$A:$B,2,0)</f>
        <v>110000</v>
      </c>
      <c r="K45" s="142" t="s">
        <v>597</v>
      </c>
      <c r="L45" s="148" t="s">
        <v>37</v>
      </c>
      <c r="M45" s="216" t="str">
        <f t="shared" si="2"/>
        <v>HOCRM_C_APPROVED</v>
      </c>
      <c r="N45" s="145" t="str">
        <f t="shared" si="3"/>
        <v>INSERT INTO T_FSM_STATE VALUES(110041, 0, 1, 100000, 100000, GETDATE(), 100000, 110000, 'HOCRM_C_APPROVED', '?' ,'HOCRM_C_APPROVED')</v>
      </c>
      <c r="O45" s="148"/>
      <c r="P45" s="148"/>
      <c r="Q45" s="148"/>
      <c r="R45" s="148"/>
      <c r="S45" s="148"/>
      <c r="T45" s="148"/>
      <c r="U45" s="148"/>
      <c r="V45" s="148"/>
      <c r="W45" s="148"/>
      <c r="X45" s="148"/>
      <c r="Y45" s="148"/>
      <c r="Z45" s="148"/>
      <c r="AA45" s="148"/>
      <c r="AB45" s="148"/>
      <c r="AC45" s="148"/>
      <c r="AD45" s="148"/>
      <c r="AE45" s="148"/>
      <c r="AF45" s="148"/>
      <c r="AG45" s="148"/>
      <c r="AH45" s="148"/>
      <c r="AI45" s="148"/>
      <c r="AJ45" s="148"/>
      <c r="AK45" s="148"/>
      <c r="AL45" s="148"/>
      <c r="AM45" s="148"/>
      <c r="AN45" s="148"/>
      <c r="AO45" s="148"/>
      <c r="AP45" s="148"/>
      <c r="AQ45" s="148"/>
      <c r="AR45" s="148"/>
      <c r="AS45" s="148"/>
      <c r="AT45" s="148"/>
      <c r="AU45" s="148"/>
      <c r="AV45" s="148"/>
      <c r="AW45" s="148"/>
      <c r="AX45" s="148"/>
      <c r="AY45" s="148"/>
      <c r="AZ45" s="148"/>
      <c r="BA45" s="148"/>
      <c r="BB45" s="148"/>
      <c r="BC45" s="148"/>
      <c r="BD45" s="148"/>
      <c r="BE45" s="148"/>
      <c r="BF45" s="148"/>
      <c r="BG45" s="148"/>
      <c r="BH45" s="148"/>
      <c r="BI45" s="148"/>
      <c r="BJ45" s="148"/>
      <c r="BK45" s="148"/>
      <c r="BL45" s="148"/>
      <c r="BM45" s="148"/>
      <c r="BN45" s="148"/>
      <c r="BO45" s="148"/>
      <c r="BP45" s="148"/>
      <c r="BQ45" s="148"/>
      <c r="BR45" s="148"/>
      <c r="BS45" s="148"/>
      <c r="BT45" s="148"/>
      <c r="BU45" s="148"/>
      <c r="BV45" s="148"/>
      <c r="BW45" s="148"/>
      <c r="BX45" s="148"/>
      <c r="BY45" s="148"/>
      <c r="BZ45" s="148"/>
      <c r="CA45" s="148"/>
      <c r="CB45" s="148"/>
      <c r="CC45" s="148"/>
      <c r="CD45" s="148"/>
      <c r="CE45" s="148"/>
      <c r="CF45" s="148"/>
      <c r="CG45" s="148"/>
      <c r="CH45" s="148"/>
      <c r="CI45" s="148"/>
      <c r="CJ45" s="148"/>
      <c r="CK45" s="148"/>
      <c r="CL45" s="148"/>
      <c r="CM45" s="148"/>
      <c r="CN45" s="148"/>
      <c r="CO45" s="148"/>
      <c r="CP45" s="148"/>
      <c r="CQ45" s="148"/>
      <c r="CR45" s="148"/>
      <c r="CS45" s="148"/>
      <c r="CT45" s="148"/>
      <c r="CU45" s="148"/>
      <c r="CV45" s="148"/>
      <c r="CW45" s="148"/>
      <c r="CX45" s="148"/>
      <c r="CY45" s="148"/>
      <c r="CZ45" s="148"/>
      <c r="DA45" s="148"/>
      <c r="DB45" s="148"/>
      <c r="DC45" s="148"/>
      <c r="DD45" s="148"/>
      <c r="DE45" s="148"/>
      <c r="DF45" s="148"/>
      <c r="DG45" s="148"/>
      <c r="DH45" s="148"/>
      <c r="DI45" s="148"/>
      <c r="DJ45" s="148"/>
      <c r="DK45" s="148"/>
      <c r="DL45" s="148"/>
      <c r="DM45" s="148"/>
      <c r="DN45" s="148"/>
      <c r="DO45" s="148"/>
      <c r="DP45" s="148"/>
      <c r="DQ45" s="148"/>
      <c r="DR45" s="148"/>
      <c r="DS45" s="148"/>
      <c r="DT45" s="148"/>
      <c r="DU45" s="148"/>
      <c r="DV45" s="148"/>
      <c r="DW45" s="148"/>
      <c r="DX45" s="148"/>
      <c r="DY45" s="148"/>
      <c r="DZ45" s="148"/>
      <c r="EA45" s="148"/>
      <c r="EB45" s="148"/>
      <c r="EC45" s="148"/>
      <c r="ED45" s="148"/>
      <c r="EE45" s="148"/>
      <c r="EF45" s="148"/>
      <c r="EG45" s="148"/>
      <c r="EH45" s="148"/>
      <c r="EI45" s="148"/>
      <c r="EJ45" s="148"/>
      <c r="EK45" s="148"/>
      <c r="EL45" s="148"/>
      <c r="EM45" s="148"/>
      <c r="EN45" s="148"/>
      <c r="EO45" s="148"/>
      <c r="EP45" s="148"/>
      <c r="EQ45" s="148"/>
      <c r="ER45" s="148"/>
      <c r="ES45" s="148"/>
      <c r="ET45" s="148"/>
      <c r="EU45" s="148"/>
      <c r="EV45" s="148"/>
      <c r="EW45" s="148"/>
      <c r="EX45" s="148"/>
      <c r="EY45" s="148"/>
      <c r="EZ45" s="148"/>
      <c r="FA45" s="148"/>
      <c r="FB45" s="148"/>
      <c r="FC45" s="148"/>
      <c r="FD45" s="148"/>
      <c r="FE45" s="148"/>
      <c r="FF45" s="148"/>
      <c r="FG45" s="148"/>
      <c r="FH45" s="148"/>
      <c r="FI45" s="148"/>
      <c r="FJ45" s="148"/>
      <c r="FK45" s="148"/>
      <c r="FL45" s="148"/>
      <c r="FM45" s="148"/>
      <c r="FN45" s="148"/>
      <c r="FO45" s="148"/>
      <c r="FP45" s="148"/>
      <c r="FQ45" s="148"/>
      <c r="FR45" s="148"/>
      <c r="FS45" s="148"/>
      <c r="FT45" s="148"/>
      <c r="FU45" s="148"/>
      <c r="FV45" s="148"/>
      <c r="FW45" s="148"/>
      <c r="FX45" s="148"/>
      <c r="FY45" s="148"/>
      <c r="FZ45" s="148"/>
      <c r="GA45" s="148"/>
      <c r="GB45" s="148"/>
      <c r="GC45" s="148"/>
      <c r="GD45" s="148"/>
      <c r="GE45" s="148"/>
      <c r="GF45" s="148"/>
      <c r="GG45" s="148"/>
      <c r="GH45" s="148"/>
      <c r="GI45" s="148"/>
      <c r="GJ45" s="148"/>
      <c r="GK45" s="148"/>
      <c r="GL45" s="148"/>
      <c r="GM45" s="148"/>
      <c r="GN45" s="148"/>
      <c r="GO45" s="148"/>
      <c r="GP45" s="148"/>
      <c r="GQ45" s="148"/>
      <c r="GR45" s="148"/>
      <c r="GS45" s="148"/>
      <c r="GT45" s="148"/>
      <c r="GU45" s="148"/>
      <c r="GV45" s="148"/>
      <c r="GW45" s="148"/>
      <c r="GX45" s="148"/>
      <c r="GY45" s="148"/>
      <c r="GZ45" s="148"/>
      <c r="HA45" s="148"/>
      <c r="HB45" s="148"/>
      <c r="HC45" s="148"/>
      <c r="HD45" s="148"/>
      <c r="HE45" s="148"/>
      <c r="HF45" s="148"/>
      <c r="HG45" s="148"/>
      <c r="HH45" s="148"/>
      <c r="HI45" s="148"/>
      <c r="HJ45" s="148"/>
      <c r="HK45" s="148"/>
      <c r="HL45" s="148"/>
      <c r="HM45" s="148"/>
      <c r="HN45" s="148"/>
      <c r="HO45" s="148"/>
      <c r="HP45" s="148"/>
      <c r="HQ45" s="148"/>
      <c r="HR45" s="148"/>
      <c r="HS45" s="148"/>
      <c r="HT45" s="148"/>
      <c r="HU45" s="148"/>
      <c r="HV45" s="148"/>
      <c r="HW45" s="148"/>
      <c r="HX45" s="148"/>
      <c r="HY45" s="148"/>
      <c r="HZ45" s="148"/>
      <c r="IA45" s="148"/>
      <c r="IB45" s="148"/>
      <c r="IC45" s="148"/>
      <c r="ID45" s="148"/>
      <c r="IE45" s="148"/>
      <c r="IF45" s="148"/>
      <c r="IG45" s="148"/>
      <c r="IH45" s="148"/>
      <c r="II45" s="148"/>
      <c r="IJ45" s="148"/>
      <c r="IK45" s="148"/>
      <c r="IL45" s="148"/>
      <c r="IM45" s="148"/>
      <c r="IN45" s="148"/>
      <c r="IO45" s="148"/>
      <c r="IP45" s="148"/>
      <c r="IQ45" s="148"/>
      <c r="IR45" s="148"/>
      <c r="IS45" s="148"/>
      <c r="IT45" s="148"/>
      <c r="IU45" s="148"/>
      <c r="IV45" s="148"/>
      <c r="IW45" s="148"/>
      <c r="IX45" s="148"/>
      <c r="IY45" s="148"/>
      <c r="IZ45" s="148"/>
      <c r="JA45" s="148"/>
      <c r="JB45" s="148"/>
      <c r="JC45" s="148"/>
      <c r="JD45" s="148"/>
      <c r="JE45" s="148"/>
      <c r="JF45" s="148"/>
      <c r="JG45" s="148"/>
      <c r="JH45" s="148"/>
      <c r="JI45" s="148"/>
      <c r="JJ45" s="148"/>
      <c r="JK45" s="148"/>
      <c r="JL45" s="148"/>
      <c r="JM45" s="148"/>
      <c r="JN45" s="148"/>
      <c r="JO45" s="148"/>
      <c r="JP45" s="148"/>
      <c r="JQ45" s="148"/>
      <c r="JR45" s="148"/>
      <c r="JS45" s="148"/>
      <c r="JT45" s="148"/>
      <c r="JU45" s="148"/>
      <c r="JV45" s="148"/>
      <c r="JW45" s="148"/>
      <c r="JX45" s="148"/>
      <c r="JY45" s="148"/>
      <c r="JZ45" s="148"/>
      <c r="KA45" s="148"/>
      <c r="KB45" s="148"/>
      <c r="KC45" s="148"/>
      <c r="KD45" s="148"/>
      <c r="KE45" s="148"/>
      <c r="KF45" s="148"/>
      <c r="KG45" s="148"/>
      <c r="KH45" s="148"/>
      <c r="KI45" s="148"/>
      <c r="KJ45" s="148"/>
      <c r="KK45" s="148"/>
      <c r="KL45" s="148"/>
      <c r="KM45" s="148"/>
      <c r="KN45" s="148"/>
      <c r="KO45" s="148"/>
      <c r="KP45" s="148"/>
      <c r="KQ45" s="148"/>
      <c r="KR45" s="148"/>
      <c r="KS45" s="148"/>
      <c r="KT45" s="148"/>
      <c r="KU45" s="148"/>
      <c r="KV45" s="148"/>
      <c r="KW45" s="148"/>
      <c r="KX45" s="148"/>
      <c r="KY45" s="148"/>
      <c r="KZ45" s="148"/>
      <c r="LA45" s="148"/>
      <c r="LB45" s="148"/>
      <c r="LC45" s="148"/>
      <c r="LD45" s="148"/>
      <c r="LE45" s="148"/>
      <c r="LF45" s="148"/>
      <c r="LG45" s="148"/>
      <c r="LH45" s="148"/>
      <c r="LI45" s="148"/>
      <c r="LJ45" s="148"/>
      <c r="LK45" s="148"/>
      <c r="LL45" s="148"/>
      <c r="LM45" s="148"/>
      <c r="LN45" s="148"/>
      <c r="LO45" s="148"/>
      <c r="LP45" s="148"/>
      <c r="LQ45" s="148"/>
      <c r="LR45" s="148"/>
      <c r="LS45" s="148"/>
      <c r="LT45" s="148"/>
      <c r="LU45" s="148"/>
      <c r="LV45" s="148"/>
      <c r="LW45" s="148"/>
      <c r="LX45" s="148"/>
      <c r="LY45" s="148"/>
      <c r="LZ45" s="148"/>
      <c r="MA45" s="148"/>
      <c r="MB45" s="148"/>
      <c r="MC45" s="148"/>
      <c r="MD45" s="148"/>
      <c r="ME45" s="148"/>
      <c r="MF45" s="148"/>
      <c r="MG45" s="148"/>
      <c r="MH45" s="148"/>
      <c r="MI45" s="148"/>
      <c r="MJ45" s="148"/>
      <c r="MK45" s="148"/>
      <c r="ML45" s="148"/>
      <c r="MM45" s="148"/>
      <c r="MN45" s="148"/>
      <c r="MO45" s="148"/>
      <c r="MP45" s="148"/>
      <c r="MQ45" s="148"/>
      <c r="MR45" s="148"/>
      <c r="MS45" s="148"/>
      <c r="MT45" s="148"/>
      <c r="MU45" s="148"/>
      <c r="MV45" s="148"/>
      <c r="MW45" s="148"/>
      <c r="MX45" s="148"/>
      <c r="MY45" s="148"/>
      <c r="MZ45" s="148"/>
      <c r="NA45" s="148"/>
      <c r="NB45" s="148"/>
      <c r="NC45" s="148"/>
      <c r="ND45" s="148"/>
      <c r="NE45" s="148"/>
      <c r="NF45" s="148"/>
      <c r="NG45" s="148"/>
      <c r="NH45" s="148"/>
      <c r="NI45" s="148"/>
      <c r="NJ45" s="148"/>
      <c r="NK45" s="148"/>
      <c r="NL45" s="148"/>
      <c r="NM45" s="148"/>
      <c r="NN45" s="148"/>
      <c r="NO45" s="148"/>
      <c r="NP45" s="148"/>
      <c r="NQ45" s="148"/>
      <c r="NR45" s="148"/>
      <c r="NS45" s="148"/>
      <c r="NT45" s="148"/>
      <c r="NU45" s="148"/>
      <c r="NV45" s="148"/>
      <c r="NW45" s="148"/>
      <c r="NX45" s="148"/>
      <c r="NY45" s="148"/>
      <c r="NZ45" s="148"/>
      <c r="OA45" s="148"/>
      <c r="OB45" s="148"/>
      <c r="OC45" s="148"/>
      <c r="OD45" s="148"/>
      <c r="OE45" s="148"/>
      <c r="OF45" s="148"/>
      <c r="OG45" s="148"/>
      <c r="OH45" s="148"/>
      <c r="OI45" s="148"/>
      <c r="OJ45" s="148"/>
      <c r="OK45" s="148"/>
      <c r="OL45" s="148"/>
      <c r="OM45" s="148"/>
      <c r="ON45" s="148"/>
      <c r="OO45" s="148"/>
      <c r="OP45" s="148"/>
      <c r="OQ45" s="148"/>
      <c r="OR45" s="148"/>
      <c r="OS45" s="148"/>
      <c r="OT45" s="148"/>
      <c r="OU45" s="148"/>
      <c r="OV45" s="148"/>
      <c r="OW45" s="148"/>
      <c r="OX45" s="148"/>
      <c r="OY45" s="148"/>
      <c r="OZ45" s="148"/>
      <c r="PA45" s="148"/>
      <c r="PB45" s="148"/>
      <c r="PC45" s="148"/>
      <c r="PD45" s="148"/>
      <c r="PE45" s="148"/>
      <c r="PF45" s="148"/>
      <c r="PG45" s="148"/>
      <c r="PH45" s="148"/>
      <c r="PI45" s="148"/>
      <c r="PJ45" s="148"/>
      <c r="PK45" s="148"/>
      <c r="PL45" s="148"/>
      <c r="PM45" s="148"/>
      <c r="PN45" s="148"/>
      <c r="PO45" s="148"/>
      <c r="PP45" s="148"/>
      <c r="PQ45" s="148"/>
      <c r="PR45" s="148"/>
      <c r="PS45" s="148"/>
      <c r="PT45" s="148"/>
      <c r="PU45" s="148"/>
      <c r="PV45" s="148"/>
      <c r="PW45" s="148"/>
      <c r="PX45" s="148"/>
      <c r="PY45" s="148"/>
      <c r="PZ45" s="148"/>
      <c r="QA45" s="148"/>
      <c r="QB45" s="148"/>
      <c r="QC45" s="148"/>
      <c r="QD45" s="148"/>
      <c r="QE45" s="148"/>
      <c r="QF45" s="148"/>
      <c r="QG45" s="148"/>
      <c r="QH45" s="148"/>
      <c r="QI45" s="148"/>
      <c r="QJ45" s="148"/>
      <c r="QK45" s="148"/>
      <c r="QL45" s="148"/>
      <c r="QM45" s="148"/>
      <c r="QN45" s="148"/>
      <c r="QO45" s="148"/>
      <c r="QP45" s="148"/>
      <c r="QQ45" s="148"/>
      <c r="QR45" s="148"/>
      <c r="QS45" s="148"/>
      <c r="QT45" s="148"/>
      <c r="QU45" s="148"/>
      <c r="QV45" s="148"/>
      <c r="QW45" s="148"/>
      <c r="QX45" s="148"/>
      <c r="QY45" s="148"/>
      <c r="QZ45" s="148"/>
      <c r="RA45" s="148"/>
      <c r="RB45" s="148"/>
      <c r="RC45" s="148"/>
      <c r="RD45" s="148"/>
      <c r="RE45" s="148"/>
      <c r="RF45" s="148"/>
      <c r="RG45" s="148"/>
      <c r="RH45" s="148"/>
      <c r="RI45" s="148"/>
      <c r="RJ45" s="148"/>
      <c r="RK45" s="148"/>
      <c r="RL45" s="148"/>
      <c r="RM45" s="148"/>
      <c r="RN45" s="148"/>
      <c r="RO45" s="148"/>
      <c r="RP45" s="148"/>
      <c r="RQ45" s="148"/>
      <c r="RR45" s="148"/>
      <c r="RS45" s="148"/>
      <c r="RT45" s="148"/>
      <c r="RU45" s="148"/>
      <c r="RV45" s="148"/>
      <c r="RW45" s="148"/>
      <c r="RX45" s="148"/>
      <c r="RY45" s="148"/>
      <c r="RZ45" s="148"/>
      <c r="SA45" s="148"/>
      <c r="SB45" s="148"/>
      <c r="SC45" s="148"/>
      <c r="SD45" s="148"/>
      <c r="SE45" s="148"/>
      <c r="SF45" s="148"/>
      <c r="SG45" s="148"/>
      <c r="SH45" s="148"/>
      <c r="SI45" s="148"/>
      <c r="SJ45" s="148"/>
      <c r="SK45" s="148"/>
      <c r="SL45" s="148"/>
      <c r="SM45" s="148"/>
      <c r="SN45" s="148"/>
      <c r="SO45" s="148"/>
      <c r="SP45" s="148"/>
      <c r="SQ45" s="148"/>
      <c r="SR45" s="148"/>
      <c r="SS45" s="148"/>
      <c r="ST45" s="148"/>
      <c r="SU45" s="148"/>
      <c r="SV45" s="148"/>
      <c r="SW45" s="148"/>
      <c r="SX45" s="148"/>
      <c r="SY45" s="148"/>
      <c r="SZ45" s="148"/>
      <c r="TA45" s="148"/>
      <c r="TB45" s="148"/>
      <c r="TC45" s="148"/>
      <c r="TD45" s="148"/>
      <c r="TE45" s="148"/>
      <c r="TF45" s="148"/>
      <c r="TG45" s="148"/>
      <c r="TH45" s="148"/>
      <c r="TI45" s="148"/>
      <c r="TJ45" s="148"/>
      <c r="TK45" s="148"/>
      <c r="TL45" s="148"/>
      <c r="TM45" s="148"/>
      <c r="TN45" s="148"/>
      <c r="TO45" s="148"/>
      <c r="TP45" s="148"/>
      <c r="TQ45" s="148"/>
      <c r="TR45" s="148"/>
      <c r="TS45" s="148"/>
      <c r="TT45" s="148"/>
      <c r="TU45" s="148"/>
      <c r="TV45" s="148"/>
      <c r="TW45" s="148"/>
      <c r="TX45" s="148"/>
      <c r="TY45" s="148"/>
      <c r="TZ45" s="148"/>
      <c r="UA45" s="148"/>
      <c r="UB45" s="148"/>
      <c r="UC45" s="148"/>
      <c r="UD45" s="148"/>
      <c r="UE45" s="148"/>
      <c r="UF45" s="148"/>
      <c r="UG45" s="148"/>
      <c r="UH45" s="148"/>
      <c r="UI45" s="148"/>
      <c r="UJ45" s="148"/>
      <c r="UK45" s="148"/>
      <c r="UL45" s="148"/>
      <c r="UM45" s="148"/>
      <c r="UN45" s="148"/>
      <c r="UO45" s="148"/>
      <c r="UP45" s="148"/>
      <c r="UQ45" s="148"/>
      <c r="UR45" s="148"/>
      <c r="US45" s="148"/>
      <c r="UT45" s="148"/>
      <c r="UU45" s="148"/>
      <c r="UV45" s="148"/>
      <c r="UW45" s="148"/>
      <c r="UX45" s="148"/>
      <c r="UY45" s="148"/>
      <c r="UZ45" s="148"/>
      <c r="VA45" s="148"/>
      <c r="VB45" s="148"/>
      <c r="VC45" s="148"/>
      <c r="VD45" s="148"/>
      <c r="VE45" s="148"/>
      <c r="VF45" s="148"/>
      <c r="VG45" s="148"/>
      <c r="VH45" s="148"/>
      <c r="VI45" s="148"/>
      <c r="VJ45" s="148"/>
      <c r="VK45" s="148"/>
      <c r="VL45" s="148"/>
      <c r="VM45" s="148"/>
      <c r="VN45" s="148"/>
      <c r="VO45" s="148"/>
      <c r="VP45" s="148"/>
      <c r="VQ45" s="148"/>
      <c r="VR45" s="148"/>
      <c r="VS45" s="148"/>
      <c r="VT45" s="148"/>
      <c r="VU45" s="148"/>
      <c r="VV45" s="148"/>
      <c r="VW45" s="148"/>
      <c r="VX45" s="148"/>
      <c r="VY45" s="148"/>
      <c r="VZ45" s="148"/>
      <c r="WA45" s="148"/>
      <c r="WB45" s="148"/>
      <c r="WC45" s="148"/>
      <c r="WD45" s="148"/>
      <c r="WE45" s="148"/>
      <c r="WF45" s="148"/>
      <c r="WG45" s="148"/>
      <c r="WH45" s="148"/>
      <c r="WI45" s="148"/>
      <c r="WJ45" s="148"/>
      <c r="WK45" s="148"/>
      <c r="WL45" s="148"/>
      <c r="WM45" s="148"/>
      <c r="WN45" s="148"/>
      <c r="WO45" s="148"/>
      <c r="WP45" s="148"/>
      <c r="WQ45" s="148"/>
      <c r="WR45" s="148"/>
      <c r="WS45" s="148"/>
      <c r="WT45" s="148"/>
      <c r="WU45" s="148"/>
      <c r="WV45" s="148"/>
      <c r="WW45" s="148"/>
      <c r="WX45" s="148"/>
      <c r="WY45" s="148"/>
      <c r="WZ45" s="148"/>
      <c r="XA45" s="148"/>
      <c r="XB45" s="148"/>
      <c r="XC45" s="148"/>
      <c r="XD45" s="148"/>
      <c r="XE45" s="148"/>
      <c r="XF45" s="148"/>
      <c r="XG45" s="148"/>
      <c r="XH45" s="148"/>
      <c r="XI45" s="148"/>
      <c r="XJ45" s="148"/>
      <c r="XK45" s="148"/>
      <c r="XL45" s="148"/>
      <c r="XM45" s="148"/>
      <c r="XN45" s="148"/>
      <c r="XO45" s="148"/>
      <c r="XP45" s="148"/>
      <c r="XQ45" s="148"/>
      <c r="XR45" s="148"/>
      <c r="XS45" s="148"/>
      <c r="XT45" s="148"/>
      <c r="XU45" s="148"/>
      <c r="XV45" s="148"/>
      <c r="XW45" s="148"/>
      <c r="XX45" s="148"/>
      <c r="XY45" s="148"/>
      <c r="XZ45" s="148"/>
      <c r="YA45" s="148"/>
      <c r="YB45" s="148"/>
      <c r="YC45" s="148"/>
      <c r="YD45" s="148"/>
      <c r="YE45" s="148"/>
      <c r="YF45" s="148"/>
      <c r="YG45" s="148"/>
      <c r="YH45" s="148"/>
      <c r="YI45" s="148"/>
      <c r="YJ45" s="148"/>
      <c r="YK45" s="148"/>
      <c r="YL45" s="148"/>
      <c r="YM45" s="148"/>
      <c r="YN45" s="148"/>
      <c r="YO45" s="148"/>
      <c r="YP45" s="148"/>
      <c r="YQ45" s="148"/>
      <c r="YR45" s="148"/>
      <c r="YS45" s="148"/>
      <c r="YT45" s="148"/>
      <c r="YU45" s="148"/>
      <c r="YV45" s="148"/>
      <c r="YW45" s="148"/>
      <c r="YX45" s="148"/>
      <c r="YY45" s="148"/>
      <c r="YZ45" s="148"/>
      <c r="ZA45" s="148"/>
      <c r="ZB45" s="148"/>
      <c r="ZC45" s="148"/>
      <c r="ZD45" s="148"/>
      <c r="ZE45" s="148"/>
      <c r="ZF45" s="148"/>
      <c r="ZG45" s="148"/>
      <c r="ZH45" s="148"/>
      <c r="ZI45" s="148"/>
      <c r="ZJ45" s="148"/>
      <c r="ZK45" s="148"/>
      <c r="ZL45" s="148"/>
      <c r="ZM45" s="148"/>
      <c r="ZN45" s="148"/>
      <c r="ZO45" s="148"/>
      <c r="ZP45" s="148"/>
      <c r="ZQ45" s="148"/>
      <c r="ZR45" s="148"/>
      <c r="ZS45" s="148"/>
      <c r="ZT45" s="148"/>
      <c r="ZU45" s="148"/>
      <c r="ZV45" s="148"/>
      <c r="ZW45" s="148"/>
      <c r="ZX45" s="148"/>
      <c r="ZY45" s="148"/>
      <c r="ZZ45" s="148"/>
      <c r="AAA45" s="148"/>
      <c r="AAB45" s="148"/>
      <c r="AAC45" s="148"/>
      <c r="AAD45" s="148"/>
      <c r="AAE45" s="148"/>
      <c r="AAF45" s="148"/>
      <c r="AAG45" s="148"/>
      <c r="AAH45" s="148"/>
      <c r="AAI45" s="148"/>
      <c r="AAJ45" s="148"/>
      <c r="AAK45" s="148"/>
      <c r="AAL45" s="148"/>
      <c r="AAM45" s="148"/>
      <c r="AAN45" s="148"/>
      <c r="AAO45" s="148"/>
      <c r="AAP45" s="148"/>
      <c r="AAQ45" s="148"/>
      <c r="AAR45" s="148"/>
      <c r="AAS45" s="148"/>
      <c r="AAT45" s="148"/>
      <c r="AAU45" s="148"/>
      <c r="AAV45" s="148"/>
      <c r="AAW45" s="148"/>
      <c r="AAX45" s="148"/>
      <c r="AAY45" s="148"/>
      <c r="AAZ45" s="148"/>
      <c r="ABA45" s="148"/>
      <c r="ABB45" s="148"/>
      <c r="ABC45" s="148"/>
      <c r="ABD45" s="148"/>
      <c r="ABE45" s="148"/>
      <c r="ABF45" s="148"/>
      <c r="ABG45" s="148"/>
      <c r="ABH45" s="148"/>
      <c r="ABI45" s="148"/>
      <c r="ABJ45" s="148"/>
      <c r="ABK45" s="148"/>
      <c r="ABL45" s="148"/>
      <c r="ABM45" s="148"/>
      <c r="ABN45" s="148"/>
      <c r="ABO45" s="148"/>
      <c r="ABP45" s="148"/>
      <c r="ABQ45" s="148"/>
      <c r="ABR45" s="148"/>
      <c r="ABS45" s="148"/>
      <c r="ABT45" s="148"/>
      <c r="ABU45" s="148"/>
      <c r="ABV45" s="148"/>
      <c r="ABW45" s="148"/>
      <c r="ABX45" s="148"/>
      <c r="ABY45" s="148"/>
      <c r="ABZ45" s="148"/>
      <c r="ACA45" s="148"/>
      <c r="ACB45" s="148"/>
      <c r="ACC45" s="148"/>
      <c r="ACD45" s="148"/>
      <c r="ACE45" s="148"/>
      <c r="ACF45" s="148"/>
      <c r="ACG45" s="148"/>
      <c r="ACH45" s="148"/>
      <c r="ACI45" s="148"/>
      <c r="ACJ45" s="148"/>
      <c r="ACK45" s="148"/>
      <c r="ACL45" s="148"/>
      <c r="ACM45" s="148"/>
      <c r="ACN45" s="148"/>
      <c r="ACO45" s="148"/>
      <c r="ACP45" s="148"/>
      <c r="ACQ45" s="148"/>
      <c r="ACR45" s="148"/>
      <c r="ACS45" s="148"/>
      <c r="ACT45" s="148"/>
      <c r="ACU45" s="148"/>
      <c r="ACV45" s="148"/>
      <c r="ACW45" s="148"/>
      <c r="ACX45" s="148"/>
      <c r="ACY45" s="148"/>
      <c r="ACZ45" s="148"/>
      <c r="ADA45" s="148"/>
      <c r="ADB45" s="148"/>
      <c r="ADC45" s="148"/>
      <c r="ADD45" s="148"/>
      <c r="ADE45" s="148"/>
      <c r="ADF45" s="148"/>
      <c r="ADG45" s="148"/>
      <c r="ADH45" s="148"/>
      <c r="ADI45" s="148"/>
      <c r="ADJ45" s="148"/>
      <c r="ADK45" s="148"/>
      <c r="ADL45" s="148"/>
      <c r="ADM45" s="148"/>
      <c r="ADN45" s="148"/>
      <c r="ADO45" s="148"/>
      <c r="ADP45" s="148"/>
      <c r="ADQ45" s="148"/>
      <c r="ADR45" s="148"/>
      <c r="ADS45" s="148"/>
      <c r="ADT45" s="148"/>
      <c r="ADU45" s="148"/>
      <c r="ADV45" s="148"/>
      <c r="ADW45" s="148"/>
      <c r="ADX45" s="148"/>
      <c r="ADY45" s="148"/>
      <c r="ADZ45" s="148"/>
      <c r="AEA45" s="148"/>
      <c r="AEB45" s="148"/>
      <c r="AEC45" s="148"/>
      <c r="AED45" s="148"/>
      <c r="AEE45" s="148"/>
      <c r="AEF45" s="148"/>
      <c r="AEG45" s="148"/>
      <c r="AEH45" s="148"/>
      <c r="AEI45" s="148"/>
      <c r="AEJ45" s="148"/>
      <c r="AEK45" s="148"/>
      <c r="AEL45" s="148"/>
      <c r="AEM45" s="148"/>
      <c r="AEN45" s="148"/>
      <c r="AEO45" s="148"/>
      <c r="AEP45" s="148"/>
      <c r="AEQ45" s="148"/>
      <c r="AER45" s="148"/>
      <c r="AES45" s="148"/>
      <c r="AET45" s="148"/>
      <c r="AEU45" s="148"/>
      <c r="AEV45" s="148"/>
      <c r="AEW45" s="148"/>
      <c r="AEX45" s="148"/>
      <c r="AEY45" s="148"/>
      <c r="AEZ45" s="148"/>
      <c r="AFA45" s="148"/>
      <c r="AFB45" s="148"/>
      <c r="AFC45" s="148"/>
      <c r="AFD45" s="148"/>
      <c r="AFE45" s="148"/>
      <c r="AFF45" s="148"/>
      <c r="AFG45" s="148"/>
      <c r="AFH45" s="148"/>
      <c r="AFI45" s="148"/>
      <c r="AFJ45" s="148"/>
      <c r="AFK45" s="148"/>
      <c r="AFL45" s="148"/>
      <c r="AFM45" s="148"/>
      <c r="AFN45" s="148"/>
      <c r="AFO45" s="148"/>
      <c r="AFP45" s="148"/>
      <c r="AFQ45" s="148"/>
      <c r="AFR45" s="148"/>
      <c r="AFS45" s="148"/>
      <c r="AFT45" s="148"/>
      <c r="AFU45" s="148"/>
      <c r="AFV45" s="148"/>
      <c r="AFW45" s="148"/>
      <c r="AFX45" s="148"/>
      <c r="AFY45" s="148"/>
      <c r="AFZ45" s="148"/>
      <c r="AGA45" s="148"/>
      <c r="AGB45" s="148"/>
      <c r="AGC45" s="148"/>
      <c r="AGD45" s="148"/>
      <c r="AGE45" s="148"/>
      <c r="AGF45" s="148"/>
      <c r="AGG45" s="148"/>
      <c r="AGH45" s="148"/>
      <c r="AGI45" s="148"/>
      <c r="AGJ45" s="148"/>
      <c r="AGK45" s="148"/>
      <c r="AGL45" s="148"/>
      <c r="AGM45" s="148"/>
      <c r="AGN45" s="148"/>
      <c r="AGO45" s="148"/>
      <c r="AGP45" s="148"/>
      <c r="AGQ45" s="148"/>
      <c r="AGR45" s="148"/>
      <c r="AGS45" s="148"/>
      <c r="AGT45" s="148"/>
      <c r="AGU45" s="148"/>
      <c r="AGV45" s="148"/>
      <c r="AGW45" s="148"/>
      <c r="AGX45" s="148"/>
      <c r="AGY45" s="148"/>
      <c r="AGZ45" s="148"/>
      <c r="AHA45" s="148"/>
      <c r="AHB45" s="148"/>
      <c r="AHC45" s="148"/>
      <c r="AHD45" s="148"/>
      <c r="AHE45" s="148"/>
      <c r="AHF45" s="148"/>
      <c r="AHG45" s="148"/>
      <c r="AHH45" s="148"/>
      <c r="AHI45" s="148"/>
      <c r="AHJ45" s="148"/>
      <c r="AHK45" s="148"/>
      <c r="AHL45" s="148"/>
      <c r="AHM45" s="148"/>
      <c r="AHN45" s="148"/>
      <c r="AHO45" s="148"/>
      <c r="AHP45" s="148"/>
      <c r="AHQ45" s="148"/>
      <c r="AHR45" s="148"/>
      <c r="AHS45" s="148"/>
      <c r="AHT45" s="148"/>
      <c r="AHU45" s="148"/>
      <c r="AHV45" s="148"/>
      <c r="AHW45" s="148"/>
      <c r="AHX45" s="148"/>
      <c r="AHY45" s="148"/>
      <c r="AHZ45" s="148"/>
      <c r="AIA45" s="148"/>
      <c r="AIB45" s="148"/>
      <c r="AIC45" s="148"/>
      <c r="AID45" s="148"/>
      <c r="AIE45" s="148"/>
      <c r="AIF45" s="148"/>
      <c r="AIG45" s="148"/>
      <c r="AIH45" s="148"/>
      <c r="AII45" s="148"/>
      <c r="AIJ45" s="148"/>
      <c r="AIK45" s="148"/>
      <c r="AIL45" s="148"/>
      <c r="AIM45" s="148"/>
      <c r="AIN45" s="148"/>
      <c r="AIO45" s="148"/>
      <c r="AIP45" s="148"/>
      <c r="AIQ45" s="148"/>
      <c r="AIR45" s="148"/>
      <c r="AIS45" s="148"/>
      <c r="AIT45" s="148"/>
      <c r="AIU45" s="148"/>
      <c r="AIV45" s="148"/>
      <c r="AIW45" s="148"/>
      <c r="AIX45" s="148"/>
      <c r="AIY45" s="148"/>
      <c r="AIZ45" s="148"/>
      <c r="AJA45" s="148"/>
      <c r="AJB45" s="148"/>
      <c r="AJC45" s="148"/>
      <c r="AJD45" s="148"/>
      <c r="AJE45" s="148"/>
      <c r="AJF45" s="148"/>
      <c r="AJG45" s="148"/>
      <c r="AJH45" s="148"/>
      <c r="AJI45" s="148"/>
      <c r="AJJ45" s="148"/>
      <c r="AJK45" s="148"/>
      <c r="AJL45" s="148"/>
      <c r="AJM45" s="148"/>
      <c r="AJN45" s="148"/>
      <c r="AJO45" s="148"/>
      <c r="AJP45" s="148"/>
      <c r="AJQ45" s="148"/>
      <c r="AJR45" s="148"/>
      <c r="AJS45" s="148"/>
      <c r="AJT45" s="148"/>
      <c r="AJU45" s="148"/>
      <c r="AJV45" s="148"/>
      <c r="AJW45" s="148"/>
      <c r="AJX45" s="148"/>
      <c r="AJY45" s="148"/>
      <c r="AJZ45" s="148"/>
      <c r="AKA45" s="148"/>
      <c r="AKB45" s="148"/>
      <c r="AKC45" s="148"/>
      <c r="AKD45" s="148"/>
      <c r="AKE45" s="148"/>
      <c r="AKF45" s="148"/>
      <c r="AKG45" s="148"/>
      <c r="AKH45" s="148"/>
      <c r="AKI45" s="148"/>
      <c r="AKJ45" s="148"/>
      <c r="AKK45" s="148"/>
      <c r="AKL45" s="148"/>
      <c r="AKM45" s="148"/>
      <c r="AKN45" s="148"/>
      <c r="AKO45" s="148"/>
      <c r="AKP45" s="148"/>
      <c r="AKQ45" s="148"/>
      <c r="AKR45" s="148"/>
      <c r="AKS45" s="148"/>
      <c r="AKT45" s="148"/>
      <c r="AKU45" s="148"/>
      <c r="AKV45" s="148"/>
      <c r="AKW45" s="148"/>
      <c r="AKX45" s="148"/>
      <c r="AKY45" s="148"/>
      <c r="AKZ45" s="148"/>
      <c r="ALA45" s="148"/>
      <c r="ALB45" s="148"/>
      <c r="ALC45" s="148"/>
      <c r="ALD45" s="148"/>
      <c r="ALE45" s="148"/>
      <c r="ALF45" s="148"/>
      <c r="ALG45" s="148"/>
      <c r="ALH45" s="148"/>
      <c r="ALI45" s="148"/>
      <c r="ALJ45" s="148"/>
      <c r="ALK45" s="148"/>
      <c r="ALL45" s="148"/>
      <c r="ALM45" s="148"/>
      <c r="ALN45" s="148"/>
      <c r="ALO45" s="148"/>
      <c r="ALP45" s="148"/>
      <c r="ALQ45" s="148"/>
      <c r="ALR45" s="148"/>
      <c r="ALS45" s="148"/>
      <c r="ALT45" s="148"/>
      <c r="ALU45" s="148"/>
      <c r="ALV45" s="148"/>
      <c r="ALW45" s="148"/>
      <c r="ALX45" s="148"/>
      <c r="ALY45" s="148"/>
      <c r="ALZ45" s="148"/>
      <c r="AMA45" s="148"/>
      <c r="AMB45" s="148"/>
      <c r="AMC45" s="148"/>
      <c r="AMD45" s="148"/>
      <c r="AME45" s="148"/>
      <c r="AMF45" s="148"/>
      <c r="AMG45" s="148"/>
      <c r="AMH45" s="148"/>
      <c r="AMI45" s="148"/>
      <c r="AMJ45" s="148"/>
      <c r="AMK45" s="148"/>
      <c r="AML45" s="148"/>
    </row>
    <row r="46" spans="1:1026" s="142" customFormat="1">
      <c r="A46" s="148" t="str">
        <f t="shared" si="0"/>
        <v>LOAN.HOCRM_RECOMMENDED</v>
      </c>
      <c r="B46" s="134">
        <f t="shared" si="4"/>
        <v>110042</v>
      </c>
      <c r="C46" s="155">
        <v>0</v>
      </c>
      <c r="D46" s="155">
        <v>1</v>
      </c>
      <c r="E46" s="155">
        <f t="shared" si="1"/>
        <v>100000</v>
      </c>
      <c r="F46" s="155">
        <v>100000</v>
      </c>
      <c r="G46" s="155" t="s">
        <v>34</v>
      </c>
      <c r="H46" s="155">
        <v>100000</v>
      </c>
      <c r="I46" s="148" t="s">
        <v>505</v>
      </c>
      <c r="J46" s="155">
        <f>VLOOKUP(I46,T_FSM_TYPE!$A:$B,2,0)</f>
        <v>110000</v>
      </c>
      <c r="K46" s="142" t="s">
        <v>598</v>
      </c>
      <c r="L46" s="148" t="s">
        <v>37</v>
      </c>
      <c r="M46" s="216" t="str">
        <f t="shared" si="2"/>
        <v>HOCRM_RECOMMENDED</v>
      </c>
      <c r="N46" s="145" t="str">
        <f t="shared" si="3"/>
        <v>INSERT INTO T_FSM_STATE VALUES(110042, 0, 1, 100000, 100000, GETDATE(), 100000, 110000, 'HOCRM_RECOMMENDED', '?' ,'HOCRM_RECOMMENDED')</v>
      </c>
      <c r="O46" s="148"/>
      <c r="P46" s="148"/>
      <c r="Q46" s="148"/>
      <c r="R46" s="148"/>
      <c r="S46" s="148"/>
      <c r="T46" s="148"/>
      <c r="U46" s="148"/>
      <c r="V46" s="148"/>
      <c r="W46" s="148"/>
      <c r="X46" s="148"/>
      <c r="Y46" s="148"/>
      <c r="Z46" s="148"/>
      <c r="AA46" s="148"/>
      <c r="AB46" s="148"/>
      <c r="AC46" s="148"/>
      <c r="AD46" s="148"/>
      <c r="AE46" s="148"/>
      <c r="AF46" s="148"/>
      <c r="AG46" s="148"/>
      <c r="AH46" s="148"/>
      <c r="AI46" s="148"/>
      <c r="AJ46" s="148"/>
      <c r="AK46" s="148"/>
      <c r="AL46" s="148"/>
      <c r="AM46" s="148"/>
      <c r="AN46" s="148"/>
      <c r="AO46" s="148"/>
      <c r="AP46" s="148"/>
      <c r="AQ46" s="148"/>
      <c r="AR46" s="148"/>
      <c r="AS46" s="148"/>
      <c r="AT46" s="148"/>
      <c r="AU46" s="148"/>
      <c r="AV46" s="148"/>
      <c r="AW46" s="148"/>
      <c r="AX46" s="148"/>
      <c r="AY46" s="148"/>
      <c r="AZ46" s="148"/>
      <c r="BA46" s="148"/>
      <c r="BB46" s="148"/>
      <c r="BC46" s="148"/>
      <c r="BD46" s="148"/>
      <c r="BE46" s="148"/>
      <c r="BF46" s="148"/>
      <c r="BG46" s="148"/>
      <c r="BH46" s="148"/>
      <c r="BI46" s="148"/>
      <c r="BJ46" s="148"/>
      <c r="BK46" s="148"/>
      <c r="BL46" s="148"/>
      <c r="BM46" s="148"/>
      <c r="BN46" s="148"/>
      <c r="BO46" s="148"/>
      <c r="BP46" s="148"/>
      <c r="BQ46" s="148"/>
      <c r="BR46" s="148"/>
      <c r="BS46" s="148"/>
      <c r="BT46" s="148"/>
      <c r="BU46" s="148"/>
      <c r="BV46" s="148"/>
      <c r="BW46" s="148"/>
      <c r="BX46" s="148"/>
      <c r="BY46" s="148"/>
      <c r="BZ46" s="148"/>
      <c r="CA46" s="148"/>
      <c r="CB46" s="148"/>
      <c r="CC46" s="148"/>
      <c r="CD46" s="148"/>
      <c r="CE46" s="148"/>
      <c r="CF46" s="148"/>
      <c r="CG46" s="148"/>
      <c r="CH46" s="148"/>
      <c r="CI46" s="148"/>
      <c r="CJ46" s="148"/>
      <c r="CK46" s="148"/>
      <c r="CL46" s="148"/>
      <c r="CM46" s="148"/>
      <c r="CN46" s="148"/>
      <c r="CO46" s="148"/>
      <c r="CP46" s="148"/>
      <c r="CQ46" s="148"/>
      <c r="CR46" s="148"/>
      <c r="CS46" s="148"/>
      <c r="CT46" s="148"/>
      <c r="CU46" s="148"/>
      <c r="CV46" s="148"/>
      <c r="CW46" s="148"/>
      <c r="CX46" s="148"/>
      <c r="CY46" s="148"/>
      <c r="CZ46" s="148"/>
      <c r="DA46" s="148"/>
      <c r="DB46" s="148"/>
      <c r="DC46" s="148"/>
      <c r="DD46" s="148"/>
      <c r="DE46" s="148"/>
      <c r="DF46" s="148"/>
      <c r="DG46" s="148"/>
      <c r="DH46" s="148"/>
      <c r="DI46" s="148"/>
      <c r="DJ46" s="148"/>
      <c r="DK46" s="148"/>
      <c r="DL46" s="148"/>
      <c r="DM46" s="148"/>
      <c r="DN46" s="148"/>
      <c r="DO46" s="148"/>
      <c r="DP46" s="148"/>
      <c r="DQ46" s="148"/>
      <c r="DR46" s="148"/>
      <c r="DS46" s="148"/>
      <c r="DT46" s="148"/>
      <c r="DU46" s="148"/>
      <c r="DV46" s="148"/>
      <c r="DW46" s="148"/>
      <c r="DX46" s="148"/>
      <c r="DY46" s="148"/>
      <c r="DZ46" s="148"/>
      <c r="EA46" s="148"/>
      <c r="EB46" s="148"/>
      <c r="EC46" s="148"/>
      <c r="ED46" s="148"/>
      <c r="EE46" s="148"/>
      <c r="EF46" s="148"/>
      <c r="EG46" s="148"/>
      <c r="EH46" s="148"/>
      <c r="EI46" s="148"/>
      <c r="EJ46" s="148"/>
      <c r="EK46" s="148"/>
      <c r="EL46" s="148"/>
      <c r="EM46" s="148"/>
      <c r="EN46" s="148"/>
      <c r="EO46" s="148"/>
      <c r="EP46" s="148"/>
      <c r="EQ46" s="148"/>
      <c r="ER46" s="148"/>
      <c r="ES46" s="148"/>
      <c r="ET46" s="148"/>
      <c r="EU46" s="148"/>
      <c r="EV46" s="148"/>
      <c r="EW46" s="148"/>
      <c r="EX46" s="148"/>
      <c r="EY46" s="148"/>
      <c r="EZ46" s="148"/>
      <c r="FA46" s="148"/>
      <c r="FB46" s="148"/>
      <c r="FC46" s="148"/>
      <c r="FD46" s="148"/>
      <c r="FE46" s="148"/>
      <c r="FF46" s="148"/>
      <c r="FG46" s="148"/>
      <c r="FH46" s="148"/>
      <c r="FI46" s="148"/>
      <c r="FJ46" s="148"/>
      <c r="FK46" s="148"/>
      <c r="FL46" s="148"/>
      <c r="FM46" s="148"/>
      <c r="FN46" s="148"/>
      <c r="FO46" s="148"/>
      <c r="FP46" s="148"/>
      <c r="FQ46" s="148"/>
      <c r="FR46" s="148"/>
      <c r="FS46" s="148"/>
      <c r="FT46" s="148"/>
      <c r="FU46" s="148"/>
      <c r="FV46" s="148"/>
      <c r="FW46" s="148"/>
      <c r="FX46" s="148"/>
      <c r="FY46" s="148"/>
      <c r="FZ46" s="148"/>
      <c r="GA46" s="148"/>
      <c r="GB46" s="148"/>
      <c r="GC46" s="148"/>
      <c r="GD46" s="148"/>
      <c r="GE46" s="148"/>
      <c r="GF46" s="148"/>
      <c r="GG46" s="148"/>
      <c r="GH46" s="148"/>
      <c r="GI46" s="148"/>
      <c r="GJ46" s="148"/>
      <c r="GK46" s="148"/>
      <c r="GL46" s="148"/>
      <c r="GM46" s="148"/>
      <c r="GN46" s="148"/>
      <c r="GO46" s="148"/>
      <c r="GP46" s="148"/>
      <c r="GQ46" s="148"/>
      <c r="GR46" s="148"/>
      <c r="GS46" s="148"/>
      <c r="GT46" s="148"/>
      <c r="GU46" s="148"/>
      <c r="GV46" s="148"/>
      <c r="GW46" s="148"/>
      <c r="GX46" s="148"/>
      <c r="GY46" s="148"/>
      <c r="GZ46" s="148"/>
      <c r="HA46" s="148"/>
      <c r="HB46" s="148"/>
      <c r="HC46" s="148"/>
      <c r="HD46" s="148"/>
      <c r="HE46" s="148"/>
      <c r="HF46" s="148"/>
      <c r="HG46" s="148"/>
      <c r="HH46" s="148"/>
      <c r="HI46" s="148"/>
      <c r="HJ46" s="148"/>
      <c r="HK46" s="148"/>
      <c r="HL46" s="148"/>
      <c r="HM46" s="148"/>
      <c r="HN46" s="148"/>
      <c r="HO46" s="148"/>
      <c r="HP46" s="148"/>
      <c r="HQ46" s="148"/>
      <c r="HR46" s="148"/>
      <c r="HS46" s="148"/>
      <c r="HT46" s="148"/>
      <c r="HU46" s="148"/>
      <c r="HV46" s="148"/>
      <c r="HW46" s="148"/>
      <c r="HX46" s="148"/>
      <c r="HY46" s="148"/>
      <c r="HZ46" s="148"/>
      <c r="IA46" s="148"/>
      <c r="IB46" s="148"/>
      <c r="IC46" s="148"/>
      <c r="ID46" s="148"/>
      <c r="IE46" s="148"/>
      <c r="IF46" s="148"/>
      <c r="IG46" s="148"/>
      <c r="IH46" s="148"/>
      <c r="II46" s="148"/>
      <c r="IJ46" s="148"/>
      <c r="IK46" s="148"/>
      <c r="IL46" s="148"/>
      <c r="IM46" s="148"/>
      <c r="IN46" s="148"/>
      <c r="IO46" s="148"/>
      <c r="IP46" s="148"/>
      <c r="IQ46" s="148"/>
      <c r="IR46" s="148"/>
      <c r="IS46" s="148"/>
      <c r="IT46" s="148"/>
      <c r="IU46" s="148"/>
      <c r="IV46" s="148"/>
      <c r="IW46" s="148"/>
      <c r="IX46" s="148"/>
      <c r="IY46" s="148"/>
      <c r="IZ46" s="148"/>
      <c r="JA46" s="148"/>
      <c r="JB46" s="148"/>
      <c r="JC46" s="148"/>
      <c r="JD46" s="148"/>
      <c r="JE46" s="148"/>
      <c r="JF46" s="148"/>
      <c r="JG46" s="148"/>
      <c r="JH46" s="148"/>
      <c r="JI46" s="148"/>
      <c r="JJ46" s="148"/>
      <c r="JK46" s="148"/>
      <c r="JL46" s="148"/>
      <c r="JM46" s="148"/>
      <c r="JN46" s="148"/>
      <c r="JO46" s="148"/>
      <c r="JP46" s="148"/>
      <c r="JQ46" s="148"/>
      <c r="JR46" s="148"/>
      <c r="JS46" s="148"/>
      <c r="JT46" s="148"/>
      <c r="JU46" s="148"/>
      <c r="JV46" s="148"/>
      <c r="JW46" s="148"/>
      <c r="JX46" s="148"/>
      <c r="JY46" s="148"/>
      <c r="JZ46" s="148"/>
      <c r="KA46" s="148"/>
      <c r="KB46" s="148"/>
      <c r="KC46" s="148"/>
      <c r="KD46" s="148"/>
      <c r="KE46" s="148"/>
      <c r="KF46" s="148"/>
      <c r="KG46" s="148"/>
      <c r="KH46" s="148"/>
      <c r="KI46" s="148"/>
      <c r="KJ46" s="148"/>
      <c r="KK46" s="148"/>
      <c r="KL46" s="148"/>
      <c r="KM46" s="148"/>
      <c r="KN46" s="148"/>
      <c r="KO46" s="148"/>
      <c r="KP46" s="148"/>
      <c r="KQ46" s="148"/>
      <c r="KR46" s="148"/>
      <c r="KS46" s="148"/>
      <c r="KT46" s="148"/>
      <c r="KU46" s="148"/>
      <c r="KV46" s="148"/>
      <c r="KW46" s="148"/>
      <c r="KX46" s="148"/>
      <c r="KY46" s="148"/>
      <c r="KZ46" s="148"/>
      <c r="LA46" s="148"/>
      <c r="LB46" s="148"/>
      <c r="LC46" s="148"/>
      <c r="LD46" s="148"/>
      <c r="LE46" s="148"/>
      <c r="LF46" s="148"/>
      <c r="LG46" s="148"/>
      <c r="LH46" s="148"/>
      <c r="LI46" s="148"/>
      <c r="LJ46" s="148"/>
      <c r="LK46" s="148"/>
      <c r="LL46" s="148"/>
      <c r="LM46" s="148"/>
      <c r="LN46" s="148"/>
      <c r="LO46" s="148"/>
      <c r="LP46" s="148"/>
      <c r="LQ46" s="148"/>
      <c r="LR46" s="148"/>
      <c r="LS46" s="148"/>
      <c r="LT46" s="148"/>
      <c r="LU46" s="148"/>
      <c r="LV46" s="148"/>
      <c r="LW46" s="148"/>
      <c r="LX46" s="148"/>
      <c r="LY46" s="148"/>
      <c r="LZ46" s="148"/>
      <c r="MA46" s="148"/>
      <c r="MB46" s="148"/>
      <c r="MC46" s="148"/>
      <c r="MD46" s="148"/>
      <c r="ME46" s="148"/>
      <c r="MF46" s="148"/>
      <c r="MG46" s="148"/>
      <c r="MH46" s="148"/>
      <c r="MI46" s="148"/>
      <c r="MJ46" s="148"/>
      <c r="MK46" s="148"/>
      <c r="ML46" s="148"/>
      <c r="MM46" s="148"/>
      <c r="MN46" s="148"/>
      <c r="MO46" s="148"/>
      <c r="MP46" s="148"/>
      <c r="MQ46" s="148"/>
      <c r="MR46" s="148"/>
      <c r="MS46" s="148"/>
      <c r="MT46" s="148"/>
      <c r="MU46" s="148"/>
      <c r="MV46" s="148"/>
      <c r="MW46" s="148"/>
      <c r="MX46" s="148"/>
      <c r="MY46" s="148"/>
      <c r="MZ46" s="148"/>
      <c r="NA46" s="148"/>
      <c r="NB46" s="148"/>
      <c r="NC46" s="148"/>
      <c r="ND46" s="148"/>
      <c r="NE46" s="148"/>
      <c r="NF46" s="148"/>
      <c r="NG46" s="148"/>
      <c r="NH46" s="148"/>
      <c r="NI46" s="148"/>
      <c r="NJ46" s="148"/>
      <c r="NK46" s="148"/>
      <c r="NL46" s="148"/>
      <c r="NM46" s="148"/>
      <c r="NN46" s="148"/>
      <c r="NO46" s="148"/>
      <c r="NP46" s="148"/>
      <c r="NQ46" s="148"/>
      <c r="NR46" s="148"/>
      <c r="NS46" s="148"/>
      <c r="NT46" s="148"/>
      <c r="NU46" s="148"/>
      <c r="NV46" s="148"/>
      <c r="NW46" s="148"/>
      <c r="NX46" s="148"/>
      <c r="NY46" s="148"/>
      <c r="NZ46" s="148"/>
      <c r="OA46" s="148"/>
      <c r="OB46" s="148"/>
      <c r="OC46" s="148"/>
      <c r="OD46" s="148"/>
      <c r="OE46" s="148"/>
      <c r="OF46" s="148"/>
      <c r="OG46" s="148"/>
      <c r="OH46" s="148"/>
      <c r="OI46" s="148"/>
      <c r="OJ46" s="148"/>
      <c r="OK46" s="148"/>
      <c r="OL46" s="148"/>
      <c r="OM46" s="148"/>
      <c r="ON46" s="148"/>
      <c r="OO46" s="148"/>
      <c r="OP46" s="148"/>
      <c r="OQ46" s="148"/>
      <c r="OR46" s="148"/>
      <c r="OS46" s="148"/>
      <c r="OT46" s="148"/>
      <c r="OU46" s="148"/>
      <c r="OV46" s="148"/>
      <c r="OW46" s="148"/>
      <c r="OX46" s="148"/>
      <c r="OY46" s="148"/>
      <c r="OZ46" s="148"/>
      <c r="PA46" s="148"/>
      <c r="PB46" s="148"/>
      <c r="PC46" s="148"/>
      <c r="PD46" s="148"/>
      <c r="PE46" s="148"/>
      <c r="PF46" s="148"/>
      <c r="PG46" s="148"/>
      <c r="PH46" s="148"/>
      <c r="PI46" s="148"/>
      <c r="PJ46" s="148"/>
      <c r="PK46" s="148"/>
      <c r="PL46" s="148"/>
      <c r="PM46" s="148"/>
      <c r="PN46" s="148"/>
      <c r="PO46" s="148"/>
      <c r="PP46" s="148"/>
      <c r="PQ46" s="148"/>
      <c r="PR46" s="148"/>
      <c r="PS46" s="148"/>
      <c r="PT46" s="148"/>
      <c r="PU46" s="148"/>
      <c r="PV46" s="148"/>
      <c r="PW46" s="148"/>
      <c r="PX46" s="148"/>
      <c r="PY46" s="148"/>
      <c r="PZ46" s="148"/>
      <c r="QA46" s="148"/>
      <c r="QB46" s="148"/>
      <c r="QC46" s="148"/>
      <c r="QD46" s="148"/>
      <c r="QE46" s="148"/>
      <c r="QF46" s="148"/>
      <c r="QG46" s="148"/>
      <c r="QH46" s="148"/>
      <c r="QI46" s="148"/>
      <c r="QJ46" s="148"/>
      <c r="QK46" s="148"/>
      <c r="QL46" s="148"/>
      <c r="QM46" s="148"/>
      <c r="QN46" s="148"/>
      <c r="QO46" s="148"/>
      <c r="QP46" s="148"/>
      <c r="QQ46" s="148"/>
      <c r="QR46" s="148"/>
      <c r="QS46" s="148"/>
      <c r="QT46" s="148"/>
      <c r="QU46" s="148"/>
      <c r="QV46" s="148"/>
      <c r="QW46" s="148"/>
      <c r="QX46" s="148"/>
      <c r="QY46" s="148"/>
      <c r="QZ46" s="148"/>
      <c r="RA46" s="148"/>
      <c r="RB46" s="148"/>
      <c r="RC46" s="148"/>
      <c r="RD46" s="148"/>
      <c r="RE46" s="148"/>
      <c r="RF46" s="148"/>
      <c r="RG46" s="148"/>
      <c r="RH46" s="148"/>
      <c r="RI46" s="148"/>
      <c r="RJ46" s="148"/>
      <c r="RK46" s="148"/>
      <c r="RL46" s="148"/>
      <c r="RM46" s="148"/>
      <c r="RN46" s="148"/>
      <c r="RO46" s="148"/>
      <c r="RP46" s="148"/>
      <c r="RQ46" s="148"/>
      <c r="RR46" s="148"/>
      <c r="RS46" s="148"/>
      <c r="RT46" s="148"/>
      <c r="RU46" s="148"/>
      <c r="RV46" s="148"/>
      <c r="RW46" s="148"/>
      <c r="RX46" s="148"/>
      <c r="RY46" s="148"/>
      <c r="RZ46" s="148"/>
      <c r="SA46" s="148"/>
      <c r="SB46" s="148"/>
      <c r="SC46" s="148"/>
      <c r="SD46" s="148"/>
      <c r="SE46" s="148"/>
      <c r="SF46" s="148"/>
      <c r="SG46" s="148"/>
      <c r="SH46" s="148"/>
      <c r="SI46" s="148"/>
      <c r="SJ46" s="148"/>
      <c r="SK46" s="148"/>
      <c r="SL46" s="148"/>
      <c r="SM46" s="148"/>
      <c r="SN46" s="148"/>
      <c r="SO46" s="148"/>
      <c r="SP46" s="148"/>
      <c r="SQ46" s="148"/>
      <c r="SR46" s="148"/>
      <c r="SS46" s="148"/>
      <c r="ST46" s="148"/>
      <c r="SU46" s="148"/>
      <c r="SV46" s="148"/>
      <c r="SW46" s="148"/>
      <c r="SX46" s="148"/>
      <c r="SY46" s="148"/>
      <c r="SZ46" s="148"/>
      <c r="TA46" s="148"/>
      <c r="TB46" s="148"/>
      <c r="TC46" s="148"/>
      <c r="TD46" s="148"/>
      <c r="TE46" s="148"/>
      <c r="TF46" s="148"/>
      <c r="TG46" s="148"/>
      <c r="TH46" s="148"/>
      <c r="TI46" s="148"/>
      <c r="TJ46" s="148"/>
      <c r="TK46" s="148"/>
      <c r="TL46" s="148"/>
      <c r="TM46" s="148"/>
      <c r="TN46" s="148"/>
      <c r="TO46" s="148"/>
      <c r="TP46" s="148"/>
      <c r="TQ46" s="148"/>
      <c r="TR46" s="148"/>
      <c r="TS46" s="148"/>
      <c r="TT46" s="148"/>
      <c r="TU46" s="148"/>
      <c r="TV46" s="148"/>
      <c r="TW46" s="148"/>
      <c r="TX46" s="148"/>
      <c r="TY46" s="148"/>
      <c r="TZ46" s="148"/>
      <c r="UA46" s="148"/>
      <c r="UB46" s="148"/>
      <c r="UC46" s="148"/>
      <c r="UD46" s="148"/>
      <c r="UE46" s="148"/>
      <c r="UF46" s="148"/>
      <c r="UG46" s="148"/>
      <c r="UH46" s="148"/>
      <c r="UI46" s="148"/>
      <c r="UJ46" s="148"/>
      <c r="UK46" s="148"/>
      <c r="UL46" s="148"/>
      <c r="UM46" s="148"/>
      <c r="UN46" s="148"/>
      <c r="UO46" s="148"/>
      <c r="UP46" s="148"/>
      <c r="UQ46" s="148"/>
      <c r="UR46" s="148"/>
      <c r="US46" s="148"/>
      <c r="UT46" s="148"/>
      <c r="UU46" s="148"/>
      <c r="UV46" s="148"/>
      <c r="UW46" s="148"/>
      <c r="UX46" s="148"/>
      <c r="UY46" s="148"/>
      <c r="UZ46" s="148"/>
      <c r="VA46" s="148"/>
      <c r="VB46" s="148"/>
      <c r="VC46" s="148"/>
      <c r="VD46" s="148"/>
      <c r="VE46" s="148"/>
      <c r="VF46" s="148"/>
      <c r="VG46" s="148"/>
      <c r="VH46" s="148"/>
      <c r="VI46" s="148"/>
      <c r="VJ46" s="148"/>
      <c r="VK46" s="148"/>
      <c r="VL46" s="148"/>
      <c r="VM46" s="148"/>
      <c r="VN46" s="148"/>
      <c r="VO46" s="148"/>
      <c r="VP46" s="148"/>
      <c r="VQ46" s="148"/>
      <c r="VR46" s="148"/>
      <c r="VS46" s="148"/>
      <c r="VT46" s="148"/>
      <c r="VU46" s="148"/>
      <c r="VV46" s="148"/>
      <c r="VW46" s="148"/>
      <c r="VX46" s="148"/>
      <c r="VY46" s="148"/>
      <c r="VZ46" s="148"/>
      <c r="WA46" s="148"/>
      <c r="WB46" s="148"/>
      <c r="WC46" s="148"/>
      <c r="WD46" s="148"/>
      <c r="WE46" s="148"/>
      <c r="WF46" s="148"/>
      <c r="WG46" s="148"/>
      <c r="WH46" s="148"/>
      <c r="WI46" s="148"/>
      <c r="WJ46" s="148"/>
      <c r="WK46" s="148"/>
      <c r="WL46" s="148"/>
      <c r="WM46" s="148"/>
      <c r="WN46" s="148"/>
      <c r="WO46" s="148"/>
      <c r="WP46" s="148"/>
      <c r="WQ46" s="148"/>
      <c r="WR46" s="148"/>
      <c r="WS46" s="148"/>
      <c r="WT46" s="148"/>
      <c r="WU46" s="148"/>
      <c r="WV46" s="148"/>
      <c r="WW46" s="148"/>
      <c r="WX46" s="148"/>
      <c r="WY46" s="148"/>
      <c r="WZ46" s="148"/>
      <c r="XA46" s="148"/>
      <c r="XB46" s="148"/>
      <c r="XC46" s="148"/>
      <c r="XD46" s="148"/>
      <c r="XE46" s="148"/>
      <c r="XF46" s="148"/>
      <c r="XG46" s="148"/>
      <c r="XH46" s="148"/>
      <c r="XI46" s="148"/>
      <c r="XJ46" s="148"/>
      <c r="XK46" s="148"/>
      <c r="XL46" s="148"/>
      <c r="XM46" s="148"/>
      <c r="XN46" s="148"/>
      <c r="XO46" s="148"/>
      <c r="XP46" s="148"/>
      <c r="XQ46" s="148"/>
      <c r="XR46" s="148"/>
      <c r="XS46" s="148"/>
      <c r="XT46" s="148"/>
      <c r="XU46" s="148"/>
      <c r="XV46" s="148"/>
      <c r="XW46" s="148"/>
      <c r="XX46" s="148"/>
      <c r="XY46" s="148"/>
      <c r="XZ46" s="148"/>
      <c r="YA46" s="148"/>
      <c r="YB46" s="148"/>
      <c r="YC46" s="148"/>
      <c r="YD46" s="148"/>
      <c r="YE46" s="148"/>
      <c r="YF46" s="148"/>
      <c r="YG46" s="148"/>
      <c r="YH46" s="148"/>
      <c r="YI46" s="148"/>
      <c r="YJ46" s="148"/>
      <c r="YK46" s="148"/>
      <c r="YL46" s="148"/>
      <c r="YM46" s="148"/>
      <c r="YN46" s="148"/>
      <c r="YO46" s="148"/>
      <c r="YP46" s="148"/>
      <c r="YQ46" s="148"/>
      <c r="YR46" s="148"/>
      <c r="YS46" s="148"/>
      <c r="YT46" s="148"/>
      <c r="YU46" s="148"/>
      <c r="YV46" s="148"/>
      <c r="YW46" s="148"/>
      <c r="YX46" s="148"/>
      <c r="YY46" s="148"/>
      <c r="YZ46" s="148"/>
      <c r="ZA46" s="148"/>
      <c r="ZB46" s="148"/>
      <c r="ZC46" s="148"/>
      <c r="ZD46" s="148"/>
      <c r="ZE46" s="148"/>
      <c r="ZF46" s="148"/>
      <c r="ZG46" s="148"/>
      <c r="ZH46" s="148"/>
      <c r="ZI46" s="148"/>
      <c r="ZJ46" s="148"/>
      <c r="ZK46" s="148"/>
      <c r="ZL46" s="148"/>
      <c r="ZM46" s="148"/>
      <c r="ZN46" s="148"/>
      <c r="ZO46" s="148"/>
      <c r="ZP46" s="148"/>
      <c r="ZQ46" s="148"/>
      <c r="ZR46" s="148"/>
      <c r="ZS46" s="148"/>
      <c r="ZT46" s="148"/>
      <c r="ZU46" s="148"/>
      <c r="ZV46" s="148"/>
      <c r="ZW46" s="148"/>
      <c r="ZX46" s="148"/>
      <c r="ZY46" s="148"/>
      <c r="ZZ46" s="148"/>
      <c r="AAA46" s="148"/>
      <c r="AAB46" s="148"/>
      <c r="AAC46" s="148"/>
      <c r="AAD46" s="148"/>
      <c r="AAE46" s="148"/>
      <c r="AAF46" s="148"/>
      <c r="AAG46" s="148"/>
      <c r="AAH46" s="148"/>
      <c r="AAI46" s="148"/>
      <c r="AAJ46" s="148"/>
      <c r="AAK46" s="148"/>
      <c r="AAL46" s="148"/>
      <c r="AAM46" s="148"/>
      <c r="AAN46" s="148"/>
      <c r="AAO46" s="148"/>
      <c r="AAP46" s="148"/>
      <c r="AAQ46" s="148"/>
      <c r="AAR46" s="148"/>
      <c r="AAS46" s="148"/>
      <c r="AAT46" s="148"/>
      <c r="AAU46" s="148"/>
      <c r="AAV46" s="148"/>
      <c r="AAW46" s="148"/>
      <c r="AAX46" s="148"/>
      <c r="AAY46" s="148"/>
      <c r="AAZ46" s="148"/>
      <c r="ABA46" s="148"/>
      <c r="ABB46" s="148"/>
      <c r="ABC46" s="148"/>
      <c r="ABD46" s="148"/>
      <c r="ABE46" s="148"/>
      <c r="ABF46" s="148"/>
      <c r="ABG46" s="148"/>
      <c r="ABH46" s="148"/>
      <c r="ABI46" s="148"/>
      <c r="ABJ46" s="148"/>
      <c r="ABK46" s="148"/>
      <c r="ABL46" s="148"/>
      <c r="ABM46" s="148"/>
      <c r="ABN46" s="148"/>
      <c r="ABO46" s="148"/>
      <c r="ABP46" s="148"/>
      <c r="ABQ46" s="148"/>
      <c r="ABR46" s="148"/>
      <c r="ABS46" s="148"/>
      <c r="ABT46" s="148"/>
      <c r="ABU46" s="148"/>
      <c r="ABV46" s="148"/>
      <c r="ABW46" s="148"/>
      <c r="ABX46" s="148"/>
      <c r="ABY46" s="148"/>
      <c r="ABZ46" s="148"/>
      <c r="ACA46" s="148"/>
      <c r="ACB46" s="148"/>
      <c r="ACC46" s="148"/>
      <c r="ACD46" s="148"/>
      <c r="ACE46" s="148"/>
      <c r="ACF46" s="148"/>
      <c r="ACG46" s="148"/>
      <c r="ACH46" s="148"/>
      <c r="ACI46" s="148"/>
      <c r="ACJ46" s="148"/>
      <c r="ACK46" s="148"/>
      <c r="ACL46" s="148"/>
      <c r="ACM46" s="148"/>
      <c r="ACN46" s="148"/>
      <c r="ACO46" s="148"/>
      <c r="ACP46" s="148"/>
      <c r="ACQ46" s="148"/>
      <c r="ACR46" s="148"/>
      <c r="ACS46" s="148"/>
      <c r="ACT46" s="148"/>
      <c r="ACU46" s="148"/>
      <c r="ACV46" s="148"/>
      <c r="ACW46" s="148"/>
      <c r="ACX46" s="148"/>
      <c r="ACY46" s="148"/>
      <c r="ACZ46" s="148"/>
      <c r="ADA46" s="148"/>
      <c r="ADB46" s="148"/>
      <c r="ADC46" s="148"/>
      <c r="ADD46" s="148"/>
      <c r="ADE46" s="148"/>
      <c r="ADF46" s="148"/>
      <c r="ADG46" s="148"/>
      <c r="ADH46" s="148"/>
      <c r="ADI46" s="148"/>
      <c r="ADJ46" s="148"/>
      <c r="ADK46" s="148"/>
      <c r="ADL46" s="148"/>
      <c r="ADM46" s="148"/>
      <c r="ADN46" s="148"/>
      <c r="ADO46" s="148"/>
      <c r="ADP46" s="148"/>
      <c r="ADQ46" s="148"/>
      <c r="ADR46" s="148"/>
      <c r="ADS46" s="148"/>
      <c r="ADT46" s="148"/>
      <c r="ADU46" s="148"/>
      <c r="ADV46" s="148"/>
      <c r="ADW46" s="148"/>
      <c r="ADX46" s="148"/>
      <c r="ADY46" s="148"/>
      <c r="ADZ46" s="148"/>
      <c r="AEA46" s="148"/>
      <c r="AEB46" s="148"/>
      <c r="AEC46" s="148"/>
      <c r="AED46" s="148"/>
      <c r="AEE46" s="148"/>
      <c r="AEF46" s="148"/>
      <c r="AEG46" s="148"/>
      <c r="AEH46" s="148"/>
      <c r="AEI46" s="148"/>
      <c r="AEJ46" s="148"/>
      <c r="AEK46" s="148"/>
      <c r="AEL46" s="148"/>
      <c r="AEM46" s="148"/>
      <c r="AEN46" s="148"/>
      <c r="AEO46" s="148"/>
      <c r="AEP46" s="148"/>
      <c r="AEQ46" s="148"/>
      <c r="AER46" s="148"/>
      <c r="AES46" s="148"/>
      <c r="AET46" s="148"/>
      <c r="AEU46" s="148"/>
      <c r="AEV46" s="148"/>
      <c r="AEW46" s="148"/>
      <c r="AEX46" s="148"/>
      <c r="AEY46" s="148"/>
      <c r="AEZ46" s="148"/>
      <c r="AFA46" s="148"/>
      <c r="AFB46" s="148"/>
      <c r="AFC46" s="148"/>
      <c r="AFD46" s="148"/>
      <c r="AFE46" s="148"/>
      <c r="AFF46" s="148"/>
      <c r="AFG46" s="148"/>
      <c r="AFH46" s="148"/>
      <c r="AFI46" s="148"/>
      <c r="AFJ46" s="148"/>
      <c r="AFK46" s="148"/>
      <c r="AFL46" s="148"/>
      <c r="AFM46" s="148"/>
      <c r="AFN46" s="148"/>
      <c r="AFO46" s="148"/>
      <c r="AFP46" s="148"/>
      <c r="AFQ46" s="148"/>
      <c r="AFR46" s="148"/>
      <c r="AFS46" s="148"/>
      <c r="AFT46" s="148"/>
      <c r="AFU46" s="148"/>
      <c r="AFV46" s="148"/>
      <c r="AFW46" s="148"/>
      <c r="AFX46" s="148"/>
      <c r="AFY46" s="148"/>
      <c r="AFZ46" s="148"/>
      <c r="AGA46" s="148"/>
      <c r="AGB46" s="148"/>
      <c r="AGC46" s="148"/>
      <c r="AGD46" s="148"/>
      <c r="AGE46" s="148"/>
      <c r="AGF46" s="148"/>
      <c r="AGG46" s="148"/>
      <c r="AGH46" s="148"/>
      <c r="AGI46" s="148"/>
      <c r="AGJ46" s="148"/>
      <c r="AGK46" s="148"/>
      <c r="AGL46" s="148"/>
      <c r="AGM46" s="148"/>
      <c r="AGN46" s="148"/>
      <c r="AGO46" s="148"/>
      <c r="AGP46" s="148"/>
      <c r="AGQ46" s="148"/>
      <c r="AGR46" s="148"/>
      <c r="AGS46" s="148"/>
      <c r="AGT46" s="148"/>
      <c r="AGU46" s="148"/>
      <c r="AGV46" s="148"/>
      <c r="AGW46" s="148"/>
      <c r="AGX46" s="148"/>
      <c r="AGY46" s="148"/>
      <c r="AGZ46" s="148"/>
      <c r="AHA46" s="148"/>
      <c r="AHB46" s="148"/>
      <c r="AHC46" s="148"/>
      <c r="AHD46" s="148"/>
      <c r="AHE46" s="148"/>
      <c r="AHF46" s="148"/>
      <c r="AHG46" s="148"/>
      <c r="AHH46" s="148"/>
      <c r="AHI46" s="148"/>
      <c r="AHJ46" s="148"/>
      <c r="AHK46" s="148"/>
      <c r="AHL46" s="148"/>
      <c r="AHM46" s="148"/>
      <c r="AHN46" s="148"/>
      <c r="AHO46" s="148"/>
      <c r="AHP46" s="148"/>
      <c r="AHQ46" s="148"/>
      <c r="AHR46" s="148"/>
      <c r="AHS46" s="148"/>
      <c r="AHT46" s="148"/>
      <c r="AHU46" s="148"/>
      <c r="AHV46" s="148"/>
      <c r="AHW46" s="148"/>
      <c r="AHX46" s="148"/>
      <c r="AHY46" s="148"/>
      <c r="AHZ46" s="148"/>
      <c r="AIA46" s="148"/>
      <c r="AIB46" s="148"/>
      <c r="AIC46" s="148"/>
      <c r="AID46" s="148"/>
      <c r="AIE46" s="148"/>
      <c r="AIF46" s="148"/>
      <c r="AIG46" s="148"/>
      <c r="AIH46" s="148"/>
      <c r="AII46" s="148"/>
      <c r="AIJ46" s="148"/>
      <c r="AIK46" s="148"/>
      <c r="AIL46" s="148"/>
      <c r="AIM46" s="148"/>
      <c r="AIN46" s="148"/>
      <c r="AIO46" s="148"/>
      <c r="AIP46" s="148"/>
      <c r="AIQ46" s="148"/>
      <c r="AIR46" s="148"/>
      <c r="AIS46" s="148"/>
      <c r="AIT46" s="148"/>
      <c r="AIU46" s="148"/>
      <c r="AIV46" s="148"/>
      <c r="AIW46" s="148"/>
      <c r="AIX46" s="148"/>
      <c r="AIY46" s="148"/>
      <c r="AIZ46" s="148"/>
      <c r="AJA46" s="148"/>
      <c r="AJB46" s="148"/>
      <c r="AJC46" s="148"/>
      <c r="AJD46" s="148"/>
      <c r="AJE46" s="148"/>
      <c r="AJF46" s="148"/>
      <c r="AJG46" s="148"/>
      <c r="AJH46" s="148"/>
      <c r="AJI46" s="148"/>
      <c r="AJJ46" s="148"/>
      <c r="AJK46" s="148"/>
      <c r="AJL46" s="148"/>
      <c r="AJM46" s="148"/>
      <c r="AJN46" s="148"/>
      <c r="AJO46" s="148"/>
      <c r="AJP46" s="148"/>
      <c r="AJQ46" s="148"/>
      <c r="AJR46" s="148"/>
      <c r="AJS46" s="148"/>
      <c r="AJT46" s="148"/>
      <c r="AJU46" s="148"/>
      <c r="AJV46" s="148"/>
      <c r="AJW46" s="148"/>
      <c r="AJX46" s="148"/>
      <c r="AJY46" s="148"/>
      <c r="AJZ46" s="148"/>
      <c r="AKA46" s="148"/>
      <c r="AKB46" s="148"/>
      <c r="AKC46" s="148"/>
      <c r="AKD46" s="148"/>
      <c r="AKE46" s="148"/>
      <c r="AKF46" s="148"/>
      <c r="AKG46" s="148"/>
      <c r="AKH46" s="148"/>
      <c r="AKI46" s="148"/>
      <c r="AKJ46" s="148"/>
      <c r="AKK46" s="148"/>
      <c r="AKL46" s="148"/>
      <c r="AKM46" s="148"/>
      <c r="AKN46" s="148"/>
      <c r="AKO46" s="148"/>
      <c r="AKP46" s="148"/>
      <c r="AKQ46" s="148"/>
      <c r="AKR46" s="148"/>
      <c r="AKS46" s="148"/>
      <c r="AKT46" s="148"/>
      <c r="AKU46" s="148"/>
      <c r="AKV46" s="148"/>
      <c r="AKW46" s="148"/>
      <c r="AKX46" s="148"/>
      <c r="AKY46" s="148"/>
      <c r="AKZ46" s="148"/>
      <c r="ALA46" s="148"/>
      <c r="ALB46" s="148"/>
      <c r="ALC46" s="148"/>
      <c r="ALD46" s="148"/>
      <c r="ALE46" s="148"/>
      <c r="ALF46" s="148"/>
      <c r="ALG46" s="148"/>
      <c r="ALH46" s="148"/>
      <c r="ALI46" s="148"/>
      <c r="ALJ46" s="148"/>
      <c r="ALK46" s="148"/>
      <c r="ALL46" s="148"/>
      <c r="ALM46" s="148"/>
      <c r="ALN46" s="148"/>
      <c r="ALO46" s="148"/>
      <c r="ALP46" s="148"/>
      <c r="ALQ46" s="148"/>
      <c r="ALR46" s="148"/>
      <c r="ALS46" s="148"/>
      <c r="ALT46" s="148"/>
      <c r="ALU46" s="148"/>
      <c r="ALV46" s="148"/>
      <c r="ALW46" s="148"/>
      <c r="ALX46" s="148"/>
      <c r="ALY46" s="148"/>
      <c r="ALZ46" s="148"/>
      <c r="AMA46" s="148"/>
      <c r="AMB46" s="148"/>
      <c r="AMC46" s="148"/>
      <c r="AMD46" s="148"/>
      <c r="AME46" s="148"/>
      <c r="AMF46" s="148"/>
      <c r="AMG46" s="148"/>
      <c r="AMH46" s="148"/>
      <c r="AMI46" s="148"/>
      <c r="AMJ46" s="148"/>
      <c r="AMK46" s="148"/>
      <c r="AML46" s="148"/>
    </row>
    <row r="47" spans="1:1026" s="142" customFormat="1">
      <c r="A47" s="148" t="str">
        <f t="shared" si="0"/>
        <v>LOAN.HOCRM_RETURNED</v>
      </c>
      <c r="B47" s="134">
        <f t="shared" si="4"/>
        <v>110043</v>
      </c>
      <c r="C47" s="155">
        <v>0</v>
      </c>
      <c r="D47" s="155">
        <v>1</v>
      </c>
      <c r="E47" s="155">
        <f t="shared" si="1"/>
        <v>100000</v>
      </c>
      <c r="F47" s="155">
        <v>100000</v>
      </c>
      <c r="G47" s="155" t="s">
        <v>34</v>
      </c>
      <c r="H47" s="155">
        <v>100000</v>
      </c>
      <c r="I47" s="148" t="s">
        <v>505</v>
      </c>
      <c r="J47" s="155">
        <f>VLOOKUP(I47,T_FSM_TYPE!$A:$B,2,0)</f>
        <v>110000</v>
      </c>
      <c r="K47" s="142" t="s">
        <v>599</v>
      </c>
      <c r="L47" s="148" t="s">
        <v>37</v>
      </c>
      <c r="M47" s="216" t="str">
        <f t="shared" si="2"/>
        <v>HOCRM_RETURNED</v>
      </c>
      <c r="N47" s="145" t="str">
        <f t="shared" si="3"/>
        <v>INSERT INTO T_FSM_STATE VALUES(110043, 0, 1, 100000, 100000, GETDATE(), 100000, 110000, 'HOCRM_RETURNED', '?' ,'HOCRM_RETURNED')</v>
      </c>
      <c r="O47" s="148"/>
      <c r="P47" s="148"/>
      <c r="Q47" s="148"/>
      <c r="R47" s="148"/>
      <c r="S47" s="148"/>
      <c r="T47" s="148"/>
      <c r="U47" s="148"/>
      <c r="V47" s="148"/>
      <c r="W47" s="148"/>
      <c r="X47" s="148"/>
      <c r="Y47" s="148"/>
      <c r="Z47" s="148"/>
      <c r="AA47" s="148"/>
      <c r="AB47" s="148"/>
      <c r="AC47" s="148"/>
      <c r="AD47" s="148"/>
      <c r="AE47" s="148"/>
      <c r="AF47" s="148"/>
      <c r="AG47" s="148"/>
      <c r="AH47" s="148"/>
      <c r="AI47" s="148"/>
      <c r="AJ47" s="148"/>
      <c r="AK47" s="148"/>
      <c r="AL47" s="148"/>
      <c r="AM47" s="148"/>
      <c r="AN47" s="148"/>
      <c r="AO47" s="148"/>
      <c r="AP47" s="148"/>
      <c r="AQ47" s="148"/>
      <c r="AR47" s="148"/>
      <c r="AS47" s="148"/>
      <c r="AT47" s="148"/>
      <c r="AU47" s="148"/>
      <c r="AV47" s="148"/>
      <c r="AW47" s="148"/>
      <c r="AX47" s="148"/>
      <c r="AY47" s="148"/>
      <c r="AZ47" s="148"/>
      <c r="BA47" s="148"/>
      <c r="BB47" s="148"/>
      <c r="BC47" s="148"/>
      <c r="BD47" s="148"/>
      <c r="BE47" s="148"/>
      <c r="BF47" s="148"/>
      <c r="BG47" s="148"/>
      <c r="BH47" s="148"/>
      <c r="BI47" s="148"/>
      <c r="BJ47" s="148"/>
      <c r="BK47" s="148"/>
      <c r="BL47" s="148"/>
      <c r="BM47" s="148"/>
      <c r="BN47" s="148"/>
      <c r="BO47" s="148"/>
      <c r="BP47" s="148"/>
      <c r="BQ47" s="148"/>
      <c r="BR47" s="148"/>
      <c r="BS47" s="148"/>
      <c r="BT47" s="148"/>
      <c r="BU47" s="148"/>
      <c r="BV47" s="148"/>
      <c r="BW47" s="148"/>
      <c r="BX47" s="148"/>
      <c r="BY47" s="148"/>
      <c r="BZ47" s="148"/>
      <c r="CA47" s="148"/>
      <c r="CB47" s="148"/>
      <c r="CC47" s="148"/>
      <c r="CD47" s="148"/>
      <c r="CE47" s="148"/>
      <c r="CF47" s="148"/>
      <c r="CG47" s="148"/>
      <c r="CH47" s="148"/>
      <c r="CI47" s="148"/>
      <c r="CJ47" s="148"/>
      <c r="CK47" s="148"/>
      <c r="CL47" s="148"/>
      <c r="CM47" s="148"/>
      <c r="CN47" s="148"/>
      <c r="CO47" s="148"/>
      <c r="CP47" s="148"/>
      <c r="CQ47" s="148"/>
      <c r="CR47" s="148"/>
      <c r="CS47" s="148"/>
      <c r="CT47" s="148"/>
      <c r="CU47" s="148"/>
      <c r="CV47" s="148"/>
      <c r="CW47" s="148"/>
      <c r="CX47" s="148"/>
      <c r="CY47" s="148"/>
      <c r="CZ47" s="148"/>
      <c r="DA47" s="148"/>
      <c r="DB47" s="148"/>
      <c r="DC47" s="148"/>
      <c r="DD47" s="148"/>
      <c r="DE47" s="148"/>
      <c r="DF47" s="148"/>
      <c r="DG47" s="148"/>
      <c r="DH47" s="148"/>
      <c r="DI47" s="148"/>
      <c r="DJ47" s="148"/>
      <c r="DK47" s="148"/>
      <c r="DL47" s="148"/>
      <c r="DM47" s="148"/>
      <c r="DN47" s="148"/>
      <c r="DO47" s="148"/>
      <c r="DP47" s="148"/>
      <c r="DQ47" s="148"/>
      <c r="DR47" s="148"/>
      <c r="DS47" s="148"/>
      <c r="DT47" s="148"/>
      <c r="DU47" s="148"/>
      <c r="DV47" s="148"/>
      <c r="DW47" s="148"/>
      <c r="DX47" s="148"/>
      <c r="DY47" s="148"/>
      <c r="DZ47" s="148"/>
      <c r="EA47" s="148"/>
      <c r="EB47" s="148"/>
      <c r="EC47" s="148"/>
      <c r="ED47" s="148"/>
      <c r="EE47" s="148"/>
      <c r="EF47" s="148"/>
      <c r="EG47" s="148"/>
      <c r="EH47" s="148"/>
      <c r="EI47" s="148"/>
      <c r="EJ47" s="148"/>
      <c r="EK47" s="148"/>
      <c r="EL47" s="148"/>
      <c r="EM47" s="148"/>
      <c r="EN47" s="148"/>
      <c r="EO47" s="148"/>
      <c r="EP47" s="148"/>
      <c r="EQ47" s="148"/>
      <c r="ER47" s="148"/>
      <c r="ES47" s="148"/>
      <c r="ET47" s="148"/>
      <c r="EU47" s="148"/>
      <c r="EV47" s="148"/>
      <c r="EW47" s="148"/>
      <c r="EX47" s="148"/>
      <c r="EY47" s="148"/>
      <c r="EZ47" s="148"/>
      <c r="FA47" s="148"/>
      <c r="FB47" s="148"/>
      <c r="FC47" s="148"/>
      <c r="FD47" s="148"/>
      <c r="FE47" s="148"/>
      <c r="FF47" s="148"/>
      <c r="FG47" s="148"/>
      <c r="FH47" s="148"/>
      <c r="FI47" s="148"/>
      <c r="FJ47" s="148"/>
      <c r="FK47" s="148"/>
      <c r="FL47" s="148"/>
      <c r="FM47" s="148"/>
      <c r="FN47" s="148"/>
      <c r="FO47" s="148"/>
      <c r="FP47" s="148"/>
      <c r="FQ47" s="148"/>
      <c r="FR47" s="148"/>
      <c r="FS47" s="148"/>
      <c r="FT47" s="148"/>
      <c r="FU47" s="148"/>
      <c r="FV47" s="148"/>
      <c r="FW47" s="148"/>
      <c r="FX47" s="148"/>
      <c r="FY47" s="148"/>
      <c r="FZ47" s="148"/>
      <c r="GA47" s="148"/>
      <c r="GB47" s="148"/>
      <c r="GC47" s="148"/>
      <c r="GD47" s="148"/>
      <c r="GE47" s="148"/>
      <c r="GF47" s="148"/>
      <c r="GG47" s="148"/>
      <c r="GH47" s="148"/>
      <c r="GI47" s="148"/>
      <c r="GJ47" s="148"/>
      <c r="GK47" s="148"/>
      <c r="GL47" s="148"/>
      <c r="GM47" s="148"/>
      <c r="GN47" s="148"/>
      <c r="GO47" s="148"/>
      <c r="GP47" s="148"/>
      <c r="GQ47" s="148"/>
      <c r="GR47" s="148"/>
      <c r="GS47" s="148"/>
      <c r="GT47" s="148"/>
      <c r="GU47" s="148"/>
      <c r="GV47" s="148"/>
      <c r="GW47" s="148"/>
      <c r="GX47" s="148"/>
      <c r="GY47" s="148"/>
      <c r="GZ47" s="148"/>
      <c r="HA47" s="148"/>
      <c r="HB47" s="148"/>
      <c r="HC47" s="148"/>
      <c r="HD47" s="148"/>
      <c r="HE47" s="148"/>
      <c r="HF47" s="148"/>
      <c r="HG47" s="148"/>
      <c r="HH47" s="148"/>
      <c r="HI47" s="148"/>
      <c r="HJ47" s="148"/>
      <c r="HK47" s="148"/>
      <c r="HL47" s="148"/>
      <c r="HM47" s="148"/>
      <c r="HN47" s="148"/>
      <c r="HO47" s="148"/>
      <c r="HP47" s="148"/>
      <c r="HQ47" s="148"/>
      <c r="HR47" s="148"/>
      <c r="HS47" s="148"/>
      <c r="HT47" s="148"/>
      <c r="HU47" s="148"/>
      <c r="HV47" s="148"/>
      <c r="HW47" s="148"/>
      <c r="HX47" s="148"/>
      <c r="HY47" s="148"/>
      <c r="HZ47" s="148"/>
      <c r="IA47" s="148"/>
      <c r="IB47" s="148"/>
      <c r="IC47" s="148"/>
      <c r="ID47" s="148"/>
      <c r="IE47" s="148"/>
      <c r="IF47" s="148"/>
      <c r="IG47" s="148"/>
      <c r="IH47" s="148"/>
      <c r="II47" s="148"/>
      <c r="IJ47" s="148"/>
      <c r="IK47" s="148"/>
      <c r="IL47" s="148"/>
      <c r="IM47" s="148"/>
      <c r="IN47" s="148"/>
      <c r="IO47" s="148"/>
      <c r="IP47" s="148"/>
      <c r="IQ47" s="148"/>
      <c r="IR47" s="148"/>
      <c r="IS47" s="148"/>
      <c r="IT47" s="148"/>
      <c r="IU47" s="148"/>
      <c r="IV47" s="148"/>
      <c r="IW47" s="148"/>
      <c r="IX47" s="148"/>
      <c r="IY47" s="148"/>
      <c r="IZ47" s="148"/>
      <c r="JA47" s="148"/>
      <c r="JB47" s="148"/>
      <c r="JC47" s="148"/>
      <c r="JD47" s="148"/>
      <c r="JE47" s="148"/>
      <c r="JF47" s="148"/>
      <c r="JG47" s="148"/>
      <c r="JH47" s="148"/>
      <c r="JI47" s="148"/>
      <c r="JJ47" s="148"/>
      <c r="JK47" s="148"/>
      <c r="JL47" s="148"/>
      <c r="JM47" s="148"/>
      <c r="JN47" s="148"/>
      <c r="JO47" s="148"/>
      <c r="JP47" s="148"/>
      <c r="JQ47" s="148"/>
      <c r="JR47" s="148"/>
      <c r="JS47" s="148"/>
      <c r="JT47" s="148"/>
      <c r="JU47" s="148"/>
      <c r="JV47" s="148"/>
      <c r="JW47" s="148"/>
      <c r="JX47" s="148"/>
      <c r="JY47" s="148"/>
      <c r="JZ47" s="148"/>
      <c r="KA47" s="148"/>
      <c r="KB47" s="148"/>
      <c r="KC47" s="148"/>
      <c r="KD47" s="148"/>
      <c r="KE47" s="148"/>
      <c r="KF47" s="148"/>
      <c r="KG47" s="148"/>
      <c r="KH47" s="148"/>
      <c r="KI47" s="148"/>
      <c r="KJ47" s="148"/>
      <c r="KK47" s="148"/>
      <c r="KL47" s="148"/>
      <c r="KM47" s="148"/>
      <c r="KN47" s="148"/>
      <c r="KO47" s="148"/>
      <c r="KP47" s="148"/>
      <c r="KQ47" s="148"/>
      <c r="KR47" s="148"/>
      <c r="KS47" s="148"/>
      <c r="KT47" s="148"/>
      <c r="KU47" s="148"/>
      <c r="KV47" s="148"/>
      <c r="KW47" s="148"/>
      <c r="KX47" s="148"/>
      <c r="KY47" s="148"/>
      <c r="KZ47" s="148"/>
      <c r="LA47" s="148"/>
      <c r="LB47" s="148"/>
      <c r="LC47" s="148"/>
      <c r="LD47" s="148"/>
      <c r="LE47" s="148"/>
      <c r="LF47" s="148"/>
      <c r="LG47" s="148"/>
      <c r="LH47" s="148"/>
      <c r="LI47" s="148"/>
      <c r="LJ47" s="148"/>
      <c r="LK47" s="148"/>
      <c r="LL47" s="148"/>
      <c r="LM47" s="148"/>
      <c r="LN47" s="148"/>
      <c r="LO47" s="148"/>
      <c r="LP47" s="148"/>
      <c r="LQ47" s="148"/>
      <c r="LR47" s="148"/>
      <c r="LS47" s="148"/>
      <c r="LT47" s="148"/>
      <c r="LU47" s="148"/>
      <c r="LV47" s="148"/>
      <c r="LW47" s="148"/>
      <c r="LX47" s="148"/>
      <c r="LY47" s="148"/>
      <c r="LZ47" s="148"/>
      <c r="MA47" s="148"/>
      <c r="MB47" s="148"/>
      <c r="MC47" s="148"/>
      <c r="MD47" s="148"/>
      <c r="ME47" s="148"/>
      <c r="MF47" s="148"/>
      <c r="MG47" s="148"/>
      <c r="MH47" s="148"/>
      <c r="MI47" s="148"/>
      <c r="MJ47" s="148"/>
      <c r="MK47" s="148"/>
      <c r="ML47" s="148"/>
      <c r="MM47" s="148"/>
      <c r="MN47" s="148"/>
      <c r="MO47" s="148"/>
      <c r="MP47" s="148"/>
      <c r="MQ47" s="148"/>
      <c r="MR47" s="148"/>
      <c r="MS47" s="148"/>
      <c r="MT47" s="148"/>
      <c r="MU47" s="148"/>
      <c r="MV47" s="148"/>
      <c r="MW47" s="148"/>
      <c r="MX47" s="148"/>
      <c r="MY47" s="148"/>
      <c r="MZ47" s="148"/>
      <c r="NA47" s="148"/>
      <c r="NB47" s="148"/>
      <c r="NC47" s="148"/>
      <c r="ND47" s="148"/>
      <c r="NE47" s="148"/>
      <c r="NF47" s="148"/>
      <c r="NG47" s="148"/>
      <c r="NH47" s="148"/>
      <c r="NI47" s="148"/>
      <c r="NJ47" s="148"/>
      <c r="NK47" s="148"/>
      <c r="NL47" s="148"/>
      <c r="NM47" s="148"/>
      <c r="NN47" s="148"/>
      <c r="NO47" s="148"/>
      <c r="NP47" s="148"/>
      <c r="NQ47" s="148"/>
      <c r="NR47" s="148"/>
      <c r="NS47" s="148"/>
      <c r="NT47" s="148"/>
      <c r="NU47" s="148"/>
      <c r="NV47" s="148"/>
      <c r="NW47" s="148"/>
      <c r="NX47" s="148"/>
      <c r="NY47" s="148"/>
      <c r="NZ47" s="148"/>
      <c r="OA47" s="148"/>
      <c r="OB47" s="148"/>
      <c r="OC47" s="148"/>
      <c r="OD47" s="148"/>
      <c r="OE47" s="148"/>
      <c r="OF47" s="148"/>
      <c r="OG47" s="148"/>
      <c r="OH47" s="148"/>
      <c r="OI47" s="148"/>
      <c r="OJ47" s="148"/>
      <c r="OK47" s="148"/>
      <c r="OL47" s="148"/>
      <c r="OM47" s="148"/>
      <c r="ON47" s="148"/>
      <c r="OO47" s="148"/>
      <c r="OP47" s="148"/>
      <c r="OQ47" s="148"/>
      <c r="OR47" s="148"/>
      <c r="OS47" s="148"/>
      <c r="OT47" s="148"/>
      <c r="OU47" s="148"/>
      <c r="OV47" s="148"/>
      <c r="OW47" s="148"/>
      <c r="OX47" s="148"/>
      <c r="OY47" s="148"/>
      <c r="OZ47" s="148"/>
      <c r="PA47" s="148"/>
      <c r="PB47" s="148"/>
      <c r="PC47" s="148"/>
      <c r="PD47" s="148"/>
      <c r="PE47" s="148"/>
      <c r="PF47" s="148"/>
      <c r="PG47" s="148"/>
      <c r="PH47" s="148"/>
      <c r="PI47" s="148"/>
      <c r="PJ47" s="148"/>
      <c r="PK47" s="148"/>
      <c r="PL47" s="148"/>
      <c r="PM47" s="148"/>
      <c r="PN47" s="148"/>
      <c r="PO47" s="148"/>
      <c r="PP47" s="148"/>
      <c r="PQ47" s="148"/>
      <c r="PR47" s="148"/>
      <c r="PS47" s="148"/>
      <c r="PT47" s="148"/>
      <c r="PU47" s="148"/>
      <c r="PV47" s="148"/>
      <c r="PW47" s="148"/>
      <c r="PX47" s="148"/>
      <c r="PY47" s="148"/>
      <c r="PZ47" s="148"/>
      <c r="QA47" s="148"/>
      <c r="QB47" s="148"/>
      <c r="QC47" s="148"/>
      <c r="QD47" s="148"/>
      <c r="QE47" s="148"/>
      <c r="QF47" s="148"/>
      <c r="QG47" s="148"/>
      <c r="QH47" s="148"/>
      <c r="QI47" s="148"/>
      <c r="QJ47" s="148"/>
      <c r="QK47" s="148"/>
      <c r="QL47" s="148"/>
      <c r="QM47" s="148"/>
      <c r="QN47" s="148"/>
      <c r="QO47" s="148"/>
      <c r="QP47" s="148"/>
      <c r="QQ47" s="148"/>
      <c r="QR47" s="148"/>
      <c r="QS47" s="148"/>
      <c r="QT47" s="148"/>
      <c r="QU47" s="148"/>
      <c r="QV47" s="148"/>
      <c r="QW47" s="148"/>
      <c r="QX47" s="148"/>
      <c r="QY47" s="148"/>
      <c r="QZ47" s="148"/>
      <c r="RA47" s="148"/>
      <c r="RB47" s="148"/>
      <c r="RC47" s="148"/>
      <c r="RD47" s="148"/>
      <c r="RE47" s="148"/>
      <c r="RF47" s="148"/>
      <c r="RG47" s="148"/>
      <c r="RH47" s="148"/>
      <c r="RI47" s="148"/>
      <c r="RJ47" s="148"/>
      <c r="RK47" s="148"/>
      <c r="RL47" s="148"/>
      <c r="RM47" s="148"/>
      <c r="RN47" s="148"/>
      <c r="RO47" s="148"/>
      <c r="RP47" s="148"/>
      <c r="RQ47" s="148"/>
      <c r="RR47" s="148"/>
      <c r="RS47" s="148"/>
      <c r="RT47" s="148"/>
      <c r="RU47" s="148"/>
      <c r="RV47" s="148"/>
      <c r="RW47" s="148"/>
      <c r="RX47" s="148"/>
      <c r="RY47" s="148"/>
      <c r="RZ47" s="148"/>
      <c r="SA47" s="148"/>
      <c r="SB47" s="148"/>
      <c r="SC47" s="148"/>
      <c r="SD47" s="148"/>
      <c r="SE47" s="148"/>
      <c r="SF47" s="148"/>
      <c r="SG47" s="148"/>
      <c r="SH47" s="148"/>
      <c r="SI47" s="148"/>
      <c r="SJ47" s="148"/>
      <c r="SK47" s="148"/>
      <c r="SL47" s="148"/>
      <c r="SM47" s="148"/>
      <c r="SN47" s="148"/>
      <c r="SO47" s="148"/>
      <c r="SP47" s="148"/>
      <c r="SQ47" s="148"/>
      <c r="SR47" s="148"/>
      <c r="SS47" s="148"/>
      <c r="ST47" s="148"/>
      <c r="SU47" s="148"/>
      <c r="SV47" s="148"/>
      <c r="SW47" s="148"/>
      <c r="SX47" s="148"/>
      <c r="SY47" s="148"/>
      <c r="SZ47" s="148"/>
      <c r="TA47" s="148"/>
      <c r="TB47" s="148"/>
      <c r="TC47" s="148"/>
      <c r="TD47" s="148"/>
      <c r="TE47" s="148"/>
      <c r="TF47" s="148"/>
      <c r="TG47" s="148"/>
      <c r="TH47" s="148"/>
      <c r="TI47" s="148"/>
      <c r="TJ47" s="148"/>
      <c r="TK47" s="148"/>
      <c r="TL47" s="148"/>
      <c r="TM47" s="148"/>
      <c r="TN47" s="148"/>
      <c r="TO47" s="148"/>
      <c r="TP47" s="148"/>
      <c r="TQ47" s="148"/>
      <c r="TR47" s="148"/>
      <c r="TS47" s="148"/>
      <c r="TT47" s="148"/>
      <c r="TU47" s="148"/>
      <c r="TV47" s="148"/>
      <c r="TW47" s="148"/>
      <c r="TX47" s="148"/>
      <c r="TY47" s="148"/>
      <c r="TZ47" s="148"/>
      <c r="UA47" s="148"/>
      <c r="UB47" s="148"/>
      <c r="UC47" s="148"/>
      <c r="UD47" s="148"/>
      <c r="UE47" s="148"/>
      <c r="UF47" s="148"/>
      <c r="UG47" s="148"/>
      <c r="UH47" s="148"/>
      <c r="UI47" s="148"/>
      <c r="UJ47" s="148"/>
      <c r="UK47" s="148"/>
      <c r="UL47" s="148"/>
      <c r="UM47" s="148"/>
      <c r="UN47" s="148"/>
      <c r="UO47" s="148"/>
      <c r="UP47" s="148"/>
      <c r="UQ47" s="148"/>
      <c r="UR47" s="148"/>
      <c r="US47" s="148"/>
      <c r="UT47" s="148"/>
      <c r="UU47" s="148"/>
      <c r="UV47" s="148"/>
      <c r="UW47" s="148"/>
      <c r="UX47" s="148"/>
      <c r="UY47" s="148"/>
      <c r="UZ47" s="148"/>
      <c r="VA47" s="148"/>
      <c r="VB47" s="148"/>
      <c r="VC47" s="148"/>
      <c r="VD47" s="148"/>
      <c r="VE47" s="148"/>
      <c r="VF47" s="148"/>
      <c r="VG47" s="148"/>
      <c r="VH47" s="148"/>
      <c r="VI47" s="148"/>
      <c r="VJ47" s="148"/>
      <c r="VK47" s="148"/>
      <c r="VL47" s="148"/>
      <c r="VM47" s="148"/>
      <c r="VN47" s="148"/>
      <c r="VO47" s="148"/>
      <c r="VP47" s="148"/>
      <c r="VQ47" s="148"/>
      <c r="VR47" s="148"/>
      <c r="VS47" s="148"/>
      <c r="VT47" s="148"/>
      <c r="VU47" s="148"/>
      <c r="VV47" s="148"/>
      <c r="VW47" s="148"/>
      <c r="VX47" s="148"/>
      <c r="VY47" s="148"/>
      <c r="VZ47" s="148"/>
      <c r="WA47" s="148"/>
      <c r="WB47" s="148"/>
      <c r="WC47" s="148"/>
      <c r="WD47" s="148"/>
      <c r="WE47" s="148"/>
      <c r="WF47" s="148"/>
      <c r="WG47" s="148"/>
      <c r="WH47" s="148"/>
      <c r="WI47" s="148"/>
      <c r="WJ47" s="148"/>
      <c r="WK47" s="148"/>
      <c r="WL47" s="148"/>
      <c r="WM47" s="148"/>
      <c r="WN47" s="148"/>
      <c r="WO47" s="148"/>
      <c r="WP47" s="148"/>
      <c r="WQ47" s="148"/>
      <c r="WR47" s="148"/>
      <c r="WS47" s="148"/>
      <c r="WT47" s="148"/>
      <c r="WU47" s="148"/>
      <c r="WV47" s="148"/>
      <c r="WW47" s="148"/>
      <c r="WX47" s="148"/>
      <c r="WY47" s="148"/>
      <c r="WZ47" s="148"/>
      <c r="XA47" s="148"/>
      <c r="XB47" s="148"/>
      <c r="XC47" s="148"/>
      <c r="XD47" s="148"/>
      <c r="XE47" s="148"/>
      <c r="XF47" s="148"/>
      <c r="XG47" s="148"/>
      <c r="XH47" s="148"/>
      <c r="XI47" s="148"/>
      <c r="XJ47" s="148"/>
      <c r="XK47" s="148"/>
      <c r="XL47" s="148"/>
      <c r="XM47" s="148"/>
      <c r="XN47" s="148"/>
      <c r="XO47" s="148"/>
      <c r="XP47" s="148"/>
      <c r="XQ47" s="148"/>
      <c r="XR47" s="148"/>
      <c r="XS47" s="148"/>
      <c r="XT47" s="148"/>
      <c r="XU47" s="148"/>
      <c r="XV47" s="148"/>
      <c r="XW47" s="148"/>
      <c r="XX47" s="148"/>
      <c r="XY47" s="148"/>
      <c r="XZ47" s="148"/>
      <c r="YA47" s="148"/>
      <c r="YB47" s="148"/>
      <c r="YC47" s="148"/>
      <c r="YD47" s="148"/>
      <c r="YE47" s="148"/>
      <c r="YF47" s="148"/>
      <c r="YG47" s="148"/>
      <c r="YH47" s="148"/>
      <c r="YI47" s="148"/>
      <c r="YJ47" s="148"/>
      <c r="YK47" s="148"/>
      <c r="YL47" s="148"/>
      <c r="YM47" s="148"/>
      <c r="YN47" s="148"/>
      <c r="YO47" s="148"/>
      <c r="YP47" s="148"/>
      <c r="YQ47" s="148"/>
      <c r="YR47" s="148"/>
      <c r="YS47" s="148"/>
      <c r="YT47" s="148"/>
      <c r="YU47" s="148"/>
      <c r="YV47" s="148"/>
      <c r="YW47" s="148"/>
      <c r="YX47" s="148"/>
      <c r="YY47" s="148"/>
      <c r="YZ47" s="148"/>
      <c r="ZA47" s="148"/>
      <c r="ZB47" s="148"/>
      <c r="ZC47" s="148"/>
      <c r="ZD47" s="148"/>
      <c r="ZE47" s="148"/>
      <c r="ZF47" s="148"/>
      <c r="ZG47" s="148"/>
      <c r="ZH47" s="148"/>
      <c r="ZI47" s="148"/>
      <c r="ZJ47" s="148"/>
      <c r="ZK47" s="148"/>
      <c r="ZL47" s="148"/>
      <c r="ZM47" s="148"/>
      <c r="ZN47" s="148"/>
      <c r="ZO47" s="148"/>
      <c r="ZP47" s="148"/>
      <c r="ZQ47" s="148"/>
      <c r="ZR47" s="148"/>
      <c r="ZS47" s="148"/>
      <c r="ZT47" s="148"/>
      <c r="ZU47" s="148"/>
      <c r="ZV47" s="148"/>
      <c r="ZW47" s="148"/>
      <c r="ZX47" s="148"/>
      <c r="ZY47" s="148"/>
      <c r="ZZ47" s="148"/>
      <c r="AAA47" s="148"/>
      <c r="AAB47" s="148"/>
      <c r="AAC47" s="148"/>
      <c r="AAD47" s="148"/>
      <c r="AAE47" s="148"/>
      <c r="AAF47" s="148"/>
      <c r="AAG47" s="148"/>
      <c r="AAH47" s="148"/>
      <c r="AAI47" s="148"/>
      <c r="AAJ47" s="148"/>
      <c r="AAK47" s="148"/>
      <c r="AAL47" s="148"/>
      <c r="AAM47" s="148"/>
      <c r="AAN47" s="148"/>
      <c r="AAO47" s="148"/>
      <c r="AAP47" s="148"/>
      <c r="AAQ47" s="148"/>
      <c r="AAR47" s="148"/>
      <c r="AAS47" s="148"/>
      <c r="AAT47" s="148"/>
      <c r="AAU47" s="148"/>
      <c r="AAV47" s="148"/>
      <c r="AAW47" s="148"/>
      <c r="AAX47" s="148"/>
      <c r="AAY47" s="148"/>
      <c r="AAZ47" s="148"/>
      <c r="ABA47" s="148"/>
      <c r="ABB47" s="148"/>
      <c r="ABC47" s="148"/>
      <c r="ABD47" s="148"/>
      <c r="ABE47" s="148"/>
      <c r="ABF47" s="148"/>
      <c r="ABG47" s="148"/>
      <c r="ABH47" s="148"/>
      <c r="ABI47" s="148"/>
      <c r="ABJ47" s="148"/>
      <c r="ABK47" s="148"/>
      <c r="ABL47" s="148"/>
      <c r="ABM47" s="148"/>
      <c r="ABN47" s="148"/>
      <c r="ABO47" s="148"/>
      <c r="ABP47" s="148"/>
      <c r="ABQ47" s="148"/>
      <c r="ABR47" s="148"/>
      <c r="ABS47" s="148"/>
      <c r="ABT47" s="148"/>
      <c r="ABU47" s="148"/>
      <c r="ABV47" s="148"/>
      <c r="ABW47" s="148"/>
      <c r="ABX47" s="148"/>
      <c r="ABY47" s="148"/>
      <c r="ABZ47" s="148"/>
      <c r="ACA47" s="148"/>
      <c r="ACB47" s="148"/>
      <c r="ACC47" s="148"/>
      <c r="ACD47" s="148"/>
      <c r="ACE47" s="148"/>
      <c r="ACF47" s="148"/>
      <c r="ACG47" s="148"/>
      <c r="ACH47" s="148"/>
      <c r="ACI47" s="148"/>
      <c r="ACJ47" s="148"/>
      <c r="ACK47" s="148"/>
      <c r="ACL47" s="148"/>
      <c r="ACM47" s="148"/>
      <c r="ACN47" s="148"/>
      <c r="ACO47" s="148"/>
      <c r="ACP47" s="148"/>
      <c r="ACQ47" s="148"/>
      <c r="ACR47" s="148"/>
      <c r="ACS47" s="148"/>
      <c r="ACT47" s="148"/>
      <c r="ACU47" s="148"/>
      <c r="ACV47" s="148"/>
      <c r="ACW47" s="148"/>
      <c r="ACX47" s="148"/>
      <c r="ACY47" s="148"/>
      <c r="ACZ47" s="148"/>
      <c r="ADA47" s="148"/>
      <c r="ADB47" s="148"/>
      <c r="ADC47" s="148"/>
      <c r="ADD47" s="148"/>
      <c r="ADE47" s="148"/>
      <c r="ADF47" s="148"/>
      <c r="ADG47" s="148"/>
      <c r="ADH47" s="148"/>
      <c r="ADI47" s="148"/>
      <c r="ADJ47" s="148"/>
      <c r="ADK47" s="148"/>
      <c r="ADL47" s="148"/>
      <c r="ADM47" s="148"/>
      <c r="ADN47" s="148"/>
      <c r="ADO47" s="148"/>
      <c r="ADP47" s="148"/>
      <c r="ADQ47" s="148"/>
      <c r="ADR47" s="148"/>
      <c r="ADS47" s="148"/>
      <c r="ADT47" s="148"/>
      <c r="ADU47" s="148"/>
      <c r="ADV47" s="148"/>
      <c r="ADW47" s="148"/>
      <c r="ADX47" s="148"/>
      <c r="ADY47" s="148"/>
      <c r="ADZ47" s="148"/>
      <c r="AEA47" s="148"/>
      <c r="AEB47" s="148"/>
      <c r="AEC47" s="148"/>
      <c r="AED47" s="148"/>
      <c r="AEE47" s="148"/>
      <c r="AEF47" s="148"/>
      <c r="AEG47" s="148"/>
      <c r="AEH47" s="148"/>
      <c r="AEI47" s="148"/>
      <c r="AEJ47" s="148"/>
      <c r="AEK47" s="148"/>
      <c r="AEL47" s="148"/>
      <c r="AEM47" s="148"/>
      <c r="AEN47" s="148"/>
      <c r="AEO47" s="148"/>
      <c r="AEP47" s="148"/>
      <c r="AEQ47" s="148"/>
      <c r="AER47" s="148"/>
      <c r="AES47" s="148"/>
      <c r="AET47" s="148"/>
      <c r="AEU47" s="148"/>
      <c r="AEV47" s="148"/>
      <c r="AEW47" s="148"/>
      <c r="AEX47" s="148"/>
      <c r="AEY47" s="148"/>
      <c r="AEZ47" s="148"/>
      <c r="AFA47" s="148"/>
      <c r="AFB47" s="148"/>
      <c r="AFC47" s="148"/>
      <c r="AFD47" s="148"/>
      <c r="AFE47" s="148"/>
      <c r="AFF47" s="148"/>
      <c r="AFG47" s="148"/>
      <c r="AFH47" s="148"/>
      <c r="AFI47" s="148"/>
      <c r="AFJ47" s="148"/>
      <c r="AFK47" s="148"/>
      <c r="AFL47" s="148"/>
      <c r="AFM47" s="148"/>
      <c r="AFN47" s="148"/>
      <c r="AFO47" s="148"/>
      <c r="AFP47" s="148"/>
      <c r="AFQ47" s="148"/>
      <c r="AFR47" s="148"/>
      <c r="AFS47" s="148"/>
      <c r="AFT47" s="148"/>
      <c r="AFU47" s="148"/>
      <c r="AFV47" s="148"/>
      <c r="AFW47" s="148"/>
      <c r="AFX47" s="148"/>
      <c r="AFY47" s="148"/>
      <c r="AFZ47" s="148"/>
      <c r="AGA47" s="148"/>
      <c r="AGB47" s="148"/>
      <c r="AGC47" s="148"/>
      <c r="AGD47" s="148"/>
      <c r="AGE47" s="148"/>
      <c r="AGF47" s="148"/>
      <c r="AGG47" s="148"/>
      <c r="AGH47" s="148"/>
      <c r="AGI47" s="148"/>
      <c r="AGJ47" s="148"/>
      <c r="AGK47" s="148"/>
      <c r="AGL47" s="148"/>
      <c r="AGM47" s="148"/>
      <c r="AGN47" s="148"/>
      <c r="AGO47" s="148"/>
      <c r="AGP47" s="148"/>
      <c r="AGQ47" s="148"/>
      <c r="AGR47" s="148"/>
      <c r="AGS47" s="148"/>
      <c r="AGT47" s="148"/>
      <c r="AGU47" s="148"/>
      <c r="AGV47" s="148"/>
      <c r="AGW47" s="148"/>
      <c r="AGX47" s="148"/>
      <c r="AGY47" s="148"/>
      <c r="AGZ47" s="148"/>
      <c r="AHA47" s="148"/>
      <c r="AHB47" s="148"/>
      <c r="AHC47" s="148"/>
      <c r="AHD47" s="148"/>
      <c r="AHE47" s="148"/>
      <c r="AHF47" s="148"/>
      <c r="AHG47" s="148"/>
      <c r="AHH47" s="148"/>
      <c r="AHI47" s="148"/>
      <c r="AHJ47" s="148"/>
      <c r="AHK47" s="148"/>
      <c r="AHL47" s="148"/>
      <c r="AHM47" s="148"/>
      <c r="AHN47" s="148"/>
      <c r="AHO47" s="148"/>
      <c r="AHP47" s="148"/>
      <c r="AHQ47" s="148"/>
      <c r="AHR47" s="148"/>
      <c r="AHS47" s="148"/>
      <c r="AHT47" s="148"/>
      <c r="AHU47" s="148"/>
      <c r="AHV47" s="148"/>
      <c r="AHW47" s="148"/>
      <c r="AHX47" s="148"/>
      <c r="AHY47" s="148"/>
      <c r="AHZ47" s="148"/>
      <c r="AIA47" s="148"/>
      <c r="AIB47" s="148"/>
      <c r="AIC47" s="148"/>
      <c r="AID47" s="148"/>
      <c r="AIE47" s="148"/>
      <c r="AIF47" s="148"/>
      <c r="AIG47" s="148"/>
      <c r="AIH47" s="148"/>
      <c r="AII47" s="148"/>
      <c r="AIJ47" s="148"/>
      <c r="AIK47" s="148"/>
      <c r="AIL47" s="148"/>
      <c r="AIM47" s="148"/>
      <c r="AIN47" s="148"/>
      <c r="AIO47" s="148"/>
      <c r="AIP47" s="148"/>
      <c r="AIQ47" s="148"/>
      <c r="AIR47" s="148"/>
      <c r="AIS47" s="148"/>
      <c r="AIT47" s="148"/>
      <c r="AIU47" s="148"/>
      <c r="AIV47" s="148"/>
      <c r="AIW47" s="148"/>
      <c r="AIX47" s="148"/>
      <c r="AIY47" s="148"/>
      <c r="AIZ47" s="148"/>
      <c r="AJA47" s="148"/>
      <c r="AJB47" s="148"/>
      <c r="AJC47" s="148"/>
      <c r="AJD47" s="148"/>
      <c r="AJE47" s="148"/>
      <c r="AJF47" s="148"/>
      <c r="AJG47" s="148"/>
      <c r="AJH47" s="148"/>
      <c r="AJI47" s="148"/>
      <c r="AJJ47" s="148"/>
      <c r="AJK47" s="148"/>
      <c r="AJL47" s="148"/>
      <c r="AJM47" s="148"/>
      <c r="AJN47" s="148"/>
      <c r="AJO47" s="148"/>
      <c r="AJP47" s="148"/>
      <c r="AJQ47" s="148"/>
      <c r="AJR47" s="148"/>
      <c r="AJS47" s="148"/>
      <c r="AJT47" s="148"/>
      <c r="AJU47" s="148"/>
      <c r="AJV47" s="148"/>
      <c r="AJW47" s="148"/>
      <c r="AJX47" s="148"/>
      <c r="AJY47" s="148"/>
      <c r="AJZ47" s="148"/>
      <c r="AKA47" s="148"/>
      <c r="AKB47" s="148"/>
      <c r="AKC47" s="148"/>
      <c r="AKD47" s="148"/>
      <c r="AKE47" s="148"/>
      <c r="AKF47" s="148"/>
      <c r="AKG47" s="148"/>
      <c r="AKH47" s="148"/>
      <c r="AKI47" s="148"/>
      <c r="AKJ47" s="148"/>
      <c r="AKK47" s="148"/>
      <c r="AKL47" s="148"/>
      <c r="AKM47" s="148"/>
      <c r="AKN47" s="148"/>
      <c r="AKO47" s="148"/>
      <c r="AKP47" s="148"/>
      <c r="AKQ47" s="148"/>
      <c r="AKR47" s="148"/>
      <c r="AKS47" s="148"/>
      <c r="AKT47" s="148"/>
      <c r="AKU47" s="148"/>
      <c r="AKV47" s="148"/>
      <c r="AKW47" s="148"/>
      <c r="AKX47" s="148"/>
      <c r="AKY47" s="148"/>
      <c r="AKZ47" s="148"/>
      <c r="ALA47" s="148"/>
      <c r="ALB47" s="148"/>
      <c r="ALC47" s="148"/>
      <c r="ALD47" s="148"/>
      <c r="ALE47" s="148"/>
      <c r="ALF47" s="148"/>
      <c r="ALG47" s="148"/>
      <c r="ALH47" s="148"/>
      <c r="ALI47" s="148"/>
      <c r="ALJ47" s="148"/>
      <c r="ALK47" s="148"/>
      <c r="ALL47" s="148"/>
      <c r="ALM47" s="148"/>
      <c r="ALN47" s="148"/>
      <c r="ALO47" s="148"/>
      <c r="ALP47" s="148"/>
      <c r="ALQ47" s="148"/>
      <c r="ALR47" s="148"/>
      <c r="ALS47" s="148"/>
      <c r="ALT47" s="148"/>
      <c r="ALU47" s="148"/>
      <c r="ALV47" s="148"/>
      <c r="ALW47" s="148"/>
      <c r="ALX47" s="148"/>
      <c r="ALY47" s="148"/>
      <c r="ALZ47" s="148"/>
      <c r="AMA47" s="148"/>
      <c r="AMB47" s="148"/>
      <c r="AMC47" s="148"/>
      <c r="AMD47" s="148"/>
      <c r="AME47" s="148"/>
      <c r="AMF47" s="148"/>
      <c r="AMG47" s="148"/>
      <c r="AMH47" s="148"/>
      <c r="AMI47" s="148"/>
      <c r="AMJ47" s="148"/>
      <c r="AMK47" s="148"/>
      <c r="AML47" s="148"/>
    </row>
    <row r="48" spans="1:1026" s="142" customFormat="1">
      <c r="A48" s="148" t="str">
        <f t="shared" si="0"/>
        <v>LOAN.HOCRM_DECLINED</v>
      </c>
      <c r="B48" s="134">
        <f t="shared" si="4"/>
        <v>110044</v>
      </c>
      <c r="C48" s="155">
        <v>0</v>
      </c>
      <c r="D48" s="155">
        <v>1</v>
      </c>
      <c r="E48" s="155">
        <f t="shared" si="1"/>
        <v>100000</v>
      </c>
      <c r="F48" s="155">
        <v>100000</v>
      </c>
      <c r="G48" s="155" t="s">
        <v>34</v>
      </c>
      <c r="H48" s="155">
        <v>100000</v>
      </c>
      <c r="I48" s="148" t="s">
        <v>505</v>
      </c>
      <c r="J48" s="155">
        <f>VLOOKUP(I48,T_FSM_TYPE!$A:$B,2,0)</f>
        <v>110000</v>
      </c>
      <c r="K48" s="142" t="s">
        <v>600</v>
      </c>
      <c r="L48" s="148" t="s">
        <v>37</v>
      </c>
      <c r="M48" s="216" t="str">
        <f t="shared" si="2"/>
        <v>HOCRM_DECLINED</v>
      </c>
      <c r="N48" s="145" t="str">
        <f t="shared" si="3"/>
        <v>INSERT INTO T_FSM_STATE VALUES(110044, 0, 1, 100000, 100000, GETDATE(), 100000, 110000, 'HOCRM_DECLINED', '?' ,'HOCRM_DECLINED')</v>
      </c>
      <c r="O48" s="148"/>
      <c r="P48" s="148"/>
      <c r="Q48" s="148"/>
      <c r="R48" s="148"/>
      <c r="S48" s="148"/>
      <c r="T48" s="148"/>
      <c r="U48" s="148"/>
      <c r="V48" s="148"/>
      <c r="W48" s="148"/>
      <c r="X48" s="148"/>
      <c r="Y48" s="148"/>
      <c r="Z48" s="148"/>
      <c r="AA48" s="148"/>
      <c r="AB48" s="148"/>
      <c r="AC48" s="148"/>
      <c r="AD48" s="148"/>
      <c r="AE48" s="148"/>
      <c r="AF48" s="148"/>
      <c r="AG48" s="148"/>
      <c r="AH48" s="148"/>
      <c r="AI48" s="148"/>
      <c r="AJ48" s="148"/>
      <c r="AK48" s="148"/>
      <c r="AL48" s="148"/>
      <c r="AM48" s="148"/>
      <c r="AN48" s="148"/>
      <c r="AO48" s="148"/>
      <c r="AP48" s="148"/>
      <c r="AQ48" s="148"/>
      <c r="AR48" s="148"/>
      <c r="AS48" s="148"/>
      <c r="AT48" s="148"/>
      <c r="AU48" s="148"/>
      <c r="AV48" s="148"/>
      <c r="AW48" s="148"/>
      <c r="AX48" s="148"/>
      <c r="AY48" s="148"/>
      <c r="AZ48" s="148"/>
      <c r="BA48" s="148"/>
      <c r="BB48" s="148"/>
      <c r="BC48" s="148"/>
      <c r="BD48" s="148"/>
      <c r="BE48" s="148"/>
      <c r="BF48" s="148"/>
      <c r="BG48" s="148"/>
      <c r="BH48" s="148"/>
      <c r="BI48" s="148"/>
      <c r="BJ48" s="148"/>
      <c r="BK48" s="148"/>
      <c r="BL48" s="148"/>
      <c r="BM48" s="148"/>
      <c r="BN48" s="148"/>
      <c r="BO48" s="148"/>
      <c r="BP48" s="148"/>
      <c r="BQ48" s="148"/>
      <c r="BR48" s="148"/>
      <c r="BS48" s="148"/>
      <c r="BT48" s="148"/>
      <c r="BU48" s="148"/>
      <c r="BV48" s="148"/>
      <c r="BW48" s="148"/>
      <c r="BX48" s="148"/>
      <c r="BY48" s="148"/>
      <c r="BZ48" s="148"/>
      <c r="CA48" s="148"/>
      <c r="CB48" s="148"/>
      <c r="CC48" s="148"/>
      <c r="CD48" s="148"/>
      <c r="CE48" s="148"/>
      <c r="CF48" s="148"/>
      <c r="CG48" s="148"/>
      <c r="CH48" s="148"/>
      <c r="CI48" s="148"/>
      <c r="CJ48" s="148"/>
      <c r="CK48" s="148"/>
      <c r="CL48" s="148"/>
      <c r="CM48" s="148"/>
      <c r="CN48" s="148"/>
      <c r="CO48" s="148"/>
      <c r="CP48" s="148"/>
      <c r="CQ48" s="148"/>
      <c r="CR48" s="148"/>
      <c r="CS48" s="148"/>
      <c r="CT48" s="148"/>
      <c r="CU48" s="148"/>
      <c r="CV48" s="148"/>
      <c r="CW48" s="148"/>
      <c r="CX48" s="148"/>
      <c r="CY48" s="148"/>
      <c r="CZ48" s="148"/>
      <c r="DA48" s="148"/>
      <c r="DB48" s="148"/>
      <c r="DC48" s="148"/>
      <c r="DD48" s="148"/>
      <c r="DE48" s="148"/>
      <c r="DF48" s="148"/>
      <c r="DG48" s="148"/>
      <c r="DH48" s="148"/>
      <c r="DI48" s="148"/>
      <c r="DJ48" s="148"/>
      <c r="DK48" s="148"/>
      <c r="DL48" s="148"/>
      <c r="DM48" s="148"/>
      <c r="DN48" s="148"/>
      <c r="DO48" s="148"/>
      <c r="DP48" s="148"/>
      <c r="DQ48" s="148"/>
      <c r="DR48" s="148"/>
      <c r="DS48" s="148"/>
      <c r="DT48" s="148"/>
      <c r="DU48" s="148"/>
      <c r="DV48" s="148"/>
      <c r="DW48" s="148"/>
      <c r="DX48" s="148"/>
      <c r="DY48" s="148"/>
      <c r="DZ48" s="148"/>
      <c r="EA48" s="148"/>
      <c r="EB48" s="148"/>
      <c r="EC48" s="148"/>
      <c r="ED48" s="148"/>
      <c r="EE48" s="148"/>
      <c r="EF48" s="148"/>
      <c r="EG48" s="148"/>
      <c r="EH48" s="148"/>
      <c r="EI48" s="148"/>
      <c r="EJ48" s="148"/>
      <c r="EK48" s="148"/>
      <c r="EL48" s="148"/>
      <c r="EM48" s="148"/>
      <c r="EN48" s="148"/>
      <c r="EO48" s="148"/>
      <c r="EP48" s="148"/>
      <c r="EQ48" s="148"/>
      <c r="ER48" s="148"/>
      <c r="ES48" s="148"/>
      <c r="ET48" s="148"/>
      <c r="EU48" s="148"/>
      <c r="EV48" s="148"/>
      <c r="EW48" s="148"/>
      <c r="EX48" s="148"/>
      <c r="EY48" s="148"/>
      <c r="EZ48" s="148"/>
      <c r="FA48" s="148"/>
      <c r="FB48" s="148"/>
      <c r="FC48" s="148"/>
      <c r="FD48" s="148"/>
      <c r="FE48" s="148"/>
      <c r="FF48" s="148"/>
      <c r="FG48" s="148"/>
      <c r="FH48" s="148"/>
      <c r="FI48" s="148"/>
      <c r="FJ48" s="148"/>
      <c r="FK48" s="148"/>
      <c r="FL48" s="148"/>
      <c r="FM48" s="148"/>
      <c r="FN48" s="148"/>
      <c r="FO48" s="148"/>
      <c r="FP48" s="148"/>
      <c r="FQ48" s="148"/>
      <c r="FR48" s="148"/>
      <c r="FS48" s="148"/>
      <c r="FT48" s="148"/>
      <c r="FU48" s="148"/>
      <c r="FV48" s="148"/>
      <c r="FW48" s="148"/>
      <c r="FX48" s="148"/>
      <c r="FY48" s="148"/>
      <c r="FZ48" s="148"/>
      <c r="GA48" s="148"/>
      <c r="GB48" s="148"/>
      <c r="GC48" s="148"/>
      <c r="GD48" s="148"/>
      <c r="GE48" s="148"/>
      <c r="GF48" s="148"/>
      <c r="GG48" s="148"/>
      <c r="GH48" s="148"/>
      <c r="GI48" s="148"/>
      <c r="GJ48" s="148"/>
      <c r="GK48" s="148"/>
      <c r="GL48" s="148"/>
      <c r="GM48" s="148"/>
      <c r="GN48" s="148"/>
      <c r="GO48" s="148"/>
      <c r="GP48" s="148"/>
      <c r="GQ48" s="148"/>
      <c r="GR48" s="148"/>
      <c r="GS48" s="148"/>
      <c r="GT48" s="148"/>
      <c r="GU48" s="148"/>
      <c r="GV48" s="148"/>
      <c r="GW48" s="148"/>
      <c r="GX48" s="148"/>
      <c r="GY48" s="148"/>
      <c r="GZ48" s="148"/>
      <c r="HA48" s="148"/>
      <c r="HB48" s="148"/>
      <c r="HC48" s="148"/>
      <c r="HD48" s="148"/>
      <c r="HE48" s="148"/>
      <c r="HF48" s="148"/>
      <c r="HG48" s="148"/>
      <c r="HH48" s="148"/>
      <c r="HI48" s="148"/>
      <c r="HJ48" s="148"/>
      <c r="HK48" s="148"/>
      <c r="HL48" s="148"/>
      <c r="HM48" s="148"/>
      <c r="HN48" s="148"/>
      <c r="HO48" s="148"/>
      <c r="HP48" s="148"/>
      <c r="HQ48" s="148"/>
      <c r="HR48" s="148"/>
      <c r="HS48" s="148"/>
      <c r="HT48" s="148"/>
      <c r="HU48" s="148"/>
      <c r="HV48" s="148"/>
      <c r="HW48" s="148"/>
      <c r="HX48" s="148"/>
      <c r="HY48" s="148"/>
      <c r="HZ48" s="148"/>
      <c r="IA48" s="148"/>
      <c r="IB48" s="148"/>
      <c r="IC48" s="148"/>
      <c r="ID48" s="148"/>
      <c r="IE48" s="148"/>
      <c r="IF48" s="148"/>
      <c r="IG48" s="148"/>
      <c r="IH48" s="148"/>
      <c r="II48" s="148"/>
      <c r="IJ48" s="148"/>
      <c r="IK48" s="148"/>
      <c r="IL48" s="148"/>
      <c r="IM48" s="148"/>
      <c r="IN48" s="148"/>
      <c r="IO48" s="148"/>
      <c r="IP48" s="148"/>
      <c r="IQ48" s="148"/>
      <c r="IR48" s="148"/>
      <c r="IS48" s="148"/>
      <c r="IT48" s="148"/>
      <c r="IU48" s="148"/>
      <c r="IV48" s="148"/>
      <c r="IW48" s="148"/>
      <c r="IX48" s="148"/>
      <c r="IY48" s="148"/>
      <c r="IZ48" s="148"/>
      <c r="JA48" s="148"/>
      <c r="JB48" s="148"/>
      <c r="JC48" s="148"/>
      <c r="JD48" s="148"/>
      <c r="JE48" s="148"/>
      <c r="JF48" s="148"/>
      <c r="JG48" s="148"/>
      <c r="JH48" s="148"/>
      <c r="JI48" s="148"/>
      <c r="JJ48" s="148"/>
      <c r="JK48" s="148"/>
      <c r="JL48" s="148"/>
      <c r="JM48" s="148"/>
      <c r="JN48" s="148"/>
      <c r="JO48" s="148"/>
      <c r="JP48" s="148"/>
      <c r="JQ48" s="148"/>
      <c r="JR48" s="148"/>
      <c r="JS48" s="148"/>
      <c r="JT48" s="148"/>
      <c r="JU48" s="148"/>
      <c r="JV48" s="148"/>
      <c r="JW48" s="148"/>
      <c r="JX48" s="148"/>
      <c r="JY48" s="148"/>
      <c r="JZ48" s="148"/>
      <c r="KA48" s="148"/>
      <c r="KB48" s="148"/>
      <c r="KC48" s="148"/>
      <c r="KD48" s="148"/>
      <c r="KE48" s="148"/>
      <c r="KF48" s="148"/>
      <c r="KG48" s="148"/>
      <c r="KH48" s="148"/>
      <c r="KI48" s="148"/>
      <c r="KJ48" s="148"/>
      <c r="KK48" s="148"/>
      <c r="KL48" s="148"/>
      <c r="KM48" s="148"/>
      <c r="KN48" s="148"/>
      <c r="KO48" s="148"/>
      <c r="KP48" s="148"/>
      <c r="KQ48" s="148"/>
      <c r="KR48" s="148"/>
      <c r="KS48" s="148"/>
      <c r="KT48" s="148"/>
      <c r="KU48" s="148"/>
      <c r="KV48" s="148"/>
      <c r="KW48" s="148"/>
      <c r="KX48" s="148"/>
      <c r="KY48" s="148"/>
      <c r="KZ48" s="148"/>
      <c r="LA48" s="148"/>
      <c r="LB48" s="148"/>
      <c r="LC48" s="148"/>
      <c r="LD48" s="148"/>
      <c r="LE48" s="148"/>
      <c r="LF48" s="148"/>
      <c r="LG48" s="148"/>
      <c r="LH48" s="148"/>
      <c r="LI48" s="148"/>
      <c r="LJ48" s="148"/>
      <c r="LK48" s="148"/>
      <c r="LL48" s="148"/>
      <c r="LM48" s="148"/>
      <c r="LN48" s="148"/>
      <c r="LO48" s="148"/>
      <c r="LP48" s="148"/>
      <c r="LQ48" s="148"/>
      <c r="LR48" s="148"/>
      <c r="LS48" s="148"/>
      <c r="LT48" s="148"/>
      <c r="LU48" s="148"/>
      <c r="LV48" s="148"/>
      <c r="LW48" s="148"/>
      <c r="LX48" s="148"/>
      <c r="LY48" s="148"/>
      <c r="LZ48" s="148"/>
      <c r="MA48" s="148"/>
      <c r="MB48" s="148"/>
      <c r="MC48" s="148"/>
      <c r="MD48" s="148"/>
      <c r="ME48" s="148"/>
      <c r="MF48" s="148"/>
      <c r="MG48" s="148"/>
      <c r="MH48" s="148"/>
      <c r="MI48" s="148"/>
      <c r="MJ48" s="148"/>
      <c r="MK48" s="148"/>
      <c r="ML48" s="148"/>
      <c r="MM48" s="148"/>
      <c r="MN48" s="148"/>
      <c r="MO48" s="148"/>
      <c r="MP48" s="148"/>
      <c r="MQ48" s="148"/>
      <c r="MR48" s="148"/>
      <c r="MS48" s="148"/>
      <c r="MT48" s="148"/>
      <c r="MU48" s="148"/>
      <c r="MV48" s="148"/>
      <c r="MW48" s="148"/>
      <c r="MX48" s="148"/>
      <c r="MY48" s="148"/>
      <c r="MZ48" s="148"/>
      <c r="NA48" s="148"/>
      <c r="NB48" s="148"/>
      <c r="NC48" s="148"/>
      <c r="ND48" s="148"/>
      <c r="NE48" s="148"/>
      <c r="NF48" s="148"/>
      <c r="NG48" s="148"/>
      <c r="NH48" s="148"/>
      <c r="NI48" s="148"/>
      <c r="NJ48" s="148"/>
      <c r="NK48" s="148"/>
      <c r="NL48" s="148"/>
      <c r="NM48" s="148"/>
      <c r="NN48" s="148"/>
      <c r="NO48" s="148"/>
      <c r="NP48" s="148"/>
      <c r="NQ48" s="148"/>
      <c r="NR48" s="148"/>
      <c r="NS48" s="148"/>
      <c r="NT48" s="148"/>
      <c r="NU48" s="148"/>
      <c r="NV48" s="148"/>
      <c r="NW48" s="148"/>
      <c r="NX48" s="148"/>
      <c r="NY48" s="148"/>
      <c r="NZ48" s="148"/>
      <c r="OA48" s="148"/>
      <c r="OB48" s="148"/>
      <c r="OC48" s="148"/>
      <c r="OD48" s="148"/>
      <c r="OE48" s="148"/>
      <c r="OF48" s="148"/>
      <c r="OG48" s="148"/>
      <c r="OH48" s="148"/>
      <c r="OI48" s="148"/>
      <c r="OJ48" s="148"/>
      <c r="OK48" s="148"/>
      <c r="OL48" s="148"/>
      <c r="OM48" s="148"/>
      <c r="ON48" s="148"/>
      <c r="OO48" s="148"/>
      <c r="OP48" s="148"/>
      <c r="OQ48" s="148"/>
      <c r="OR48" s="148"/>
      <c r="OS48" s="148"/>
      <c r="OT48" s="148"/>
      <c r="OU48" s="148"/>
      <c r="OV48" s="148"/>
      <c r="OW48" s="148"/>
      <c r="OX48" s="148"/>
      <c r="OY48" s="148"/>
      <c r="OZ48" s="148"/>
      <c r="PA48" s="148"/>
      <c r="PB48" s="148"/>
      <c r="PC48" s="148"/>
      <c r="PD48" s="148"/>
      <c r="PE48" s="148"/>
      <c r="PF48" s="148"/>
      <c r="PG48" s="148"/>
      <c r="PH48" s="148"/>
      <c r="PI48" s="148"/>
      <c r="PJ48" s="148"/>
      <c r="PK48" s="148"/>
      <c r="PL48" s="148"/>
      <c r="PM48" s="148"/>
      <c r="PN48" s="148"/>
      <c r="PO48" s="148"/>
      <c r="PP48" s="148"/>
      <c r="PQ48" s="148"/>
      <c r="PR48" s="148"/>
      <c r="PS48" s="148"/>
      <c r="PT48" s="148"/>
      <c r="PU48" s="148"/>
      <c r="PV48" s="148"/>
      <c r="PW48" s="148"/>
      <c r="PX48" s="148"/>
      <c r="PY48" s="148"/>
      <c r="PZ48" s="148"/>
      <c r="QA48" s="148"/>
      <c r="QB48" s="148"/>
      <c r="QC48" s="148"/>
      <c r="QD48" s="148"/>
      <c r="QE48" s="148"/>
      <c r="QF48" s="148"/>
      <c r="QG48" s="148"/>
      <c r="QH48" s="148"/>
      <c r="QI48" s="148"/>
      <c r="QJ48" s="148"/>
      <c r="QK48" s="148"/>
      <c r="QL48" s="148"/>
      <c r="QM48" s="148"/>
      <c r="QN48" s="148"/>
      <c r="QO48" s="148"/>
      <c r="QP48" s="148"/>
      <c r="QQ48" s="148"/>
      <c r="QR48" s="148"/>
      <c r="QS48" s="148"/>
      <c r="QT48" s="148"/>
      <c r="QU48" s="148"/>
      <c r="QV48" s="148"/>
      <c r="QW48" s="148"/>
      <c r="QX48" s="148"/>
      <c r="QY48" s="148"/>
      <c r="QZ48" s="148"/>
      <c r="RA48" s="148"/>
      <c r="RB48" s="148"/>
      <c r="RC48" s="148"/>
      <c r="RD48" s="148"/>
      <c r="RE48" s="148"/>
      <c r="RF48" s="148"/>
      <c r="RG48" s="148"/>
      <c r="RH48" s="148"/>
      <c r="RI48" s="148"/>
      <c r="RJ48" s="148"/>
      <c r="RK48" s="148"/>
      <c r="RL48" s="148"/>
      <c r="RM48" s="148"/>
      <c r="RN48" s="148"/>
      <c r="RO48" s="148"/>
      <c r="RP48" s="148"/>
      <c r="RQ48" s="148"/>
      <c r="RR48" s="148"/>
      <c r="RS48" s="148"/>
      <c r="RT48" s="148"/>
      <c r="RU48" s="148"/>
      <c r="RV48" s="148"/>
      <c r="RW48" s="148"/>
      <c r="RX48" s="148"/>
      <c r="RY48" s="148"/>
      <c r="RZ48" s="148"/>
      <c r="SA48" s="148"/>
      <c r="SB48" s="148"/>
      <c r="SC48" s="148"/>
      <c r="SD48" s="148"/>
      <c r="SE48" s="148"/>
      <c r="SF48" s="148"/>
      <c r="SG48" s="148"/>
      <c r="SH48" s="148"/>
      <c r="SI48" s="148"/>
      <c r="SJ48" s="148"/>
      <c r="SK48" s="148"/>
      <c r="SL48" s="148"/>
      <c r="SM48" s="148"/>
      <c r="SN48" s="148"/>
      <c r="SO48" s="148"/>
      <c r="SP48" s="148"/>
      <c r="SQ48" s="148"/>
      <c r="SR48" s="148"/>
      <c r="SS48" s="148"/>
      <c r="ST48" s="148"/>
      <c r="SU48" s="148"/>
      <c r="SV48" s="148"/>
      <c r="SW48" s="148"/>
      <c r="SX48" s="148"/>
      <c r="SY48" s="148"/>
      <c r="SZ48" s="148"/>
      <c r="TA48" s="148"/>
      <c r="TB48" s="148"/>
      <c r="TC48" s="148"/>
      <c r="TD48" s="148"/>
      <c r="TE48" s="148"/>
      <c r="TF48" s="148"/>
      <c r="TG48" s="148"/>
      <c r="TH48" s="148"/>
      <c r="TI48" s="148"/>
      <c r="TJ48" s="148"/>
      <c r="TK48" s="148"/>
      <c r="TL48" s="148"/>
      <c r="TM48" s="148"/>
      <c r="TN48" s="148"/>
      <c r="TO48" s="148"/>
      <c r="TP48" s="148"/>
      <c r="TQ48" s="148"/>
      <c r="TR48" s="148"/>
      <c r="TS48" s="148"/>
      <c r="TT48" s="148"/>
      <c r="TU48" s="148"/>
      <c r="TV48" s="148"/>
      <c r="TW48" s="148"/>
      <c r="TX48" s="148"/>
      <c r="TY48" s="148"/>
      <c r="TZ48" s="148"/>
      <c r="UA48" s="148"/>
      <c r="UB48" s="148"/>
      <c r="UC48" s="148"/>
      <c r="UD48" s="148"/>
      <c r="UE48" s="148"/>
      <c r="UF48" s="148"/>
      <c r="UG48" s="148"/>
      <c r="UH48" s="148"/>
      <c r="UI48" s="148"/>
      <c r="UJ48" s="148"/>
      <c r="UK48" s="148"/>
      <c r="UL48" s="148"/>
      <c r="UM48" s="148"/>
      <c r="UN48" s="148"/>
      <c r="UO48" s="148"/>
      <c r="UP48" s="148"/>
      <c r="UQ48" s="148"/>
      <c r="UR48" s="148"/>
      <c r="US48" s="148"/>
      <c r="UT48" s="148"/>
      <c r="UU48" s="148"/>
      <c r="UV48" s="148"/>
      <c r="UW48" s="148"/>
      <c r="UX48" s="148"/>
      <c r="UY48" s="148"/>
      <c r="UZ48" s="148"/>
      <c r="VA48" s="148"/>
      <c r="VB48" s="148"/>
      <c r="VC48" s="148"/>
      <c r="VD48" s="148"/>
      <c r="VE48" s="148"/>
      <c r="VF48" s="148"/>
      <c r="VG48" s="148"/>
      <c r="VH48" s="148"/>
      <c r="VI48" s="148"/>
      <c r="VJ48" s="148"/>
      <c r="VK48" s="148"/>
      <c r="VL48" s="148"/>
      <c r="VM48" s="148"/>
      <c r="VN48" s="148"/>
      <c r="VO48" s="148"/>
      <c r="VP48" s="148"/>
      <c r="VQ48" s="148"/>
      <c r="VR48" s="148"/>
      <c r="VS48" s="148"/>
      <c r="VT48" s="148"/>
      <c r="VU48" s="148"/>
      <c r="VV48" s="148"/>
      <c r="VW48" s="148"/>
      <c r="VX48" s="148"/>
      <c r="VY48" s="148"/>
      <c r="VZ48" s="148"/>
      <c r="WA48" s="148"/>
      <c r="WB48" s="148"/>
      <c r="WC48" s="148"/>
      <c r="WD48" s="148"/>
      <c r="WE48" s="148"/>
      <c r="WF48" s="148"/>
      <c r="WG48" s="148"/>
      <c r="WH48" s="148"/>
      <c r="WI48" s="148"/>
      <c r="WJ48" s="148"/>
      <c r="WK48" s="148"/>
      <c r="WL48" s="148"/>
      <c r="WM48" s="148"/>
      <c r="WN48" s="148"/>
      <c r="WO48" s="148"/>
      <c r="WP48" s="148"/>
      <c r="WQ48" s="148"/>
      <c r="WR48" s="148"/>
      <c r="WS48" s="148"/>
      <c r="WT48" s="148"/>
      <c r="WU48" s="148"/>
      <c r="WV48" s="148"/>
      <c r="WW48" s="148"/>
      <c r="WX48" s="148"/>
      <c r="WY48" s="148"/>
      <c r="WZ48" s="148"/>
      <c r="XA48" s="148"/>
      <c r="XB48" s="148"/>
      <c r="XC48" s="148"/>
      <c r="XD48" s="148"/>
      <c r="XE48" s="148"/>
      <c r="XF48" s="148"/>
      <c r="XG48" s="148"/>
      <c r="XH48" s="148"/>
      <c r="XI48" s="148"/>
      <c r="XJ48" s="148"/>
      <c r="XK48" s="148"/>
      <c r="XL48" s="148"/>
      <c r="XM48" s="148"/>
      <c r="XN48" s="148"/>
      <c r="XO48" s="148"/>
      <c r="XP48" s="148"/>
      <c r="XQ48" s="148"/>
      <c r="XR48" s="148"/>
      <c r="XS48" s="148"/>
      <c r="XT48" s="148"/>
      <c r="XU48" s="148"/>
      <c r="XV48" s="148"/>
      <c r="XW48" s="148"/>
      <c r="XX48" s="148"/>
      <c r="XY48" s="148"/>
      <c r="XZ48" s="148"/>
      <c r="YA48" s="148"/>
      <c r="YB48" s="148"/>
      <c r="YC48" s="148"/>
      <c r="YD48" s="148"/>
      <c r="YE48" s="148"/>
      <c r="YF48" s="148"/>
      <c r="YG48" s="148"/>
      <c r="YH48" s="148"/>
      <c r="YI48" s="148"/>
      <c r="YJ48" s="148"/>
      <c r="YK48" s="148"/>
      <c r="YL48" s="148"/>
      <c r="YM48" s="148"/>
      <c r="YN48" s="148"/>
      <c r="YO48" s="148"/>
      <c r="YP48" s="148"/>
      <c r="YQ48" s="148"/>
      <c r="YR48" s="148"/>
      <c r="YS48" s="148"/>
      <c r="YT48" s="148"/>
      <c r="YU48" s="148"/>
      <c r="YV48" s="148"/>
      <c r="YW48" s="148"/>
      <c r="YX48" s="148"/>
      <c r="YY48" s="148"/>
      <c r="YZ48" s="148"/>
      <c r="ZA48" s="148"/>
      <c r="ZB48" s="148"/>
      <c r="ZC48" s="148"/>
      <c r="ZD48" s="148"/>
      <c r="ZE48" s="148"/>
      <c r="ZF48" s="148"/>
      <c r="ZG48" s="148"/>
      <c r="ZH48" s="148"/>
      <c r="ZI48" s="148"/>
      <c r="ZJ48" s="148"/>
      <c r="ZK48" s="148"/>
      <c r="ZL48" s="148"/>
      <c r="ZM48" s="148"/>
      <c r="ZN48" s="148"/>
      <c r="ZO48" s="148"/>
      <c r="ZP48" s="148"/>
      <c r="ZQ48" s="148"/>
      <c r="ZR48" s="148"/>
      <c r="ZS48" s="148"/>
      <c r="ZT48" s="148"/>
      <c r="ZU48" s="148"/>
      <c r="ZV48" s="148"/>
      <c r="ZW48" s="148"/>
      <c r="ZX48" s="148"/>
      <c r="ZY48" s="148"/>
      <c r="ZZ48" s="148"/>
      <c r="AAA48" s="148"/>
      <c r="AAB48" s="148"/>
      <c r="AAC48" s="148"/>
      <c r="AAD48" s="148"/>
      <c r="AAE48" s="148"/>
      <c r="AAF48" s="148"/>
      <c r="AAG48" s="148"/>
      <c r="AAH48" s="148"/>
      <c r="AAI48" s="148"/>
      <c r="AAJ48" s="148"/>
      <c r="AAK48" s="148"/>
      <c r="AAL48" s="148"/>
      <c r="AAM48" s="148"/>
      <c r="AAN48" s="148"/>
      <c r="AAO48" s="148"/>
      <c r="AAP48" s="148"/>
      <c r="AAQ48" s="148"/>
      <c r="AAR48" s="148"/>
      <c r="AAS48" s="148"/>
      <c r="AAT48" s="148"/>
      <c r="AAU48" s="148"/>
      <c r="AAV48" s="148"/>
      <c r="AAW48" s="148"/>
      <c r="AAX48" s="148"/>
      <c r="AAY48" s="148"/>
      <c r="AAZ48" s="148"/>
      <c r="ABA48" s="148"/>
      <c r="ABB48" s="148"/>
      <c r="ABC48" s="148"/>
      <c r="ABD48" s="148"/>
      <c r="ABE48" s="148"/>
      <c r="ABF48" s="148"/>
      <c r="ABG48" s="148"/>
      <c r="ABH48" s="148"/>
      <c r="ABI48" s="148"/>
      <c r="ABJ48" s="148"/>
      <c r="ABK48" s="148"/>
      <c r="ABL48" s="148"/>
      <c r="ABM48" s="148"/>
      <c r="ABN48" s="148"/>
      <c r="ABO48" s="148"/>
      <c r="ABP48" s="148"/>
      <c r="ABQ48" s="148"/>
      <c r="ABR48" s="148"/>
      <c r="ABS48" s="148"/>
      <c r="ABT48" s="148"/>
      <c r="ABU48" s="148"/>
      <c r="ABV48" s="148"/>
      <c r="ABW48" s="148"/>
      <c r="ABX48" s="148"/>
      <c r="ABY48" s="148"/>
      <c r="ABZ48" s="148"/>
      <c r="ACA48" s="148"/>
      <c r="ACB48" s="148"/>
      <c r="ACC48" s="148"/>
      <c r="ACD48" s="148"/>
      <c r="ACE48" s="148"/>
      <c r="ACF48" s="148"/>
      <c r="ACG48" s="148"/>
      <c r="ACH48" s="148"/>
      <c r="ACI48" s="148"/>
      <c r="ACJ48" s="148"/>
      <c r="ACK48" s="148"/>
      <c r="ACL48" s="148"/>
      <c r="ACM48" s="148"/>
      <c r="ACN48" s="148"/>
      <c r="ACO48" s="148"/>
      <c r="ACP48" s="148"/>
      <c r="ACQ48" s="148"/>
      <c r="ACR48" s="148"/>
      <c r="ACS48" s="148"/>
      <c r="ACT48" s="148"/>
      <c r="ACU48" s="148"/>
      <c r="ACV48" s="148"/>
      <c r="ACW48" s="148"/>
      <c r="ACX48" s="148"/>
      <c r="ACY48" s="148"/>
      <c r="ACZ48" s="148"/>
      <c r="ADA48" s="148"/>
      <c r="ADB48" s="148"/>
      <c r="ADC48" s="148"/>
      <c r="ADD48" s="148"/>
      <c r="ADE48" s="148"/>
      <c r="ADF48" s="148"/>
      <c r="ADG48" s="148"/>
      <c r="ADH48" s="148"/>
      <c r="ADI48" s="148"/>
      <c r="ADJ48" s="148"/>
      <c r="ADK48" s="148"/>
      <c r="ADL48" s="148"/>
      <c r="ADM48" s="148"/>
      <c r="ADN48" s="148"/>
      <c r="ADO48" s="148"/>
      <c r="ADP48" s="148"/>
      <c r="ADQ48" s="148"/>
      <c r="ADR48" s="148"/>
      <c r="ADS48" s="148"/>
      <c r="ADT48" s="148"/>
      <c r="ADU48" s="148"/>
      <c r="ADV48" s="148"/>
      <c r="ADW48" s="148"/>
      <c r="ADX48" s="148"/>
      <c r="ADY48" s="148"/>
      <c r="ADZ48" s="148"/>
      <c r="AEA48" s="148"/>
      <c r="AEB48" s="148"/>
      <c r="AEC48" s="148"/>
      <c r="AED48" s="148"/>
      <c r="AEE48" s="148"/>
      <c r="AEF48" s="148"/>
      <c r="AEG48" s="148"/>
      <c r="AEH48" s="148"/>
      <c r="AEI48" s="148"/>
      <c r="AEJ48" s="148"/>
      <c r="AEK48" s="148"/>
      <c r="AEL48" s="148"/>
      <c r="AEM48" s="148"/>
      <c r="AEN48" s="148"/>
      <c r="AEO48" s="148"/>
      <c r="AEP48" s="148"/>
      <c r="AEQ48" s="148"/>
      <c r="AER48" s="148"/>
      <c r="AES48" s="148"/>
      <c r="AET48" s="148"/>
      <c r="AEU48" s="148"/>
      <c r="AEV48" s="148"/>
      <c r="AEW48" s="148"/>
      <c r="AEX48" s="148"/>
      <c r="AEY48" s="148"/>
      <c r="AEZ48" s="148"/>
      <c r="AFA48" s="148"/>
      <c r="AFB48" s="148"/>
      <c r="AFC48" s="148"/>
      <c r="AFD48" s="148"/>
      <c r="AFE48" s="148"/>
      <c r="AFF48" s="148"/>
      <c r="AFG48" s="148"/>
      <c r="AFH48" s="148"/>
      <c r="AFI48" s="148"/>
      <c r="AFJ48" s="148"/>
      <c r="AFK48" s="148"/>
      <c r="AFL48" s="148"/>
      <c r="AFM48" s="148"/>
      <c r="AFN48" s="148"/>
      <c r="AFO48" s="148"/>
      <c r="AFP48" s="148"/>
      <c r="AFQ48" s="148"/>
      <c r="AFR48" s="148"/>
      <c r="AFS48" s="148"/>
      <c r="AFT48" s="148"/>
      <c r="AFU48" s="148"/>
      <c r="AFV48" s="148"/>
      <c r="AFW48" s="148"/>
      <c r="AFX48" s="148"/>
      <c r="AFY48" s="148"/>
      <c r="AFZ48" s="148"/>
      <c r="AGA48" s="148"/>
      <c r="AGB48" s="148"/>
      <c r="AGC48" s="148"/>
      <c r="AGD48" s="148"/>
      <c r="AGE48" s="148"/>
      <c r="AGF48" s="148"/>
      <c r="AGG48" s="148"/>
      <c r="AGH48" s="148"/>
      <c r="AGI48" s="148"/>
      <c r="AGJ48" s="148"/>
      <c r="AGK48" s="148"/>
      <c r="AGL48" s="148"/>
      <c r="AGM48" s="148"/>
      <c r="AGN48" s="148"/>
      <c r="AGO48" s="148"/>
      <c r="AGP48" s="148"/>
      <c r="AGQ48" s="148"/>
      <c r="AGR48" s="148"/>
      <c r="AGS48" s="148"/>
      <c r="AGT48" s="148"/>
      <c r="AGU48" s="148"/>
      <c r="AGV48" s="148"/>
      <c r="AGW48" s="148"/>
      <c r="AGX48" s="148"/>
      <c r="AGY48" s="148"/>
      <c r="AGZ48" s="148"/>
      <c r="AHA48" s="148"/>
      <c r="AHB48" s="148"/>
      <c r="AHC48" s="148"/>
      <c r="AHD48" s="148"/>
      <c r="AHE48" s="148"/>
      <c r="AHF48" s="148"/>
      <c r="AHG48" s="148"/>
      <c r="AHH48" s="148"/>
      <c r="AHI48" s="148"/>
      <c r="AHJ48" s="148"/>
      <c r="AHK48" s="148"/>
      <c r="AHL48" s="148"/>
      <c r="AHM48" s="148"/>
      <c r="AHN48" s="148"/>
      <c r="AHO48" s="148"/>
      <c r="AHP48" s="148"/>
      <c r="AHQ48" s="148"/>
      <c r="AHR48" s="148"/>
      <c r="AHS48" s="148"/>
      <c r="AHT48" s="148"/>
      <c r="AHU48" s="148"/>
      <c r="AHV48" s="148"/>
      <c r="AHW48" s="148"/>
      <c r="AHX48" s="148"/>
      <c r="AHY48" s="148"/>
      <c r="AHZ48" s="148"/>
      <c r="AIA48" s="148"/>
      <c r="AIB48" s="148"/>
      <c r="AIC48" s="148"/>
      <c r="AID48" s="148"/>
      <c r="AIE48" s="148"/>
      <c r="AIF48" s="148"/>
      <c r="AIG48" s="148"/>
      <c r="AIH48" s="148"/>
      <c r="AII48" s="148"/>
      <c r="AIJ48" s="148"/>
      <c r="AIK48" s="148"/>
      <c r="AIL48" s="148"/>
      <c r="AIM48" s="148"/>
      <c r="AIN48" s="148"/>
      <c r="AIO48" s="148"/>
      <c r="AIP48" s="148"/>
      <c r="AIQ48" s="148"/>
      <c r="AIR48" s="148"/>
      <c r="AIS48" s="148"/>
      <c r="AIT48" s="148"/>
      <c r="AIU48" s="148"/>
      <c r="AIV48" s="148"/>
      <c r="AIW48" s="148"/>
      <c r="AIX48" s="148"/>
      <c r="AIY48" s="148"/>
      <c r="AIZ48" s="148"/>
      <c r="AJA48" s="148"/>
      <c r="AJB48" s="148"/>
      <c r="AJC48" s="148"/>
      <c r="AJD48" s="148"/>
      <c r="AJE48" s="148"/>
      <c r="AJF48" s="148"/>
      <c r="AJG48" s="148"/>
      <c r="AJH48" s="148"/>
      <c r="AJI48" s="148"/>
      <c r="AJJ48" s="148"/>
      <c r="AJK48" s="148"/>
      <c r="AJL48" s="148"/>
      <c r="AJM48" s="148"/>
      <c r="AJN48" s="148"/>
      <c r="AJO48" s="148"/>
      <c r="AJP48" s="148"/>
      <c r="AJQ48" s="148"/>
      <c r="AJR48" s="148"/>
      <c r="AJS48" s="148"/>
      <c r="AJT48" s="148"/>
      <c r="AJU48" s="148"/>
      <c r="AJV48" s="148"/>
      <c r="AJW48" s="148"/>
      <c r="AJX48" s="148"/>
      <c r="AJY48" s="148"/>
      <c r="AJZ48" s="148"/>
      <c r="AKA48" s="148"/>
      <c r="AKB48" s="148"/>
      <c r="AKC48" s="148"/>
      <c r="AKD48" s="148"/>
      <c r="AKE48" s="148"/>
      <c r="AKF48" s="148"/>
      <c r="AKG48" s="148"/>
      <c r="AKH48" s="148"/>
      <c r="AKI48" s="148"/>
      <c r="AKJ48" s="148"/>
      <c r="AKK48" s="148"/>
      <c r="AKL48" s="148"/>
      <c r="AKM48" s="148"/>
      <c r="AKN48" s="148"/>
      <c r="AKO48" s="148"/>
      <c r="AKP48" s="148"/>
      <c r="AKQ48" s="148"/>
      <c r="AKR48" s="148"/>
      <c r="AKS48" s="148"/>
      <c r="AKT48" s="148"/>
      <c r="AKU48" s="148"/>
      <c r="AKV48" s="148"/>
      <c r="AKW48" s="148"/>
      <c r="AKX48" s="148"/>
      <c r="AKY48" s="148"/>
      <c r="AKZ48" s="148"/>
      <c r="ALA48" s="148"/>
      <c r="ALB48" s="148"/>
      <c r="ALC48" s="148"/>
      <c r="ALD48" s="148"/>
      <c r="ALE48" s="148"/>
      <c r="ALF48" s="148"/>
      <c r="ALG48" s="148"/>
      <c r="ALH48" s="148"/>
      <c r="ALI48" s="148"/>
      <c r="ALJ48" s="148"/>
      <c r="ALK48" s="148"/>
      <c r="ALL48" s="148"/>
      <c r="ALM48" s="148"/>
      <c r="ALN48" s="148"/>
      <c r="ALO48" s="148"/>
      <c r="ALP48" s="148"/>
      <c r="ALQ48" s="148"/>
      <c r="ALR48" s="148"/>
      <c r="ALS48" s="148"/>
      <c r="ALT48" s="148"/>
      <c r="ALU48" s="148"/>
      <c r="ALV48" s="148"/>
      <c r="ALW48" s="148"/>
      <c r="ALX48" s="148"/>
      <c r="ALY48" s="148"/>
      <c r="ALZ48" s="148"/>
      <c r="AMA48" s="148"/>
      <c r="AMB48" s="148"/>
      <c r="AMC48" s="148"/>
      <c r="AMD48" s="148"/>
      <c r="AME48" s="148"/>
      <c r="AMF48" s="148"/>
      <c r="AMG48" s="148"/>
      <c r="AMH48" s="148"/>
      <c r="AMI48" s="148"/>
      <c r="AMJ48" s="148"/>
      <c r="AMK48" s="148"/>
      <c r="AML48" s="148"/>
    </row>
    <row r="49" spans="1:1026" s="142" customFormat="1">
      <c r="A49" s="148" t="str">
        <f t="shared" si="0"/>
        <v>LOAN.HOCRM_DEFERED</v>
      </c>
      <c r="B49" s="134">
        <f t="shared" si="4"/>
        <v>110045</v>
      </c>
      <c r="C49" s="155">
        <v>0</v>
      </c>
      <c r="D49" s="155">
        <v>1</v>
      </c>
      <c r="E49" s="155">
        <f t="shared" si="1"/>
        <v>100000</v>
      </c>
      <c r="F49" s="155">
        <v>100000</v>
      </c>
      <c r="G49" s="155" t="s">
        <v>34</v>
      </c>
      <c r="H49" s="155">
        <v>100000</v>
      </c>
      <c r="I49" s="148" t="s">
        <v>505</v>
      </c>
      <c r="J49" s="155">
        <f>VLOOKUP(I49,T_FSM_TYPE!$A:$B,2,0)</f>
        <v>110000</v>
      </c>
      <c r="K49" s="142" t="s">
        <v>601</v>
      </c>
      <c r="L49" s="148" t="s">
        <v>37</v>
      </c>
      <c r="M49" s="216" t="str">
        <f t="shared" si="2"/>
        <v>HOCRM_DEFERED</v>
      </c>
      <c r="N49" s="145" t="str">
        <f t="shared" si="3"/>
        <v>INSERT INTO T_FSM_STATE VALUES(110045, 0, 1, 100000, 100000, GETDATE(), 100000, 110000, 'HOCRM_DEFERED', '?' ,'HOCRM_DEFERED')</v>
      </c>
      <c r="O49" s="148"/>
      <c r="P49" s="148"/>
      <c r="Q49" s="148"/>
      <c r="R49" s="148"/>
      <c r="S49" s="148"/>
      <c r="T49" s="148"/>
      <c r="U49" s="148"/>
      <c r="V49" s="148"/>
      <c r="W49" s="148"/>
      <c r="X49" s="148"/>
      <c r="Y49" s="148"/>
      <c r="Z49" s="148"/>
      <c r="AA49" s="148"/>
      <c r="AB49" s="148"/>
      <c r="AC49" s="148"/>
      <c r="AD49" s="148"/>
      <c r="AE49" s="148"/>
      <c r="AF49" s="148"/>
      <c r="AG49" s="148"/>
      <c r="AH49" s="148"/>
      <c r="AI49" s="148"/>
      <c r="AJ49" s="148"/>
      <c r="AK49" s="148"/>
      <c r="AL49" s="148"/>
      <c r="AM49" s="148"/>
      <c r="AN49" s="148"/>
      <c r="AO49" s="148"/>
      <c r="AP49" s="148"/>
      <c r="AQ49" s="148"/>
      <c r="AR49" s="148"/>
      <c r="AS49" s="148"/>
      <c r="AT49" s="148"/>
      <c r="AU49" s="148"/>
      <c r="AV49" s="148"/>
      <c r="AW49" s="148"/>
      <c r="AX49" s="148"/>
      <c r="AY49" s="148"/>
      <c r="AZ49" s="148"/>
      <c r="BA49" s="148"/>
      <c r="BB49" s="148"/>
      <c r="BC49" s="148"/>
      <c r="BD49" s="148"/>
      <c r="BE49" s="148"/>
      <c r="BF49" s="148"/>
      <c r="BG49" s="148"/>
      <c r="BH49" s="148"/>
      <c r="BI49" s="148"/>
      <c r="BJ49" s="148"/>
      <c r="BK49" s="148"/>
      <c r="BL49" s="148"/>
      <c r="BM49" s="148"/>
      <c r="BN49" s="148"/>
      <c r="BO49" s="148"/>
      <c r="BP49" s="148"/>
      <c r="BQ49" s="148"/>
      <c r="BR49" s="148"/>
      <c r="BS49" s="148"/>
      <c r="BT49" s="148"/>
      <c r="BU49" s="148"/>
      <c r="BV49" s="148"/>
      <c r="BW49" s="148"/>
      <c r="BX49" s="148"/>
      <c r="BY49" s="148"/>
      <c r="BZ49" s="148"/>
      <c r="CA49" s="148"/>
      <c r="CB49" s="148"/>
      <c r="CC49" s="148"/>
      <c r="CD49" s="148"/>
      <c r="CE49" s="148"/>
      <c r="CF49" s="148"/>
      <c r="CG49" s="148"/>
      <c r="CH49" s="148"/>
      <c r="CI49" s="148"/>
      <c r="CJ49" s="148"/>
      <c r="CK49" s="148"/>
      <c r="CL49" s="148"/>
      <c r="CM49" s="148"/>
      <c r="CN49" s="148"/>
      <c r="CO49" s="148"/>
      <c r="CP49" s="148"/>
      <c r="CQ49" s="148"/>
      <c r="CR49" s="148"/>
      <c r="CS49" s="148"/>
      <c r="CT49" s="148"/>
      <c r="CU49" s="148"/>
      <c r="CV49" s="148"/>
      <c r="CW49" s="148"/>
      <c r="CX49" s="148"/>
      <c r="CY49" s="148"/>
      <c r="CZ49" s="148"/>
      <c r="DA49" s="148"/>
      <c r="DB49" s="148"/>
      <c r="DC49" s="148"/>
      <c r="DD49" s="148"/>
      <c r="DE49" s="148"/>
      <c r="DF49" s="148"/>
      <c r="DG49" s="148"/>
      <c r="DH49" s="148"/>
      <c r="DI49" s="148"/>
      <c r="DJ49" s="148"/>
      <c r="DK49" s="148"/>
      <c r="DL49" s="148"/>
      <c r="DM49" s="148"/>
      <c r="DN49" s="148"/>
      <c r="DO49" s="148"/>
      <c r="DP49" s="148"/>
      <c r="DQ49" s="148"/>
      <c r="DR49" s="148"/>
      <c r="DS49" s="148"/>
      <c r="DT49" s="148"/>
      <c r="DU49" s="148"/>
      <c r="DV49" s="148"/>
      <c r="DW49" s="148"/>
      <c r="DX49" s="148"/>
      <c r="DY49" s="148"/>
      <c r="DZ49" s="148"/>
      <c r="EA49" s="148"/>
      <c r="EB49" s="148"/>
      <c r="EC49" s="148"/>
      <c r="ED49" s="148"/>
      <c r="EE49" s="148"/>
      <c r="EF49" s="148"/>
      <c r="EG49" s="148"/>
      <c r="EH49" s="148"/>
      <c r="EI49" s="148"/>
      <c r="EJ49" s="148"/>
      <c r="EK49" s="148"/>
      <c r="EL49" s="148"/>
      <c r="EM49" s="148"/>
      <c r="EN49" s="148"/>
      <c r="EO49" s="148"/>
      <c r="EP49" s="148"/>
      <c r="EQ49" s="148"/>
      <c r="ER49" s="148"/>
      <c r="ES49" s="148"/>
      <c r="ET49" s="148"/>
      <c r="EU49" s="148"/>
      <c r="EV49" s="148"/>
      <c r="EW49" s="148"/>
      <c r="EX49" s="148"/>
      <c r="EY49" s="148"/>
      <c r="EZ49" s="148"/>
      <c r="FA49" s="148"/>
      <c r="FB49" s="148"/>
      <c r="FC49" s="148"/>
      <c r="FD49" s="148"/>
      <c r="FE49" s="148"/>
      <c r="FF49" s="148"/>
      <c r="FG49" s="148"/>
      <c r="FH49" s="148"/>
      <c r="FI49" s="148"/>
      <c r="FJ49" s="148"/>
      <c r="FK49" s="148"/>
      <c r="FL49" s="148"/>
      <c r="FM49" s="148"/>
      <c r="FN49" s="148"/>
      <c r="FO49" s="148"/>
      <c r="FP49" s="148"/>
      <c r="FQ49" s="148"/>
      <c r="FR49" s="148"/>
      <c r="FS49" s="148"/>
      <c r="FT49" s="148"/>
      <c r="FU49" s="148"/>
      <c r="FV49" s="148"/>
      <c r="FW49" s="148"/>
      <c r="FX49" s="148"/>
      <c r="FY49" s="148"/>
      <c r="FZ49" s="148"/>
      <c r="GA49" s="148"/>
      <c r="GB49" s="148"/>
      <c r="GC49" s="148"/>
      <c r="GD49" s="148"/>
      <c r="GE49" s="148"/>
      <c r="GF49" s="148"/>
      <c r="GG49" s="148"/>
      <c r="GH49" s="148"/>
      <c r="GI49" s="148"/>
      <c r="GJ49" s="148"/>
      <c r="GK49" s="148"/>
      <c r="GL49" s="148"/>
      <c r="GM49" s="148"/>
      <c r="GN49" s="148"/>
      <c r="GO49" s="148"/>
      <c r="GP49" s="148"/>
      <c r="GQ49" s="148"/>
      <c r="GR49" s="148"/>
      <c r="GS49" s="148"/>
      <c r="GT49" s="148"/>
      <c r="GU49" s="148"/>
      <c r="GV49" s="148"/>
      <c r="GW49" s="148"/>
      <c r="GX49" s="148"/>
      <c r="GY49" s="148"/>
      <c r="GZ49" s="148"/>
      <c r="HA49" s="148"/>
      <c r="HB49" s="148"/>
      <c r="HC49" s="148"/>
      <c r="HD49" s="148"/>
      <c r="HE49" s="148"/>
      <c r="HF49" s="148"/>
      <c r="HG49" s="148"/>
      <c r="HH49" s="148"/>
      <c r="HI49" s="148"/>
      <c r="HJ49" s="148"/>
      <c r="HK49" s="148"/>
      <c r="HL49" s="148"/>
      <c r="HM49" s="148"/>
      <c r="HN49" s="148"/>
      <c r="HO49" s="148"/>
      <c r="HP49" s="148"/>
      <c r="HQ49" s="148"/>
      <c r="HR49" s="148"/>
      <c r="HS49" s="148"/>
      <c r="HT49" s="148"/>
      <c r="HU49" s="148"/>
      <c r="HV49" s="148"/>
      <c r="HW49" s="148"/>
      <c r="HX49" s="148"/>
      <c r="HY49" s="148"/>
      <c r="HZ49" s="148"/>
      <c r="IA49" s="148"/>
      <c r="IB49" s="148"/>
      <c r="IC49" s="148"/>
      <c r="ID49" s="148"/>
      <c r="IE49" s="148"/>
      <c r="IF49" s="148"/>
      <c r="IG49" s="148"/>
      <c r="IH49" s="148"/>
      <c r="II49" s="148"/>
      <c r="IJ49" s="148"/>
      <c r="IK49" s="148"/>
      <c r="IL49" s="148"/>
      <c r="IM49" s="148"/>
      <c r="IN49" s="148"/>
      <c r="IO49" s="148"/>
      <c r="IP49" s="148"/>
      <c r="IQ49" s="148"/>
      <c r="IR49" s="148"/>
      <c r="IS49" s="148"/>
      <c r="IT49" s="148"/>
      <c r="IU49" s="148"/>
      <c r="IV49" s="148"/>
      <c r="IW49" s="148"/>
      <c r="IX49" s="148"/>
      <c r="IY49" s="148"/>
      <c r="IZ49" s="148"/>
      <c r="JA49" s="148"/>
      <c r="JB49" s="148"/>
      <c r="JC49" s="148"/>
      <c r="JD49" s="148"/>
      <c r="JE49" s="148"/>
      <c r="JF49" s="148"/>
      <c r="JG49" s="148"/>
      <c r="JH49" s="148"/>
      <c r="JI49" s="148"/>
      <c r="JJ49" s="148"/>
      <c r="JK49" s="148"/>
      <c r="JL49" s="148"/>
      <c r="JM49" s="148"/>
      <c r="JN49" s="148"/>
      <c r="JO49" s="148"/>
      <c r="JP49" s="148"/>
      <c r="JQ49" s="148"/>
      <c r="JR49" s="148"/>
      <c r="JS49" s="148"/>
      <c r="JT49" s="148"/>
      <c r="JU49" s="148"/>
      <c r="JV49" s="148"/>
      <c r="JW49" s="148"/>
      <c r="JX49" s="148"/>
      <c r="JY49" s="148"/>
      <c r="JZ49" s="148"/>
      <c r="KA49" s="148"/>
      <c r="KB49" s="148"/>
      <c r="KC49" s="148"/>
      <c r="KD49" s="148"/>
      <c r="KE49" s="148"/>
      <c r="KF49" s="148"/>
      <c r="KG49" s="148"/>
      <c r="KH49" s="148"/>
      <c r="KI49" s="148"/>
      <c r="KJ49" s="148"/>
      <c r="KK49" s="148"/>
      <c r="KL49" s="148"/>
      <c r="KM49" s="148"/>
      <c r="KN49" s="148"/>
      <c r="KO49" s="148"/>
      <c r="KP49" s="148"/>
      <c r="KQ49" s="148"/>
      <c r="KR49" s="148"/>
      <c r="KS49" s="148"/>
      <c r="KT49" s="148"/>
      <c r="KU49" s="148"/>
      <c r="KV49" s="148"/>
      <c r="KW49" s="148"/>
      <c r="KX49" s="148"/>
      <c r="KY49" s="148"/>
      <c r="KZ49" s="148"/>
      <c r="LA49" s="148"/>
      <c r="LB49" s="148"/>
      <c r="LC49" s="148"/>
      <c r="LD49" s="148"/>
      <c r="LE49" s="148"/>
      <c r="LF49" s="148"/>
      <c r="LG49" s="148"/>
      <c r="LH49" s="148"/>
      <c r="LI49" s="148"/>
      <c r="LJ49" s="148"/>
      <c r="LK49" s="148"/>
      <c r="LL49" s="148"/>
      <c r="LM49" s="148"/>
      <c r="LN49" s="148"/>
      <c r="LO49" s="148"/>
      <c r="LP49" s="148"/>
      <c r="LQ49" s="148"/>
      <c r="LR49" s="148"/>
      <c r="LS49" s="148"/>
      <c r="LT49" s="148"/>
      <c r="LU49" s="148"/>
      <c r="LV49" s="148"/>
      <c r="LW49" s="148"/>
      <c r="LX49" s="148"/>
      <c r="LY49" s="148"/>
      <c r="LZ49" s="148"/>
      <c r="MA49" s="148"/>
      <c r="MB49" s="148"/>
      <c r="MC49" s="148"/>
      <c r="MD49" s="148"/>
      <c r="ME49" s="148"/>
      <c r="MF49" s="148"/>
      <c r="MG49" s="148"/>
      <c r="MH49" s="148"/>
      <c r="MI49" s="148"/>
      <c r="MJ49" s="148"/>
      <c r="MK49" s="148"/>
      <c r="ML49" s="148"/>
      <c r="MM49" s="148"/>
      <c r="MN49" s="148"/>
      <c r="MO49" s="148"/>
      <c r="MP49" s="148"/>
      <c r="MQ49" s="148"/>
      <c r="MR49" s="148"/>
      <c r="MS49" s="148"/>
      <c r="MT49" s="148"/>
      <c r="MU49" s="148"/>
      <c r="MV49" s="148"/>
      <c r="MW49" s="148"/>
      <c r="MX49" s="148"/>
      <c r="MY49" s="148"/>
      <c r="MZ49" s="148"/>
      <c r="NA49" s="148"/>
      <c r="NB49" s="148"/>
      <c r="NC49" s="148"/>
      <c r="ND49" s="148"/>
      <c r="NE49" s="148"/>
      <c r="NF49" s="148"/>
      <c r="NG49" s="148"/>
      <c r="NH49" s="148"/>
      <c r="NI49" s="148"/>
      <c r="NJ49" s="148"/>
      <c r="NK49" s="148"/>
      <c r="NL49" s="148"/>
      <c r="NM49" s="148"/>
      <c r="NN49" s="148"/>
      <c r="NO49" s="148"/>
      <c r="NP49" s="148"/>
      <c r="NQ49" s="148"/>
      <c r="NR49" s="148"/>
      <c r="NS49" s="148"/>
      <c r="NT49" s="148"/>
      <c r="NU49" s="148"/>
      <c r="NV49" s="148"/>
      <c r="NW49" s="148"/>
      <c r="NX49" s="148"/>
      <c r="NY49" s="148"/>
      <c r="NZ49" s="148"/>
      <c r="OA49" s="148"/>
      <c r="OB49" s="148"/>
      <c r="OC49" s="148"/>
      <c r="OD49" s="148"/>
      <c r="OE49" s="148"/>
      <c r="OF49" s="148"/>
      <c r="OG49" s="148"/>
      <c r="OH49" s="148"/>
      <c r="OI49" s="148"/>
      <c r="OJ49" s="148"/>
      <c r="OK49" s="148"/>
      <c r="OL49" s="148"/>
      <c r="OM49" s="148"/>
      <c r="ON49" s="148"/>
      <c r="OO49" s="148"/>
      <c r="OP49" s="148"/>
      <c r="OQ49" s="148"/>
      <c r="OR49" s="148"/>
      <c r="OS49" s="148"/>
      <c r="OT49" s="148"/>
      <c r="OU49" s="148"/>
      <c r="OV49" s="148"/>
      <c r="OW49" s="148"/>
      <c r="OX49" s="148"/>
      <c r="OY49" s="148"/>
      <c r="OZ49" s="148"/>
      <c r="PA49" s="148"/>
      <c r="PB49" s="148"/>
      <c r="PC49" s="148"/>
      <c r="PD49" s="148"/>
      <c r="PE49" s="148"/>
      <c r="PF49" s="148"/>
      <c r="PG49" s="148"/>
      <c r="PH49" s="148"/>
      <c r="PI49" s="148"/>
      <c r="PJ49" s="148"/>
      <c r="PK49" s="148"/>
      <c r="PL49" s="148"/>
      <c r="PM49" s="148"/>
      <c r="PN49" s="148"/>
      <c r="PO49" s="148"/>
      <c r="PP49" s="148"/>
      <c r="PQ49" s="148"/>
      <c r="PR49" s="148"/>
      <c r="PS49" s="148"/>
      <c r="PT49" s="148"/>
      <c r="PU49" s="148"/>
      <c r="PV49" s="148"/>
      <c r="PW49" s="148"/>
      <c r="PX49" s="148"/>
      <c r="PY49" s="148"/>
      <c r="PZ49" s="148"/>
      <c r="QA49" s="148"/>
      <c r="QB49" s="148"/>
      <c r="QC49" s="148"/>
      <c r="QD49" s="148"/>
      <c r="QE49" s="148"/>
      <c r="QF49" s="148"/>
      <c r="QG49" s="148"/>
      <c r="QH49" s="148"/>
      <c r="QI49" s="148"/>
      <c r="QJ49" s="148"/>
      <c r="QK49" s="148"/>
      <c r="QL49" s="148"/>
      <c r="QM49" s="148"/>
      <c r="QN49" s="148"/>
      <c r="QO49" s="148"/>
      <c r="QP49" s="148"/>
      <c r="QQ49" s="148"/>
      <c r="QR49" s="148"/>
      <c r="QS49" s="148"/>
      <c r="QT49" s="148"/>
      <c r="QU49" s="148"/>
      <c r="QV49" s="148"/>
      <c r="QW49" s="148"/>
      <c r="QX49" s="148"/>
      <c r="QY49" s="148"/>
      <c r="QZ49" s="148"/>
      <c r="RA49" s="148"/>
      <c r="RB49" s="148"/>
      <c r="RC49" s="148"/>
      <c r="RD49" s="148"/>
      <c r="RE49" s="148"/>
      <c r="RF49" s="148"/>
      <c r="RG49" s="148"/>
      <c r="RH49" s="148"/>
      <c r="RI49" s="148"/>
      <c r="RJ49" s="148"/>
      <c r="RK49" s="148"/>
      <c r="RL49" s="148"/>
      <c r="RM49" s="148"/>
      <c r="RN49" s="148"/>
      <c r="RO49" s="148"/>
      <c r="RP49" s="148"/>
      <c r="RQ49" s="148"/>
      <c r="RR49" s="148"/>
      <c r="RS49" s="148"/>
      <c r="RT49" s="148"/>
      <c r="RU49" s="148"/>
      <c r="RV49" s="148"/>
      <c r="RW49" s="148"/>
      <c r="RX49" s="148"/>
      <c r="RY49" s="148"/>
      <c r="RZ49" s="148"/>
      <c r="SA49" s="148"/>
      <c r="SB49" s="148"/>
      <c r="SC49" s="148"/>
      <c r="SD49" s="148"/>
      <c r="SE49" s="148"/>
      <c r="SF49" s="148"/>
      <c r="SG49" s="148"/>
      <c r="SH49" s="148"/>
      <c r="SI49" s="148"/>
      <c r="SJ49" s="148"/>
      <c r="SK49" s="148"/>
      <c r="SL49" s="148"/>
      <c r="SM49" s="148"/>
      <c r="SN49" s="148"/>
      <c r="SO49" s="148"/>
      <c r="SP49" s="148"/>
      <c r="SQ49" s="148"/>
      <c r="SR49" s="148"/>
      <c r="SS49" s="148"/>
      <c r="ST49" s="148"/>
      <c r="SU49" s="148"/>
      <c r="SV49" s="148"/>
      <c r="SW49" s="148"/>
      <c r="SX49" s="148"/>
      <c r="SY49" s="148"/>
      <c r="SZ49" s="148"/>
      <c r="TA49" s="148"/>
      <c r="TB49" s="148"/>
      <c r="TC49" s="148"/>
      <c r="TD49" s="148"/>
      <c r="TE49" s="148"/>
      <c r="TF49" s="148"/>
      <c r="TG49" s="148"/>
      <c r="TH49" s="148"/>
      <c r="TI49" s="148"/>
      <c r="TJ49" s="148"/>
      <c r="TK49" s="148"/>
      <c r="TL49" s="148"/>
      <c r="TM49" s="148"/>
      <c r="TN49" s="148"/>
      <c r="TO49" s="148"/>
      <c r="TP49" s="148"/>
      <c r="TQ49" s="148"/>
      <c r="TR49" s="148"/>
      <c r="TS49" s="148"/>
      <c r="TT49" s="148"/>
      <c r="TU49" s="148"/>
      <c r="TV49" s="148"/>
      <c r="TW49" s="148"/>
      <c r="TX49" s="148"/>
      <c r="TY49" s="148"/>
      <c r="TZ49" s="148"/>
      <c r="UA49" s="148"/>
      <c r="UB49" s="148"/>
      <c r="UC49" s="148"/>
      <c r="UD49" s="148"/>
      <c r="UE49" s="148"/>
      <c r="UF49" s="148"/>
      <c r="UG49" s="148"/>
      <c r="UH49" s="148"/>
      <c r="UI49" s="148"/>
      <c r="UJ49" s="148"/>
      <c r="UK49" s="148"/>
      <c r="UL49" s="148"/>
      <c r="UM49" s="148"/>
      <c r="UN49" s="148"/>
      <c r="UO49" s="148"/>
      <c r="UP49" s="148"/>
      <c r="UQ49" s="148"/>
      <c r="UR49" s="148"/>
      <c r="US49" s="148"/>
      <c r="UT49" s="148"/>
      <c r="UU49" s="148"/>
      <c r="UV49" s="148"/>
      <c r="UW49" s="148"/>
      <c r="UX49" s="148"/>
      <c r="UY49" s="148"/>
      <c r="UZ49" s="148"/>
      <c r="VA49" s="148"/>
      <c r="VB49" s="148"/>
      <c r="VC49" s="148"/>
      <c r="VD49" s="148"/>
      <c r="VE49" s="148"/>
      <c r="VF49" s="148"/>
      <c r="VG49" s="148"/>
      <c r="VH49" s="148"/>
      <c r="VI49" s="148"/>
      <c r="VJ49" s="148"/>
      <c r="VK49" s="148"/>
      <c r="VL49" s="148"/>
      <c r="VM49" s="148"/>
      <c r="VN49" s="148"/>
      <c r="VO49" s="148"/>
      <c r="VP49" s="148"/>
      <c r="VQ49" s="148"/>
      <c r="VR49" s="148"/>
      <c r="VS49" s="148"/>
      <c r="VT49" s="148"/>
      <c r="VU49" s="148"/>
      <c r="VV49" s="148"/>
      <c r="VW49" s="148"/>
      <c r="VX49" s="148"/>
      <c r="VY49" s="148"/>
      <c r="VZ49" s="148"/>
      <c r="WA49" s="148"/>
      <c r="WB49" s="148"/>
      <c r="WC49" s="148"/>
      <c r="WD49" s="148"/>
      <c r="WE49" s="148"/>
      <c r="WF49" s="148"/>
      <c r="WG49" s="148"/>
      <c r="WH49" s="148"/>
      <c r="WI49" s="148"/>
      <c r="WJ49" s="148"/>
      <c r="WK49" s="148"/>
      <c r="WL49" s="148"/>
      <c r="WM49" s="148"/>
      <c r="WN49" s="148"/>
      <c r="WO49" s="148"/>
      <c r="WP49" s="148"/>
      <c r="WQ49" s="148"/>
      <c r="WR49" s="148"/>
      <c r="WS49" s="148"/>
      <c r="WT49" s="148"/>
      <c r="WU49" s="148"/>
      <c r="WV49" s="148"/>
      <c r="WW49" s="148"/>
      <c r="WX49" s="148"/>
      <c r="WY49" s="148"/>
      <c r="WZ49" s="148"/>
      <c r="XA49" s="148"/>
      <c r="XB49" s="148"/>
      <c r="XC49" s="148"/>
      <c r="XD49" s="148"/>
      <c r="XE49" s="148"/>
      <c r="XF49" s="148"/>
      <c r="XG49" s="148"/>
      <c r="XH49" s="148"/>
      <c r="XI49" s="148"/>
      <c r="XJ49" s="148"/>
      <c r="XK49" s="148"/>
      <c r="XL49" s="148"/>
      <c r="XM49" s="148"/>
      <c r="XN49" s="148"/>
      <c r="XO49" s="148"/>
      <c r="XP49" s="148"/>
      <c r="XQ49" s="148"/>
      <c r="XR49" s="148"/>
      <c r="XS49" s="148"/>
      <c r="XT49" s="148"/>
      <c r="XU49" s="148"/>
      <c r="XV49" s="148"/>
      <c r="XW49" s="148"/>
      <c r="XX49" s="148"/>
      <c r="XY49" s="148"/>
      <c r="XZ49" s="148"/>
      <c r="YA49" s="148"/>
      <c r="YB49" s="148"/>
      <c r="YC49" s="148"/>
      <c r="YD49" s="148"/>
      <c r="YE49" s="148"/>
      <c r="YF49" s="148"/>
      <c r="YG49" s="148"/>
      <c r="YH49" s="148"/>
      <c r="YI49" s="148"/>
      <c r="YJ49" s="148"/>
      <c r="YK49" s="148"/>
      <c r="YL49" s="148"/>
      <c r="YM49" s="148"/>
      <c r="YN49" s="148"/>
      <c r="YO49" s="148"/>
      <c r="YP49" s="148"/>
      <c r="YQ49" s="148"/>
      <c r="YR49" s="148"/>
      <c r="YS49" s="148"/>
      <c r="YT49" s="148"/>
      <c r="YU49" s="148"/>
      <c r="YV49" s="148"/>
      <c r="YW49" s="148"/>
      <c r="YX49" s="148"/>
      <c r="YY49" s="148"/>
      <c r="YZ49" s="148"/>
      <c r="ZA49" s="148"/>
      <c r="ZB49" s="148"/>
      <c r="ZC49" s="148"/>
      <c r="ZD49" s="148"/>
      <c r="ZE49" s="148"/>
      <c r="ZF49" s="148"/>
      <c r="ZG49" s="148"/>
      <c r="ZH49" s="148"/>
      <c r="ZI49" s="148"/>
      <c r="ZJ49" s="148"/>
      <c r="ZK49" s="148"/>
      <c r="ZL49" s="148"/>
      <c r="ZM49" s="148"/>
      <c r="ZN49" s="148"/>
      <c r="ZO49" s="148"/>
      <c r="ZP49" s="148"/>
      <c r="ZQ49" s="148"/>
      <c r="ZR49" s="148"/>
      <c r="ZS49" s="148"/>
      <c r="ZT49" s="148"/>
      <c r="ZU49" s="148"/>
      <c r="ZV49" s="148"/>
      <c r="ZW49" s="148"/>
      <c r="ZX49" s="148"/>
      <c r="ZY49" s="148"/>
      <c r="ZZ49" s="148"/>
      <c r="AAA49" s="148"/>
      <c r="AAB49" s="148"/>
      <c r="AAC49" s="148"/>
      <c r="AAD49" s="148"/>
      <c r="AAE49" s="148"/>
      <c r="AAF49" s="148"/>
      <c r="AAG49" s="148"/>
      <c r="AAH49" s="148"/>
      <c r="AAI49" s="148"/>
      <c r="AAJ49" s="148"/>
      <c r="AAK49" s="148"/>
      <c r="AAL49" s="148"/>
      <c r="AAM49" s="148"/>
      <c r="AAN49" s="148"/>
      <c r="AAO49" s="148"/>
      <c r="AAP49" s="148"/>
      <c r="AAQ49" s="148"/>
      <c r="AAR49" s="148"/>
      <c r="AAS49" s="148"/>
      <c r="AAT49" s="148"/>
      <c r="AAU49" s="148"/>
      <c r="AAV49" s="148"/>
      <c r="AAW49" s="148"/>
      <c r="AAX49" s="148"/>
      <c r="AAY49" s="148"/>
      <c r="AAZ49" s="148"/>
      <c r="ABA49" s="148"/>
      <c r="ABB49" s="148"/>
      <c r="ABC49" s="148"/>
      <c r="ABD49" s="148"/>
      <c r="ABE49" s="148"/>
      <c r="ABF49" s="148"/>
      <c r="ABG49" s="148"/>
      <c r="ABH49" s="148"/>
      <c r="ABI49" s="148"/>
      <c r="ABJ49" s="148"/>
      <c r="ABK49" s="148"/>
      <c r="ABL49" s="148"/>
      <c r="ABM49" s="148"/>
      <c r="ABN49" s="148"/>
      <c r="ABO49" s="148"/>
      <c r="ABP49" s="148"/>
      <c r="ABQ49" s="148"/>
      <c r="ABR49" s="148"/>
      <c r="ABS49" s="148"/>
      <c r="ABT49" s="148"/>
      <c r="ABU49" s="148"/>
      <c r="ABV49" s="148"/>
      <c r="ABW49" s="148"/>
      <c r="ABX49" s="148"/>
      <c r="ABY49" s="148"/>
      <c r="ABZ49" s="148"/>
      <c r="ACA49" s="148"/>
      <c r="ACB49" s="148"/>
      <c r="ACC49" s="148"/>
      <c r="ACD49" s="148"/>
      <c r="ACE49" s="148"/>
      <c r="ACF49" s="148"/>
      <c r="ACG49" s="148"/>
      <c r="ACH49" s="148"/>
      <c r="ACI49" s="148"/>
      <c r="ACJ49" s="148"/>
      <c r="ACK49" s="148"/>
      <c r="ACL49" s="148"/>
      <c r="ACM49" s="148"/>
      <c r="ACN49" s="148"/>
      <c r="ACO49" s="148"/>
      <c r="ACP49" s="148"/>
      <c r="ACQ49" s="148"/>
      <c r="ACR49" s="148"/>
      <c r="ACS49" s="148"/>
      <c r="ACT49" s="148"/>
      <c r="ACU49" s="148"/>
      <c r="ACV49" s="148"/>
      <c r="ACW49" s="148"/>
      <c r="ACX49" s="148"/>
      <c r="ACY49" s="148"/>
      <c r="ACZ49" s="148"/>
      <c r="ADA49" s="148"/>
      <c r="ADB49" s="148"/>
      <c r="ADC49" s="148"/>
      <c r="ADD49" s="148"/>
      <c r="ADE49" s="148"/>
      <c r="ADF49" s="148"/>
      <c r="ADG49" s="148"/>
      <c r="ADH49" s="148"/>
      <c r="ADI49" s="148"/>
      <c r="ADJ49" s="148"/>
      <c r="ADK49" s="148"/>
      <c r="ADL49" s="148"/>
      <c r="ADM49" s="148"/>
      <c r="ADN49" s="148"/>
      <c r="ADO49" s="148"/>
      <c r="ADP49" s="148"/>
      <c r="ADQ49" s="148"/>
      <c r="ADR49" s="148"/>
      <c r="ADS49" s="148"/>
      <c r="ADT49" s="148"/>
      <c r="ADU49" s="148"/>
      <c r="ADV49" s="148"/>
      <c r="ADW49" s="148"/>
      <c r="ADX49" s="148"/>
      <c r="ADY49" s="148"/>
      <c r="ADZ49" s="148"/>
      <c r="AEA49" s="148"/>
      <c r="AEB49" s="148"/>
      <c r="AEC49" s="148"/>
      <c r="AED49" s="148"/>
      <c r="AEE49" s="148"/>
      <c r="AEF49" s="148"/>
      <c r="AEG49" s="148"/>
      <c r="AEH49" s="148"/>
      <c r="AEI49" s="148"/>
      <c r="AEJ49" s="148"/>
      <c r="AEK49" s="148"/>
      <c r="AEL49" s="148"/>
      <c r="AEM49" s="148"/>
      <c r="AEN49" s="148"/>
      <c r="AEO49" s="148"/>
      <c r="AEP49" s="148"/>
      <c r="AEQ49" s="148"/>
      <c r="AER49" s="148"/>
      <c r="AES49" s="148"/>
      <c r="AET49" s="148"/>
      <c r="AEU49" s="148"/>
      <c r="AEV49" s="148"/>
      <c r="AEW49" s="148"/>
      <c r="AEX49" s="148"/>
      <c r="AEY49" s="148"/>
      <c r="AEZ49" s="148"/>
      <c r="AFA49" s="148"/>
      <c r="AFB49" s="148"/>
      <c r="AFC49" s="148"/>
      <c r="AFD49" s="148"/>
      <c r="AFE49" s="148"/>
      <c r="AFF49" s="148"/>
      <c r="AFG49" s="148"/>
      <c r="AFH49" s="148"/>
      <c r="AFI49" s="148"/>
      <c r="AFJ49" s="148"/>
      <c r="AFK49" s="148"/>
      <c r="AFL49" s="148"/>
      <c r="AFM49" s="148"/>
      <c r="AFN49" s="148"/>
      <c r="AFO49" s="148"/>
      <c r="AFP49" s="148"/>
      <c r="AFQ49" s="148"/>
      <c r="AFR49" s="148"/>
      <c r="AFS49" s="148"/>
      <c r="AFT49" s="148"/>
      <c r="AFU49" s="148"/>
      <c r="AFV49" s="148"/>
      <c r="AFW49" s="148"/>
      <c r="AFX49" s="148"/>
      <c r="AFY49" s="148"/>
      <c r="AFZ49" s="148"/>
      <c r="AGA49" s="148"/>
      <c r="AGB49" s="148"/>
      <c r="AGC49" s="148"/>
      <c r="AGD49" s="148"/>
      <c r="AGE49" s="148"/>
      <c r="AGF49" s="148"/>
      <c r="AGG49" s="148"/>
      <c r="AGH49" s="148"/>
      <c r="AGI49" s="148"/>
      <c r="AGJ49" s="148"/>
      <c r="AGK49" s="148"/>
      <c r="AGL49" s="148"/>
      <c r="AGM49" s="148"/>
      <c r="AGN49" s="148"/>
      <c r="AGO49" s="148"/>
      <c r="AGP49" s="148"/>
      <c r="AGQ49" s="148"/>
      <c r="AGR49" s="148"/>
      <c r="AGS49" s="148"/>
      <c r="AGT49" s="148"/>
      <c r="AGU49" s="148"/>
      <c r="AGV49" s="148"/>
      <c r="AGW49" s="148"/>
      <c r="AGX49" s="148"/>
      <c r="AGY49" s="148"/>
      <c r="AGZ49" s="148"/>
      <c r="AHA49" s="148"/>
      <c r="AHB49" s="148"/>
      <c r="AHC49" s="148"/>
      <c r="AHD49" s="148"/>
      <c r="AHE49" s="148"/>
      <c r="AHF49" s="148"/>
      <c r="AHG49" s="148"/>
      <c r="AHH49" s="148"/>
      <c r="AHI49" s="148"/>
      <c r="AHJ49" s="148"/>
      <c r="AHK49" s="148"/>
      <c r="AHL49" s="148"/>
      <c r="AHM49" s="148"/>
      <c r="AHN49" s="148"/>
      <c r="AHO49" s="148"/>
      <c r="AHP49" s="148"/>
      <c r="AHQ49" s="148"/>
      <c r="AHR49" s="148"/>
      <c r="AHS49" s="148"/>
      <c r="AHT49" s="148"/>
      <c r="AHU49" s="148"/>
      <c r="AHV49" s="148"/>
      <c r="AHW49" s="148"/>
      <c r="AHX49" s="148"/>
      <c r="AHY49" s="148"/>
      <c r="AHZ49" s="148"/>
      <c r="AIA49" s="148"/>
      <c r="AIB49" s="148"/>
      <c r="AIC49" s="148"/>
      <c r="AID49" s="148"/>
      <c r="AIE49" s="148"/>
      <c r="AIF49" s="148"/>
      <c r="AIG49" s="148"/>
      <c r="AIH49" s="148"/>
      <c r="AII49" s="148"/>
      <c r="AIJ49" s="148"/>
      <c r="AIK49" s="148"/>
      <c r="AIL49" s="148"/>
      <c r="AIM49" s="148"/>
      <c r="AIN49" s="148"/>
      <c r="AIO49" s="148"/>
      <c r="AIP49" s="148"/>
      <c r="AIQ49" s="148"/>
      <c r="AIR49" s="148"/>
      <c r="AIS49" s="148"/>
      <c r="AIT49" s="148"/>
      <c r="AIU49" s="148"/>
      <c r="AIV49" s="148"/>
      <c r="AIW49" s="148"/>
      <c r="AIX49" s="148"/>
      <c r="AIY49" s="148"/>
      <c r="AIZ49" s="148"/>
      <c r="AJA49" s="148"/>
      <c r="AJB49" s="148"/>
      <c r="AJC49" s="148"/>
      <c r="AJD49" s="148"/>
      <c r="AJE49" s="148"/>
      <c r="AJF49" s="148"/>
      <c r="AJG49" s="148"/>
      <c r="AJH49" s="148"/>
      <c r="AJI49" s="148"/>
      <c r="AJJ49" s="148"/>
      <c r="AJK49" s="148"/>
      <c r="AJL49" s="148"/>
      <c r="AJM49" s="148"/>
      <c r="AJN49" s="148"/>
      <c r="AJO49" s="148"/>
      <c r="AJP49" s="148"/>
      <c r="AJQ49" s="148"/>
      <c r="AJR49" s="148"/>
      <c r="AJS49" s="148"/>
      <c r="AJT49" s="148"/>
      <c r="AJU49" s="148"/>
      <c r="AJV49" s="148"/>
      <c r="AJW49" s="148"/>
      <c r="AJX49" s="148"/>
      <c r="AJY49" s="148"/>
      <c r="AJZ49" s="148"/>
      <c r="AKA49" s="148"/>
      <c r="AKB49" s="148"/>
      <c r="AKC49" s="148"/>
      <c r="AKD49" s="148"/>
      <c r="AKE49" s="148"/>
      <c r="AKF49" s="148"/>
      <c r="AKG49" s="148"/>
      <c r="AKH49" s="148"/>
      <c r="AKI49" s="148"/>
      <c r="AKJ49" s="148"/>
      <c r="AKK49" s="148"/>
      <c r="AKL49" s="148"/>
      <c r="AKM49" s="148"/>
      <c r="AKN49" s="148"/>
      <c r="AKO49" s="148"/>
      <c r="AKP49" s="148"/>
      <c r="AKQ49" s="148"/>
      <c r="AKR49" s="148"/>
      <c r="AKS49" s="148"/>
      <c r="AKT49" s="148"/>
      <c r="AKU49" s="148"/>
      <c r="AKV49" s="148"/>
      <c r="AKW49" s="148"/>
      <c r="AKX49" s="148"/>
      <c r="AKY49" s="148"/>
      <c r="AKZ49" s="148"/>
      <c r="ALA49" s="148"/>
      <c r="ALB49" s="148"/>
      <c r="ALC49" s="148"/>
      <c r="ALD49" s="148"/>
      <c r="ALE49" s="148"/>
      <c r="ALF49" s="148"/>
      <c r="ALG49" s="148"/>
      <c r="ALH49" s="148"/>
      <c r="ALI49" s="148"/>
      <c r="ALJ49" s="148"/>
      <c r="ALK49" s="148"/>
      <c r="ALL49" s="148"/>
      <c r="ALM49" s="148"/>
      <c r="ALN49" s="148"/>
      <c r="ALO49" s="148"/>
      <c r="ALP49" s="148"/>
      <c r="ALQ49" s="148"/>
      <c r="ALR49" s="148"/>
      <c r="ALS49" s="148"/>
      <c r="ALT49" s="148"/>
      <c r="ALU49" s="148"/>
      <c r="ALV49" s="148"/>
      <c r="ALW49" s="148"/>
      <c r="ALX49" s="148"/>
      <c r="ALY49" s="148"/>
      <c r="ALZ49" s="148"/>
      <c r="AMA49" s="148"/>
      <c r="AMB49" s="148"/>
      <c r="AMC49" s="148"/>
      <c r="AMD49" s="148"/>
      <c r="AME49" s="148"/>
      <c r="AMF49" s="148"/>
      <c r="AMG49" s="148"/>
      <c r="AMH49" s="148"/>
      <c r="AMI49" s="148"/>
      <c r="AMJ49" s="148"/>
      <c r="AMK49" s="148"/>
      <c r="AML49" s="148"/>
    </row>
    <row r="50" spans="1:1026" s="131" customFormat="1">
      <c r="A50" s="145" t="str">
        <f t="shared" si="0"/>
        <v>LOAN.CEO_APPROVED</v>
      </c>
      <c r="B50" s="134">
        <f t="shared" si="4"/>
        <v>110046</v>
      </c>
      <c r="C50" s="146">
        <v>0</v>
      </c>
      <c r="D50" s="146">
        <v>1</v>
      </c>
      <c r="E50" s="146">
        <f t="shared" si="1"/>
        <v>100000</v>
      </c>
      <c r="F50" s="146">
        <v>100000</v>
      </c>
      <c r="G50" s="146" t="s">
        <v>34</v>
      </c>
      <c r="H50" s="146">
        <v>100000</v>
      </c>
      <c r="I50" s="145" t="s">
        <v>505</v>
      </c>
      <c r="J50" s="146">
        <f>VLOOKUP(I50,T_FSM_TYPE!$A:$B,2,0)</f>
        <v>110000</v>
      </c>
      <c r="K50" s="131" t="s">
        <v>534</v>
      </c>
      <c r="L50" s="145" t="s">
        <v>37</v>
      </c>
      <c r="M50" s="215" t="str">
        <f t="shared" si="2"/>
        <v>CEO_APPROVED</v>
      </c>
      <c r="N50" s="145" t="str">
        <f t="shared" si="3"/>
        <v>INSERT INTO T_FSM_STATE VALUES(110046, 0, 1, 100000, 100000, GETDATE(), 100000, 110000, 'CEO_APPROVED', '?' ,'CEO_APPROVED')</v>
      </c>
      <c r="O50" s="145"/>
      <c r="P50" s="145"/>
      <c r="Q50" s="145"/>
      <c r="R50" s="145"/>
      <c r="S50" s="145"/>
      <c r="T50" s="145"/>
      <c r="U50" s="145"/>
      <c r="V50" s="145"/>
      <c r="W50" s="145"/>
      <c r="X50" s="145"/>
      <c r="Y50" s="145"/>
      <c r="Z50" s="145"/>
      <c r="AA50" s="145"/>
      <c r="AB50" s="145"/>
      <c r="AC50" s="145"/>
      <c r="AD50" s="145"/>
      <c r="AE50" s="145"/>
      <c r="AF50" s="145"/>
      <c r="AG50" s="145"/>
      <c r="AH50" s="145"/>
      <c r="AI50" s="145"/>
      <c r="AJ50" s="145"/>
      <c r="AK50" s="145"/>
      <c r="AL50" s="145"/>
      <c r="AM50" s="145"/>
      <c r="AN50" s="145"/>
      <c r="AO50" s="145"/>
      <c r="AP50" s="145"/>
      <c r="AQ50" s="145"/>
      <c r="AR50" s="145"/>
      <c r="AS50" s="145"/>
      <c r="AT50" s="145"/>
      <c r="AU50" s="145"/>
      <c r="AV50" s="145"/>
      <c r="AW50" s="145"/>
      <c r="AX50" s="145"/>
      <c r="AY50" s="145"/>
      <c r="AZ50" s="145"/>
      <c r="BA50" s="145"/>
      <c r="BB50" s="145"/>
      <c r="BC50" s="145"/>
      <c r="BD50" s="145"/>
      <c r="BE50" s="145"/>
      <c r="BF50" s="145"/>
      <c r="BG50" s="145"/>
      <c r="BH50" s="145"/>
      <c r="BI50" s="145"/>
      <c r="BJ50" s="145"/>
      <c r="BK50" s="145"/>
      <c r="BL50" s="145"/>
      <c r="BM50" s="145"/>
      <c r="BN50" s="145"/>
      <c r="BO50" s="145"/>
      <c r="BP50" s="145"/>
      <c r="BQ50" s="145"/>
      <c r="BR50" s="145"/>
      <c r="BS50" s="145"/>
      <c r="BT50" s="145"/>
      <c r="BU50" s="145"/>
      <c r="BV50" s="145"/>
      <c r="BW50" s="145"/>
      <c r="BX50" s="145"/>
      <c r="BY50" s="145"/>
      <c r="BZ50" s="145"/>
      <c r="CA50" s="145"/>
      <c r="CB50" s="145"/>
      <c r="CC50" s="145"/>
      <c r="CD50" s="145"/>
      <c r="CE50" s="145"/>
      <c r="CF50" s="145"/>
      <c r="CG50" s="145"/>
      <c r="CH50" s="145"/>
      <c r="CI50" s="145"/>
      <c r="CJ50" s="145"/>
      <c r="CK50" s="145"/>
      <c r="CL50" s="145"/>
      <c r="CM50" s="145"/>
      <c r="CN50" s="145"/>
      <c r="CO50" s="145"/>
      <c r="CP50" s="145"/>
      <c r="CQ50" s="145"/>
      <c r="CR50" s="145"/>
      <c r="CS50" s="145"/>
      <c r="CT50" s="145"/>
      <c r="CU50" s="145"/>
      <c r="CV50" s="145"/>
      <c r="CW50" s="145"/>
      <c r="CX50" s="145"/>
      <c r="CY50" s="145"/>
      <c r="CZ50" s="145"/>
      <c r="DA50" s="145"/>
      <c r="DB50" s="145"/>
      <c r="DC50" s="145"/>
      <c r="DD50" s="145"/>
      <c r="DE50" s="145"/>
      <c r="DF50" s="145"/>
      <c r="DG50" s="145"/>
      <c r="DH50" s="145"/>
      <c r="DI50" s="145"/>
      <c r="DJ50" s="145"/>
      <c r="DK50" s="145"/>
      <c r="DL50" s="145"/>
      <c r="DM50" s="145"/>
      <c r="DN50" s="145"/>
      <c r="DO50" s="145"/>
      <c r="DP50" s="145"/>
      <c r="DQ50" s="145"/>
      <c r="DR50" s="145"/>
      <c r="DS50" s="145"/>
      <c r="DT50" s="145"/>
      <c r="DU50" s="145"/>
      <c r="DV50" s="145"/>
      <c r="DW50" s="145"/>
      <c r="DX50" s="145"/>
      <c r="DY50" s="145"/>
      <c r="DZ50" s="145"/>
      <c r="EA50" s="145"/>
      <c r="EB50" s="145"/>
      <c r="EC50" s="145"/>
      <c r="ED50" s="145"/>
      <c r="EE50" s="145"/>
      <c r="EF50" s="145"/>
      <c r="EG50" s="145"/>
      <c r="EH50" s="145"/>
      <c r="EI50" s="145"/>
      <c r="EJ50" s="145"/>
      <c r="EK50" s="145"/>
      <c r="EL50" s="145"/>
      <c r="EM50" s="145"/>
      <c r="EN50" s="145"/>
      <c r="EO50" s="145"/>
      <c r="EP50" s="145"/>
      <c r="EQ50" s="145"/>
      <c r="ER50" s="145"/>
      <c r="ES50" s="145"/>
      <c r="ET50" s="145"/>
      <c r="EU50" s="145"/>
      <c r="EV50" s="145"/>
      <c r="EW50" s="145"/>
      <c r="EX50" s="145"/>
      <c r="EY50" s="145"/>
      <c r="EZ50" s="145"/>
      <c r="FA50" s="145"/>
      <c r="FB50" s="145"/>
      <c r="FC50" s="145"/>
      <c r="FD50" s="145"/>
      <c r="FE50" s="145"/>
      <c r="FF50" s="145"/>
      <c r="FG50" s="145"/>
      <c r="FH50" s="145"/>
      <c r="FI50" s="145"/>
      <c r="FJ50" s="145"/>
      <c r="FK50" s="145"/>
      <c r="FL50" s="145"/>
      <c r="FM50" s="145"/>
      <c r="FN50" s="145"/>
      <c r="FO50" s="145"/>
      <c r="FP50" s="145"/>
      <c r="FQ50" s="145"/>
      <c r="FR50" s="145"/>
      <c r="FS50" s="145"/>
      <c r="FT50" s="145"/>
      <c r="FU50" s="145"/>
      <c r="FV50" s="145"/>
      <c r="FW50" s="145"/>
      <c r="FX50" s="145"/>
      <c r="FY50" s="145"/>
      <c r="FZ50" s="145"/>
      <c r="GA50" s="145"/>
      <c r="GB50" s="145"/>
      <c r="GC50" s="145"/>
      <c r="GD50" s="145"/>
      <c r="GE50" s="145"/>
      <c r="GF50" s="145"/>
      <c r="GG50" s="145"/>
      <c r="GH50" s="145"/>
      <c r="GI50" s="145"/>
      <c r="GJ50" s="145"/>
      <c r="GK50" s="145"/>
      <c r="GL50" s="145"/>
      <c r="GM50" s="145"/>
      <c r="GN50" s="145"/>
      <c r="GO50" s="145"/>
      <c r="GP50" s="145"/>
      <c r="GQ50" s="145"/>
      <c r="GR50" s="145"/>
      <c r="GS50" s="145"/>
      <c r="GT50" s="145"/>
      <c r="GU50" s="145"/>
      <c r="GV50" s="145"/>
      <c r="GW50" s="145"/>
      <c r="GX50" s="145"/>
      <c r="GY50" s="145"/>
      <c r="GZ50" s="145"/>
      <c r="HA50" s="145"/>
      <c r="HB50" s="145"/>
      <c r="HC50" s="145"/>
      <c r="HD50" s="145"/>
      <c r="HE50" s="145"/>
      <c r="HF50" s="145"/>
      <c r="HG50" s="145"/>
      <c r="HH50" s="145"/>
      <c r="HI50" s="145"/>
      <c r="HJ50" s="145"/>
      <c r="HK50" s="145"/>
      <c r="HL50" s="145"/>
      <c r="HM50" s="145"/>
      <c r="HN50" s="145"/>
      <c r="HO50" s="145"/>
      <c r="HP50" s="145"/>
      <c r="HQ50" s="145"/>
      <c r="HR50" s="145"/>
      <c r="HS50" s="145"/>
      <c r="HT50" s="145"/>
      <c r="HU50" s="145"/>
      <c r="HV50" s="145"/>
      <c r="HW50" s="145"/>
      <c r="HX50" s="145"/>
      <c r="HY50" s="145"/>
      <c r="HZ50" s="145"/>
      <c r="IA50" s="145"/>
      <c r="IB50" s="145"/>
      <c r="IC50" s="145"/>
      <c r="ID50" s="145"/>
      <c r="IE50" s="145"/>
      <c r="IF50" s="145"/>
      <c r="IG50" s="145"/>
      <c r="IH50" s="145"/>
      <c r="II50" s="145"/>
      <c r="IJ50" s="145"/>
      <c r="IK50" s="145"/>
      <c r="IL50" s="145"/>
      <c r="IM50" s="145"/>
      <c r="IN50" s="145"/>
      <c r="IO50" s="145"/>
      <c r="IP50" s="145"/>
      <c r="IQ50" s="145"/>
      <c r="IR50" s="145"/>
      <c r="IS50" s="145"/>
      <c r="IT50" s="145"/>
      <c r="IU50" s="145"/>
      <c r="IV50" s="145"/>
      <c r="IW50" s="145"/>
      <c r="IX50" s="145"/>
      <c r="IY50" s="145"/>
      <c r="IZ50" s="145"/>
      <c r="JA50" s="145"/>
      <c r="JB50" s="145"/>
      <c r="JC50" s="145"/>
      <c r="JD50" s="145"/>
      <c r="JE50" s="145"/>
      <c r="JF50" s="145"/>
      <c r="JG50" s="145"/>
      <c r="JH50" s="145"/>
      <c r="JI50" s="145"/>
      <c r="JJ50" s="145"/>
      <c r="JK50" s="145"/>
      <c r="JL50" s="145"/>
      <c r="JM50" s="145"/>
      <c r="JN50" s="145"/>
      <c r="JO50" s="145"/>
      <c r="JP50" s="145"/>
      <c r="JQ50" s="145"/>
      <c r="JR50" s="145"/>
      <c r="JS50" s="145"/>
      <c r="JT50" s="145"/>
      <c r="JU50" s="145"/>
      <c r="JV50" s="145"/>
      <c r="JW50" s="145"/>
      <c r="JX50" s="145"/>
      <c r="JY50" s="145"/>
      <c r="JZ50" s="145"/>
      <c r="KA50" s="145"/>
      <c r="KB50" s="145"/>
      <c r="KC50" s="145"/>
      <c r="KD50" s="145"/>
      <c r="KE50" s="145"/>
      <c r="KF50" s="145"/>
      <c r="KG50" s="145"/>
      <c r="KH50" s="145"/>
      <c r="KI50" s="145"/>
      <c r="KJ50" s="145"/>
      <c r="KK50" s="145"/>
      <c r="KL50" s="145"/>
      <c r="KM50" s="145"/>
      <c r="KN50" s="145"/>
      <c r="KO50" s="145"/>
      <c r="KP50" s="145"/>
      <c r="KQ50" s="145"/>
      <c r="KR50" s="145"/>
      <c r="KS50" s="145"/>
      <c r="KT50" s="145"/>
      <c r="KU50" s="145"/>
      <c r="KV50" s="145"/>
      <c r="KW50" s="145"/>
      <c r="KX50" s="145"/>
      <c r="KY50" s="145"/>
      <c r="KZ50" s="145"/>
      <c r="LA50" s="145"/>
      <c r="LB50" s="145"/>
      <c r="LC50" s="145"/>
      <c r="LD50" s="145"/>
      <c r="LE50" s="145"/>
      <c r="LF50" s="145"/>
      <c r="LG50" s="145"/>
      <c r="LH50" s="145"/>
      <c r="LI50" s="145"/>
      <c r="LJ50" s="145"/>
      <c r="LK50" s="145"/>
      <c r="LL50" s="145"/>
      <c r="LM50" s="145"/>
      <c r="LN50" s="145"/>
      <c r="LO50" s="145"/>
      <c r="LP50" s="145"/>
      <c r="LQ50" s="145"/>
      <c r="LR50" s="145"/>
      <c r="LS50" s="145"/>
      <c r="LT50" s="145"/>
      <c r="LU50" s="145"/>
      <c r="LV50" s="145"/>
      <c r="LW50" s="145"/>
      <c r="LX50" s="145"/>
      <c r="LY50" s="145"/>
      <c r="LZ50" s="145"/>
      <c r="MA50" s="145"/>
      <c r="MB50" s="145"/>
      <c r="MC50" s="145"/>
      <c r="MD50" s="145"/>
      <c r="ME50" s="145"/>
      <c r="MF50" s="145"/>
      <c r="MG50" s="145"/>
      <c r="MH50" s="145"/>
      <c r="MI50" s="145"/>
      <c r="MJ50" s="145"/>
      <c r="MK50" s="145"/>
      <c r="ML50" s="145"/>
      <c r="MM50" s="145"/>
      <c r="MN50" s="145"/>
      <c r="MO50" s="145"/>
      <c r="MP50" s="145"/>
      <c r="MQ50" s="145"/>
      <c r="MR50" s="145"/>
      <c r="MS50" s="145"/>
      <c r="MT50" s="145"/>
      <c r="MU50" s="145"/>
      <c r="MV50" s="145"/>
      <c r="MW50" s="145"/>
      <c r="MX50" s="145"/>
      <c r="MY50" s="145"/>
      <c r="MZ50" s="145"/>
      <c r="NA50" s="145"/>
      <c r="NB50" s="145"/>
      <c r="NC50" s="145"/>
      <c r="ND50" s="145"/>
      <c r="NE50" s="145"/>
      <c r="NF50" s="145"/>
      <c r="NG50" s="145"/>
      <c r="NH50" s="145"/>
      <c r="NI50" s="145"/>
      <c r="NJ50" s="145"/>
      <c r="NK50" s="145"/>
      <c r="NL50" s="145"/>
      <c r="NM50" s="145"/>
      <c r="NN50" s="145"/>
      <c r="NO50" s="145"/>
      <c r="NP50" s="145"/>
      <c r="NQ50" s="145"/>
      <c r="NR50" s="145"/>
      <c r="NS50" s="145"/>
      <c r="NT50" s="145"/>
      <c r="NU50" s="145"/>
      <c r="NV50" s="145"/>
      <c r="NW50" s="145"/>
      <c r="NX50" s="145"/>
      <c r="NY50" s="145"/>
      <c r="NZ50" s="145"/>
      <c r="OA50" s="145"/>
      <c r="OB50" s="145"/>
      <c r="OC50" s="145"/>
      <c r="OD50" s="145"/>
      <c r="OE50" s="145"/>
      <c r="OF50" s="145"/>
      <c r="OG50" s="145"/>
      <c r="OH50" s="145"/>
      <c r="OI50" s="145"/>
      <c r="OJ50" s="145"/>
      <c r="OK50" s="145"/>
      <c r="OL50" s="145"/>
      <c r="OM50" s="145"/>
      <c r="ON50" s="145"/>
      <c r="OO50" s="145"/>
      <c r="OP50" s="145"/>
      <c r="OQ50" s="145"/>
      <c r="OR50" s="145"/>
      <c r="OS50" s="145"/>
      <c r="OT50" s="145"/>
      <c r="OU50" s="145"/>
      <c r="OV50" s="145"/>
      <c r="OW50" s="145"/>
      <c r="OX50" s="145"/>
      <c r="OY50" s="145"/>
      <c r="OZ50" s="145"/>
      <c r="PA50" s="145"/>
      <c r="PB50" s="145"/>
      <c r="PC50" s="145"/>
      <c r="PD50" s="145"/>
      <c r="PE50" s="145"/>
      <c r="PF50" s="145"/>
      <c r="PG50" s="145"/>
      <c r="PH50" s="145"/>
      <c r="PI50" s="145"/>
      <c r="PJ50" s="145"/>
      <c r="PK50" s="145"/>
      <c r="PL50" s="145"/>
      <c r="PM50" s="145"/>
      <c r="PN50" s="145"/>
      <c r="PO50" s="145"/>
      <c r="PP50" s="145"/>
      <c r="PQ50" s="145"/>
      <c r="PR50" s="145"/>
      <c r="PS50" s="145"/>
      <c r="PT50" s="145"/>
      <c r="PU50" s="145"/>
      <c r="PV50" s="145"/>
      <c r="PW50" s="145"/>
      <c r="PX50" s="145"/>
      <c r="PY50" s="145"/>
      <c r="PZ50" s="145"/>
      <c r="QA50" s="145"/>
      <c r="QB50" s="145"/>
      <c r="QC50" s="145"/>
      <c r="QD50" s="145"/>
      <c r="QE50" s="145"/>
      <c r="QF50" s="145"/>
      <c r="QG50" s="145"/>
      <c r="QH50" s="145"/>
      <c r="QI50" s="145"/>
      <c r="QJ50" s="145"/>
      <c r="QK50" s="145"/>
      <c r="QL50" s="145"/>
      <c r="QM50" s="145"/>
      <c r="QN50" s="145"/>
      <c r="QO50" s="145"/>
      <c r="QP50" s="145"/>
      <c r="QQ50" s="145"/>
      <c r="QR50" s="145"/>
      <c r="QS50" s="145"/>
      <c r="QT50" s="145"/>
      <c r="QU50" s="145"/>
      <c r="QV50" s="145"/>
      <c r="QW50" s="145"/>
      <c r="QX50" s="145"/>
      <c r="QY50" s="145"/>
      <c r="QZ50" s="145"/>
      <c r="RA50" s="145"/>
      <c r="RB50" s="145"/>
      <c r="RC50" s="145"/>
      <c r="RD50" s="145"/>
      <c r="RE50" s="145"/>
      <c r="RF50" s="145"/>
      <c r="RG50" s="145"/>
      <c r="RH50" s="145"/>
      <c r="RI50" s="145"/>
      <c r="RJ50" s="145"/>
      <c r="RK50" s="145"/>
      <c r="RL50" s="145"/>
      <c r="RM50" s="145"/>
      <c r="RN50" s="145"/>
      <c r="RO50" s="145"/>
      <c r="RP50" s="145"/>
      <c r="RQ50" s="145"/>
      <c r="RR50" s="145"/>
      <c r="RS50" s="145"/>
      <c r="RT50" s="145"/>
      <c r="RU50" s="145"/>
      <c r="RV50" s="145"/>
      <c r="RW50" s="145"/>
      <c r="RX50" s="145"/>
      <c r="RY50" s="145"/>
      <c r="RZ50" s="145"/>
      <c r="SA50" s="145"/>
      <c r="SB50" s="145"/>
      <c r="SC50" s="145"/>
      <c r="SD50" s="145"/>
      <c r="SE50" s="145"/>
      <c r="SF50" s="145"/>
      <c r="SG50" s="145"/>
      <c r="SH50" s="145"/>
      <c r="SI50" s="145"/>
      <c r="SJ50" s="145"/>
      <c r="SK50" s="145"/>
      <c r="SL50" s="145"/>
      <c r="SM50" s="145"/>
      <c r="SN50" s="145"/>
      <c r="SO50" s="145"/>
      <c r="SP50" s="145"/>
      <c r="SQ50" s="145"/>
      <c r="SR50" s="145"/>
      <c r="SS50" s="145"/>
      <c r="ST50" s="145"/>
      <c r="SU50" s="145"/>
      <c r="SV50" s="145"/>
      <c r="SW50" s="145"/>
      <c r="SX50" s="145"/>
      <c r="SY50" s="145"/>
      <c r="SZ50" s="145"/>
      <c r="TA50" s="145"/>
      <c r="TB50" s="145"/>
      <c r="TC50" s="145"/>
      <c r="TD50" s="145"/>
      <c r="TE50" s="145"/>
      <c r="TF50" s="145"/>
      <c r="TG50" s="145"/>
      <c r="TH50" s="145"/>
      <c r="TI50" s="145"/>
      <c r="TJ50" s="145"/>
      <c r="TK50" s="145"/>
      <c r="TL50" s="145"/>
      <c r="TM50" s="145"/>
      <c r="TN50" s="145"/>
      <c r="TO50" s="145"/>
      <c r="TP50" s="145"/>
      <c r="TQ50" s="145"/>
      <c r="TR50" s="145"/>
      <c r="TS50" s="145"/>
      <c r="TT50" s="145"/>
      <c r="TU50" s="145"/>
      <c r="TV50" s="145"/>
      <c r="TW50" s="145"/>
      <c r="TX50" s="145"/>
      <c r="TY50" s="145"/>
      <c r="TZ50" s="145"/>
      <c r="UA50" s="145"/>
      <c r="UB50" s="145"/>
      <c r="UC50" s="145"/>
      <c r="UD50" s="145"/>
      <c r="UE50" s="145"/>
      <c r="UF50" s="145"/>
      <c r="UG50" s="145"/>
      <c r="UH50" s="145"/>
      <c r="UI50" s="145"/>
      <c r="UJ50" s="145"/>
      <c r="UK50" s="145"/>
      <c r="UL50" s="145"/>
      <c r="UM50" s="145"/>
      <c r="UN50" s="145"/>
      <c r="UO50" s="145"/>
      <c r="UP50" s="145"/>
      <c r="UQ50" s="145"/>
      <c r="UR50" s="145"/>
      <c r="US50" s="145"/>
      <c r="UT50" s="145"/>
      <c r="UU50" s="145"/>
      <c r="UV50" s="145"/>
      <c r="UW50" s="145"/>
      <c r="UX50" s="145"/>
      <c r="UY50" s="145"/>
      <c r="UZ50" s="145"/>
      <c r="VA50" s="145"/>
      <c r="VB50" s="145"/>
      <c r="VC50" s="145"/>
      <c r="VD50" s="145"/>
      <c r="VE50" s="145"/>
      <c r="VF50" s="145"/>
      <c r="VG50" s="145"/>
      <c r="VH50" s="145"/>
      <c r="VI50" s="145"/>
      <c r="VJ50" s="145"/>
      <c r="VK50" s="145"/>
      <c r="VL50" s="145"/>
      <c r="VM50" s="145"/>
      <c r="VN50" s="145"/>
      <c r="VO50" s="145"/>
      <c r="VP50" s="145"/>
      <c r="VQ50" s="145"/>
      <c r="VR50" s="145"/>
      <c r="VS50" s="145"/>
      <c r="VT50" s="145"/>
      <c r="VU50" s="145"/>
      <c r="VV50" s="145"/>
      <c r="VW50" s="145"/>
      <c r="VX50" s="145"/>
      <c r="VY50" s="145"/>
      <c r="VZ50" s="145"/>
      <c r="WA50" s="145"/>
      <c r="WB50" s="145"/>
      <c r="WC50" s="145"/>
      <c r="WD50" s="145"/>
      <c r="WE50" s="145"/>
      <c r="WF50" s="145"/>
      <c r="WG50" s="145"/>
      <c r="WH50" s="145"/>
      <c r="WI50" s="145"/>
      <c r="WJ50" s="145"/>
      <c r="WK50" s="145"/>
      <c r="WL50" s="145"/>
      <c r="WM50" s="145"/>
      <c r="WN50" s="145"/>
      <c r="WO50" s="145"/>
      <c r="WP50" s="145"/>
      <c r="WQ50" s="145"/>
      <c r="WR50" s="145"/>
      <c r="WS50" s="145"/>
      <c r="WT50" s="145"/>
      <c r="WU50" s="145"/>
      <c r="WV50" s="145"/>
      <c r="WW50" s="145"/>
      <c r="WX50" s="145"/>
      <c r="WY50" s="145"/>
      <c r="WZ50" s="145"/>
      <c r="XA50" s="145"/>
      <c r="XB50" s="145"/>
      <c r="XC50" s="145"/>
      <c r="XD50" s="145"/>
      <c r="XE50" s="145"/>
      <c r="XF50" s="145"/>
      <c r="XG50" s="145"/>
      <c r="XH50" s="145"/>
      <c r="XI50" s="145"/>
      <c r="XJ50" s="145"/>
      <c r="XK50" s="145"/>
      <c r="XL50" s="145"/>
      <c r="XM50" s="145"/>
      <c r="XN50" s="145"/>
      <c r="XO50" s="145"/>
      <c r="XP50" s="145"/>
      <c r="XQ50" s="145"/>
      <c r="XR50" s="145"/>
      <c r="XS50" s="145"/>
      <c r="XT50" s="145"/>
      <c r="XU50" s="145"/>
      <c r="XV50" s="145"/>
      <c r="XW50" s="145"/>
      <c r="XX50" s="145"/>
      <c r="XY50" s="145"/>
      <c r="XZ50" s="145"/>
      <c r="YA50" s="145"/>
      <c r="YB50" s="145"/>
      <c r="YC50" s="145"/>
      <c r="YD50" s="145"/>
      <c r="YE50" s="145"/>
      <c r="YF50" s="145"/>
      <c r="YG50" s="145"/>
      <c r="YH50" s="145"/>
      <c r="YI50" s="145"/>
      <c r="YJ50" s="145"/>
      <c r="YK50" s="145"/>
      <c r="YL50" s="145"/>
      <c r="YM50" s="145"/>
      <c r="YN50" s="145"/>
      <c r="YO50" s="145"/>
      <c r="YP50" s="145"/>
      <c r="YQ50" s="145"/>
      <c r="YR50" s="145"/>
      <c r="YS50" s="145"/>
      <c r="YT50" s="145"/>
      <c r="YU50" s="145"/>
      <c r="YV50" s="145"/>
      <c r="YW50" s="145"/>
      <c r="YX50" s="145"/>
      <c r="YY50" s="145"/>
      <c r="YZ50" s="145"/>
      <c r="ZA50" s="145"/>
      <c r="ZB50" s="145"/>
      <c r="ZC50" s="145"/>
      <c r="ZD50" s="145"/>
      <c r="ZE50" s="145"/>
      <c r="ZF50" s="145"/>
      <c r="ZG50" s="145"/>
      <c r="ZH50" s="145"/>
      <c r="ZI50" s="145"/>
      <c r="ZJ50" s="145"/>
      <c r="ZK50" s="145"/>
      <c r="ZL50" s="145"/>
      <c r="ZM50" s="145"/>
      <c r="ZN50" s="145"/>
      <c r="ZO50" s="145"/>
      <c r="ZP50" s="145"/>
      <c r="ZQ50" s="145"/>
      <c r="ZR50" s="145"/>
      <c r="ZS50" s="145"/>
      <c r="ZT50" s="145"/>
      <c r="ZU50" s="145"/>
      <c r="ZV50" s="145"/>
      <c r="ZW50" s="145"/>
      <c r="ZX50" s="145"/>
      <c r="ZY50" s="145"/>
      <c r="ZZ50" s="145"/>
      <c r="AAA50" s="145"/>
      <c r="AAB50" s="145"/>
      <c r="AAC50" s="145"/>
      <c r="AAD50" s="145"/>
      <c r="AAE50" s="145"/>
      <c r="AAF50" s="145"/>
      <c r="AAG50" s="145"/>
      <c r="AAH50" s="145"/>
      <c r="AAI50" s="145"/>
      <c r="AAJ50" s="145"/>
      <c r="AAK50" s="145"/>
      <c r="AAL50" s="145"/>
      <c r="AAM50" s="145"/>
      <c r="AAN50" s="145"/>
      <c r="AAO50" s="145"/>
      <c r="AAP50" s="145"/>
      <c r="AAQ50" s="145"/>
      <c r="AAR50" s="145"/>
      <c r="AAS50" s="145"/>
      <c r="AAT50" s="145"/>
      <c r="AAU50" s="145"/>
      <c r="AAV50" s="145"/>
      <c r="AAW50" s="145"/>
      <c r="AAX50" s="145"/>
      <c r="AAY50" s="145"/>
      <c r="AAZ50" s="145"/>
      <c r="ABA50" s="145"/>
      <c r="ABB50" s="145"/>
      <c r="ABC50" s="145"/>
      <c r="ABD50" s="145"/>
      <c r="ABE50" s="145"/>
      <c r="ABF50" s="145"/>
      <c r="ABG50" s="145"/>
      <c r="ABH50" s="145"/>
      <c r="ABI50" s="145"/>
      <c r="ABJ50" s="145"/>
      <c r="ABK50" s="145"/>
      <c r="ABL50" s="145"/>
      <c r="ABM50" s="145"/>
      <c r="ABN50" s="145"/>
      <c r="ABO50" s="145"/>
      <c r="ABP50" s="145"/>
      <c r="ABQ50" s="145"/>
      <c r="ABR50" s="145"/>
      <c r="ABS50" s="145"/>
      <c r="ABT50" s="145"/>
      <c r="ABU50" s="145"/>
      <c r="ABV50" s="145"/>
      <c r="ABW50" s="145"/>
      <c r="ABX50" s="145"/>
      <c r="ABY50" s="145"/>
      <c r="ABZ50" s="145"/>
      <c r="ACA50" s="145"/>
      <c r="ACB50" s="145"/>
      <c r="ACC50" s="145"/>
      <c r="ACD50" s="145"/>
      <c r="ACE50" s="145"/>
      <c r="ACF50" s="145"/>
      <c r="ACG50" s="145"/>
      <c r="ACH50" s="145"/>
      <c r="ACI50" s="145"/>
      <c r="ACJ50" s="145"/>
      <c r="ACK50" s="145"/>
      <c r="ACL50" s="145"/>
      <c r="ACM50" s="145"/>
      <c r="ACN50" s="145"/>
      <c r="ACO50" s="145"/>
      <c r="ACP50" s="145"/>
      <c r="ACQ50" s="145"/>
      <c r="ACR50" s="145"/>
      <c r="ACS50" s="145"/>
      <c r="ACT50" s="145"/>
      <c r="ACU50" s="145"/>
      <c r="ACV50" s="145"/>
      <c r="ACW50" s="145"/>
      <c r="ACX50" s="145"/>
      <c r="ACY50" s="145"/>
      <c r="ACZ50" s="145"/>
      <c r="ADA50" s="145"/>
      <c r="ADB50" s="145"/>
      <c r="ADC50" s="145"/>
      <c r="ADD50" s="145"/>
      <c r="ADE50" s="145"/>
      <c r="ADF50" s="145"/>
      <c r="ADG50" s="145"/>
      <c r="ADH50" s="145"/>
      <c r="ADI50" s="145"/>
      <c r="ADJ50" s="145"/>
      <c r="ADK50" s="145"/>
      <c r="ADL50" s="145"/>
      <c r="ADM50" s="145"/>
      <c r="ADN50" s="145"/>
      <c r="ADO50" s="145"/>
      <c r="ADP50" s="145"/>
      <c r="ADQ50" s="145"/>
      <c r="ADR50" s="145"/>
      <c r="ADS50" s="145"/>
      <c r="ADT50" s="145"/>
      <c r="ADU50" s="145"/>
      <c r="ADV50" s="145"/>
      <c r="ADW50" s="145"/>
      <c r="ADX50" s="145"/>
      <c r="ADY50" s="145"/>
      <c r="ADZ50" s="145"/>
      <c r="AEA50" s="145"/>
      <c r="AEB50" s="145"/>
      <c r="AEC50" s="145"/>
      <c r="AED50" s="145"/>
      <c r="AEE50" s="145"/>
      <c r="AEF50" s="145"/>
      <c r="AEG50" s="145"/>
      <c r="AEH50" s="145"/>
      <c r="AEI50" s="145"/>
      <c r="AEJ50" s="145"/>
      <c r="AEK50" s="145"/>
      <c r="AEL50" s="145"/>
      <c r="AEM50" s="145"/>
      <c r="AEN50" s="145"/>
      <c r="AEO50" s="145"/>
      <c r="AEP50" s="145"/>
      <c r="AEQ50" s="145"/>
      <c r="AER50" s="145"/>
      <c r="AES50" s="145"/>
      <c r="AET50" s="145"/>
      <c r="AEU50" s="145"/>
      <c r="AEV50" s="145"/>
      <c r="AEW50" s="145"/>
      <c r="AEX50" s="145"/>
      <c r="AEY50" s="145"/>
      <c r="AEZ50" s="145"/>
      <c r="AFA50" s="145"/>
      <c r="AFB50" s="145"/>
      <c r="AFC50" s="145"/>
      <c r="AFD50" s="145"/>
      <c r="AFE50" s="145"/>
      <c r="AFF50" s="145"/>
      <c r="AFG50" s="145"/>
      <c r="AFH50" s="145"/>
      <c r="AFI50" s="145"/>
      <c r="AFJ50" s="145"/>
      <c r="AFK50" s="145"/>
      <c r="AFL50" s="145"/>
      <c r="AFM50" s="145"/>
      <c r="AFN50" s="145"/>
      <c r="AFO50" s="145"/>
      <c r="AFP50" s="145"/>
      <c r="AFQ50" s="145"/>
      <c r="AFR50" s="145"/>
      <c r="AFS50" s="145"/>
      <c r="AFT50" s="145"/>
      <c r="AFU50" s="145"/>
      <c r="AFV50" s="145"/>
      <c r="AFW50" s="145"/>
      <c r="AFX50" s="145"/>
      <c r="AFY50" s="145"/>
      <c r="AFZ50" s="145"/>
      <c r="AGA50" s="145"/>
      <c r="AGB50" s="145"/>
      <c r="AGC50" s="145"/>
      <c r="AGD50" s="145"/>
      <c r="AGE50" s="145"/>
      <c r="AGF50" s="145"/>
      <c r="AGG50" s="145"/>
      <c r="AGH50" s="145"/>
      <c r="AGI50" s="145"/>
      <c r="AGJ50" s="145"/>
      <c r="AGK50" s="145"/>
      <c r="AGL50" s="145"/>
      <c r="AGM50" s="145"/>
      <c r="AGN50" s="145"/>
      <c r="AGO50" s="145"/>
      <c r="AGP50" s="145"/>
      <c r="AGQ50" s="145"/>
      <c r="AGR50" s="145"/>
      <c r="AGS50" s="145"/>
      <c r="AGT50" s="145"/>
      <c r="AGU50" s="145"/>
      <c r="AGV50" s="145"/>
      <c r="AGW50" s="145"/>
      <c r="AGX50" s="145"/>
      <c r="AGY50" s="145"/>
      <c r="AGZ50" s="145"/>
      <c r="AHA50" s="145"/>
      <c r="AHB50" s="145"/>
      <c r="AHC50" s="145"/>
      <c r="AHD50" s="145"/>
      <c r="AHE50" s="145"/>
      <c r="AHF50" s="145"/>
      <c r="AHG50" s="145"/>
      <c r="AHH50" s="145"/>
      <c r="AHI50" s="145"/>
      <c r="AHJ50" s="145"/>
      <c r="AHK50" s="145"/>
      <c r="AHL50" s="145"/>
      <c r="AHM50" s="145"/>
      <c r="AHN50" s="145"/>
      <c r="AHO50" s="145"/>
      <c r="AHP50" s="145"/>
      <c r="AHQ50" s="145"/>
      <c r="AHR50" s="145"/>
      <c r="AHS50" s="145"/>
      <c r="AHT50" s="145"/>
      <c r="AHU50" s="145"/>
      <c r="AHV50" s="145"/>
      <c r="AHW50" s="145"/>
      <c r="AHX50" s="145"/>
      <c r="AHY50" s="145"/>
      <c r="AHZ50" s="145"/>
      <c r="AIA50" s="145"/>
      <c r="AIB50" s="145"/>
      <c r="AIC50" s="145"/>
      <c r="AID50" s="145"/>
      <c r="AIE50" s="145"/>
      <c r="AIF50" s="145"/>
      <c r="AIG50" s="145"/>
      <c r="AIH50" s="145"/>
      <c r="AII50" s="145"/>
      <c r="AIJ50" s="145"/>
      <c r="AIK50" s="145"/>
      <c r="AIL50" s="145"/>
      <c r="AIM50" s="145"/>
      <c r="AIN50" s="145"/>
      <c r="AIO50" s="145"/>
      <c r="AIP50" s="145"/>
      <c r="AIQ50" s="145"/>
      <c r="AIR50" s="145"/>
      <c r="AIS50" s="145"/>
      <c r="AIT50" s="145"/>
      <c r="AIU50" s="145"/>
      <c r="AIV50" s="145"/>
      <c r="AIW50" s="145"/>
      <c r="AIX50" s="145"/>
      <c r="AIY50" s="145"/>
      <c r="AIZ50" s="145"/>
      <c r="AJA50" s="145"/>
      <c r="AJB50" s="145"/>
      <c r="AJC50" s="145"/>
      <c r="AJD50" s="145"/>
      <c r="AJE50" s="145"/>
      <c r="AJF50" s="145"/>
      <c r="AJG50" s="145"/>
      <c r="AJH50" s="145"/>
      <c r="AJI50" s="145"/>
      <c r="AJJ50" s="145"/>
      <c r="AJK50" s="145"/>
      <c r="AJL50" s="145"/>
      <c r="AJM50" s="145"/>
      <c r="AJN50" s="145"/>
      <c r="AJO50" s="145"/>
      <c r="AJP50" s="145"/>
      <c r="AJQ50" s="145"/>
      <c r="AJR50" s="145"/>
      <c r="AJS50" s="145"/>
      <c r="AJT50" s="145"/>
      <c r="AJU50" s="145"/>
      <c r="AJV50" s="145"/>
      <c r="AJW50" s="145"/>
      <c r="AJX50" s="145"/>
      <c r="AJY50" s="145"/>
      <c r="AJZ50" s="145"/>
      <c r="AKA50" s="145"/>
      <c r="AKB50" s="145"/>
      <c r="AKC50" s="145"/>
      <c r="AKD50" s="145"/>
      <c r="AKE50" s="145"/>
      <c r="AKF50" s="145"/>
      <c r="AKG50" s="145"/>
      <c r="AKH50" s="145"/>
      <c r="AKI50" s="145"/>
      <c r="AKJ50" s="145"/>
      <c r="AKK50" s="145"/>
      <c r="AKL50" s="145"/>
      <c r="AKM50" s="145"/>
      <c r="AKN50" s="145"/>
      <c r="AKO50" s="145"/>
      <c r="AKP50" s="145"/>
      <c r="AKQ50" s="145"/>
      <c r="AKR50" s="145"/>
      <c r="AKS50" s="145"/>
      <c r="AKT50" s="145"/>
      <c r="AKU50" s="145"/>
      <c r="AKV50" s="145"/>
      <c r="AKW50" s="145"/>
      <c r="AKX50" s="145"/>
      <c r="AKY50" s="145"/>
      <c r="AKZ50" s="145"/>
      <c r="ALA50" s="145"/>
      <c r="ALB50" s="145"/>
      <c r="ALC50" s="145"/>
      <c r="ALD50" s="145"/>
      <c r="ALE50" s="145"/>
      <c r="ALF50" s="145"/>
      <c r="ALG50" s="145"/>
      <c r="ALH50" s="145"/>
      <c r="ALI50" s="145"/>
      <c r="ALJ50" s="145"/>
      <c r="ALK50" s="145"/>
      <c r="ALL50" s="145"/>
      <c r="ALM50" s="145"/>
      <c r="ALN50" s="145"/>
      <c r="ALO50" s="145"/>
      <c r="ALP50" s="145"/>
      <c r="ALQ50" s="145"/>
      <c r="ALR50" s="145"/>
      <c r="ALS50" s="145"/>
      <c r="ALT50" s="145"/>
      <c r="ALU50" s="145"/>
      <c r="ALV50" s="145"/>
      <c r="ALW50" s="145"/>
      <c r="ALX50" s="145"/>
      <c r="ALY50" s="145"/>
      <c r="ALZ50" s="145"/>
      <c r="AMA50" s="145"/>
      <c r="AMB50" s="145"/>
      <c r="AMC50" s="145"/>
      <c r="AMD50" s="145"/>
      <c r="AME50" s="145"/>
      <c r="AMF50" s="145"/>
      <c r="AMG50" s="145"/>
      <c r="AMH50" s="145"/>
      <c r="AMI50" s="145"/>
      <c r="AMJ50" s="145"/>
      <c r="AMK50" s="145"/>
      <c r="AML50" s="145"/>
    </row>
    <row r="51" spans="1:1026" s="131" customFormat="1">
      <c r="A51" s="145" t="str">
        <f t="shared" si="0"/>
        <v>LOAN.CEO_C_APPROVED</v>
      </c>
      <c r="B51" s="134">
        <f t="shared" si="4"/>
        <v>110047</v>
      </c>
      <c r="C51" s="146">
        <v>0</v>
      </c>
      <c r="D51" s="146">
        <v>1</v>
      </c>
      <c r="E51" s="146">
        <f t="shared" si="1"/>
        <v>100000</v>
      </c>
      <c r="F51" s="146">
        <v>100000</v>
      </c>
      <c r="G51" s="146" t="s">
        <v>34</v>
      </c>
      <c r="H51" s="146">
        <v>100000</v>
      </c>
      <c r="I51" s="145" t="s">
        <v>505</v>
      </c>
      <c r="J51" s="146">
        <f>VLOOKUP(I51,T_FSM_TYPE!$A:$B,2,0)</f>
        <v>110000</v>
      </c>
      <c r="K51" s="131" t="s">
        <v>535</v>
      </c>
      <c r="L51" s="145" t="s">
        <v>37</v>
      </c>
      <c r="M51" s="215" t="str">
        <f t="shared" si="2"/>
        <v>CEO_C_APPROVED</v>
      </c>
      <c r="N51" s="145" t="str">
        <f t="shared" si="3"/>
        <v>INSERT INTO T_FSM_STATE VALUES(110047, 0, 1, 100000, 100000, GETDATE(), 100000, 110000, 'CEO_C_APPROVED', '?' ,'CEO_C_APPROVED')</v>
      </c>
      <c r="O51" s="145"/>
      <c r="P51" s="145"/>
      <c r="Q51" s="145"/>
      <c r="R51" s="145"/>
      <c r="S51" s="145"/>
      <c r="T51" s="145"/>
      <c r="U51" s="145"/>
      <c r="V51" s="145"/>
      <c r="W51" s="145"/>
      <c r="X51" s="145"/>
      <c r="Y51" s="145"/>
      <c r="Z51" s="145"/>
      <c r="AA51" s="145"/>
      <c r="AB51" s="145"/>
      <c r="AC51" s="145"/>
      <c r="AD51" s="145"/>
      <c r="AE51" s="145"/>
      <c r="AF51" s="145"/>
      <c r="AG51" s="145"/>
      <c r="AH51" s="145"/>
      <c r="AI51" s="145"/>
      <c r="AJ51" s="145"/>
      <c r="AK51" s="145"/>
      <c r="AL51" s="145"/>
      <c r="AM51" s="145"/>
      <c r="AN51" s="145"/>
      <c r="AO51" s="145"/>
      <c r="AP51" s="145"/>
      <c r="AQ51" s="145"/>
      <c r="AR51" s="145"/>
      <c r="AS51" s="145"/>
      <c r="AT51" s="145"/>
      <c r="AU51" s="145"/>
      <c r="AV51" s="145"/>
      <c r="AW51" s="145"/>
      <c r="AX51" s="145"/>
      <c r="AY51" s="145"/>
      <c r="AZ51" s="145"/>
      <c r="BA51" s="145"/>
      <c r="BB51" s="145"/>
      <c r="BC51" s="145"/>
      <c r="BD51" s="145"/>
      <c r="BE51" s="145"/>
      <c r="BF51" s="145"/>
      <c r="BG51" s="145"/>
      <c r="BH51" s="145"/>
      <c r="BI51" s="145"/>
      <c r="BJ51" s="145"/>
      <c r="BK51" s="145"/>
      <c r="BL51" s="145"/>
      <c r="BM51" s="145"/>
      <c r="BN51" s="145"/>
      <c r="BO51" s="145"/>
      <c r="BP51" s="145"/>
      <c r="BQ51" s="145"/>
      <c r="BR51" s="145"/>
      <c r="BS51" s="145"/>
      <c r="BT51" s="145"/>
      <c r="BU51" s="145"/>
      <c r="BV51" s="145"/>
      <c r="BW51" s="145"/>
      <c r="BX51" s="145"/>
      <c r="BY51" s="145"/>
      <c r="BZ51" s="145"/>
      <c r="CA51" s="145"/>
      <c r="CB51" s="145"/>
      <c r="CC51" s="145"/>
      <c r="CD51" s="145"/>
      <c r="CE51" s="145"/>
      <c r="CF51" s="145"/>
      <c r="CG51" s="145"/>
      <c r="CH51" s="145"/>
      <c r="CI51" s="145"/>
      <c r="CJ51" s="145"/>
      <c r="CK51" s="145"/>
      <c r="CL51" s="145"/>
      <c r="CM51" s="145"/>
      <c r="CN51" s="145"/>
      <c r="CO51" s="145"/>
      <c r="CP51" s="145"/>
      <c r="CQ51" s="145"/>
      <c r="CR51" s="145"/>
      <c r="CS51" s="145"/>
      <c r="CT51" s="145"/>
      <c r="CU51" s="145"/>
      <c r="CV51" s="145"/>
      <c r="CW51" s="145"/>
      <c r="CX51" s="145"/>
      <c r="CY51" s="145"/>
      <c r="CZ51" s="145"/>
      <c r="DA51" s="145"/>
      <c r="DB51" s="145"/>
      <c r="DC51" s="145"/>
      <c r="DD51" s="145"/>
      <c r="DE51" s="145"/>
      <c r="DF51" s="145"/>
      <c r="DG51" s="145"/>
      <c r="DH51" s="145"/>
      <c r="DI51" s="145"/>
      <c r="DJ51" s="145"/>
      <c r="DK51" s="145"/>
      <c r="DL51" s="145"/>
      <c r="DM51" s="145"/>
      <c r="DN51" s="145"/>
      <c r="DO51" s="145"/>
      <c r="DP51" s="145"/>
      <c r="DQ51" s="145"/>
      <c r="DR51" s="145"/>
      <c r="DS51" s="145"/>
      <c r="DT51" s="145"/>
      <c r="DU51" s="145"/>
      <c r="DV51" s="145"/>
      <c r="DW51" s="145"/>
      <c r="DX51" s="145"/>
      <c r="DY51" s="145"/>
      <c r="DZ51" s="145"/>
      <c r="EA51" s="145"/>
      <c r="EB51" s="145"/>
      <c r="EC51" s="145"/>
      <c r="ED51" s="145"/>
      <c r="EE51" s="145"/>
      <c r="EF51" s="145"/>
      <c r="EG51" s="145"/>
      <c r="EH51" s="145"/>
      <c r="EI51" s="145"/>
      <c r="EJ51" s="145"/>
      <c r="EK51" s="145"/>
      <c r="EL51" s="145"/>
      <c r="EM51" s="145"/>
      <c r="EN51" s="145"/>
      <c r="EO51" s="145"/>
      <c r="EP51" s="145"/>
      <c r="EQ51" s="145"/>
      <c r="ER51" s="145"/>
      <c r="ES51" s="145"/>
      <c r="ET51" s="145"/>
      <c r="EU51" s="145"/>
      <c r="EV51" s="145"/>
      <c r="EW51" s="145"/>
      <c r="EX51" s="145"/>
      <c r="EY51" s="145"/>
      <c r="EZ51" s="145"/>
      <c r="FA51" s="145"/>
      <c r="FB51" s="145"/>
      <c r="FC51" s="145"/>
      <c r="FD51" s="145"/>
      <c r="FE51" s="145"/>
      <c r="FF51" s="145"/>
      <c r="FG51" s="145"/>
      <c r="FH51" s="145"/>
      <c r="FI51" s="145"/>
      <c r="FJ51" s="145"/>
      <c r="FK51" s="145"/>
      <c r="FL51" s="145"/>
      <c r="FM51" s="145"/>
      <c r="FN51" s="145"/>
      <c r="FO51" s="145"/>
      <c r="FP51" s="145"/>
      <c r="FQ51" s="145"/>
      <c r="FR51" s="145"/>
      <c r="FS51" s="145"/>
      <c r="FT51" s="145"/>
      <c r="FU51" s="145"/>
      <c r="FV51" s="145"/>
      <c r="FW51" s="145"/>
      <c r="FX51" s="145"/>
      <c r="FY51" s="145"/>
      <c r="FZ51" s="145"/>
      <c r="GA51" s="145"/>
      <c r="GB51" s="145"/>
      <c r="GC51" s="145"/>
      <c r="GD51" s="145"/>
      <c r="GE51" s="145"/>
      <c r="GF51" s="145"/>
      <c r="GG51" s="145"/>
      <c r="GH51" s="145"/>
      <c r="GI51" s="145"/>
      <c r="GJ51" s="145"/>
      <c r="GK51" s="145"/>
      <c r="GL51" s="145"/>
      <c r="GM51" s="145"/>
      <c r="GN51" s="145"/>
      <c r="GO51" s="145"/>
      <c r="GP51" s="145"/>
      <c r="GQ51" s="145"/>
      <c r="GR51" s="145"/>
      <c r="GS51" s="145"/>
      <c r="GT51" s="145"/>
      <c r="GU51" s="145"/>
      <c r="GV51" s="145"/>
      <c r="GW51" s="145"/>
      <c r="GX51" s="145"/>
      <c r="GY51" s="145"/>
      <c r="GZ51" s="145"/>
      <c r="HA51" s="145"/>
      <c r="HB51" s="145"/>
      <c r="HC51" s="145"/>
      <c r="HD51" s="145"/>
      <c r="HE51" s="145"/>
      <c r="HF51" s="145"/>
      <c r="HG51" s="145"/>
      <c r="HH51" s="145"/>
      <c r="HI51" s="145"/>
      <c r="HJ51" s="145"/>
      <c r="HK51" s="145"/>
      <c r="HL51" s="145"/>
      <c r="HM51" s="145"/>
      <c r="HN51" s="145"/>
      <c r="HO51" s="145"/>
      <c r="HP51" s="145"/>
      <c r="HQ51" s="145"/>
      <c r="HR51" s="145"/>
      <c r="HS51" s="145"/>
      <c r="HT51" s="145"/>
      <c r="HU51" s="145"/>
      <c r="HV51" s="145"/>
      <c r="HW51" s="145"/>
      <c r="HX51" s="145"/>
      <c r="HY51" s="145"/>
      <c r="HZ51" s="145"/>
      <c r="IA51" s="145"/>
      <c r="IB51" s="145"/>
      <c r="IC51" s="145"/>
      <c r="ID51" s="145"/>
      <c r="IE51" s="145"/>
      <c r="IF51" s="145"/>
      <c r="IG51" s="145"/>
      <c r="IH51" s="145"/>
      <c r="II51" s="145"/>
      <c r="IJ51" s="145"/>
      <c r="IK51" s="145"/>
      <c r="IL51" s="145"/>
      <c r="IM51" s="145"/>
      <c r="IN51" s="145"/>
      <c r="IO51" s="145"/>
      <c r="IP51" s="145"/>
      <c r="IQ51" s="145"/>
      <c r="IR51" s="145"/>
      <c r="IS51" s="145"/>
      <c r="IT51" s="145"/>
      <c r="IU51" s="145"/>
      <c r="IV51" s="145"/>
      <c r="IW51" s="145"/>
      <c r="IX51" s="145"/>
      <c r="IY51" s="145"/>
      <c r="IZ51" s="145"/>
      <c r="JA51" s="145"/>
      <c r="JB51" s="145"/>
      <c r="JC51" s="145"/>
      <c r="JD51" s="145"/>
      <c r="JE51" s="145"/>
      <c r="JF51" s="145"/>
      <c r="JG51" s="145"/>
      <c r="JH51" s="145"/>
      <c r="JI51" s="145"/>
      <c r="JJ51" s="145"/>
      <c r="JK51" s="145"/>
      <c r="JL51" s="145"/>
      <c r="JM51" s="145"/>
      <c r="JN51" s="145"/>
      <c r="JO51" s="145"/>
      <c r="JP51" s="145"/>
      <c r="JQ51" s="145"/>
      <c r="JR51" s="145"/>
      <c r="JS51" s="145"/>
      <c r="JT51" s="145"/>
      <c r="JU51" s="145"/>
      <c r="JV51" s="145"/>
      <c r="JW51" s="145"/>
      <c r="JX51" s="145"/>
      <c r="JY51" s="145"/>
      <c r="JZ51" s="145"/>
      <c r="KA51" s="145"/>
      <c r="KB51" s="145"/>
      <c r="KC51" s="145"/>
      <c r="KD51" s="145"/>
      <c r="KE51" s="145"/>
      <c r="KF51" s="145"/>
      <c r="KG51" s="145"/>
      <c r="KH51" s="145"/>
      <c r="KI51" s="145"/>
      <c r="KJ51" s="145"/>
      <c r="KK51" s="145"/>
      <c r="KL51" s="145"/>
      <c r="KM51" s="145"/>
      <c r="KN51" s="145"/>
      <c r="KO51" s="145"/>
      <c r="KP51" s="145"/>
      <c r="KQ51" s="145"/>
      <c r="KR51" s="145"/>
      <c r="KS51" s="145"/>
      <c r="KT51" s="145"/>
      <c r="KU51" s="145"/>
      <c r="KV51" s="145"/>
      <c r="KW51" s="145"/>
      <c r="KX51" s="145"/>
      <c r="KY51" s="145"/>
      <c r="KZ51" s="145"/>
      <c r="LA51" s="145"/>
      <c r="LB51" s="145"/>
      <c r="LC51" s="145"/>
      <c r="LD51" s="145"/>
      <c r="LE51" s="145"/>
      <c r="LF51" s="145"/>
      <c r="LG51" s="145"/>
      <c r="LH51" s="145"/>
      <c r="LI51" s="145"/>
      <c r="LJ51" s="145"/>
      <c r="LK51" s="145"/>
      <c r="LL51" s="145"/>
      <c r="LM51" s="145"/>
      <c r="LN51" s="145"/>
      <c r="LO51" s="145"/>
      <c r="LP51" s="145"/>
      <c r="LQ51" s="145"/>
      <c r="LR51" s="145"/>
      <c r="LS51" s="145"/>
      <c r="LT51" s="145"/>
      <c r="LU51" s="145"/>
      <c r="LV51" s="145"/>
      <c r="LW51" s="145"/>
      <c r="LX51" s="145"/>
      <c r="LY51" s="145"/>
      <c r="LZ51" s="145"/>
      <c r="MA51" s="145"/>
      <c r="MB51" s="145"/>
      <c r="MC51" s="145"/>
      <c r="MD51" s="145"/>
      <c r="ME51" s="145"/>
      <c r="MF51" s="145"/>
      <c r="MG51" s="145"/>
      <c r="MH51" s="145"/>
      <c r="MI51" s="145"/>
      <c r="MJ51" s="145"/>
      <c r="MK51" s="145"/>
      <c r="ML51" s="145"/>
      <c r="MM51" s="145"/>
      <c r="MN51" s="145"/>
      <c r="MO51" s="145"/>
      <c r="MP51" s="145"/>
      <c r="MQ51" s="145"/>
      <c r="MR51" s="145"/>
      <c r="MS51" s="145"/>
      <c r="MT51" s="145"/>
      <c r="MU51" s="145"/>
      <c r="MV51" s="145"/>
      <c r="MW51" s="145"/>
      <c r="MX51" s="145"/>
      <c r="MY51" s="145"/>
      <c r="MZ51" s="145"/>
      <c r="NA51" s="145"/>
      <c r="NB51" s="145"/>
      <c r="NC51" s="145"/>
      <c r="ND51" s="145"/>
      <c r="NE51" s="145"/>
      <c r="NF51" s="145"/>
      <c r="NG51" s="145"/>
      <c r="NH51" s="145"/>
      <c r="NI51" s="145"/>
      <c r="NJ51" s="145"/>
      <c r="NK51" s="145"/>
      <c r="NL51" s="145"/>
      <c r="NM51" s="145"/>
      <c r="NN51" s="145"/>
      <c r="NO51" s="145"/>
      <c r="NP51" s="145"/>
      <c r="NQ51" s="145"/>
      <c r="NR51" s="145"/>
      <c r="NS51" s="145"/>
      <c r="NT51" s="145"/>
      <c r="NU51" s="145"/>
      <c r="NV51" s="145"/>
      <c r="NW51" s="145"/>
      <c r="NX51" s="145"/>
      <c r="NY51" s="145"/>
      <c r="NZ51" s="145"/>
      <c r="OA51" s="145"/>
      <c r="OB51" s="145"/>
      <c r="OC51" s="145"/>
      <c r="OD51" s="145"/>
      <c r="OE51" s="145"/>
      <c r="OF51" s="145"/>
      <c r="OG51" s="145"/>
      <c r="OH51" s="145"/>
      <c r="OI51" s="145"/>
      <c r="OJ51" s="145"/>
      <c r="OK51" s="145"/>
      <c r="OL51" s="145"/>
      <c r="OM51" s="145"/>
      <c r="ON51" s="145"/>
      <c r="OO51" s="145"/>
      <c r="OP51" s="145"/>
      <c r="OQ51" s="145"/>
      <c r="OR51" s="145"/>
      <c r="OS51" s="145"/>
      <c r="OT51" s="145"/>
      <c r="OU51" s="145"/>
      <c r="OV51" s="145"/>
      <c r="OW51" s="145"/>
      <c r="OX51" s="145"/>
      <c r="OY51" s="145"/>
      <c r="OZ51" s="145"/>
      <c r="PA51" s="145"/>
      <c r="PB51" s="145"/>
      <c r="PC51" s="145"/>
      <c r="PD51" s="145"/>
      <c r="PE51" s="145"/>
      <c r="PF51" s="145"/>
      <c r="PG51" s="145"/>
      <c r="PH51" s="145"/>
      <c r="PI51" s="145"/>
      <c r="PJ51" s="145"/>
      <c r="PK51" s="145"/>
      <c r="PL51" s="145"/>
      <c r="PM51" s="145"/>
      <c r="PN51" s="145"/>
      <c r="PO51" s="145"/>
      <c r="PP51" s="145"/>
      <c r="PQ51" s="145"/>
      <c r="PR51" s="145"/>
      <c r="PS51" s="145"/>
      <c r="PT51" s="145"/>
      <c r="PU51" s="145"/>
      <c r="PV51" s="145"/>
      <c r="PW51" s="145"/>
      <c r="PX51" s="145"/>
      <c r="PY51" s="145"/>
      <c r="PZ51" s="145"/>
      <c r="QA51" s="145"/>
      <c r="QB51" s="145"/>
      <c r="QC51" s="145"/>
      <c r="QD51" s="145"/>
      <c r="QE51" s="145"/>
      <c r="QF51" s="145"/>
      <c r="QG51" s="145"/>
      <c r="QH51" s="145"/>
      <c r="QI51" s="145"/>
      <c r="QJ51" s="145"/>
      <c r="QK51" s="145"/>
      <c r="QL51" s="145"/>
      <c r="QM51" s="145"/>
      <c r="QN51" s="145"/>
      <c r="QO51" s="145"/>
      <c r="QP51" s="145"/>
      <c r="QQ51" s="145"/>
      <c r="QR51" s="145"/>
      <c r="QS51" s="145"/>
      <c r="QT51" s="145"/>
      <c r="QU51" s="145"/>
      <c r="QV51" s="145"/>
      <c r="QW51" s="145"/>
      <c r="QX51" s="145"/>
      <c r="QY51" s="145"/>
      <c r="QZ51" s="145"/>
      <c r="RA51" s="145"/>
      <c r="RB51" s="145"/>
      <c r="RC51" s="145"/>
      <c r="RD51" s="145"/>
      <c r="RE51" s="145"/>
      <c r="RF51" s="145"/>
      <c r="RG51" s="145"/>
      <c r="RH51" s="145"/>
      <c r="RI51" s="145"/>
      <c r="RJ51" s="145"/>
      <c r="RK51" s="145"/>
      <c r="RL51" s="145"/>
      <c r="RM51" s="145"/>
      <c r="RN51" s="145"/>
      <c r="RO51" s="145"/>
      <c r="RP51" s="145"/>
      <c r="RQ51" s="145"/>
      <c r="RR51" s="145"/>
      <c r="RS51" s="145"/>
      <c r="RT51" s="145"/>
      <c r="RU51" s="145"/>
      <c r="RV51" s="145"/>
      <c r="RW51" s="145"/>
      <c r="RX51" s="145"/>
      <c r="RY51" s="145"/>
      <c r="RZ51" s="145"/>
      <c r="SA51" s="145"/>
      <c r="SB51" s="145"/>
      <c r="SC51" s="145"/>
      <c r="SD51" s="145"/>
      <c r="SE51" s="145"/>
      <c r="SF51" s="145"/>
      <c r="SG51" s="145"/>
      <c r="SH51" s="145"/>
      <c r="SI51" s="145"/>
      <c r="SJ51" s="145"/>
      <c r="SK51" s="145"/>
      <c r="SL51" s="145"/>
      <c r="SM51" s="145"/>
      <c r="SN51" s="145"/>
      <c r="SO51" s="145"/>
      <c r="SP51" s="145"/>
      <c r="SQ51" s="145"/>
      <c r="SR51" s="145"/>
      <c r="SS51" s="145"/>
      <c r="ST51" s="145"/>
      <c r="SU51" s="145"/>
      <c r="SV51" s="145"/>
      <c r="SW51" s="145"/>
      <c r="SX51" s="145"/>
      <c r="SY51" s="145"/>
      <c r="SZ51" s="145"/>
      <c r="TA51" s="145"/>
      <c r="TB51" s="145"/>
      <c r="TC51" s="145"/>
      <c r="TD51" s="145"/>
      <c r="TE51" s="145"/>
      <c r="TF51" s="145"/>
      <c r="TG51" s="145"/>
      <c r="TH51" s="145"/>
      <c r="TI51" s="145"/>
      <c r="TJ51" s="145"/>
      <c r="TK51" s="145"/>
      <c r="TL51" s="145"/>
      <c r="TM51" s="145"/>
      <c r="TN51" s="145"/>
      <c r="TO51" s="145"/>
      <c r="TP51" s="145"/>
      <c r="TQ51" s="145"/>
      <c r="TR51" s="145"/>
      <c r="TS51" s="145"/>
      <c r="TT51" s="145"/>
      <c r="TU51" s="145"/>
      <c r="TV51" s="145"/>
      <c r="TW51" s="145"/>
      <c r="TX51" s="145"/>
      <c r="TY51" s="145"/>
      <c r="TZ51" s="145"/>
      <c r="UA51" s="145"/>
      <c r="UB51" s="145"/>
      <c r="UC51" s="145"/>
      <c r="UD51" s="145"/>
      <c r="UE51" s="145"/>
      <c r="UF51" s="145"/>
      <c r="UG51" s="145"/>
      <c r="UH51" s="145"/>
      <c r="UI51" s="145"/>
      <c r="UJ51" s="145"/>
      <c r="UK51" s="145"/>
      <c r="UL51" s="145"/>
      <c r="UM51" s="145"/>
      <c r="UN51" s="145"/>
      <c r="UO51" s="145"/>
      <c r="UP51" s="145"/>
      <c r="UQ51" s="145"/>
      <c r="UR51" s="145"/>
      <c r="US51" s="145"/>
      <c r="UT51" s="145"/>
      <c r="UU51" s="145"/>
      <c r="UV51" s="145"/>
      <c r="UW51" s="145"/>
      <c r="UX51" s="145"/>
      <c r="UY51" s="145"/>
      <c r="UZ51" s="145"/>
      <c r="VA51" s="145"/>
      <c r="VB51" s="145"/>
      <c r="VC51" s="145"/>
      <c r="VD51" s="145"/>
      <c r="VE51" s="145"/>
      <c r="VF51" s="145"/>
      <c r="VG51" s="145"/>
      <c r="VH51" s="145"/>
      <c r="VI51" s="145"/>
      <c r="VJ51" s="145"/>
      <c r="VK51" s="145"/>
      <c r="VL51" s="145"/>
      <c r="VM51" s="145"/>
      <c r="VN51" s="145"/>
      <c r="VO51" s="145"/>
      <c r="VP51" s="145"/>
      <c r="VQ51" s="145"/>
      <c r="VR51" s="145"/>
      <c r="VS51" s="145"/>
      <c r="VT51" s="145"/>
      <c r="VU51" s="145"/>
      <c r="VV51" s="145"/>
      <c r="VW51" s="145"/>
      <c r="VX51" s="145"/>
      <c r="VY51" s="145"/>
      <c r="VZ51" s="145"/>
      <c r="WA51" s="145"/>
      <c r="WB51" s="145"/>
      <c r="WC51" s="145"/>
      <c r="WD51" s="145"/>
      <c r="WE51" s="145"/>
      <c r="WF51" s="145"/>
      <c r="WG51" s="145"/>
      <c r="WH51" s="145"/>
      <c r="WI51" s="145"/>
      <c r="WJ51" s="145"/>
      <c r="WK51" s="145"/>
      <c r="WL51" s="145"/>
      <c r="WM51" s="145"/>
      <c r="WN51" s="145"/>
      <c r="WO51" s="145"/>
      <c r="WP51" s="145"/>
      <c r="WQ51" s="145"/>
      <c r="WR51" s="145"/>
      <c r="WS51" s="145"/>
      <c r="WT51" s="145"/>
      <c r="WU51" s="145"/>
      <c r="WV51" s="145"/>
      <c r="WW51" s="145"/>
      <c r="WX51" s="145"/>
      <c r="WY51" s="145"/>
      <c r="WZ51" s="145"/>
      <c r="XA51" s="145"/>
      <c r="XB51" s="145"/>
      <c r="XC51" s="145"/>
      <c r="XD51" s="145"/>
      <c r="XE51" s="145"/>
      <c r="XF51" s="145"/>
      <c r="XG51" s="145"/>
      <c r="XH51" s="145"/>
      <c r="XI51" s="145"/>
      <c r="XJ51" s="145"/>
      <c r="XK51" s="145"/>
      <c r="XL51" s="145"/>
      <c r="XM51" s="145"/>
      <c r="XN51" s="145"/>
      <c r="XO51" s="145"/>
      <c r="XP51" s="145"/>
      <c r="XQ51" s="145"/>
      <c r="XR51" s="145"/>
      <c r="XS51" s="145"/>
      <c r="XT51" s="145"/>
      <c r="XU51" s="145"/>
      <c r="XV51" s="145"/>
      <c r="XW51" s="145"/>
      <c r="XX51" s="145"/>
      <c r="XY51" s="145"/>
      <c r="XZ51" s="145"/>
      <c r="YA51" s="145"/>
      <c r="YB51" s="145"/>
      <c r="YC51" s="145"/>
      <c r="YD51" s="145"/>
      <c r="YE51" s="145"/>
      <c r="YF51" s="145"/>
      <c r="YG51" s="145"/>
      <c r="YH51" s="145"/>
      <c r="YI51" s="145"/>
      <c r="YJ51" s="145"/>
      <c r="YK51" s="145"/>
      <c r="YL51" s="145"/>
      <c r="YM51" s="145"/>
      <c r="YN51" s="145"/>
      <c r="YO51" s="145"/>
      <c r="YP51" s="145"/>
      <c r="YQ51" s="145"/>
      <c r="YR51" s="145"/>
      <c r="YS51" s="145"/>
      <c r="YT51" s="145"/>
      <c r="YU51" s="145"/>
      <c r="YV51" s="145"/>
      <c r="YW51" s="145"/>
      <c r="YX51" s="145"/>
      <c r="YY51" s="145"/>
      <c r="YZ51" s="145"/>
      <c r="ZA51" s="145"/>
      <c r="ZB51" s="145"/>
      <c r="ZC51" s="145"/>
      <c r="ZD51" s="145"/>
      <c r="ZE51" s="145"/>
      <c r="ZF51" s="145"/>
      <c r="ZG51" s="145"/>
      <c r="ZH51" s="145"/>
      <c r="ZI51" s="145"/>
      <c r="ZJ51" s="145"/>
      <c r="ZK51" s="145"/>
      <c r="ZL51" s="145"/>
      <c r="ZM51" s="145"/>
      <c r="ZN51" s="145"/>
      <c r="ZO51" s="145"/>
      <c r="ZP51" s="145"/>
      <c r="ZQ51" s="145"/>
      <c r="ZR51" s="145"/>
      <c r="ZS51" s="145"/>
      <c r="ZT51" s="145"/>
      <c r="ZU51" s="145"/>
      <c r="ZV51" s="145"/>
      <c r="ZW51" s="145"/>
      <c r="ZX51" s="145"/>
      <c r="ZY51" s="145"/>
      <c r="ZZ51" s="145"/>
      <c r="AAA51" s="145"/>
      <c r="AAB51" s="145"/>
      <c r="AAC51" s="145"/>
      <c r="AAD51" s="145"/>
      <c r="AAE51" s="145"/>
      <c r="AAF51" s="145"/>
      <c r="AAG51" s="145"/>
      <c r="AAH51" s="145"/>
      <c r="AAI51" s="145"/>
      <c r="AAJ51" s="145"/>
      <c r="AAK51" s="145"/>
      <c r="AAL51" s="145"/>
      <c r="AAM51" s="145"/>
      <c r="AAN51" s="145"/>
      <c r="AAO51" s="145"/>
      <c r="AAP51" s="145"/>
      <c r="AAQ51" s="145"/>
      <c r="AAR51" s="145"/>
      <c r="AAS51" s="145"/>
      <c r="AAT51" s="145"/>
      <c r="AAU51" s="145"/>
      <c r="AAV51" s="145"/>
      <c r="AAW51" s="145"/>
      <c r="AAX51" s="145"/>
      <c r="AAY51" s="145"/>
      <c r="AAZ51" s="145"/>
      <c r="ABA51" s="145"/>
      <c r="ABB51" s="145"/>
      <c r="ABC51" s="145"/>
      <c r="ABD51" s="145"/>
      <c r="ABE51" s="145"/>
      <c r="ABF51" s="145"/>
      <c r="ABG51" s="145"/>
      <c r="ABH51" s="145"/>
      <c r="ABI51" s="145"/>
      <c r="ABJ51" s="145"/>
      <c r="ABK51" s="145"/>
      <c r="ABL51" s="145"/>
      <c r="ABM51" s="145"/>
      <c r="ABN51" s="145"/>
      <c r="ABO51" s="145"/>
      <c r="ABP51" s="145"/>
      <c r="ABQ51" s="145"/>
      <c r="ABR51" s="145"/>
      <c r="ABS51" s="145"/>
      <c r="ABT51" s="145"/>
      <c r="ABU51" s="145"/>
      <c r="ABV51" s="145"/>
      <c r="ABW51" s="145"/>
      <c r="ABX51" s="145"/>
      <c r="ABY51" s="145"/>
      <c r="ABZ51" s="145"/>
      <c r="ACA51" s="145"/>
      <c r="ACB51" s="145"/>
      <c r="ACC51" s="145"/>
      <c r="ACD51" s="145"/>
      <c r="ACE51" s="145"/>
      <c r="ACF51" s="145"/>
      <c r="ACG51" s="145"/>
      <c r="ACH51" s="145"/>
      <c r="ACI51" s="145"/>
      <c r="ACJ51" s="145"/>
      <c r="ACK51" s="145"/>
      <c r="ACL51" s="145"/>
      <c r="ACM51" s="145"/>
      <c r="ACN51" s="145"/>
      <c r="ACO51" s="145"/>
      <c r="ACP51" s="145"/>
      <c r="ACQ51" s="145"/>
      <c r="ACR51" s="145"/>
      <c r="ACS51" s="145"/>
      <c r="ACT51" s="145"/>
      <c r="ACU51" s="145"/>
      <c r="ACV51" s="145"/>
      <c r="ACW51" s="145"/>
      <c r="ACX51" s="145"/>
      <c r="ACY51" s="145"/>
      <c r="ACZ51" s="145"/>
      <c r="ADA51" s="145"/>
      <c r="ADB51" s="145"/>
      <c r="ADC51" s="145"/>
      <c r="ADD51" s="145"/>
      <c r="ADE51" s="145"/>
      <c r="ADF51" s="145"/>
      <c r="ADG51" s="145"/>
      <c r="ADH51" s="145"/>
      <c r="ADI51" s="145"/>
      <c r="ADJ51" s="145"/>
      <c r="ADK51" s="145"/>
      <c r="ADL51" s="145"/>
      <c r="ADM51" s="145"/>
      <c r="ADN51" s="145"/>
      <c r="ADO51" s="145"/>
      <c r="ADP51" s="145"/>
      <c r="ADQ51" s="145"/>
      <c r="ADR51" s="145"/>
      <c r="ADS51" s="145"/>
      <c r="ADT51" s="145"/>
      <c r="ADU51" s="145"/>
      <c r="ADV51" s="145"/>
      <c r="ADW51" s="145"/>
      <c r="ADX51" s="145"/>
      <c r="ADY51" s="145"/>
      <c r="ADZ51" s="145"/>
      <c r="AEA51" s="145"/>
      <c r="AEB51" s="145"/>
      <c r="AEC51" s="145"/>
      <c r="AED51" s="145"/>
      <c r="AEE51" s="145"/>
      <c r="AEF51" s="145"/>
      <c r="AEG51" s="145"/>
      <c r="AEH51" s="145"/>
      <c r="AEI51" s="145"/>
      <c r="AEJ51" s="145"/>
      <c r="AEK51" s="145"/>
      <c r="AEL51" s="145"/>
      <c r="AEM51" s="145"/>
      <c r="AEN51" s="145"/>
      <c r="AEO51" s="145"/>
      <c r="AEP51" s="145"/>
      <c r="AEQ51" s="145"/>
      <c r="AER51" s="145"/>
      <c r="AES51" s="145"/>
      <c r="AET51" s="145"/>
      <c r="AEU51" s="145"/>
      <c r="AEV51" s="145"/>
      <c r="AEW51" s="145"/>
      <c r="AEX51" s="145"/>
      <c r="AEY51" s="145"/>
      <c r="AEZ51" s="145"/>
      <c r="AFA51" s="145"/>
      <c r="AFB51" s="145"/>
      <c r="AFC51" s="145"/>
      <c r="AFD51" s="145"/>
      <c r="AFE51" s="145"/>
      <c r="AFF51" s="145"/>
      <c r="AFG51" s="145"/>
      <c r="AFH51" s="145"/>
      <c r="AFI51" s="145"/>
      <c r="AFJ51" s="145"/>
      <c r="AFK51" s="145"/>
      <c r="AFL51" s="145"/>
      <c r="AFM51" s="145"/>
      <c r="AFN51" s="145"/>
      <c r="AFO51" s="145"/>
      <c r="AFP51" s="145"/>
      <c r="AFQ51" s="145"/>
      <c r="AFR51" s="145"/>
      <c r="AFS51" s="145"/>
      <c r="AFT51" s="145"/>
      <c r="AFU51" s="145"/>
      <c r="AFV51" s="145"/>
      <c r="AFW51" s="145"/>
      <c r="AFX51" s="145"/>
      <c r="AFY51" s="145"/>
      <c r="AFZ51" s="145"/>
      <c r="AGA51" s="145"/>
      <c r="AGB51" s="145"/>
      <c r="AGC51" s="145"/>
      <c r="AGD51" s="145"/>
      <c r="AGE51" s="145"/>
      <c r="AGF51" s="145"/>
      <c r="AGG51" s="145"/>
      <c r="AGH51" s="145"/>
      <c r="AGI51" s="145"/>
      <c r="AGJ51" s="145"/>
      <c r="AGK51" s="145"/>
      <c r="AGL51" s="145"/>
      <c r="AGM51" s="145"/>
      <c r="AGN51" s="145"/>
      <c r="AGO51" s="145"/>
      <c r="AGP51" s="145"/>
      <c r="AGQ51" s="145"/>
      <c r="AGR51" s="145"/>
      <c r="AGS51" s="145"/>
      <c r="AGT51" s="145"/>
      <c r="AGU51" s="145"/>
      <c r="AGV51" s="145"/>
      <c r="AGW51" s="145"/>
      <c r="AGX51" s="145"/>
      <c r="AGY51" s="145"/>
      <c r="AGZ51" s="145"/>
      <c r="AHA51" s="145"/>
      <c r="AHB51" s="145"/>
      <c r="AHC51" s="145"/>
      <c r="AHD51" s="145"/>
      <c r="AHE51" s="145"/>
      <c r="AHF51" s="145"/>
      <c r="AHG51" s="145"/>
      <c r="AHH51" s="145"/>
      <c r="AHI51" s="145"/>
      <c r="AHJ51" s="145"/>
      <c r="AHK51" s="145"/>
      <c r="AHL51" s="145"/>
      <c r="AHM51" s="145"/>
      <c r="AHN51" s="145"/>
      <c r="AHO51" s="145"/>
      <c r="AHP51" s="145"/>
      <c r="AHQ51" s="145"/>
      <c r="AHR51" s="145"/>
      <c r="AHS51" s="145"/>
      <c r="AHT51" s="145"/>
      <c r="AHU51" s="145"/>
      <c r="AHV51" s="145"/>
      <c r="AHW51" s="145"/>
      <c r="AHX51" s="145"/>
      <c r="AHY51" s="145"/>
      <c r="AHZ51" s="145"/>
      <c r="AIA51" s="145"/>
      <c r="AIB51" s="145"/>
      <c r="AIC51" s="145"/>
      <c r="AID51" s="145"/>
      <c r="AIE51" s="145"/>
      <c r="AIF51" s="145"/>
      <c r="AIG51" s="145"/>
      <c r="AIH51" s="145"/>
      <c r="AII51" s="145"/>
      <c r="AIJ51" s="145"/>
      <c r="AIK51" s="145"/>
      <c r="AIL51" s="145"/>
      <c r="AIM51" s="145"/>
      <c r="AIN51" s="145"/>
      <c r="AIO51" s="145"/>
      <c r="AIP51" s="145"/>
      <c r="AIQ51" s="145"/>
      <c r="AIR51" s="145"/>
      <c r="AIS51" s="145"/>
      <c r="AIT51" s="145"/>
      <c r="AIU51" s="145"/>
      <c r="AIV51" s="145"/>
      <c r="AIW51" s="145"/>
      <c r="AIX51" s="145"/>
      <c r="AIY51" s="145"/>
      <c r="AIZ51" s="145"/>
      <c r="AJA51" s="145"/>
      <c r="AJB51" s="145"/>
      <c r="AJC51" s="145"/>
      <c r="AJD51" s="145"/>
      <c r="AJE51" s="145"/>
      <c r="AJF51" s="145"/>
      <c r="AJG51" s="145"/>
      <c r="AJH51" s="145"/>
      <c r="AJI51" s="145"/>
      <c r="AJJ51" s="145"/>
      <c r="AJK51" s="145"/>
      <c r="AJL51" s="145"/>
      <c r="AJM51" s="145"/>
      <c r="AJN51" s="145"/>
      <c r="AJO51" s="145"/>
      <c r="AJP51" s="145"/>
      <c r="AJQ51" s="145"/>
      <c r="AJR51" s="145"/>
      <c r="AJS51" s="145"/>
      <c r="AJT51" s="145"/>
      <c r="AJU51" s="145"/>
      <c r="AJV51" s="145"/>
      <c r="AJW51" s="145"/>
      <c r="AJX51" s="145"/>
      <c r="AJY51" s="145"/>
      <c r="AJZ51" s="145"/>
      <c r="AKA51" s="145"/>
      <c r="AKB51" s="145"/>
      <c r="AKC51" s="145"/>
      <c r="AKD51" s="145"/>
      <c r="AKE51" s="145"/>
      <c r="AKF51" s="145"/>
      <c r="AKG51" s="145"/>
      <c r="AKH51" s="145"/>
      <c r="AKI51" s="145"/>
      <c r="AKJ51" s="145"/>
      <c r="AKK51" s="145"/>
      <c r="AKL51" s="145"/>
      <c r="AKM51" s="145"/>
      <c r="AKN51" s="145"/>
      <c r="AKO51" s="145"/>
      <c r="AKP51" s="145"/>
      <c r="AKQ51" s="145"/>
      <c r="AKR51" s="145"/>
      <c r="AKS51" s="145"/>
      <c r="AKT51" s="145"/>
      <c r="AKU51" s="145"/>
      <c r="AKV51" s="145"/>
      <c r="AKW51" s="145"/>
      <c r="AKX51" s="145"/>
      <c r="AKY51" s="145"/>
      <c r="AKZ51" s="145"/>
      <c r="ALA51" s="145"/>
      <c r="ALB51" s="145"/>
      <c r="ALC51" s="145"/>
      <c r="ALD51" s="145"/>
      <c r="ALE51" s="145"/>
      <c r="ALF51" s="145"/>
      <c r="ALG51" s="145"/>
      <c r="ALH51" s="145"/>
      <c r="ALI51" s="145"/>
      <c r="ALJ51" s="145"/>
      <c r="ALK51" s="145"/>
      <c r="ALL51" s="145"/>
      <c r="ALM51" s="145"/>
      <c r="ALN51" s="145"/>
      <c r="ALO51" s="145"/>
      <c r="ALP51" s="145"/>
      <c r="ALQ51" s="145"/>
      <c r="ALR51" s="145"/>
      <c r="ALS51" s="145"/>
      <c r="ALT51" s="145"/>
      <c r="ALU51" s="145"/>
      <c r="ALV51" s="145"/>
      <c r="ALW51" s="145"/>
      <c r="ALX51" s="145"/>
      <c r="ALY51" s="145"/>
      <c r="ALZ51" s="145"/>
      <c r="AMA51" s="145"/>
      <c r="AMB51" s="145"/>
      <c r="AMC51" s="145"/>
      <c r="AMD51" s="145"/>
      <c r="AME51" s="145"/>
      <c r="AMF51" s="145"/>
      <c r="AMG51" s="145"/>
      <c r="AMH51" s="145"/>
      <c r="AMI51" s="145"/>
      <c r="AMJ51" s="145"/>
      <c r="AMK51" s="145"/>
      <c r="AML51" s="145"/>
    </row>
    <row r="52" spans="1:1026" s="131" customFormat="1">
      <c r="A52" s="145" t="str">
        <f t="shared" si="0"/>
        <v>LOAN.CEO_RETURNED</v>
      </c>
      <c r="B52" s="134">
        <f t="shared" si="4"/>
        <v>110048</v>
      </c>
      <c r="C52" s="146">
        <v>0</v>
      </c>
      <c r="D52" s="146">
        <v>1</v>
      </c>
      <c r="E52" s="146">
        <f t="shared" si="1"/>
        <v>100000</v>
      </c>
      <c r="F52" s="146">
        <v>100000</v>
      </c>
      <c r="G52" s="146" t="s">
        <v>34</v>
      </c>
      <c r="H52" s="146">
        <v>100000</v>
      </c>
      <c r="I52" s="145" t="s">
        <v>505</v>
      </c>
      <c r="J52" s="146">
        <f>VLOOKUP(I52,T_FSM_TYPE!$A:$B,2,0)</f>
        <v>110000</v>
      </c>
      <c r="K52" s="131" t="s">
        <v>536</v>
      </c>
      <c r="L52" s="145" t="s">
        <v>37</v>
      </c>
      <c r="M52" s="215" t="str">
        <f t="shared" si="2"/>
        <v>CEO_RETURNED</v>
      </c>
      <c r="N52" s="145" t="str">
        <f t="shared" si="3"/>
        <v>INSERT INTO T_FSM_STATE VALUES(110048, 0, 1, 100000, 100000, GETDATE(), 100000, 110000, 'CEO_RETURNED', '?' ,'CEO_RETURNED')</v>
      </c>
      <c r="O52" s="145"/>
      <c r="P52" s="145"/>
      <c r="Q52" s="145"/>
      <c r="R52" s="145"/>
      <c r="S52" s="145"/>
      <c r="T52" s="145"/>
      <c r="U52" s="145"/>
      <c r="V52" s="145"/>
      <c r="W52" s="145"/>
      <c r="X52" s="145"/>
      <c r="Y52" s="145"/>
      <c r="Z52" s="145"/>
      <c r="AA52" s="145"/>
      <c r="AB52" s="145"/>
      <c r="AC52" s="145"/>
      <c r="AD52" s="145"/>
      <c r="AE52" s="145"/>
      <c r="AF52" s="145"/>
      <c r="AG52" s="145"/>
      <c r="AH52" s="145"/>
      <c r="AI52" s="145"/>
      <c r="AJ52" s="145"/>
      <c r="AK52" s="145"/>
      <c r="AL52" s="145"/>
      <c r="AM52" s="145"/>
      <c r="AN52" s="145"/>
      <c r="AO52" s="145"/>
      <c r="AP52" s="145"/>
      <c r="AQ52" s="145"/>
      <c r="AR52" s="145"/>
      <c r="AS52" s="145"/>
      <c r="AT52" s="145"/>
      <c r="AU52" s="145"/>
      <c r="AV52" s="145"/>
      <c r="AW52" s="145"/>
      <c r="AX52" s="145"/>
      <c r="AY52" s="145"/>
      <c r="AZ52" s="145"/>
      <c r="BA52" s="145"/>
      <c r="BB52" s="145"/>
      <c r="BC52" s="145"/>
      <c r="BD52" s="145"/>
      <c r="BE52" s="145"/>
      <c r="BF52" s="145"/>
      <c r="BG52" s="145"/>
      <c r="BH52" s="145"/>
      <c r="BI52" s="145"/>
      <c r="BJ52" s="145"/>
      <c r="BK52" s="145"/>
      <c r="BL52" s="145"/>
      <c r="BM52" s="145"/>
      <c r="BN52" s="145"/>
      <c r="BO52" s="145"/>
      <c r="BP52" s="145"/>
      <c r="BQ52" s="145"/>
      <c r="BR52" s="145"/>
      <c r="BS52" s="145"/>
      <c r="BT52" s="145"/>
      <c r="BU52" s="145"/>
      <c r="BV52" s="145"/>
      <c r="BW52" s="145"/>
      <c r="BX52" s="145"/>
      <c r="BY52" s="145"/>
      <c r="BZ52" s="145"/>
      <c r="CA52" s="145"/>
      <c r="CB52" s="145"/>
      <c r="CC52" s="145"/>
      <c r="CD52" s="145"/>
      <c r="CE52" s="145"/>
      <c r="CF52" s="145"/>
      <c r="CG52" s="145"/>
      <c r="CH52" s="145"/>
      <c r="CI52" s="145"/>
      <c r="CJ52" s="145"/>
      <c r="CK52" s="145"/>
      <c r="CL52" s="145"/>
      <c r="CM52" s="145"/>
      <c r="CN52" s="145"/>
      <c r="CO52" s="145"/>
      <c r="CP52" s="145"/>
      <c r="CQ52" s="145"/>
      <c r="CR52" s="145"/>
      <c r="CS52" s="145"/>
      <c r="CT52" s="145"/>
      <c r="CU52" s="145"/>
      <c r="CV52" s="145"/>
      <c r="CW52" s="145"/>
      <c r="CX52" s="145"/>
      <c r="CY52" s="145"/>
      <c r="CZ52" s="145"/>
      <c r="DA52" s="145"/>
      <c r="DB52" s="145"/>
      <c r="DC52" s="145"/>
      <c r="DD52" s="145"/>
      <c r="DE52" s="145"/>
      <c r="DF52" s="145"/>
      <c r="DG52" s="145"/>
      <c r="DH52" s="145"/>
      <c r="DI52" s="145"/>
      <c r="DJ52" s="145"/>
      <c r="DK52" s="145"/>
      <c r="DL52" s="145"/>
      <c r="DM52" s="145"/>
      <c r="DN52" s="145"/>
      <c r="DO52" s="145"/>
      <c r="DP52" s="145"/>
      <c r="DQ52" s="145"/>
      <c r="DR52" s="145"/>
      <c r="DS52" s="145"/>
      <c r="DT52" s="145"/>
      <c r="DU52" s="145"/>
      <c r="DV52" s="145"/>
      <c r="DW52" s="145"/>
      <c r="DX52" s="145"/>
      <c r="DY52" s="145"/>
      <c r="DZ52" s="145"/>
      <c r="EA52" s="145"/>
      <c r="EB52" s="145"/>
      <c r="EC52" s="145"/>
      <c r="ED52" s="145"/>
      <c r="EE52" s="145"/>
      <c r="EF52" s="145"/>
      <c r="EG52" s="145"/>
      <c r="EH52" s="145"/>
      <c r="EI52" s="145"/>
      <c r="EJ52" s="145"/>
      <c r="EK52" s="145"/>
      <c r="EL52" s="145"/>
      <c r="EM52" s="145"/>
      <c r="EN52" s="145"/>
      <c r="EO52" s="145"/>
      <c r="EP52" s="145"/>
      <c r="EQ52" s="145"/>
      <c r="ER52" s="145"/>
      <c r="ES52" s="145"/>
      <c r="ET52" s="145"/>
      <c r="EU52" s="145"/>
      <c r="EV52" s="145"/>
      <c r="EW52" s="145"/>
      <c r="EX52" s="145"/>
      <c r="EY52" s="145"/>
      <c r="EZ52" s="145"/>
      <c r="FA52" s="145"/>
      <c r="FB52" s="145"/>
      <c r="FC52" s="145"/>
      <c r="FD52" s="145"/>
      <c r="FE52" s="145"/>
      <c r="FF52" s="145"/>
      <c r="FG52" s="145"/>
      <c r="FH52" s="145"/>
      <c r="FI52" s="145"/>
      <c r="FJ52" s="145"/>
      <c r="FK52" s="145"/>
      <c r="FL52" s="145"/>
      <c r="FM52" s="145"/>
      <c r="FN52" s="145"/>
      <c r="FO52" s="145"/>
      <c r="FP52" s="145"/>
      <c r="FQ52" s="145"/>
      <c r="FR52" s="145"/>
      <c r="FS52" s="145"/>
      <c r="FT52" s="145"/>
      <c r="FU52" s="145"/>
      <c r="FV52" s="145"/>
      <c r="FW52" s="145"/>
      <c r="FX52" s="145"/>
      <c r="FY52" s="145"/>
      <c r="FZ52" s="145"/>
      <c r="GA52" s="145"/>
      <c r="GB52" s="145"/>
      <c r="GC52" s="145"/>
      <c r="GD52" s="145"/>
      <c r="GE52" s="145"/>
      <c r="GF52" s="145"/>
      <c r="GG52" s="145"/>
      <c r="GH52" s="145"/>
      <c r="GI52" s="145"/>
      <c r="GJ52" s="145"/>
      <c r="GK52" s="145"/>
      <c r="GL52" s="145"/>
      <c r="GM52" s="145"/>
      <c r="GN52" s="145"/>
      <c r="GO52" s="145"/>
      <c r="GP52" s="145"/>
      <c r="GQ52" s="145"/>
      <c r="GR52" s="145"/>
      <c r="GS52" s="145"/>
      <c r="GT52" s="145"/>
      <c r="GU52" s="145"/>
      <c r="GV52" s="145"/>
      <c r="GW52" s="145"/>
      <c r="GX52" s="145"/>
      <c r="GY52" s="145"/>
      <c r="GZ52" s="145"/>
      <c r="HA52" s="145"/>
      <c r="HB52" s="145"/>
      <c r="HC52" s="145"/>
      <c r="HD52" s="145"/>
      <c r="HE52" s="145"/>
      <c r="HF52" s="145"/>
      <c r="HG52" s="145"/>
      <c r="HH52" s="145"/>
      <c r="HI52" s="145"/>
      <c r="HJ52" s="145"/>
      <c r="HK52" s="145"/>
      <c r="HL52" s="145"/>
      <c r="HM52" s="145"/>
      <c r="HN52" s="145"/>
      <c r="HO52" s="145"/>
      <c r="HP52" s="145"/>
      <c r="HQ52" s="145"/>
      <c r="HR52" s="145"/>
      <c r="HS52" s="145"/>
      <c r="HT52" s="145"/>
      <c r="HU52" s="145"/>
      <c r="HV52" s="145"/>
      <c r="HW52" s="145"/>
      <c r="HX52" s="145"/>
      <c r="HY52" s="145"/>
      <c r="HZ52" s="145"/>
      <c r="IA52" s="145"/>
      <c r="IB52" s="145"/>
      <c r="IC52" s="145"/>
      <c r="ID52" s="145"/>
      <c r="IE52" s="145"/>
      <c r="IF52" s="145"/>
      <c r="IG52" s="145"/>
      <c r="IH52" s="145"/>
      <c r="II52" s="145"/>
      <c r="IJ52" s="145"/>
      <c r="IK52" s="145"/>
      <c r="IL52" s="145"/>
      <c r="IM52" s="145"/>
      <c r="IN52" s="145"/>
      <c r="IO52" s="145"/>
      <c r="IP52" s="145"/>
      <c r="IQ52" s="145"/>
      <c r="IR52" s="145"/>
      <c r="IS52" s="145"/>
      <c r="IT52" s="145"/>
      <c r="IU52" s="145"/>
      <c r="IV52" s="145"/>
      <c r="IW52" s="145"/>
      <c r="IX52" s="145"/>
      <c r="IY52" s="145"/>
      <c r="IZ52" s="145"/>
      <c r="JA52" s="145"/>
      <c r="JB52" s="145"/>
      <c r="JC52" s="145"/>
      <c r="JD52" s="145"/>
      <c r="JE52" s="145"/>
      <c r="JF52" s="145"/>
      <c r="JG52" s="145"/>
      <c r="JH52" s="145"/>
      <c r="JI52" s="145"/>
      <c r="JJ52" s="145"/>
      <c r="JK52" s="145"/>
      <c r="JL52" s="145"/>
      <c r="JM52" s="145"/>
      <c r="JN52" s="145"/>
      <c r="JO52" s="145"/>
      <c r="JP52" s="145"/>
      <c r="JQ52" s="145"/>
      <c r="JR52" s="145"/>
      <c r="JS52" s="145"/>
      <c r="JT52" s="145"/>
      <c r="JU52" s="145"/>
      <c r="JV52" s="145"/>
      <c r="JW52" s="145"/>
      <c r="JX52" s="145"/>
      <c r="JY52" s="145"/>
      <c r="JZ52" s="145"/>
      <c r="KA52" s="145"/>
      <c r="KB52" s="145"/>
      <c r="KC52" s="145"/>
      <c r="KD52" s="145"/>
      <c r="KE52" s="145"/>
      <c r="KF52" s="145"/>
      <c r="KG52" s="145"/>
      <c r="KH52" s="145"/>
      <c r="KI52" s="145"/>
      <c r="KJ52" s="145"/>
      <c r="KK52" s="145"/>
      <c r="KL52" s="145"/>
      <c r="KM52" s="145"/>
      <c r="KN52" s="145"/>
      <c r="KO52" s="145"/>
      <c r="KP52" s="145"/>
      <c r="KQ52" s="145"/>
      <c r="KR52" s="145"/>
      <c r="KS52" s="145"/>
      <c r="KT52" s="145"/>
      <c r="KU52" s="145"/>
      <c r="KV52" s="145"/>
      <c r="KW52" s="145"/>
      <c r="KX52" s="145"/>
      <c r="KY52" s="145"/>
      <c r="KZ52" s="145"/>
      <c r="LA52" s="145"/>
      <c r="LB52" s="145"/>
      <c r="LC52" s="145"/>
      <c r="LD52" s="145"/>
      <c r="LE52" s="145"/>
      <c r="LF52" s="145"/>
      <c r="LG52" s="145"/>
      <c r="LH52" s="145"/>
      <c r="LI52" s="145"/>
      <c r="LJ52" s="145"/>
      <c r="LK52" s="145"/>
      <c r="LL52" s="145"/>
      <c r="LM52" s="145"/>
      <c r="LN52" s="145"/>
      <c r="LO52" s="145"/>
      <c r="LP52" s="145"/>
      <c r="LQ52" s="145"/>
      <c r="LR52" s="145"/>
      <c r="LS52" s="145"/>
      <c r="LT52" s="145"/>
      <c r="LU52" s="145"/>
      <c r="LV52" s="145"/>
      <c r="LW52" s="145"/>
      <c r="LX52" s="145"/>
      <c r="LY52" s="145"/>
      <c r="LZ52" s="145"/>
      <c r="MA52" s="145"/>
      <c r="MB52" s="145"/>
      <c r="MC52" s="145"/>
      <c r="MD52" s="145"/>
      <c r="ME52" s="145"/>
      <c r="MF52" s="145"/>
      <c r="MG52" s="145"/>
      <c r="MH52" s="145"/>
      <c r="MI52" s="145"/>
      <c r="MJ52" s="145"/>
      <c r="MK52" s="145"/>
      <c r="ML52" s="145"/>
      <c r="MM52" s="145"/>
      <c r="MN52" s="145"/>
      <c r="MO52" s="145"/>
      <c r="MP52" s="145"/>
      <c r="MQ52" s="145"/>
      <c r="MR52" s="145"/>
      <c r="MS52" s="145"/>
      <c r="MT52" s="145"/>
      <c r="MU52" s="145"/>
      <c r="MV52" s="145"/>
      <c r="MW52" s="145"/>
      <c r="MX52" s="145"/>
      <c r="MY52" s="145"/>
      <c r="MZ52" s="145"/>
      <c r="NA52" s="145"/>
      <c r="NB52" s="145"/>
      <c r="NC52" s="145"/>
      <c r="ND52" s="145"/>
      <c r="NE52" s="145"/>
      <c r="NF52" s="145"/>
      <c r="NG52" s="145"/>
      <c r="NH52" s="145"/>
      <c r="NI52" s="145"/>
      <c r="NJ52" s="145"/>
      <c r="NK52" s="145"/>
      <c r="NL52" s="145"/>
      <c r="NM52" s="145"/>
      <c r="NN52" s="145"/>
      <c r="NO52" s="145"/>
      <c r="NP52" s="145"/>
      <c r="NQ52" s="145"/>
      <c r="NR52" s="145"/>
      <c r="NS52" s="145"/>
      <c r="NT52" s="145"/>
      <c r="NU52" s="145"/>
      <c r="NV52" s="145"/>
      <c r="NW52" s="145"/>
      <c r="NX52" s="145"/>
      <c r="NY52" s="145"/>
      <c r="NZ52" s="145"/>
      <c r="OA52" s="145"/>
      <c r="OB52" s="145"/>
      <c r="OC52" s="145"/>
      <c r="OD52" s="145"/>
      <c r="OE52" s="145"/>
      <c r="OF52" s="145"/>
      <c r="OG52" s="145"/>
      <c r="OH52" s="145"/>
      <c r="OI52" s="145"/>
      <c r="OJ52" s="145"/>
      <c r="OK52" s="145"/>
      <c r="OL52" s="145"/>
      <c r="OM52" s="145"/>
      <c r="ON52" s="145"/>
      <c r="OO52" s="145"/>
      <c r="OP52" s="145"/>
      <c r="OQ52" s="145"/>
      <c r="OR52" s="145"/>
      <c r="OS52" s="145"/>
      <c r="OT52" s="145"/>
      <c r="OU52" s="145"/>
      <c r="OV52" s="145"/>
      <c r="OW52" s="145"/>
      <c r="OX52" s="145"/>
      <c r="OY52" s="145"/>
      <c r="OZ52" s="145"/>
      <c r="PA52" s="145"/>
      <c r="PB52" s="145"/>
      <c r="PC52" s="145"/>
      <c r="PD52" s="145"/>
      <c r="PE52" s="145"/>
      <c r="PF52" s="145"/>
      <c r="PG52" s="145"/>
      <c r="PH52" s="145"/>
      <c r="PI52" s="145"/>
      <c r="PJ52" s="145"/>
      <c r="PK52" s="145"/>
      <c r="PL52" s="145"/>
      <c r="PM52" s="145"/>
      <c r="PN52" s="145"/>
      <c r="PO52" s="145"/>
      <c r="PP52" s="145"/>
      <c r="PQ52" s="145"/>
      <c r="PR52" s="145"/>
      <c r="PS52" s="145"/>
      <c r="PT52" s="145"/>
      <c r="PU52" s="145"/>
      <c r="PV52" s="145"/>
      <c r="PW52" s="145"/>
      <c r="PX52" s="145"/>
      <c r="PY52" s="145"/>
      <c r="PZ52" s="145"/>
      <c r="QA52" s="145"/>
      <c r="QB52" s="145"/>
      <c r="QC52" s="145"/>
      <c r="QD52" s="145"/>
      <c r="QE52" s="145"/>
      <c r="QF52" s="145"/>
      <c r="QG52" s="145"/>
      <c r="QH52" s="145"/>
      <c r="QI52" s="145"/>
      <c r="QJ52" s="145"/>
      <c r="QK52" s="145"/>
      <c r="QL52" s="145"/>
      <c r="QM52" s="145"/>
      <c r="QN52" s="145"/>
      <c r="QO52" s="145"/>
      <c r="QP52" s="145"/>
      <c r="QQ52" s="145"/>
      <c r="QR52" s="145"/>
      <c r="QS52" s="145"/>
      <c r="QT52" s="145"/>
      <c r="QU52" s="145"/>
      <c r="QV52" s="145"/>
      <c r="QW52" s="145"/>
      <c r="QX52" s="145"/>
      <c r="QY52" s="145"/>
      <c r="QZ52" s="145"/>
      <c r="RA52" s="145"/>
      <c r="RB52" s="145"/>
      <c r="RC52" s="145"/>
      <c r="RD52" s="145"/>
      <c r="RE52" s="145"/>
      <c r="RF52" s="145"/>
      <c r="RG52" s="145"/>
      <c r="RH52" s="145"/>
      <c r="RI52" s="145"/>
      <c r="RJ52" s="145"/>
      <c r="RK52" s="145"/>
      <c r="RL52" s="145"/>
      <c r="RM52" s="145"/>
      <c r="RN52" s="145"/>
      <c r="RO52" s="145"/>
      <c r="RP52" s="145"/>
      <c r="RQ52" s="145"/>
      <c r="RR52" s="145"/>
      <c r="RS52" s="145"/>
      <c r="RT52" s="145"/>
      <c r="RU52" s="145"/>
      <c r="RV52" s="145"/>
      <c r="RW52" s="145"/>
      <c r="RX52" s="145"/>
      <c r="RY52" s="145"/>
      <c r="RZ52" s="145"/>
      <c r="SA52" s="145"/>
      <c r="SB52" s="145"/>
      <c r="SC52" s="145"/>
      <c r="SD52" s="145"/>
      <c r="SE52" s="145"/>
      <c r="SF52" s="145"/>
      <c r="SG52" s="145"/>
      <c r="SH52" s="145"/>
      <c r="SI52" s="145"/>
      <c r="SJ52" s="145"/>
      <c r="SK52" s="145"/>
      <c r="SL52" s="145"/>
      <c r="SM52" s="145"/>
      <c r="SN52" s="145"/>
      <c r="SO52" s="145"/>
      <c r="SP52" s="145"/>
      <c r="SQ52" s="145"/>
      <c r="SR52" s="145"/>
      <c r="SS52" s="145"/>
      <c r="ST52" s="145"/>
      <c r="SU52" s="145"/>
      <c r="SV52" s="145"/>
      <c r="SW52" s="145"/>
      <c r="SX52" s="145"/>
      <c r="SY52" s="145"/>
      <c r="SZ52" s="145"/>
      <c r="TA52" s="145"/>
      <c r="TB52" s="145"/>
      <c r="TC52" s="145"/>
      <c r="TD52" s="145"/>
      <c r="TE52" s="145"/>
      <c r="TF52" s="145"/>
      <c r="TG52" s="145"/>
      <c r="TH52" s="145"/>
      <c r="TI52" s="145"/>
      <c r="TJ52" s="145"/>
      <c r="TK52" s="145"/>
      <c r="TL52" s="145"/>
      <c r="TM52" s="145"/>
      <c r="TN52" s="145"/>
      <c r="TO52" s="145"/>
      <c r="TP52" s="145"/>
      <c r="TQ52" s="145"/>
      <c r="TR52" s="145"/>
      <c r="TS52" s="145"/>
      <c r="TT52" s="145"/>
      <c r="TU52" s="145"/>
      <c r="TV52" s="145"/>
      <c r="TW52" s="145"/>
      <c r="TX52" s="145"/>
      <c r="TY52" s="145"/>
      <c r="TZ52" s="145"/>
      <c r="UA52" s="145"/>
      <c r="UB52" s="145"/>
      <c r="UC52" s="145"/>
      <c r="UD52" s="145"/>
      <c r="UE52" s="145"/>
      <c r="UF52" s="145"/>
      <c r="UG52" s="145"/>
      <c r="UH52" s="145"/>
      <c r="UI52" s="145"/>
      <c r="UJ52" s="145"/>
      <c r="UK52" s="145"/>
      <c r="UL52" s="145"/>
      <c r="UM52" s="145"/>
      <c r="UN52" s="145"/>
      <c r="UO52" s="145"/>
      <c r="UP52" s="145"/>
      <c r="UQ52" s="145"/>
      <c r="UR52" s="145"/>
      <c r="US52" s="145"/>
      <c r="UT52" s="145"/>
      <c r="UU52" s="145"/>
      <c r="UV52" s="145"/>
      <c r="UW52" s="145"/>
      <c r="UX52" s="145"/>
      <c r="UY52" s="145"/>
      <c r="UZ52" s="145"/>
      <c r="VA52" s="145"/>
      <c r="VB52" s="145"/>
      <c r="VC52" s="145"/>
      <c r="VD52" s="145"/>
      <c r="VE52" s="145"/>
      <c r="VF52" s="145"/>
      <c r="VG52" s="145"/>
      <c r="VH52" s="145"/>
      <c r="VI52" s="145"/>
      <c r="VJ52" s="145"/>
      <c r="VK52" s="145"/>
      <c r="VL52" s="145"/>
      <c r="VM52" s="145"/>
      <c r="VN52" s="145"/>
      <c r="VO52" s="145"/>
      <c r="VP52" s="145"/>
      <c r="VQ52" s="145"/>
      <c r="VR52" s="145"/>
      <c r="VS52" s="145"/>
      <c r="VT52" s="145"/>
      <c r="VU52" s="145"/>
      <c r="VV52" s="145"/>
      <c r="VW52" s="145"/>
      <c r="VX52" s="145"/>
      <c r="VY52" s="145"/>
      <c r="VZ52" s="145"/>
      <c r="WA52" s="145"/>
      <c r="WB52" s="145"/>
      <c r="WC52" s="145"/>
      <c r="WD52" s="145"/>
      <c r="WE52" s="145"/>
      <c r="WF52" s="145"/>
      <c r="WG52" s="145"/>
      <c r="WH52" s="145"/>
      <c r="WI52" s="145"/>
      <c r="WJ52" s="145"/>
      <c r="WK52" s="145"/>
      <c r="WL52" s="145"/>
      <c r="WM52" s="145"/>
      <c r="WN52" s="145"/>
      <c r="WO52" s="145"/>
      <c r="WP52" s="145"/>
      <c r="WQ52" s="145"/>
      <c r="WR52" s="145"/>
      <c r="WS52" s="145"/>
      <c r="WT52" s="145"/>
      <c r="WU52" s="145"/>
      <c r="WV52" s="145"/>
      <c r="WW52" s="145"/>
      <c r="WX52" s="145"/>
      <c r="WY52" s="145"/>
      <c r="WZ52" s="145"/>
      <c r="XA52" s="145"/>
      <c r="XB52" s="145"/>
      <c r="XC52" s="145"/>
      <c r="XD52" s="145"/>
      <c r="XE52" s="145"/>
      <c r="XF52" s="145"/>
      <c r="XG52" s="145"/>
      <c r="XH52" s="145"/>
      <c r="XI52" s="145"/>
      <c r="XJ52" s="145"/>
      <c r="XK52" s="145"/>
      <c r="XL52" s="145"/>
      <c r="XM52" s="145"/>
      <c r="XN52" s="145"/>
      <c r="XO52" s="145"/>
      <c r="XP52" s="145"/>
      <c r="XQ52" s="145"/>
      <c r="XR52" s="145"/>
      <c r="XS52" s="145"/>
      <c r="XT52" s="145"/>
      <c r="XU52" s="145"/>
      <c r="XV52" s="145"/>
      <c r="XW52" s="145"/>
      <c r="XX52" s="145"/>
      <c r="XY52" s="145"/>
      <c r="XZ52" s="145"/>
      <c r="YA52" s="145"/>
      <c r="YB52" s="145"/>
      <c r="YC52" s="145"/>
      <c r="YD52" s="145"/>
      <c r="YE52" s="145"/>
      <c r="YF52" s="145"/>
      <c r="YG52" s="145"/>
      <c r="YH52" s="145"/>
      <c r="YI52" s="145"/>
      <c r="YJ52" s="145"/>
      <c r="YK52" s="145"/>
      <c r="YL52" s="145"/>
      <c r="YM52" s="145"/>
      <c r="YN52" s="145"/>
      <c r="YO52" s="145"/>
      <c r="YP52" s="145"/>
      <c r="YQ52" s="145"/>
      <c r="YR52" s="145"/>
      <c r="YS52" s="145"/>
      <c r="YT52" s="145"/>
      <c r="YU52" s="145"/>
      <c r="YV52" s="145"/>
      <c r="YW52" s="145"/>
      <c r="YX52" s="145"/>
      <c r="YY52" s="145"/>
      <c r="YZ52" s="145"/>
      <c r="ZA52" s="145"/>
      <c r="ZB52" s="145"/>
      <c r="ZC52" s="145"/>
      <c r="ZD52" s="145"/>
      <c r="ZE52" s="145"/>
      <c r="ZF52" s="145"/>
      <c r="ZG52" s="145"/>
      <c r="ZH52" s="145"/>
      <c r="ZI52" s="145"/>
      <c r="ZJ52" s="145"/>
      <c r="ZK52" s="145"/>
      <c r="ZL52" s="145"/>
      <c r="ZM52" s="145"/>
      <c r="ZN52" s="145"/>
      <c r="ZO52" s="145"/>
      <c r="ZP52" s="145"/>
      <c r="ZQ52" s="145"/>
      <c r="ZR52" s="145"/>
      <c r="ZS52" s="145"/>
      <c r="ZT52" s="145"/>
      <c r="ZU52" s="145"/>
      <c r="ZV52" s="145"/>
      <c r="ZW52" s="145"/>
      <c r="ZX52" s="145"/>
      <c r="ZY52" s="145"/>
      <c r="ZZ52" s="145"/>
      <c r="AAA52" s="145"/>
      <c r="AAB52" s="145"/>
      <c r="AAC52" s="145"/>
      <c r="AAD52" s="145"/>
      <c r="AAE52" s="145"/>
      <c r="AAF52" s="145"/>
      <c r="AAG52" s="145"/>
      <c r="AAH52" s="145"/>
      <c r="AAI52" s="145"/>
      <c r="AAJ52" s="145"/>
      <c r="AAK52" s="145"/>
      <c r="AAL52" s="145"/>
      <c r="AAM52" s="145"/>
      <c r="AAN52" s="145"/>
      <c r="AAO52" s="145"/>
      <c r="AAP52" s="145"/>
      <c r="AAQ52" s="145"/>
      <c r="AAR52" s="145"/>
      <c r="AAS52" s="145"/>
      <c r="AAT52" s="145"/>
      <c r="AAU52" s="145"/>
      <c r="AAV52" s="145"/>
      <c r="AAW52" s="145"/>
      <c r="AAX52" s="145"/>
      <c r="AAY52" s="145"/>
      <c r="AAZ52" s="145"/>
      <c r="ABA52" s="145"/>
      <c r="ABB52" s="145"/>
      <c r="ABC52" s="145"/>
      <c r="ABD52" s="145"/>
      <c r="ABE52" s="145"/>
      <c r="ABF52" s="145"/>
      <c r="ABG52" s="145"/>
      <c r="ABH52" s="145"/>
      <c r="ABI52" s="145"/>
      <c r="ABJ52" s="145"/>
      <c r="ABK52" s="145"/>
      <c r="ABL52" s="145"/>
      <c r="ABM52" s="145"/>
      <c r="ABN52" s="145"/>
      <c r="ABO52" s="145"/>
      <c r="ABP52" s="145"/>
      <c r="ABQ52" s="145"/>
      <c r="ABR52" s="145"/>
      <c r="ABS52" s="145"/>
      <c r="ABT52" s="145"/>
      <c r="ABU52" s="145"/>
      <c r="ABV52" s="145"/>
      <c r="ABW52" s="145"/>
      <c r="ABX52" s="145"/>
      <c r="ABY52" s="145"/>
      <c r="ABZ52" s="145"/>
      <c r="ACA52" s="145"/>
      <c r="ACB52" s="145"/>
      <c r="ACC52" s="145"/>
      <c r="ACD52" s="145"/>
      <c r="ACE52" s="145"/>
      <c r="ACF52" s="145"/>
      <c r="ACG52" s="145"/>
      <c r="ACH52" s="145"/>
      <c r="ACI52" s="145"/>
      <c r="ACJ52" s="145"/>
      <c r="ACK52" s="145"/>
      <c r="ACL52" s="145"/>
      <c r="ACM52" s="145"/>
      <c r="ACN52" s="145"/>
      <c r="ACO52" s="145"/>
      <c r="ACP52" s="145"/>
      <c r="ACQ52" s="145"/>
      <c r="ACR52" s="145"/>
      <c r="ACS52" s="145"/>
      <c r="ACT52" s="145"/>
      <c r="ACU52" s="145"/>
      <c r="ACV52" s="145"/>
      <c r="ACW52" s="145"/>
      <c r="ACX52" s="145"/>
      <c r="ACY52" s="145"/>
      <c r="ACZ52" s="145"/>
      <c r="ADA52" s="145"/>
      <c r="ADB52" s="145"/>
      <c r="ADC52" s="145"/>
      <c r="ADD52" s="145"/>
      <c r="ADE52" s="145"/>
      <c r="ADF52" s="145"/>
      <c r="ADG52" s="145"/>
      <c r="ADH52" s="145"/>
      <c r="ADI52" s="145"/>
      <c r="ADJ52" s="145"/>
      <c r="ADK52" s="145"/>
      <c r="ADL52" s="145"/>
      <c r="ADM52" s="145"/>
      <c r="ADN52" s="145"/>
      <c r="ADO52" s="145"/>
      <c r="ADP52" s="145"/>
      <c r="ADQ52" s="145"/>
      <c r="ADR52" s="145"/>
      <c r="ADS52" s="145"/>
      <c r="ADT52" s="145"/>
      <c r="ADU52" s="145"/>
      <c r="ADV52" s="145"/>
      <c r="ADW52" s="145"/>
      <c r="ADX52" s="145"/>
      <c r="ADY52" s="145"/>
      <c r="ADZ52" s="145"/>
      <c r="AEA52" s="145"/>
      <c r="AEB52" s="145"/>
      <c r="AEC52" s="145"/>
      <c r="AED52" s="145"/>
      <c r="AEE52" s="145"/>
      <c r="AEF52" s="145"/>
      <c r="AEG52" s="145"/>
      <c r="AEH52" s="145"/>
      <c r="AEI52" s="145"/>
      <c r="AEJ52" s="145"/>
      <c r="AEK52" s="145"/>
      <c r="AEL52" s="145"/>
      <c r="AEM52" s="145"/>
      <c r="AEN52" s="145"/>
      <c r="AEO52" s="145"/>
      <c r="AEP52" s="145"/>
      <c r="AEQ52" s="145"/>
      <c r="AER52" s="145"/>
      <c r="AES52" s="145"/>
      <c r="AET52" s="145"/>
      <c r="AEU52" s="145"/>
      <c r="AEV52" s="145"/>
      <c r="AEW52" s="145"/>
      <c r="AEX52" s="145"/>
      <c r="AEY52" s="145"/>
      <c r="AEZ52" s="145"/>
      <c r="AFA52" s="145"/>
      <c r="AFB52" s="145"/>
      <c r="AFC52" s="145"/>
      <c r="AFD52" s="145"/>
      <c r="AFE52" s="145"/>
      <c r="AFF52" s="145"/>
      <c r="AFG52" s="145"/>
      <c r="AFH52" s="145"/>
      <c r="AFI52" s="145"/>
      <c r="AFJ52" s="145"/>
      <c r="AFK52" s="145"/>
      <c r="AFL52" s="145"/>
      <c r="AFM52" s="145"/>
      <c r="AFN52" s="145"/>
      <c r="AFO52" s="145"/>
      <c r="AFP52" s="145"/>
      <c r="AFQ52" s="145"/>
      <c r="AFR52" s="145"/>
      <c r="AFS52" s="145"/>
      <c r="AFT52" s="145"/>
      <c r="AFU52" s="145"/>
      <c r="AFV52" s="145"/>
      <c r="AFW52" s="145"/>
      <c r="AFX52" s="145"/>
      <c r="AFY52" s="145"/>
      <c r="AFZ52" s="145"/>
      <c r="AGA52" s="145"/>
      <c r="AGB52" s="145"/>
      <c r="AGC52" s="145"/>
      <c r="AGD52" s="145"/>
      <c r="AGE52" s="145"/>
      <c r="AGF52" s="145"/>
      <c r="AGG52" s="145"/>
      <c r="AGH52" s="145"/>
      <c r="AGI52" s="145"/>
      <c r="AGJ52" s="145"/>
      <c r="AGK52" s="145"/>
      <c r="AGL52" s="145"/>
      <c r="AGM52" s="145"/>
      <c r="AGN52" s="145"/>
      <c r="AGO52" s="145"/>
      <c r="AGP52" s="145"/>
      <c r="AGQ52" s="145"/>
      <c r="AGR52" s="145"/>
      <c r="AGS52" s="145"/>
      <c r="AGT52" s="145"/>
      <c r="AGU52" s="145"/>
      <c r="AGV52" s="145"/>
      <c r="AGW52" s="145"/>
      <c r="AGX52" s="145"/>
      <c r="AGY52" s="145"/>
      <c r="AGZ52" s="145"/>
      <c r="AHA52" s="145"/>
      <c r="AHB52" s="145"/>
      <c r="AHC52" s="145"/>
      <c r="AHD52" s="145"/>
      <c r="AHE52" s="145"/>
      <c r="AHF52" s="145"/>
      <c r="AHG52" s="145"/>
      <c r="AHH52" s="145"/>
      <c r="AHI52" s="145"/>
      <c r="AHJ52" s="145"/>
      <c r="AHK52" s="145"/>
      <c r="AHL52" s="145"/>
      <c r="AHM52" s="145"/>
      <c r="AHN52" s="145"/>
      <c r="AHO52" s="145"/>
      <c r="AHP52" s="145"/>
      <c r="AHQ52" s="145"/>
      <c r="AHR52" s="145"/>
      <c r="AHS52" s="145"/>
      <c r="AHT52" s="145"/>
      <c r="AHU52" s="145"/>
      <c r="AHV52" s="145"/>
      <c r="AHW52" s="145"/>
      <c r="AHX52" s="145"/>
      <c r="AHY52" s="145"/>
      <c r="AHZ52" s="145"/>
      <c r="AIA52" s="145"/>
      <c r="AIB52" s="145"/>
      <c r="AIC52" s="145"/>
      <c r="AID52" s="145"/>
      <c r="AIE52" s="145"/>
      <c r="AIF52" s="145"/>
      <c r="AIG52" s="145"/>
      <c r="AIH52" s="145"/>
      <c r="AII52" s="145"/>
      <c r="AIJ52" s="145"/>
      <c r="AIK52" s="145"/>
      <c r="AIL52" s="145"/>
      <c r="AIM52" s="145"/>
      <c r="AIN52" s="145"/>
      <c r="AIO52" s="145"/>
      <c r="AIP52" s="145"/>
      <c r="AIQ52" s="145"/>
      <c r="AIR52" s="145"/>
      <c r="AIS52" s="145"/>
      <c r="AIT52" s="145"/>
      <c r="AIU52" s="145"/>
      <c r="AIV52" s="145"/>
      <c r="AIW52" s="145"/>
      <c r="AIX52" s="145"/>
      <c r="AIY52" s="145"/>
      <c r="AIZ52" s="145"/>
      <c r="AJA52" s="145"/>
      <c r="AJB52" s="145"/>
      <c r="AJC52" s="145"/>
      <c r="AJD52" s="145"/>
      <c r="AJE52" s="145"/>
      <c r="AJF52" s="145"/>
      <c r="AJG52" s="145"/>
      <c r="AJH52" s="145"/>
      <c r="AJI52" s="145"/>
      <c r="AJJ52" s="145"/>
      <c r="AJK52" s="145"/>
      <c r="AJL52" s="145"/>
      <c r="AJM52" s="145"/>
      <c r="AJN52" s="145"/>
      <c r="AJO52" s="145"/>
      <c r="AJP52" s="145"/>
      <c r="AJQ52" s="145"/>
      <c r="AJR52" s="145"/>
      <c r="AJS52" s="145"/>
      <c r="AJT52" s="145"/>
      <c r="AJU52" s="145"/>
      <c r="AJV52" s="145"/>
      <c r="AJW52" s="145"/>
      <c r="AJX52" s="145"/>
      <c r="AJY52" s="145"/>
      <c r="AJZ52" s="145"/>
      <c r="AKA52" s="145"/>
      <c r="AKB52" s="145"/>
      <c r="AKC52" s="145"/>
      <c r="AKD52" s="145"/>
      <c r="AKE52" s="145"/>
      <c r="AKF52" s="145"/>
      <c r="AKG52" s="145"/>
      <c r="AKH52" s="145"/>
      <c r="AKI52" s="145"/>
      <c r="AKJ52" s="145"/>
      <c r="AKK52" s="145"/>
      <c r="AKL52" s="145"/>
      <c r="AKM52" s="145"/>
      <c r="AKN52" s="145"/>
      <c r="AKO52" s="145"/>
      <c r="AKP52" s="145"/>
      <c r="AKQ52" s="145"/>
      <c r="AKR52" s="145"/>
      <c r="AKS52" s="145"/>
      <c r="AKT52" s="145"/>
      <c r="AKU52" s="145"/>
      <c r="AKV52" s="145"/>
      <c r="AKW52" s="145"/>
      <c r="AKX52" s="145"/>
      <c r="AKY52" s="145"/>
      <c r="AKZ52" s="145"/>
      <c r="ALA52" s="145"/>
      <c r="ALB52" s="145"/>
      <c r="ALC52" s="145"/>
      <c r="ALD52" s="145"/>
      <c r="ALE52" s="145"/>
      <c r="ALF52" s="145"/>
      <c r="ALG52" s="145"/>
      <c r="ALH52" s="145"/>
      <c r="ALI52" s="145"/>
      <c r="ALJ52" s="145"/>
      <c r="ALK52" s="145"/>
      <c r="ALL52" s="145"/>
      <c r="ALM52" s="145"/>
      <c r="ALN52" s="145"/>
      <c r="ALO52" s="145"/>
      <c r="ALP52" s="145"/>
      <c r="ALQ52" s="145"/>
      <c r="ALR52" s="145"/>
      <c r="ALS52" s="145"/>
      <c r="ALT52" s="145"/>
      <c r="ALU52" s="145"/>
      <c r="ALV52" s="145"/>
      <c r="ALW52" s="145"/>
      <c r="ALX52" s="145"/>
      <c r="ALY52" s="145"/>
      <c r="ALZ52" s="145"/>
      <c r="AMA52" s="145"/>
      <c r="AMB52" s="145"/>
      <c r="AMC52" s="145"/>
      <c r="AMD52" s="145"/>
      <c r="AME52" s="145"/>
      <c r="AMF52" s="145"/>
      <c r="AMG52" s="145"/>
      <c r="AMH52" s="145"/>
      <c r="AMI52" s="145"/>
      <c r="AMJ52" s="145"/>
      <c r="AMK52" s="145"/>
      <c r="AML52" s="145"/>
    </row>
    <row r="53" spans="1:1026" s="131" customFormat="1">
      <c r="A53" s="145" t="str">
        <f t="shared" si="0"/>
        <v>LOAN.CEO_DECLINED</v>
      </c>
      <c r="B53" s="134">
        <f t="shared" si="4"/>
        <v>110049</v>
      </c>
      <c r="C53" s="146">
        <v>0</v>
      </c>
      <c r="D53" s="146">
        <v>1</v>
      </c>
      <c r="E53" s="146">
        <f t="shared" si="1"/>
        <v>100000</v>
      </c>
      <c r="F53" s="146">
        <v>100000</v>
      </c>
      <c r="G53" s="146" t="s">
        <v>34</v>
      </c>
      <c r="H53" s="146">
        <v>100000</v>
      </c>
      <c r="I53" s="145" t="s">
        <v>505</v>
      </c>
      <c r="J53" s="146">
        <f>VLOOKUP(I53,T_FSM_TYPE!$A:$B,2,0)</f>
        <v>110000</v>
      </c>
      <c r="K53" s="131" t="s">
        <v>537</v>
      </c>
      <c r="L53" s="145" t="s">
        <v>37</v>
      </c>
      <c r="M53" s="215" t="str">
        <f t="shared" si="2"/>
        <v>CEO_DECLINED</v>
      </c>
      <c r="N53" s="145" t="str">
        <f t="shared" si="3"/>
        <v>INSERT INTO T_FSM_STATE VALUES(110049, 0, 1, 100000, 100000, GETDATE(), 100000, 110000, 'CEO_DECLINED', '?' ,'CEO_DECLINED')</v>
      </c>
      <c r="O53" s="145"/>
      <c r="P53" s="145"/>
      <c r="Q53" s="145"/>
      <c r="R53" s="145"/>
      <c r="S53" s="145"/>
      <c r="T53" s="145"/>
      <c r="U53" s="145"/>
      <c r="V53" s="145"/>
      <c r="W53" s="145"/>
      <c r="X53" s="145"/>
      <c r="Y53" s="145"/>
      <c r="Z53" s="145"/>
      <c r="AA53" s="145"/>
      <c r="AB53" s="145"/>
      <c r="AC53" s="145"/>
      <c r="AD53" s="145"/>
      <c r="AE53" s="145"/>
      <c r="AF53" s="145"/>
      <c r="AG53" s="145"/>
      <c r="AH53" s="145"/>
      <c r="AI53" s="145"/>
      <c r="AJ53" s="145"/>
      <c r="AK53" s="145"/>
      <c r="AL53" s="145"/>
      <c r="AM53" s="145"/>
      <c r="AN53" s="145"/>
      <c r="AO53" s="145"/>
      <c r="AP53" s="145"/>
      <c r="AQ53" s="145"/>
      <c r="AR53" s="145"/>
      <c r="AS53" s="145"/>
      <c r="AT53" s="145"/>
      <c r="AU53" s="145"/>
      <c r="AV53" s="145"/>
      <c r="AW53" s="145"/>
      <c r="AX53" s="145"/>
      <c r="AY53" s="145"/>
      <c r="AZ53" s="145"/>
      <c r="BA53" s="145"/>
      <c r="BB53" s="145"/>
      <c r="BC53" s="145"/>
      <c r="BD53" s="145"/>
      <c r="BE53" s="145"/>
      <c r="BF53" s="145"/>
      <c r="BG53" s="145"/>
      <c r="BH53" s="145"/>
      <c r="BI53" s="145"/>
      <c r="BJ53" s="145"/>
      <c r="BK53" s="145"/>
      <c r="BL53" s="145"/>
      <c r="BM53" s="145"/>
      <c r="BN53" s="145"/>
      <c r="BO53" s="145"/>
      <c r="BP53" s="145"/>
      <c r="BQ53" s="145"/>
      <c r="BR53" s="145"/>
      <c r="BS53" s="145"/>
      <c r="BT53" s="145"/>
      <c r="BU53" s="145"/>
      <c r="BV53" s="145"/>
      <c r="BW53" s="145"/>
      <c r="BX53" s="145"/>
      <c r="BY53" s="145"/>
      <c r="BZ53" s="145"/>
      <c r="CA53" s="145"/>
      <c r="CB53" s="145"/>
      <c r="CC53" s="145"/>
      <c r="CD53" s="145"/>
      <c r="CE53" s="145"/>
      <c r="CF53" s="145"/>
      <c r="CG53" s="145"/>
      <c r="CH53" s="145"/>
      <c r="CI53" s="145"/>
      <c r="CJ53" s="145"/>
      <c r="CK53" s="145"/>
      <c r="CL53" s="145"/>
      <c r="CM53" s="145"/>
      <c r="CN53" s="145"/>
      <c r="CO53" s="145"/>
      <c r="CP53" s="145"/>
      <c r="CQ53" s="145"/>
      <c r="CR53" s="145"/>
      <c r="CS53" s="145"/>
      <c r="CT53" s="145"/>
      <c r="CU53" s="145"/>
      <c r="CV53" s="145"/>
      <c r="CW53" s="145"/>
      <c r="CX53" s="145"/>
      <c r="CY53" s="145"/>
      <c r="CZ53" s="145"/>
      <c r="DA53" s="145"/>
      <c r="DB53" s="145"/>
      <c r="DC53" s="145"/>
      <c r="DD53" s="145"/>
      <c r="DE53" s="145"/>
      <c r="DF53" s="145"/>
      <c r="DG53" s="145"/>
      <c r="DH53" s="145"/>
      <c r="DI53" s="145"/>
      <c r="DJ53" s="145"/>
      <c r="DK53" s="145"/>
      <c r="DL53" s="145"/>
      <c r="DM53" s="145"/>
      <c r="DN53" s="145"/>
      <c r="DO53" s="145"/>
      <c r="DP53" s="145"/>
      <c r="DQ53" s="145"/>
      <c r="DR53" s="145"/>
      <c r="DS53" s="145"/>
      <c r="DT53" s="145"/>
      <c r="DU53" s="145"/>
      <c r="DV53" s="145"/>
      <c r="DW53" s="145"/>
      <c r="DX53" s="145"/>
      <c r="DY53" s="145"/>
      <c r="DZ53" s="145"/>
      <c r="EA53" s="145"/>
      <c r="EB53" s="145"/>
      <c r="EC53" s="145"/>
      <c r="ED53" s="145"/>
      <c r="EE53" s="145"/>
      <c r="EF53" s="145"/>
      <c r="EG53" s="145"/>
      <c r="EH53" s="145"/>
      <c r="EI53" s="145"/>
      <c r="EJ53" s="145"/>
      <c r="EK53" s="145"/>
      <c r="EL53" s="145"/>
      <c r="EM53" s="145"/>
      <c r="EN53" s="145"/>
      <c r="EO53" s="145"/>
      <c r="EP53" s="145"/>
      <c r="EQ53" s="145"/>
      <c r="ER53" s="145"/>
      <c r="ES53" s="145"/>
      <c r="ET53" s="145"/>
      <c r="EU53" s="145"/>
      <c r="EV53" s="145"/>
      <c r="EW53" s="145"/>
      <c r="EX53" s="145"/>
      <c r="EY53" s="145"/>
      <c r="EZ53" s="145"/>
      <c r="FA53" s="145"/>
      <c r="FB53" s="145"/>
      <c r="FC53" s="145"/>
      <c r="FD53" s="145"/>
      <c r="FE53" s="145"/>
      <c r="FF53" s="145"/>
      <c r="FG53" s="145"/>
      <c r="FH53" s="145"/>
      <c r="FI53" s="145"/>
      <c r="FJ53" s="145"/>
      <c r="FK53" s="145"/>
      <c r="FL53" s="145"/>
      <c r="FM53" s="145"/>
      <c r="FN53" s="145"/>
      <c r="FO53" s="145"/>
      <c r="FP53" s="145"/>
      <c r="FQ53" s="145"/>
      <c r="FR53" s="145"/>
      <c r="FS53" s="145"/>
      <c r="FT53" s="145"/>
      <c r="FU53" s="145"/>
      <c r="FV53" s="145"/>
      <c r="FW53" s="145"/>
      <c r="FX53" s="145"/>
      <c r="FY53" s="145"/>
      <c r="FZ53" s="145"/>
      <c r="GA53" s="145"/>
      <c r="GB53" s="145"/>
      <c r="GC53" s="145"/>
      <c r="GD53" s="145"/>
      <c r="GE53" s="145"/>
      <c r="GF53" s="145"/>
      <c r="GG53" s="145"/>
      <c r="GH53" s="145"/>
      <c r="GI53" s="145"/>
      <c r="GJ53" s="145"/>
      <c r="GK53" s="145"/>
      <c r="GL53" s="145"/>
      <c r="GM53" s="145"/>
      <c r="GN53" s="145"/>
      <c r="GO53" s="145"/>
      <c r="GP53" s="145"/>
      <c r="GQ53" s="145"/>
      <c r="GR53" s="145"/>
      <c r="GS53" s="145"/>
      <c r="GT53" s="145"/>
      <c r="GU53" s="145"/>
      <c r="GV53" s="145"/>
      <c r="GW53" s="145"/>
      <c r="GX53" s="145"/>
      <c r="GY53" s="145"/>
      <c r="GZ53" s="145"/>
      <c r="HA53" s="145"/>
      <c r="HB53" s="145"/>
      <c r="HC53" s="145"/>
      <c r="HD53" s="145"/>
      <c r="HE53" s="145"/>
      <c r="HF53" s="145"/>
      <c r="HG53" s="145"/>
      <c r="HH53" s="145"/>
      <c r="HI53" s="145"/>
      <c r="HJ53" s="145"/>
      <c r="HK53" s="145"/>
      <c r="HL53" s="145"/>
      <c r="HM53" s="145"/>
      <c r="HN53" s="145"/>
      <c r="HO53" s="145"/>
      <c r="HP53" s="145"/>
      <c r="HQ53" s="145"/>
      <c r="HR53" s="145"/>
      <c r="HS53" s="145"/>
      <c r="HT53" s="145"/>
      <c r="HU53" s="145"/>
      <c r="HV53" s="145"/>
      <c r="HW53" s="145"/>
      <c r="HX53" s="145"/>
      <c r="HY53" s="145"/>
      <c r="HZ53" s="145"/>
      <c r="IA53" s="145"/>
      <c r="IB53" s="145"/>
      <c r="IC53" s="145"/>
      <c r="ID53" s="145"/>
      <c r="IE53" s="145"/>
      <c r="IF53" s="145"/>
      <c r="IG53" s="145"/>
      <c r="IH53" s="145"/>
      <c r="II53" s="145"/>
      <c r="IJ53" s="145"/>
      <c r="IK53" s="145"/>
      <c r="IL53" s="145"/>
      <c r="IM53" s="145"/>
      <c r="IN53" s="145"/>
      <c r="IO53" s="145"/>
      <c r="IP53" s="145"/>
      <c r="IQ53" s="145"/>
      <c r="IR53" s="145"/>
      <c r="IS53" s="145"/>
      <c r="IT53" s="145"/>
      <c r="IU53" s="145"/>
      <c r="IV53" s="145"/>
      <c r="IW53" s="145"/>
      <c r="IX53" s="145"/>
      <c r="IY53" s="145"/>
      <c r="IZ53" s="145"/>
      <c r="JA53" s="145"/>
      <c r="JB53" s="145"/>
      <c r="JC53" s="145"/>
      <c r="JD53" s="145"/>
      <c r="JE53" s="145"/>
      <c r="JF53" s="145"/>
      <c r="JG53" s="145"/>
      <c r="JH53" s="145"/>
      <c r="JI53" s="145"/>
      <c r="JJ53" s="145"/>
      <c r="JK53" s="145"/>
      <c r="JL53" s="145"/>
      <c r="JM53" s="145"/>
      <c r="JN53" s="145"/>
      <c r="JO53" s="145"/>
      <c r="JP53" s="145"/>
      <c r="JQ53" s="145"/>
      <c r="JR53" s="145"/>
      <c r="JS53" s="145"/>
      <c r="JT53" s="145"/>
      <c r="JU53" s="145"/>
      <c r="JV53" s="145"/>
      <c r="JW53" s="145"/>
      <c r="JX53" s="145"/>
      <c r="JY53" s="145"/>
      <c r="JZ53" s="145"/>
      <c r="KA53" s="145"/>
      <c r="KB53" s="145"/>
      <c r="KC53" s="145"/>
      <c r="KD53" s="145"/>
      <c r="KE53" s="145"/>
      <c r="KF53" s="145"/>
      <c r="KG53" s="145"/>
      <c r="KH53" s="145"/>
      <c r="KI53" s="145"/>
      <c r="KJ53" s="145"/>
      <c r="KK53" s="145"/>
      <c r="KL53" s="145"/>
      <c r="KM53" s="145"/>
      <c r="KN53" s="145"/>
      <c r="KO53" s="145"/>
      <c r="KP53" s="145"/>
      <c r="KQ53" s="145"/>
      <c r="KR53" s="145"/>
      <c r="KS53" s="145"/>
      <c r="KT53" s="145"/>
      <c r="KU53" s="145"/>
      <c r="KV53" s="145"/>
      <c r="KW53" s="145"/>
      <c r="KX53" s="145"/>
      <c r="KY53" s="145"/>
      <c r="KZ53" s="145"/>
      <c r="LA53" s="145"/>
      <c r="LB53" s="145"/>
      <c r="LC53" s="145"/>
      <c r="LD53" s="145"/>
      <c r="LE53" s="145"/>
      <c r="LF53" s="145"/>
      <c r="LG53" s="145"/>
      <c r="LH53" s="145"/>
      <c r="LI53" s="145"/>
      <c r="LJ53" s="145"/>
      <c r="LK53" s="145"/>
      <c r="LL53" s="145"/>
      <c r="LM53" s="145"/>
      <c r="LN53" s="145"/>
      <c r="LO53" s="145"/>
      <c r="LP53" s="145"/>
      <c r="LQ53" s="145"/>
      <c r="LR53" s="145"/>
      <c r="LS53" s="145"/>
      <c r="LT53" s="145"/>
      <c r="LU53" s="145"/>
      <c r="LV53" s="145"/>
      <c r="LW53" s="145"/>
      <c r="LX53" s="145"/>
      <c r="LY53" s="145"/>
      <c r="LZ53" s="145"/>
      <c r="MA53" s="145"/>
      <c r="MB53" s="145"/>
      <c r="MC53" s="145"/>
      <c r="MD53" s="145"/>
      <c r="ME53" s="145"/>
      <c r="MF53" s="145"/>
      <c r="MG53" s="145"/>
      <c r="MH53" s="145"/>
      <c r="MI53" s="145"/>
      <c r="MJ53" s="145"/>
      <c r="MK53" s="145"/>
      <c r="ML53" s="145"/>
      <c r="MM53" s="145"/>
      <c r="MN53" s="145"/>
      <c r="MO53" s="145"/>
      <c r="MP53" s="145"/>
      <c r="MQ53" s="145"/>
      <c r="MR53" s="145"/>
      <c r="MS53" s="145"/>
      <c r="MT53" s="145"/>
      <c r="MU53" s="145"/>
      <c r="MV53" s="145"/>
      <c r="MW53" s="145"/>
      <c r="MX53" s="145"/>
      <c r="MY53" s="145"/>
      <c r="MZ53" s="145"/>
      <c r="NA53" s="145"/>
      <c r="NB53" s="145"/>
      <c r="NC53" s="145"/>
      <c r="ND53" s="145"/>
      <c r="NE53" s="145"/>
      <c r="NF53" s="145"/>
      <c r="NG53" s="145"/>
      <c r="NH53" s="145"/>
      <c r="NI53" s="145"/>
      <c r="NJ53" s="145"/>
      <c r="NK53" s="145"/>
      <c r="NL53" s="145"/>
      <c r="NM53" s="145"/>
      <c r="NN53" s="145"/>
      <c r="NO53" s="145"/>
      <c r="NP53" s="145"/>
      <c r="NQ53" s="145"/>
      <c r="NR53" s="145"/>
      <c r="NS53" s="145"/>
      <c r="NT53" s="145"/>
      <c r="NU53" s="145"/>
      <c r="NV53" s="145"/>
      <c r="NW53" s="145"/>
      <c r="NX53" s="145"/>
      <c r="NY53" s="145"/>
      <c r="NZ53" s="145"/>
      <c r="OA53" s="145"/>
      <c r="OB53" s="145"/>
      <c r="OC53" s="145"/>
      <c r="OD53" s="145"/>
      <c r="OE53" s="145"/>
      <c r="OF53" s="145"/>
      <c r="OG53" s="145"/>
      <c r="OH53" s="145"/>
      <c r="OI53" s="145"/>
      <c r="OJ53" s="145"/>
      <c r="OK53" s="145"/>
      <c r="OL53" s="145"/>
      <c r="OM53" s="145"/>
      <c r="ON53" s="145"/>
      <c r="OO53" s="145"/>
      <c r="OP53" s="145"/>
      <c r="OQ53" s="145"/>
      <c r="OR53" s="145"/>
      <c r="OS53" s="145"/>
      <c r="OT53" s="145"/>
      <c r="OU53" s="145"/>
      <c r="OV53" s="145"/>
      <c r="OW53" s="145"/>
      <c r="OX53" s="145"/>
      <c r="OY53" s="145"/>
      <c r="OZ53" s="145"/>
      <c r="PA53" s="145"/>
      <c r="PB53" s="145"/>
      <c r="PC53" s="145"/>
      <c r="PD53" s="145"/>
      <c r="PE53" s="145"/>
      <c r="PF53" s="145"/>
      <c r="PG53" s="145"/>
      <c r="PH53" s="145"/>
      <c r="PI53" s="145"/>
      <c r="PJ53" s="145"/>
      <c r="PK53" s="145"/>
      <c r="PL53" s="145"/>
      <c r="PM53" s="145"/>
      <c r="PN53" s="145"/>
      <c r="PO53" s="145"/>
      <c r="PP53" s="145"/>
      <c r="PQ53" s="145"/>
      <c r="PR53" s="145"/>
      <c r="PS53" s="145"/>
      <c r="PT53" s="145"/>
      <c r="PU53" s="145"/>
      <c r="PV53" s="145"/>
      <c r="PW53" s="145"/>
      <c r="PX53" s="145"/>
      <c r="PY53" s="145"/>
      <c r="PZ53" s="145"/>
      <c r="QA53" s="145"/>
      <c r="QB53" s="145"/>
      <c r="QC53" s="145"/>
      <c r="QD53" s="145"/>
      <c r="QE53" s="145"/>
      <c r="QF53" s="145"/>
      <c r="QG53" s="145"/>
      <c r="QH53" s="145"/>
      <c r="QI53" s="145"/>
      <c r="QJ53" s="145"/>
      <c r="QK53" s="145"/>
      <c r="QL53" s="145"/>
      <c r="QM53" s="145"/>
      <c r="QN53" s="145"/>
      <c r="QO53" s="145"/>
      <c r="QP53" s="145"/>
      <c r="QQ53" s="145"/>
      <c r="QR53" s="145"/>
      <c r="QS53" s="145"/>
      <c r="QT53" s="145"/>
      <c r="QU53" s="145"/>
      <c r="QV53" s="145"/>
      <c r="QW53" s="145"/>
      <c r="QX53" s="145"/>
      <c r="QY53" s="145"/>
      <c r="QZ53" s="145"/>
      <c r="RA53" s="145"/>
      <c r="RB53" s="145"/>
      <c r="RC53" s="145"/>
      <c r="RD53" s="145"/>
      <c r="RE53" s="145"/>
      <c r="RF53" s="145"/>
      <c r="RG53" s="145"/>
      <c r="RH53" s="145"/>
      <c r="RI53" s="145"/>
      <c r="RJ53" s="145"/>
      <c r="RK53" s="145"/>
      <c r="RL53" s="145"/>
      <c r="RM53" s="145"/>
      <c r="RN53" s="145"/>
      <c r="RO53" s="145"/>
      <c r="RP53" s="145"/>
      <c r="RQ53" s="145"/>
      <c r="RR53" s="145"/>
      <c r="RS53" s="145"/>
      <c r="RT53" s="145"/>
      <c r="RU53" s="145"/>
      <c r="RV53" s="145"/>
      <c r="RW53" s="145"/>
      <c r="RX53" s="145"/>
      <c r="RY53" s="145"/>
      <c r="RZ53" s="145"/>
      <c r="SA53" s="145"/>
      <c r="SB53" s="145"/>
      <c r="SC53" s="145"/>
      <c r="SD53" s="145"/>
      <c r="SE53" s="145"/>
      <c r="SF53" s="145"/>
      <c r="SG53" s="145"/>
      <c r="SH53" s="145"/>
      <c r="SI53" s="145"/>
      <c r="SJ53" s="145"/>
      <c r="SK53" s="145"/>
      <c r="SL53" s="145"/>
      <c r="SM53" s="145"/>
      <c r="SN53" s="145"/>
      <c r="SO53" s="145"/>
      <c r="SP53" s="145"/>
      <c r="SQ53" s="145"/>
      <c r="SR53" s="145"/>
      <c r="SS53" s="145"/>
      <c r="ST53" s="145"/>
      <c r="SU53" s="145"/>
      <c r="SV53" s="145"/>
      <c r="SW53" s="145"/>
      <c r="SX53" s="145"/>
      <c r="SY53" s="145"/>
      <c r="SZ53" s="145"/>
      <c r="TA53" s="145"/>
      <c r="TB53" s="145"/>
      <c r="TC53" s="145"/>
      <c r="TD53" s="145"/>
      <c r="TE53" s="145"/>
      <c r="TF53" s="145"/>
      <c r="TG53" s="145"/>
      <c r="TH53" s="145"/>
      <c r="TI53" s="145"/>
      <c r="TJ53" s="145"/>
      <c r="TK53" s="145"/>
      <c r="TL53" s="145"/>
      <c r="TM53" s="145"/>
      <c r="TN53" s="145"/>
      <c r="TO53" s="145"/>
      <c r="TP53" s="145"/>
      <c r="TQ53" s="145"/>
      <c r="TR53" s="145"/>
      <c r="TS53" s="145"/>
      <c r="TT53" s="145"/>
      <c r="TU53" s="145"/>
      <c r="TV53" s="145"/>
      <c r="TW53" s="145"/>
      <c r="TX53" s="145"/>
      <c r="TY53" s="145"/>
      <c r="TZ53" s="145"/>
      <c r="UA53" s="145"/>
      <c r="UB53" s="145"/>
      <c r="UC53" s="145"/>
      <c r="UD53" s="145"/>
      <c r="UE53" s="145"/>
      <c r="UF53" s="145"/>
      <c r="UG53" s="145"/>
      <c r="UH53" s="145"/>
      <c r="UI53" s="145"/>
      <c r="UJ53" s="145"/>
      <c r="UK53" s="145"/>
      <c r="UL53" s="145"/>
      <c r="UM53" s="145"/>
      <c r="UN53" s="145"/>
      <c r="UO53" s="145"/>
      <c r="UP53" s="145"/>
      <c r="UQ53" s="145"/>
      <c r="UR53" s="145"/>
      <c r="US53" s="145"/>
      <c r="UT53" s="145"/>
      <c r="UU53" s="145"/>
      <c r="UV53" s="145"/>
      <c r="UW53" s="145"/>
      <c r="UX53" s="145"/>
      <c r="UY53" s="145"/>
      <c r="UZ53" s="145"/>
      <c r="VA53" s="145"/>
      <c r="VB53" s="145"/>
      <c r="VC53" s="145"/>
      <c r="VD53" s="145"/>
      <c r="VE53" s="145"/>
      <c r="VF53" s="145"/>
      <c r="VG53" s="145"/>
      <c r="VH53" s="145"/>
      <c r="VI53" s="145"/>
      <c r="VJ53" s="145"/>
      <c r="VK53" s="145"/>
      <c r="VL53" s="145"/>
      <c r="VM53" s="145"/>
      <c r="VN53" s="145"/>
      <c r="VO53" s="145"/>
      <c r="VP53" s="145"/>
      <c r="VQ53" s="145"/>
      <c r="VR53" s="145"/>
      <c r="VS53" s="145"/>
      <c r="VT53" s="145"/>
      <c r="VU53" s="145"/>
      <c r="VV53" s="145"/>
      <c r="VW53" s="145"/>
      <c r="VX53" s="145"/>
      <c r="VY53" s="145"/>
      <c r="VZ53" s="145"/>
      <c r="WA53" s="145"/>
      <c r="WB53" s="145"/>
      <c r="WC53" s="145"/>
      <c r="WD53" s="145"/>
      <c r="WE53" s="145"/>
      <c r="WF53" s="145"/>
      <c r="WG53" s="145"/>
      <c r="WH53" s="145"/>
      <c r="WI53" s="145"/>
      <c r="WJ53" s="145"/>
      <c r="WK53" s="145"/>
      <c r="WL53" s="145"/>
      <c r="WM53" s="145"/>
      <c r="WN53" s="145"/>
      <c r="WO53" s="145"/>
      <c r="WP53" s="145"/>
      <c r="WQ53" s="145"/>
      <c r="WR53" s="145"/>
      <c r="WS53" s="145"/>
      <c r="WT53" s="145"/>
      <c r="WU53" s="145"/>
      <c r="WV53" s="145"/>
      <c r="WW53" s="145"/>
      <c r="WX53" s="145"/>
      <c r="WY53" s="145"/>
      <c r="WZ53" s="145"/>
      <c r="XA53" s="145"/>
      <c r="XB53" s="145"/>
      <c r="XC53" s="145"/>
      <c r="XD53" s="145"/>
      <c r="XE53" s="145"/>
      <c r="XF53" s="145"/>
      <c r="XG53" s="145"/>
      <c r="XH53" s="145"/>
      <c r="XI53" s="145"/>
      <c r="XJ53" s="145"/>
      <c r="XK53" s="145"/>
      <c r="XL53" s="145"/>
      <c r="XM53" s="145"/>
      <c r="XN53" s="145"/>
      <c r="XO53" s="145"/>
      <c r="XP53" s="145"/>
      <c r="XQ53" s="145"/>
      <c r="XR53" s="145"/>
      <c r="XS53" s="145"/>
      <c r="XT53" s="145"/>
      <c r="XU53" s="145"/>
      <c r="XV53" s="145"/>
      <c r="XW53" s="145"/>
      <c r="XX53" s="145"/>
      <c r="XY53" s="145"/>
      <c r="XZ53" s="145"/>
      <c r="YA53" s="145"/>
      <c r="YB53" s="145"/>
      <c r="YC53" s="145"/>
      <c r="YD53" s="145"/>
      <c r="YE53" s="145"/>
      <c r="YF53" s="145"/>
      <c r="YG53" s="145"/>
      <c r="YH53" s="145"/>
      <c r="YI53" s="145"/>
      <c r="YJ53" s="145"/>
      <c r="YK53" s="145"/>
      <c r="YL53" s="145"/>
      <c r="YM53" s="145"/>
      <c r="YN53" s="145"/>
      <c r="YO53" s="145"/>
      <c r="YP53" s="145"/>
      <c r="YQ53" s="145"/>
      <c r="YR53" s="145"/>
      <c r="YS53" s="145"/>
      <c r="YT53" s="145"/>
      <c r="YU53" s="145"/>
      <c r="YV53" s="145"/>
      <c r="YW53" s="145"/>
      <c r="YX53" s="145"/>
      <c r="YY53" s="145"/>
      <c r="YZ53" s="145"/>
      <c r="ZA53" s="145"/>
      <c r="ZB53" s="145"/>
      <c r="ZC53" s="145"/>
      <c r="ZD53" s="145"/>
      <c r="ZE53" s="145"/>
      <c r="ZF53" s="145"/>
      <c r="ZG53" s="145"/>
      <c r="ZH53" s="145"/>
      <c r="ZI53" s="145"/>
      <c r="ZJ53" s="145"/>
      <c r="ZK53" s="145"/>
      <c r="ZL53" s="145"/>
      <c r="ZM53" s="145"/>
      <c r="ZN53" s="145"/>
      <c r="ZO53" s="145"/>
      <c r="ZP53" s="145"/>
      <c r="ZQ53" s="145"/>
      <c r="ZR53" s="145"/>
      <c r="ZS53" s="145"/>
      <c r="ZT53" s="145"/>
      <c r="ZU53" s="145"/>
      <c r="ZV53" s="145"/>
      <c r="ZW53" s="145"/>
      <c r="ZX53" s="145"/>
      <c r="ZY53" s="145"/>
      <c r="ZZ53" s="145"/>
      <c r="AAA53" s="145"/>
      <c r="AAB53" s="145"/>
      <c r="AAC53" s="145"/>
      <c r="AAD53" s="145"/>
      <c r="AAE53" s="145"/>
      <c r="AAF53" s="145"/>
      <c r="AAG53" s="145"/>
      <c r="AAH53" s="145"/>
      <c r="AAI53" s="145"/>
      <c r="AAJ53" s="145"/>
      <c r="AAK53" s="145"/>
      <c r="AAL53" s="145"/>
      <c r="AAM53" s="145"/>
      <c r="AAN53" s="145"/>
      <c r="AAO53" s="145"/>
      <c r="AAP53" s="145"/>
      <c r="AAQ53" s="145"/>
      <c r="AAR53" s="145"/>
      <c r="AAS53" s="145"/>
      <c r="AAT53" s="145"/>
      <c r="AAU53" s="145"/>
      <c r="AAV53" s="145"/>
      <c r="AAW53" s="145"/>
      <c r="AAX53" s="145"/>
      <c r="AAY53" s="145"/>
      <c r="AAZ53" s="145"/>
      <c r="ABA53" s="145"/>
      <c r="ABB53" s="145"/>
      <c r="ABC53" s="145"/>
      <c r="ABD53" s="145"/>
      <c r="ABE53" s="145"/>
      <c r="ABF53" s="145"/>
      <c r="ABG53" s="145"/>
      <c r="ABH53" s="145"/>
      <c r="ABI53" s="145"/>
      <c r="ABJ53" s="145"/>
      <c r="ABK53" s="145"/>
      <c r="ABL53" s="145"/>
      <c r="ABM53" s="145"/>
      <c r="ABN53" s="145"/>
      <c r="ABO53" s="145"/>
      <c r="ABP53" s="145"/>
      <c r="ABQ53" s="145"/>
      <c r="ABR53" s="145"/>
      <c r="ABS53" s="145"/>
      <c r="ABT53" s="145"/>
      <c r="ABU53" s="145"/>
      <c r="ABV53" s="145"/>
      <c r="ABW53" s="145"/>
      <c r="ABX53" s="145"/>
      <c r="ABY53" s="145"/>
      <c r="ABZ53" s="145"/>
      <c r="ACA53" s="145"/>
      <c r="ACB53" s="145"/>
      <c r="ACC53" s="145"/>
      <c r="ACD53" s="145"/>
      <c r="ACE53" s="145"/>
      <c r="ACF53" s="145"/>
      <c r="ACG53" s="145"/>
      <c r="ACH53" s="145"/>
      <c r="ACI53" s="145"/>
      <c r="ACJ53" s="145"/>
      <c r="ACK53" s="145"/>
      <c r="ACL53" s="145"/>
      <c r="ACM53" s="145"/>
      <c r="ACN53" s="145"/>
      <c r="ACO53" s="145"/>
      <c r="ACP53" s="145"/>
      <c r="ACQ53" s="145"/>
      <c r="ACR53" s="145"/>
      <c r="ACS53" s="145"/>
      <c r="ACT53" s="145"/>
      <c r="ACU53" s="145"/>
      <c r="ACV53" s="145"/>
      <c r="ACW53" s="145"/>
      <c r="ACX53" s="145"/>
      <c r="ACY53" s="145"/>
      <c r="ACZ53" s="145"/>
      <c r="ADA53" s="145"/>
      <c r="ADB53" s="145"/>
      <c r="ADC53" s="145"/>
      <c r="ADD53" s="145"/>
      <c r="ADE53" s="145"/>
      <c r="ADF53" s="145"/>
      <c r="ADG53" s="145"/>
      <c r="ADH53" s="145"/>
      <c r="ADI53" s="145"/>
      <c r="ADJ53" s="145"/>
      <c r="ADK53" s="145"/>
      <c r="ADL53" s="145"/>
      <c r="ADM53" s="145"/>
      <c r="ADN53" s="145"/>
      <c r="ADO53" s="145"/>
      <c r="ADP53" s="145"/>
      <c r="ADQ53" s="145"/>
      <c r="ADR53" s="145"/>
      <c r="ADS53" s="145"/>
      <c r="ADT53" s="145"/>
      <c r="ADU53" s="145"/>
      <c r="ADV53" s="145"/>
      <c r="ADW53" s="145"/>
      <c r="ADX53" s="145"/>
      <c r="ADY53" s="145"/>
      <c r="ADZ53" s="145"/>
      <c r="AEA53" s="145"/>
      <c r="AEB53" s="145"/>
      <c r="AEC53" s="145"/>
      <c r="AED53" s="145"/>
      <c r="AEE53" s="145"/>
      <c r="AEF53" s="145"/>
      <c r="AEG53" s="145"/>
      <c r="AEH53" s="145"/>
      <c r="AEI53" s="145"/>
      <c r="AEJ53" s="145"/>
      <c r="AEK53" s="145"/>
      <c r="AEL53" s="145"/>
      <c r="AEM53" s="145"/>
      <c r="AEN53" s="145"/>
      <c r="AEO53" s="145"/>
      <c r="AEP53" s="145"/>
      <c r="AEQ53" s="145"/>
      <c r="AER53" s="145"/>
      <c r="AES53" s="145"/>
      <c r="AET53" s="145"/>
      <c r="AEU53" s="145"/>
      <c r="AEV53" s="145"/>
      <c r="AEW53" s="145"/>
      <c r="AEX53" s="145"/>
      <c r="AEY53" s="145"/>
      <c r="AEZ53" s="145"/>
      <c r="AFA53" s="145"/>
      <c r="AFB53" s="145"/>
      <c r="AFC53" s="145"/>
      <c r="AFD53" s="145"/>
      <c r="AFE53" s="145"/>
      <c r="AFF53" s="145"/>
      <c r="AFG53" s="145"/>
      <c r="AFH53" s="145"/>
      <c r="AFI53" s="145"/>
      <c r="AFJ53" s="145"/>
      <c r="AFK53" s="145"/>
      <c r="AFL53" s="145"/>
      <c r="AFM53" s="145"/>
      <c r="AFN53" s="145"/>
      <c r="AFO53" s="145"/>
      <c r="AFP53" s="145"/>
      <c r="AFQ53" s="145"/>
      <c r="AFR53" s="145"/>
      <c r="AFS53" s="145"/>
      <c r="AFT53" s="145"/>
      <c r="AFU53" s="145"/>
      <c r="AFV53" s="145"/>
      <c r="AFW53" s="145"/>
      <c r="AFX53" s="145"/>
      <c r="AFY53" s="145"/>
      <c r="AFZ53" s="145"/>
      <c r="AGA53" s="145"/>
      <c r="AGB53" s="145"/>
      <c r="AGC53" s="145"/>
      <c r="AGD53" s="145"/>
      <c r="AGE53" s="145"/>
      <c r="AGF53" s="145"/>
      <c r="AGG53" s="145"/>
      <c r="AGH53" s="145"/>
      <c r="AGI53" s="145"/>
      <c r="AGJ53" s="145"/>
      <c r="AGK53" s="145"/>
      <c r="AGL53" s="145"/>
      <c r="AGM53" s="145"/>
      <c r="AGN53" s="145"/>
      <c r="AGO53" s="145"/>
      <c r="AGP53" s="145"/>
      <c r="AGQ53" s="145"/>
      <c r="AGR53" s="145"/>
      <c r="AGS53" s="145"/>
      <c r="AGT53" s="145"/>
      <c r="AGU53" s="145"/>
      <c r="AGV53" s="145"/>
      <c r="AGW53" s="145"/>
      <c r="AGX53" s="145"/>
      <c r="AGY53" s="145"/>
      <c r="AGZ53" s="145"/>
      <c r="AHA53" s="145"/>
      <c r="AHB53" s="145"/>
      <c r="AHC53" s="145"/>
      <c r="AHD53" s="145"/>
      <c r="AHE53" s="145"/>
      <c r="AHF53" s="145"/>
      <c r="AHG53" s="145"/>
      <c r="AHH53" s="145"/>
      <c r="AHI53" s="145"/>
      <c r="AHJ53" s="145"/>
      <c r="AHK53" s="145"/>
      <c r="AHL53" s="145"/>
      <c r="AHM53" s="145"/>
      <c r="AHN53" s="145"/>
      <c r="AHO53" s="145"/>
      <c r="AHP53" s="145"/>
      <c r="AHQ53" s="145"/>
      <c r="AHR53" s="145"/>
      <c r="AHS53" s="145"/>
      <c r="AHT53" s="145"/>
      <c r="AHU53" s="145"/>
      <c r="AHV53" s="145"/>
      <c r="AHW53" s="145"/>
      <c r="AHX53" s="145"/>
      <c r="AHY53" s="145"/>
      <c r="AHZ53" s="145"/>
      <c r="AIA53" s="145"/>
      <c r="AIB53" s="145"/>
      <c r="AIC53" s="145"/>
      <c r="AID53" s="145"/>
      <c r="AIE53" s="145"/>
      <c r="AIF53" s="145"/>
      <c r="AIG53" s="145"/>
      <c r="AIH53" s="145"/>
      <c r="AII53" s="145"/>
      <c r="AIJ53" s="145"/>
      <c r="AIK53" s="145"/>
      <c r="AIL53" s="145"/>
      <c r="AIM53" s="145"/>
      <c r="AIN53" s="145"/>
      <c r="AIO53" s="145"/>
      <c r="AIP53" s="145"/>
      <c r="AIQ53" s="145"/>
      <c r="AIR53" s="145"/>
      <c r="AIS53" s="145"/>
      <c r="AIT53" s="145"/>
      <c r="AIU53" s="145"/>
      <c r="AIV53" s="145"/>
      <c r="AIW53" s="145"/>
      <c r="AIX53" s="145"/>
      <c r="AIY53" s="145"/>
      <c r="AIZ53" s="145"/>
      <c r="AJA53" s="145"/>
      <c r="AJB53" s="145"/>
      <c r="AJC53" s="145"/>
      <c r="AJD53" s="145"/>
      <c r="AJE53" s="145"/>
      <c r="AJF53" s="145"/>
      <c r="AJG53" s="145"/>
      <c r="AJH53" s="145"/>
      <c r="AJI53" s="145"/>
      <c r="AJJ53" s="145"/>
      <c r="AJK53" s="145"/>
      <c r="AJL53" s="145"/>
      <c r="AJM53" s="145"/>
      <c r="AJN53" s="145"/>
      <c r="AJO53" s="145"/>
      <c r="AJP53" s="145"/>
      <c r="AJQ53" s="145"/>
      <c r="AJR53" s="145"/>
      <c r="AJS53" s="145"/>
      <c r="AJT53" s="145"/>
      <c r="AJU53" s="145"/>
      <c r="AJV53" s="145"/>
      <c r="AJW53" s="145"/>
      <c r="AJX53" s="145"/>
      <c r="AJY53" s="145"/>
      <c r="AJZ53" s="145"/>
      <c r="AKA53" s="145"/>
      <c r="AKB53" s="145"/>
      <c r="AKC53" s="145"/>
      <c r="AKD53" s="145"/>
      <c r="AKE53" s="145"/>
      <c r="AKF53" s="145"/>
      <c r="AKG53" s="145"/>
      <c r="AKH53" s="145"/>
      <c r="AKI53" s="145"/>
      <c r="AKJ53" s="145"/>
      <c r="AKK53" s="145"/>
      <c r="AKL53" s="145"/>
      <c r="AKM53" s="145"/>
      <c r="AKN53" s="145"/>
      <c r="AKO53" s="145"/>
      <c r="AKP53" s="145"/>
      <c r="AKQ53" s="145"/>
      <c r="AKR53" s="145"/>
      <c r="AKS53" s="145"/>
      <c r="AKT53" s="145"/>
      <c r="AKU53" s="145"/>
      <c r="AKV53" s="145"/>
      <c r="AKW53" s="145"/>
      <c r="AKX53" s="145"/>
      <c r="AKY53" s="145"/>
      <c r="AKZ53" s="145"/>
      <c r="ALA53" s="145"/>
      <c r="ALB53" s="145"/>
      <c r="ALC53" s="145"/>
      <c r="ALD53" s="145"/>
      <c r="ALE53" s="145"/>
      <c r="ALF53" s="145"/>
      <c r="ALG53" s="145"/>
      <c r="ALH53" s="145"/>
      <c r="ALI53" s="145"/>
      <c r="ALJ53" s="145"/>
      <c r="ALK53" s="145"/>
      <c r="ALL53" s="145"/>
      <c r="ALM53" s="145"/>
      <c r="ALN53" s="145"/>
      <c r="ALO53" s="145"/>
      <c r="ALP53" s="145"/>
      <c r="ALQ53" s="145"/>
      <c r="ALR53" s="145"/>
      <c r="ALS53" s="145"/>
      <c r="ALT53" s="145"/>
      <c r="ALU53" s="145"/>
      <c r="ALV53" s="145"/>
      <c r="ALW53" s="145"/>
      <c r="ALX53" s="145"/>
      <c r="ALY53" s="145"/>
      <c r="ALZ53" s="145"/>
      <c r="AMA53" s="145"/>
      <c r="AMB53" s="145"/>
      <c r="AMC53" s="145"/>
      <c r="AMD53" s="145"/>
      <c r="AME53" s="145"/>
      <c r="AMF53" s="145"/>
      <c r="AMG53" s="145"/>
      <c r="AMH53" s="145"/>
      <c r="AMI53" s="145"/>
      <c r="AMJ53" s="145"/>
      <c r="AMK53" s="145"/>
      <c r="AML53" s="145"/>
    </row>
    <row r="54" spans="1:1026" s="131" customFormat="1">
      <c r="A54" s="145" t="str">
        <f t="shared" si="0"/>
        <v>LOAN.CEO_DEFERED</v>
      </c>
      <c r="B54" s="134">
        <f t="shared" si="4"/>
        <v>110050</v>
      </c>
      <c r="C54" s="146">
        <v>0</v>
      </c>
      <c r="D54" s="146">
        <v>1</v>
      </c>
      <c r="E54" s="146">
        <f t="shared" si="1"/>
        <v>100000</v>
      </c>
      <c r="F54" s="146">
        <v>100000</v>
      </c>
      <c r="G54" s="146" t="s">
        <v>34</v>
      </c>
      <c r="H54" s="146">
        <v>100000</v>
      </c>
      <c r="I54" s="145" t="s">
        <v>505</v>
      </c>
      <c r="J54" s="146">
        <f>VLOOKUP(I54,T_FSM_TYPE!$A:$B,2,0)</f>
        <v>110000</v>
      </c>
      <c r="K54" s="131" t="s">
        <v>602</v>
      </c>
      <c r="L54" s="145" t="s">
        <v>37</v>
      </c>
      <c r="M54" s="215" t="str">
        <f t="shared" si="2"/>
        <v>CEO_DEFERED</v>
      </c>
      <c r="N54" s="145" t="str">
        <f t="shared" si="3"/>
        <v>INSERT INTO T_FSM_STATE VALUES(110050, 0, 1, 100000, 100000, GETDATE(), 100000, 110000, 'CEO_DEFERED', '?' ,'CEO_DEFERED')</v>
      </c>
      <c r="O54" s="145"/>
      <c r="P54" s="145"/>
      <c r="Q54" s="145"/>
      <c r="R54" s="145"/>
      <c r="S54" s="145"/>
      <c r="T54" s="145"/>
      <c r="U54" s="145"/>
      <c r="V54" s="145"/>
      <c r="W54" s="145"/>
      <c r="X54" s="145"/>
      <c r="Y54" s="145"/>
      <c r="Z54" s="145"/>
      <c r="AA54" s="145"/>
      <c r="AB54" s="145"/>
      <c r="AC54" s="145"/>
      <c r="AD54" s="145"/>
      <c r="AE54" s="145"/>
      <c r="AF54" s="145"/>
      <c r="AG54" s="145"/>
      <c r="AH54" s="145"/>
      <c r="AI54" s="145"/>
      <c r="AJ54" s="145"/>
      <c r="AK54" s="145"/>
      <c r="AL54" s="145"/>
      <c r="AM54" s="145"/>
      <c r="AN54" s="145"/>
      <c r="AO54" s="145"/>
      <c r="AP54" s="145"/>
      <c r="AQ54" s="145"/>
      <c r="AR54" s="145"/>
      <c r="AS54" s="145"/>
      <c r="AT54" s="145"/>
      <c r="AU54" s="145"/>
      <c r="AV54" s="145"/>
      <c r="AW54" s="145"/>
      <c r="AX54" s="145"/>
      <c r="AY54" s="145"/>
      <c r="AZ54" s="145"/>
      <c r="BA54" s="145"/>
      <c r="BB54" s="145"/>
      <c r="BC54" s="145"/>
      <c r="BD54" s="145"/>
      <c r="BE54" s="145"/>
      <c r="BF54" s="145"/>
      <c r="BG54" s="145"/>
      <c r="BH54" s="145"/>
      <c r="BI54" s="145"/>
      <c r="BJ54" s="145"/>
      <c r="BK54" s="145"/>
      <c r="BL54" s="145"/>
      <c r="BM54" s="145"/>
      <c r="BN54" s="145"/>
      <c r="BO54" s="145"/>
      <c r="BP54" s="145"/>
      <c r="BQ54" s="145"/>
      <c r="BR54" s="145"/>
      <c r="BS54" s="145"/>
      <c r="BT54" s="145"/>
      <c r="BU54" s="145"/>
      <c r="BV54" s="145"/>
      <c r="BW54" s="145"/>
      <c r="BX54" s="145"/>
      <c r="BY54" s="145"/>
      <c r="BZ54" s="145"/>
      <c r="CA54" s="145"/>
      <c r="CB54" s="145"/>
      <c r="CC54" s="145"/>
      <c r="CD54" s="145"/>
      <c r="CE54" s="145"/>
      <c r="CF54" s="145"/>
      <c r="CG54" s="145"/>
      <c r="CH54" s="145"/>
      <c r="CI54" s="145"/>
      <c r="CJ54" s="145"/>
      <c r="CK54" s="145"/>
      <c r="CL54" s="145"/>
      <c r="CM54" s="145"/>
      <c r="CN54" s="145"/>
      <c r="CO54" s="145"/>
      <c r="CP54" s="145"/>
      <c r="CQ54" s="145"/>
      <c r="CR54" s="145"/>
      <c r="CS54" s="145"/>
      <c r="CT54" s="145"/>
      <c r="CU54" s="145"/>
      <c r="CV54" s="145"/>
      <c r="CW54" s="145"/>
      <c r="CX54" s="145"/>
      <c r="CY54" s="145"/>
      <c r="CZ54" s="145"/>
      <c r="DA54" s="145"/>
      <c r="DB54" s="145"/>
      <c r="DC54" s="145"/>
      <c r="DD54" s="145"/>
      <c r="DE54" s="145"/>
      <c r="DF54" s="145"/>
      <c r="DG54" s="145"/>
      <c r="DH54" s="145"/>
      <c r="DI54" s="145"/>
      <c r="DJ54" s="145"/>
      <c r="DK54" s="145"/>
      <c r="DL54" s="145"/>
      <c r="DM54" s="145"/>
      <c r="DN54" s="145"/>
      <c r="DO54" s="145"/>
      <c r="DP54" s="145"/>
      <c r="DQ54" s="145"/>
      <c r="DR54" s="145"/>
      <c r="DS54" s="145"/>
      <c r="DT54" s="145"/>
      <c r="DU54" s="145"/>
      <c r="DV54" s="145"/>
      <c r="DW54" s="145"/>
      <c r="DX54" s="145"/>
      <c r="DY54" s="145"/>
      <c r="DZ54" s="145"/>
      <c r="EA54" s="145"/>
      <c r="EB54" s="145"/>
      <c r="EC54" s="145"/>
      <c r="ED54" s="145"/>
      <c r="EE54" s="145"/>
      <c r="EF54" s="145"/>
      <c r="EG54" s="145"/>
      <c r="EH54" s="145"/>
      <c r="EI54" s="145"/>
      <c r="EJ54" s="145"/>
      <c r="EK54" s="145"/>
      <c r="EL54" s="145"/>
      <c r="EM54" s="145"/>
      <c r="EN54" s="145"/>
      <c r="EO54" s="145"/>
      <c r="EP54" s="145"/>
      <c r="EQ54" s="145"/>
      <c r="ER54" s="145"/>
      <c r="ES54" s="145"/>
      <c r="ET54" s="145"/>
      <c r="EU54" s="145"/>
      <c r="EV54" s="145"/>
      <c r="EW54" s="145"/>
      <c r="EX54" s="145"/>
      <c r="EY54" s="145"/>
      <c r="EZ54" s="145"/>
      <c r="FA54" s="145"/>
      <c r="FB54" s="145"/>
      <c r="FC54" s="145"/>
      <c r="FD54" s="145"/>
      <c r="FE54" s="145"/>
      <c r="FF54" s="145"/>
      <c r="FG54" s="145"/>
      <c r="FH54" s="145"/>
      <c r="FI54" s="145"/>
      <c r="FJ54" s="145"/>
      <c r="FK54" s="145"/>
      <c r="FL54" s="145"/>
      <c r="FM54" s="145"/>
      <c r="FN54" s="145"/>
      <c r="FO54" s="145"/>
      <c r="FP54" s="145"/>
      <c r="FQ54" s="145"/>
      <c r="FR54" s="145"/>
      <c r="FS54" s="145"/>
      <c r="FT54" s="145"/>
      <c r="FU54" s="145"/>
      <c r="FV54" s="145"/>
      <c r="FW54" s="145"/>
      <c r="FX54" s="145"/>
      <c r="FY54" s="145"/>
      <c r="FZ54" s="145"/>
      <c r="GA54" s="145"/>
      <c r="GB54" s="145"/>
      <c r="GC54" s="145"/>
      <c r="GD54" s="145"/>
      <c r="GE54" s="145"/>
      <c r="GF54" s="145"/>
      <c r="GG54" s="145"/>
      <c r="GH54" s="145"/>
      <c r="GI54" s="145"/>
      <c r="GJ54" s="145"/>
      <c r="GK54" s="145"/>
      <c r="GL54" s="145"/>
      <c r="GM54" s="145"/>
      <c r="GN54" s="145"/>
      <c r="GO54" s="145"/>
      <c r="GP54" s="145"/>
      <c r="GQ54" s="145"/>
      <c r="GR54" s="145"/>
      <c r="GS54" s="145"/>
      <c r="GT54" s="145"/>
      <c r="GU54" s="145"/>
      <c r="GV54" s="145"/>
      <c r="GW54" s="145"/>
      <c r="GX54" s="145"/>
      <c r="GY54" s="145"/>
      <c r="GZ54" s="145"/>
      <c r="HA54" s="145"/>
      <c r="HB54" s="145"/>
      <c r="HC54" s="145"/>
      <c r="HD54" s="145"/>
      <c r="HE54" s="145"/>
      <c r="HF54" s="145"/>
      <c r="HG54" s="145"/>
      <c r="HH54" s="145"/>
      <c r="HI54" s="145"/>
      <c r="HJ54" s="145"/>
      <c r="HK54" s="145"/>
      <c r="HL54" s="145"/>
      <c r="HM54" s="145"/>
      <c r="HN54" s="145"/>
      <c r="HO54" s="145"/>
      <c r="HP54" s="145"/>
      <c r="HQ54" s="145"/>
      <c r="HR54" s="145"/>
      <c r="HS54" s="145"/>
      <c r="HT54" s="145"/>
      <c r="HU54" s="145"/>
      <c r="HV54" s="145"/>
      <c r="HW54" s="145"/>
      <c r="HX54" s="145"/>
      <c r="HY54" s="145"/>
      <c r="HZ54" s="145"/>
      <c r="IA54" s="145"/>
      <c r="IB54" s="145"/>
      <c r="IC54" s="145"/>
      <c r="ID54" s="145"/>
      <c r="IE54" s="145"/>
      <c r="IF54" s="145"/>
      <c r="IG54" s="145"/>
      <c r="IH54" s="145"/>
      <c r="II54" s="145"/>
      <c r="IJ54" s="145"/>
      <c r="IK54" s="145"/>
      <c r="IL54" s="145"/>
      <c r="IM54" s="145"/>
      <c r="IN54" s="145"/>
      <c r="IO54" s="145"/>
      <c r="IP54" s="145"/>
      <c r="IQ54" s="145"/>
      <c r="IR54" s="145"/>
      <c r="IS54" s="145"/>
      <c r="IT54" s="145"/>
      <c r="IU54" s="145"/>
      <c r="IV54" s="145"/>
      <c r="IW54" s="145"/>
      <c r="IX54" s="145"/>
      <c r="IY54" s="145"/>
      <c r="IZ54" s="145"/>
      <c r="JA54" s="145"/>
      <c r="JB54" s="145"/>
      <c r="JC54" s="145"/>
      <c r="JD54" s="145"/>
      <c r="JE54" s="145"/>
      <c r="JF54" s="145"/>
      <c r="JG54" s="145"/>
      <c r="JH54" s="145"/>
      <c r="JI54" s="145"/>
      <c r="JJ54" s="145"/>
      <c r="JK54" s="145"/>
      <c r="JL54" s="145"/>
      <c r="JM54" s="145"/>
      <c r="JN54" s="145"/>
      <c r="JO54" s="145"/>
      <c r="JP54" s="145"/>
      <c r="JQ54" s="145"/>
      <c r="JR54" s="145"/>
      <c r="JS54" s="145"/>
      <c r="JT54" s="145"/>
      <c r="JU54" s="145"/>
      <c r="JV54" s="145"/>
      <c r="JW54" s="145"/>
      <c r="JX54" s="145"/>
      <c r="JY54" s="145"/>
      <c r="JZ54" s="145"/>
      <c r="KA54" s="145"/>
      <c r="KB54" s="145"/>
      <c r="KC54" s="145"/>
      <c r="KD54" s="145"/>
      <c r="KE54" s="145"/>
      <c r="KF54" s="145"/>
      <c r="KG54" s="145"/>
      <c r="KH54" s="145"/>
      <c r="KI54" s="145"/>
      <c r="KJ54" s="145"/>
      <c r="KK54" s="145"/>
      <c r="KL54" s="145"/>
      <c r="KM54" s="145"/>
      <c r="KN54" s="145"/>
      <c r="KO54" s="145"/>
      <c r="KP54" s="145"/>
      <c r="KQ54" s="145"/>
      <c r="KR54" s="145"/>
      <c r="KS54" s="145"/>
      <c r="KT54" s="145"/>
      <c r="KU54" s="145"/>
      <c r="KV54" s="145"/>
      <c r="KW54" s="145"/>
      <c r="KX54" s="145"/>
      <c r="KY54" s="145"/>
      <c r="KZ54" s="145"/>
      <c r="LA54" s="145"/>
      <c r="LB54" s="145"/>
      <c r="LC54" s="145"/>
      <c r="LD54" s="145"/>
      <c r="LE54" s="145"/>
      <c r="LF54" s="145"/>
      <c r="LG54" s="145"/>
      <c r="LH54" s="145"/>
      <c r="LI54" s="145"/>
      <c r="LJ54" s="145"/>
      <c r="LK54" s="145"/>
      <c r="LL54" s="145"/>
      <c r="LM54" s="145"/>
      <c r="LN54" s="145"/>
      <c r="LO54" s="145"/>
      <c r="LP54" s="145"/>
      <c r="LQ54" s="145"/>
      <c r="LR54" s="145"/>
      <c r="LS54" s="145"/>
      <c r="LT54" s="145"/>
      <c r="LU54" s="145"/>
      <c r="LV54" s="145"/>
      <c r="LW54" s="145"/>
      <c r="LX54" s="145"/>
      <c r="LY54" s="145"/>
      <c r="LZ54" s="145"/>
      <c r="MA54" s="145"/>
      <c r="MB54" s="145"/>
      <c r="MC54" s="145"/>
      <c r="MD54" s="145"/>
      <c r="ME54" s="145"/>
      <c r="MF54" s="145"/>
      <c r="MG54" s="145"/>
      <c r="MH54" s="145"/>
      <c r="MI54" s="145"/>
      <c r="MJ54" s="145"/>
      <c r="MK54" s="145"/>
      <c r="ML54" s="145"/>
      <c r="MM54" s="145"/>
      <c r="MN54" s="145"/>
      <c r="MO54" s="145"/>
      <c r="MP54" s="145"/>
      <c r="MQ54" s="145"/>
      <c r="MR54" s="145"/>
      <c r="MS54" s="145"/>
      <c r="MT54" s="145"/>
      <c r="MU54" s="145"/>
      <c r="MV54" s="145"/>
      <c r="MW54" s="145"/>
      <c r="MX54" s="145"/>
      <c r="MY54" s="145"/>
      <c r="MZ54" s="145"/>
      <c r="NA54" s="145"/>
      <c r="NB54" s="145"/>
      <c r="NC54" s="145"/>
      <c r="ND54" s="145"/>
      <c r="NE54" s="145"/>
      <c r="NF54" s="145"/>
      <c r="NG54" s="145"/>
      <c r="NH54" s="145"/>
      <c r="NI54" s="145"/>
      <c r="NJ54" s="145"/>
      <c r="NK54" s="145"/>
      <c r="NL54" s="145"/>
      <c r="NM54" s="145"/>
      <c r="NN54" s="145"/>
      <c r="NO54" s="145"/>
      <c r="NP54" s="145"/>
      <c r="NQ54" s="145"/>
      <c r="NR54" s="145"/>
      <c r="NS54" s="145"/>
      <c r="NT54" s="145"/>
      <c r="NU54" s="145"/>
      <c r="NV54" s="145"/>
      <c r="NW54" s="145"/>
      <c r="NX54" s="145"/>
      <c r="NY54" s="145"/>
      <c r="NZ54" s="145"/>
      <c r="OA54" s="145"/>
      <c r="OB54" s="145"/>
      <c r="OC54" s="145"/>
      <c r="OD54" s="145"/>
      <c r="OE54" s="145"/>
      <c r="OF54" s="145"/>
      <c r="OG54" s="145"/>
      <c r="OH54" s="145"/>
      <c r="OI54" s="145"/>
      <c r="OJ54" s="145"/>
      <c r="OK54" s="145"/>
      <c r="OL54" s="145"/>
      <c r="OM54" s="145"/>
      <c r="ON54" s="145"/>
      <c r="OO54" s="145"/>
      <c r="OP54" s="145"/>
      <c r="OQ54" s="145"/>
      <c r="OR54" s="145"/>
      <c r="OS54" s="145"/>
      <c r="OT54" s="145"/>
      <c r="OU54" s="145"/>
      <c r="OV54" s="145"/>
      <c r="OW54" s="145"/>
      <c r="OX54" s="145"/>
      <c r="OY54" s="145"/>
      <c r="OZ54" s="145"/>
      <c r="PA54" s="145"/>
      <c r="PB54" s="145"/>
      <c r="PC54" s="145"/>
      <c r="PD54" s="145"/>
      <c r="PE54" s="145"/>
      <c r="PF54" s="145"/>
      <c r="PG54" s="145"/>
      <c r="PH54" s="145"/>
      <c r="PI54" s="145"/>
      <c r="PJ54" s="145"/>
      <c r="PK54" s="145"/>
      <c r="PL54" s="145"/>
      <c r="PM54" s="145"/>
      <c r="PN54" s="145"/>
      <c r="PO54" s="145"/>
      <c r="PP54" s="145"/>
      <c r="PQ54" s="145"/>
      <c r="PR54" s="145"/>
      <c r="PS54" s="145"/>
      <c r="PT54" s="145"/>
      <c r="PU54" s="145"/>
      <c r="PV54" s="145"/>
      <c r="PW54" s="145"/>
      <c r="PX54" s="145"/>
      <c r="PY54" s="145"/>
      <c r="PZ54" s="145"/>
      <c r="QA54" s="145"/>
      <c r="QB54" s="145"/>
      <c r="QC54" s="145"/>
      <c r="QD54" s="145"/>
      <c r="QE54" s="145"/>
      <c r="QF54" s="145"/>
      <c r="QG54" s="145"/>
      <c r="QH54" s="145"/>
      <c r="QI54" s="145"/>
      <c r="QJ54" s="145"/>
      <c r="QK54" s="145"/>
      <c r="QL54" s="145"/>
      <c r="QM54" s="145"/>
      <c r="QN54" s="145"/>
      <c r="QO54" s="145"/>
      <c r="QP54" s="145"/>
      <c r="QQ54" s="145"/>
      <c r="QR54" s="145"/>
      <c r="QS54" s="145"/>
      <c r="QT54" s="145"/>
      <c r="QU54" s="145"/>
      <c r="QV54" s="145"/>
      <c r="QW54" s="145"/>
      <c r="QX54" s="145"/>
      <c r="QY54" s="145"/>
      <c r="QZ54" s="145"/>
      <c r="RA54" s="145"/>
      <c r="RB54" s="145"/>
      <c r="RC54" s="145"/>
      <c r="RD54" s="145"/>
      <c r="RE54" s="145"/>
      <c r="RF54" s="145"/>
      <c r="RG54" s="145"/>
      <c r="RH54" s="145"/>
      <c r="RI54" s="145"/>
      <c r="RJ54" s="145"/>
      <c r="RK54" s="145"/>
      <c r="RL54" s="145"/>
      <c r="RM54" s="145"/>
      <c r="RN54" s="145"/>
      <c r="RO54" s="145"/>
      <c r="RP54" s="145"/>
      <c r="RQ54" s="145"/>
      <c r="RR54" s="145"/>
      <c r="RS54" s="145"/>
      <c r="RT54" s="145"/>
      <c r="RU54" s="145"/>
      <c r="RV54" s="145"/>
      <c r="RW54" s="145"/>
      <c r="RX54" s="145"/>
      <c r="RY54" s="145"/>
      <c r="RZ54" s="145"/>
      <c r="SA54" s="145"/>
      <c r="SB54" s="145"/>
      <c r="SC54" s="145"/>
      <c r="SD54" s="145"/>
      <c r="SE54" s="145"/>
      <c r="SF54" s="145"/>
      <c r="SG54" s="145"/>
      <c r="SH54" s="145"/>
      <c r="SI54" s="145"/>
      <c r="SJ54" s="145"/>
      <c r="SK54" s="145"/>
      <c r="SL54" s="145"/>
      <c r="SM54" s="145"/>
      <c r="SN54" s="145"/>
      <c r="SO54" s="145"/>
      <c r="SP54" s="145"/>
      <c r="SQ54" s="145"/>
      <c r="SR54" s="145"/>
      <c r="SS54" s="145"/>
      <c r="ST54" s="145"/>
      <c r="SU54" s="145"/>
      <c r="SV54" s="145"/>
      <c r="SW54" s="145"/>
      <c r="SX54" s="145"/>
      <c r="SY54" s="145"/>
      <c r="SZ54" s="145"/>
      <c r="TA54" s="145"/>
      <c r="TB54" s="145"/>
      <c r="TC54" s="145"/>
      <c r="TD54" s="145"/>
      <c r="TE54" s="145"/>
      <c r="TF54" s="145"/>
      <c r="TG54" s="145"/>
      <c r="TH54" s="145"/>
      <c r="TI54" s="145"/>
      <c r="TJ54" s="145"/>
      <c r="TK54" s="145"/>
      <c r="TL54" s="145"/>
      <c r="TM54" s="145"/>
      <c r="TN54" s="145"/>
      <c r="TO54" s="145"/>
      <c r="TP54" s="145"/>
      <c r="TQ54" s="145"/>
      <c r="TR54" s="145"/>
      <c r="TS54" s="145"/>
      <c r="TT54" s="145"/>
      <c r="TU54" s="145"/>
      <c r="TV54" s="145"/>
      <c r="TW54" s="145"/>
      <c r="TX54" s="145"/>
      <c r="TY54" s="145"/>
      <c r="TZ54" s="145"/>
      <c r="UA54" s="145"/>
      <c r="UB54" s="145"/>
      <c r="UC54" s="145"/>
      <c r="UD54" s="145"/>
      <c r="UE54" s="145"/>
      <c r="UF54" s="145"/>
      <c r="UG54" s="145"/>
      <c r="UH54" s="145"/>
      <c r="UI54" s="145"/>
      <c r="UJ54" s="145"/>
      <c r="UK54" s="145"/>
      <c r="UL54" s="145"/>
      <c r="UM54" s="145"/>
      <c r="UN54" s="145"/>
      <c r="UO54" s="145"/>
      <c r="UP54" s="145"/>
      <c r="UQ54" s="145"/>
      <c r="UR54" s="145"/>
      <c r="US54" s="145"/>
      <c r="UT54" s="145"/>
      <c r="UU54" s="145"/>
      <c r="UV54" s="145"/>
      <c r="UW54" s="145"/>
      <c r="UX54" s="145"/>
      <c r="UY54" s="145"/>
      <c r="UZ54" s="145"/>
      <c r="VA54" s="145"/>
      <c r="VB54" s="145"/>
      <c r="VC54" s="145"/>
      <c r="VD54" s="145"/>
      <c r="VE54" s="145"/>
      <c r="VF54" s="145"/>
      <c r="VG54" s="145"/>
      <c r="VH54" s="145"/>
      <c r="VI54" s="145"/>
      <c r="VJ54" s="145"/>
      <c r="VK54" s="145"/>
      <c r="VL54" s="145"/>
      <c r="VM54" s="145"/>
      <c r="VN54" s="145"/>
      <c r="VO54" s="145"/>
      <c r="VP54" s="145"/>
      <c r="VQ54" s="145"/>
      <c r="VR54" s="145"/>
      <c r="VS54" s="145"/>
      <c r="VT54" s="145"/>
      <c r="VU54" s="145"/>
      <c r="VV54" s="145"/>
      <c r="VW54" s="145"/>
      <c r="VX54" s="145"/>
      <c r="VY54" s="145"/>
      <c r="VZ54" s="145"/>
      <c r="WA54" s="145"/>
      <c r="WB54" s="145"/>
      <c r="WC54" s="145"/>
      <c r="WD54" s="145"/>
      <c r="WE54" s="145"/>
      <c r="WF54" s="145"/>
      <c r="WG54" s="145"/>
      <c r="WH54" s="145"/>
      <c r="WI54" s="145"/>
      <c r="WJ54" s="145"/>
      <c r="WK54" s="145"/>
      <c r="WL54" s="145"/>
      <c r="WM54" s="145"/>
      <c r="WN54" s="145"/>
      <c r="WO54" s="145"/>
      <c r="WP54" s="145"/>
      <c r="WQ54" s="145"/>
      <c r="WR54" s="145"/>
      <c r="WS54" s="145"/>
      <c r="WT54" s="145"/>
      <c r="WU54" s="145"/>
      <c r="WV54" s="145"/>
      <c r="WW54" s="145"/>
      <c r="WX54" s="145"/>
      <c r="WY54" s="145"/>
      <c r="WZ54" s="145"/>
      <c r="XA54" s="145"/>
      <c r="XB54" s="145"/>
      <c r="XC54" s="145"/>
      <c r="XD54" s="145"/>
      <c r="XE54" s="145"/>
      <c r="XF54" s="145"/>
      <c r="XG54" s="145"/>
      <c r="XH54" s="145"/>
      <c r="XI54" s="145"/>
      <c r="XJ54" s="145"/>
      <c r="XK54" s="145"/>
      <c r="XL54" s="145"/>
      <c r="XM54" s="145"/>
      <c r="XN54" s="145"/>
      <c r="XO54" s="145"/>
      <c r="XP54" s="145"/>
      <c r="XQ54" s="145"/>
      <c r="XR54" s="145"/>
      <c r="XS54" s="145"/>
      <c r="XT54" s="145"/>
      <c r="XU54" s="145"/>
      <c r="XV54" s="145"/>
      <c r="XW54" s="145"/>
      <c r="XX54" s="145"/>
      <c r="XY54" s="145"/>
      <c r="XZ54" s="145"/>
      <c r="YA54" s="145"/>
      <c r="YB54" s="145"/>
      <c r="YC54" s="145"/>
      <c r="YD54" s="145"/>
      <c r="YE54" s="145"/>
      <c r="YF54" s="145"/>
      <c r="YG54" s="145"/>
      <c r="YH54" s="145"/>
      <c r="YI54" s="145"/>
      <c r="YJ54" s="145"/>
      <c r="YK54" s="145"/>
      <c r="YL54" s="145"/>
      <c r="YM54" s="145"/>
      <c r="YN54" s="145"/>
      <c r="YO54" s="145"/>
      <c r="YP54" s="145"/>
      <c r="YQ54" s="145"/>
      <c r="YR54" s="145"/>
      <c r="YS54" s="145"/>
      <c r="YT54" s="145"/>
      <c r="YU54" s="145"/>
      <c r="YV54" s="145"/>
      <c r="YW54" s="145"/>
      <c r="YX54" s="145"/>
      <c r="YY54" s="145"/>
      <c r="YZ54" s="145"/>
      <c r="ZA54" s="145"/>
      <c r="ZB54" s="145"/>
      <c r="ZC54" s="145"/>
      <c r="ZD54" s="145"/>
      <c r="ZE54" s="145"/>
      <c r="ZF54" s="145"/>
      <c r="ZG54" s="145"/>
      <c r="ZH54" s="145"/>
      <c r="ZI54" s="145"/>
      <c r="ZJ54" s="145"/>
      <c r="ZK54" s="145"/>
      <c r="ZL54" s="145"/>
      <c r="ZM54" s="145"/>
      <c r="ZN54" s="145"/>
      <c r="ZO54" s="145"/>
      <c r="ZP54" s="145"/>
      <c r="ZQ54" s="145"/>
      <c r="ZR54" s="145"/>
      <c r="ZS54" s="145"/>
      <c r="ZT54" s="145"/>
      <c r="ZU54" s="145"/>
      <c r="ZV54" s="145"/>
      <c r="ZW54" s="145"/>
      <c r="ZX54" s="145"/>
      <c r="ZY54" s="145"/>
      <c r="ZZ54" s="145"/>
      <c r="AAA54" s="145"/>
      <c r="AAB54" s="145"/>
      <c r="AAC54" s="145"/>
      <c r="AAD54" s="145"/>
      <c r="AAE54" s="145"/>
      <c r="AAF54" s="145"/>
      <c r="AAG54" s="145"/>
      <c r="AAH54" s="145"/>
      <c r="AAI54" s="145"/>
      <c r="AAJ54" s="145"/>
      <c r="AAK54" s="145"/>
      <c r="AAL54" s="145"/>
      <c r="AAM54" s="145"/>
      <c r="AAN54" s="145"/>
      <c r="AAO54" s="145"/>
      <c r="AAP54" s="145"/>
      <c r="AAQ54" s="145"/>
      <c r="AAR54" s="145"/>
      <c r="AAS54" s="145"/>
      <c r="AAT54" s="145"/>
      <c r="AAU54" s="145"/>
      <c r="AAV54" s="145"/>
      <c r="AAW54" s="145"/>
      <c r="AAX54" s="145"/>
      <c r="AAY54" s="145"/>
      <c r="AAZ54" s="145"/>
      <c r="ABA54" s="145"/>
      <c r="ABB54" s="145"/>
      <c r="ABC54" s="145"/>
      <c r="ABD54" s="145"/>
      <c r="ABE54" s="145"/>
      <c r="ABF54" s="145"/>
      <c r="ABG54" s="145"/>
      <c r="ABH54" s="145"/>
      <c r="ABI54" s="145"/>
      <c r="ABJ54" s="145"/>
      <c r="ABK54" s="145"/>
      <c r="ABL54" s="145"/>
      <c r="ABM54" s="145"/>
      <c r="ABN54" s="145"/>
      <c r="ABO54" s="145"/>
      <c r="ABP54" s="145"/>
      <c r="ABQ54" s="145"/>
      <c r="ABR54" s="145"/>
      <c r="ABS54" s="145"/>
      <c r="ABT54" s="145"/>
      <c r="ABU54" s="145"/>
      <c r="ABV54" s="145"/>
      <c r="ABW54" s="145"/>
      <c r="ABX54" s="145"/>
      <c r="ABY54" s="145"/>
      <c r="ABZ54" s="145"/>
      <c r="ACA54" s="145"/>
      <c r="ACB54" s="145"/>
      <c r="ACC54" s="145"/>
      <c r="ACD54" s="145"/>
      <c r="ACE54" s="145"/>
      <c r="ACF54" s="145"/>
      <c r="ACG54" s="145"/>
      <c r="ACH54" s="145"/>
      <c r="ACI54" s="145"/>
      <c r="ACJ54" s="145"/>
      <c r="ACK54" s="145"/>
      <c r="ACL54" s="145"/>
      <c r="ACM54" s="145"/>
      <c r="ACN54" s="145"/>
      <c r="ACO54" s="145"/>
      <c r="ACP54" s="145"/>
      <c r="ACQ54" s="145"/>
      <c r="ACR54" s="145"/>
      <c r="ACS54" s="145"/>
      <c r="ACT54" s="145"/>
      <c r="ACU54" s="145"/>
      <c r="ACV54" s="145"/>
      <c r="ACW54" s="145"/>
      <c r="ACX54" s="145"/>
      <c r="ACY54" s="145"/>
      <c r="ACZ54" s="145"/>
      <c r="ADA54" s="145"/>
      <c r="ADB54" s="145"/>
      <c r="ADC54" s="145"/>
      <c r="ADD54" s="145"/>
      <c r="ADE54" s="145"/>
      <c r="ADF54" s="145"/>
      <c r="ADG54" s="145"/>
      <c r="ADH54" s="145"/>
      <c r="ADI54" s="145"/>
      <c r="ADJ54" s="145"/>
      <c r="ADK54" s="145"/>
      <c r="ADL54" s="145"/>
      <c r="ADM54" s="145"/>
      <c r="ADN54" s="145"/>
      <c r="ADO54" s="145"/>
      <c r="ADP54" s="145"/>
      <c r="ADQ54" s="145"/>
      <c r="ADR54" s="145"/>
      <c r="ADS54" s="145"/>
      <c r="ADT54" s="145"/>
      <c r="ADU54" s="145"/>
      <c r="ADV54" s="145"/>
      <c r="ADW54" s="145"/>
      <c r="ADX54" s="145"/>
      <c r="ADY54" s="145"/>
      <c r="ADZ54" s="145"/>
      <c r="AEA54" s="145"/>
      <c r="AEB54" s="145"/>
      <c r="AEC54" s="145"/>
      <c r="AED54" s="145"/>
      <c r="AEE54" s="145"/>
      <c r="AEF54" s="145"/>
      <c r="AEG54" s="145"/>
      <c r="AEH54" s="145"/>
      <c r="AEI54" s="145"/>
      <c r="AEJ54" s="145"/>
      <c r="AEK54" s="145"/>
      <c r="AEL54" s="145"/>
      <c r="AEM54" s="145"/>
      <c r="AEN54" s="145"/>
      <c r="AEO54" s="145"/>
      <c r="AEP54" s="145"/>
      <c r="AEQ54" s="145"/>
      <c r="AER54" s="145"/>
      <c r="AES54" s="145"/>
      <c r="AET54" s="145"/>
      <c r="AEU54" s="145"/>
      <c r="AEV54" s="145"/>
      <c r="AEW54" s="145"/>
      <c r="AEX54" s="145"/>
      <c r="AEY54" s="145"/>
      <c r="AEZ54" s="145"/>
      <c r="AFA54" s="145"/>
      <c r="AFB54" s="145"/>
      <c r="AFC54" s="145"/>
      <c r="AFD54" s="145"/>
      <c r="AFE54" s="145"/>
      <c r="AFF54" s="145"/>
      <c r="AFG54" s="145"/>
      <c r="AFH54" s="145"/>
      <c r="AFI54" s="145"/>
      <c r="AFJ54" s="145"/>
      <c r="AFK54" s="145"/>
      <c r="AFL54" s="145"/>
      <c r="AFM54" s="145"/>
      <c r="AFN54" s="145"/>
      <c r="AFO54" s="145"/>
      <c r="AFP54" s="145"/>
      <c r="AFQ54" s="145"/>
      <c r="AFR54" s="145"/>
      <c r="AFS54" s="145"/>
      <c r="AFT54" s="145"/>
      <c r="AFU54" s="145"/>
      <c r="AFV54" s="145"/>
      <c r="AFW54" s="145"/>
      <c r="AFX54" s="145"/>
      <c r="AFY54" s="145"/>
      <c r="AFZ54" s="145"/>
      <c r="AGA54" s="145"/>
      <c r="AGB54" s="145"/>
      <c r="AGC54" s="145"/>
      <c r="AGD54" s="145"/>
      <c r="AGE54" s="145"/>
      <c r="AGF54" s="145"/>
      <c r="AGG54" s="145"/>
      <c r="AGH54" s="145"/>
      <c r="AGI54" s="145"/>
      <c r="AGJ54" s="145"/>
      <c r="AGK54" s="145"/>
      <c r="AGL54" s="145"/>
      <c r="AGM54" s="145"/>
      <c r="AGN54" s="145"/>
      <c r="AGO54" s="145"/>
      <c r="AGP54" s="145"/>
      <c r="AGQ54" s="145"/>
      <c r="AGR54" s="145"/>
      <c r="AGS54" s="145"/>
      <c r="AGT54" s="145"/>
      <c r="AGU54" s="145"/>
      <c r="AGV54" s="145"/>
      <c r="AGW54" s="145"/>
      <c r="AGX54" s="145"/>
      <c r="AGY54" s="145"/>
      <c r="AGZ54" s="145"/>
      <c r="AHA54" s="145"/>
      <c r="AHB54" s="145"/>
      <c r="AHC54" s="145"/>
      <c r="AHD54" s="145"/>
      <c r="AHE54" s="145"/>
      <c r="AHF54" s="145"/>
      <c r="AHG54" s="145"/>
      <c r="AHH54" s="145"/>
      <c r="AHI54" s="145"/>
      <c r="AHJ54" s="145"/>
      <c r="AHK54" s="145"/>
      <c r="AHL54" s="145"/>
      <c r="AHM54" s="145"/>
      <c r="AHN54" s="145"/>
      <c r="AHO54" s="145"/>
      <c r="AHP54" s="145"/>
      <c r="AHQ54" s="145"/>
      <c r="AHR54" s="145"/>
      <c r="AHS54" s="145"/>
      <c r="AHT54" s="145"/>
      <c r="AHU54" s="145"/>
      <c r="AHV54" s="145"/>
      <c r="AHW54" s="145"/>
      <c r="AHX54" s="145"/>
      <c r="AHY54" s="145"/>
      <c r="AHZ54" s="145"/>
      <c r="AIA54" s="145"/>
      <c r="AIB54" s="145"/>
      <c r="AIC54" s="145"/>
      <c r="AID54" s="145"/>
      <c r="AIE54" s="145"/>
      <c r="AIF54" s="145"/>
      <c r="AIG54" s="145"/>
      <c r="AIH54" s="145"/>
      <c r="AII54" s="145"/>
      <c r="AIJ54" s="145"/>
      <c r="AIK54" s="145"/>
      <c r="AIL54" s="145"/>
      <c r="AIM54" s="145"/>
      <c r="AIN54" s="145"/>
      <c r="AIO54" s="145"/>
      <c r="AIP54" s="145"/>
      <c r="AIQ54" s="145"/>
      <c r="AIR54" s="145"/>
      <c r="AIS54" s="145"/>
      <c r="AIT54" s="145"/>
      <c r="AIU54" s="145"/>
      <c r="AIV54" s="145"/>
      <c r="AIW54" s="145"/>
      <c r="AIX54" s="145"/>
      <c r="AIY54" s="145"/>
      <c r="AIZ54" s="145"/>
      <c r="AJA54" s="145"/>
      <c r="AJB54" s="145"/>
      <c r="AJC54" s="145"/>
      <c r="AJD54" s="145"/>
      <c r="AJE54" s="145"/>
      <c r="AJF54" s="145"/>
      <c r="AJG54" s="145"/>
      <c r="AJH54" s="145"/>
      <c r="AJI54" s="145"/>
      <c r="AJJ54" s="145"/>
      <c r="AJK54" s="145"/>
      <c r="AJL54" s="145"/>
      <c r="AJM54" s="145"/>
      <c r="AJN54" s="145"/>
      <c r="AJO54" s="145"/>
      <c r="AJP54" s="145"/>
      <c r="AJQ54" s="145"/>
      <c r="AJR54" s="145"/>
      <c r="AJS54" s="145"/>
      <c r="AJT54" s="145"/>
      <c r="AJU54" s="145"/>
      <c r="AJV54" s="145"/>
      <c r="AJW54" s="145"/>
      <c r="AJX54" s="145"/>
      <c r="AJY54" s="145"/>
      <c r="AJZ54" s="145"/>
      <c r="AKA54" s="145"/>
      <c r="AKB54" s="145"/>
      <c r="AKC54" s="145"/>
      <c r="AKD54" s="145"/>
      <c r="AKE54" s="145"/>
      <c r="AKF54" s="145"/>
      <c r="AKG54" s="145"/>
      <c r="AKH54" s="145"/>
      <c r="AKI54" s="145"/>
      <c r="AKJ54" s="145"/>
      <c r="AKK54" s="145"/>
      <c r="AKL54" s="145"/>
      <c r="AKM54" s="145"/>
      <c r="AKN54" s="145"/>
      <c r="AKO54" s="145"/>
      <c r="AKP54" s="145"/>
      <c r="AKQ54" s="145"/>
      <c r="AKR54" s="145"/>
      <c r="AKS54" s="145"/>
      <c r="AKT54" s="145"/>
      <c r="AKU54" s="145"/>
      <c r="AKV54" s="145"/>
      <c r="AKW54" s="145"/>
      <c r="AKX54" s="145"/>
      <c r="AKY54" s="145"/>
      <c r="AKZ54" s="145"/>
      <c r="ALA54" s="145"/>
      <c r="ALB54" s="145"/>
      <c r="ALC54" s="145"/>
      <c r="ALD54" s="145"/>
      <c r="ALE54" s="145"/>
      <c r="ALF54" s="145"/>
      <c r="ALG54" s="145"/>
      <c r="ALH54" s="145"/>
      <c r="ALI54" s="145"/>
      <c r="ALJ54" s="145"/>
      <c r="ALK54" s="145"/>
      <c r="ALL54" s="145"/>
      <c r="ALM54" s="145"/>
      <c r="ALN54" s="145"/>
      <c r="ALO54" s="145"/>
      <c r="ALP54" s="145"/>
      <c r="ALQ54" s="145"/>
      <c r="ALR54" s="145"/>
      <c r="ALS54" s="145"/>
      <c r="ALT54" s="145"/>
      <c r="ALU54" s="145"/>
      <c r="ALV54" s="145"/>
      <c r="ALW54" s="145"/>
      <c r="ALX54" s="145"/>
      <c r="ALY54" s="145"/>
      <c r="ALZ54" s="145"/>
      <c r="AMA54" s="145"/>
      <c r="AMB54" s="145"/>
      <c r="AMC54" s="145"/>
      <c r="AMD54" s="145"/>
      <c r="AME54" s="145"/>
      <c r="AMF54" s="145"/>
      <c r="AMG54" s="145"/>
      <c r="AMH54" s="145"/>
      <c r="AMI54" s="145"/>
      <c r="AMJ54" s="145"/>
      <c r="AMK54" s="145"/>
      <c r="AML54" s="145"/>
    </row>
    <row r="55" spans="1:1026" s="142" customFormat="1">
      <c r="A55" s="148" t="str">
        <f t="shared" si="0"/>
        <v>LOAN.MD_APPROVED</v>
      </c>
      <c r="B55" s="134">
        <f t="shared" si="4"/>
        <v>110051</v>
      </c>
      <c r="C55" s="155">
        <v>0</v>
      </c>
      <c r="D55" s="155">
        <v>1</v>
      </c>
      <c r="E55" s="155">
        <f t="shared" si="1"/>
        <v>100000</v>
      </c>
      <c r="F55" s="155">
        <v>100000</v>
      </c>
      <c r="G55" s="155" t="s">
        <v>34</v>
      </c>
      <c r="H55" s="155">
        <v>100000</v>
      </c>
      <c r="I55" s="148" t="s">
        <v>505</v>
      </c>
      <c r="J55" s="155">
        <f>VLOOKUP(I55,T_FSM_TYPE!$A:$B,2,0)</f>
        <v>110000</v>
      </c>
      <c r="K55" s="142" t="s">
        <v>538</v>
      </c>
      <c r="L55" s="148" t="s">
        <v>37</v>
      </c>
      <c r="M55" s="216" t="str">
        <f t="shared" si="2"/>
        <v>MD_APPROVED</v>
      </c>
      <c r="N55" s="145" t="str">
        <f t="shared" si="3"/>
        <v>INSERT INTO T_FSM_STATE VALUES(110051, 0, 1, 100000, 100000, GETDATE(), 100000, 110000, 'MD_APPROVED', '?' ,'MD_APPROVED')</v>
      </c>
      <c r="O55" s="148"/>
      <c r="P55" s="148"/>
      <c r="Q55" s="148"/>
      <c r="R55" s="148"/>
      <c r="S55" s="148"/>
      <c r="T55" s="148"/>
      <c r="U55" s="148"/>
      <c r="V55" s="148"/>
      <c r="W55" s="148"/>
      <c r="X55" s="148"/>
      <c r="Y55" s="148"/>
      <c r="Z55" s="148"/>
      <c r="AA55" s="148"/>
      <c r="AB55" s="148"/>
      <c r="AC55" s="148"/>
      <c r="AD55" s="148"/>
      <c r="AE55" s="148"/>
      <c r="AF55" s="148"/>
      <c r="AG55" s="148"/>
      <c r="AH55" s="148"/>
      <c r="AI55" s="148"/>
      <c r="AJ55" s="148"/>
      <c r="AK55" s="148"/>
      <c r="AL55" s="148"/>
      <c r="AM55" s="148"/>
      <c r="AN55" s="148"/>
      <c r="AO55" s="148"/>
      <c r="AP55" s="148"/>
      <c r="AQ55" s="148"/>
      <c r="AR55" s="148"/>
      <c r="AS55" s="148"/>
      <c r="AT55" s="148"/>
      <c r="AU55" s="148"/>
      <c r="AV55" s="148"/>
      <c r="AW55" s="148"/>
      <c r="AX55" s="148"/>
      <c r="AY55" s="148"/>
      <c r="AZ55" s="148"/>
      <c r="BA55" s="148"/>
      <c r="BB55" s="148"/>
      <c r="BC55" s="148"/>
      <c r="BD55" s="148"/>
      <c r="BE55" s="148"/>
      <c r="BF55" s="148"/>
      <c r="BG55" s="148"/>
      <c r="BH55" s="148"/>
      <c r="BI55" s="148"/>
      <c r="BJ55" s="148"/>
      <c r="BK55" s="148"/>
      <c r="BL55" s="148"/>
      <c r="BM55" s="148"/>
      <c r="BN55" s="148"/>
      <c r="BO55" s="148"/>
      <c r="BP55" s="148"/>
      <c r="BQ55" s="148"/>
      <c r="BR55" s="148"/>
      <c r="BS55" s="148"/>
      <c r="BT55" s="148"/>
      <c r="BU55" s="148"/>
      <c r="BV55" s="148"/>
      <c r="BW55" s="148"/>
      <c r="BX55" s="148"/>
      <c r="BY55" s="148"/>
      <c r="BZ55" s="148"/>
      <c r="CA55" s="148"/>
      <c r="CB55" s="148"/>
      <c r="CC55" s="148"/>
      <c r="CD55" s="148"/>
      <c r="CE55" s="148"/>
      <c r="CF55" s="148"/>
      <c r="CG55" s="148"/>
      <c r="CH55" s="148"/>
      <c r="CI55" s="148"/>
      <c r="CJ55" s="148"/>
      <c r="CK55" s="148"/>
      <c r="CL55" s="148"/>
      <c r="CM55" s="148"/>
      <c r="CN55" s="148"/>
      <c r="CO55" s="148"/>
      <c r="CP55" s="148"/>
      <c r="CQ55" s="148"/>
      <c r="CR55" s="148"/>
      <c r="CS55" s="148"/>
      <c r="CT55" s="148"/>
      <c r="CU55" s="148"/>
      <c r="CV55" s="148"/>
      <c r="CW55" s="148"/>
      <c r="CX55" s="148"/>
      <c r="CY55" s="148"/>
      <c r="CZ55" s="148"/>
      <c r="DA55" s="148"/>
      <c r="DB55" s="148"/>
      <c r="DC55" s="148"/>
      <c r="DD55" s="148"/>
      <c r="DE55" s="148"/>
      <c r="DF55" s="148"/>
      <c r="DG55" s="148"/>
      <c r="DH55" s="148"/>
      <c r="DI55" s="148"/>
      <c r="DJ55" s="148"/>
      <c r="DK55" s="148"/>
      <c r="DL55" s="148"/>
      <c r="DM55" s="148"/>
      <c r="DN55" s="148"/>
      <c r="DO55" s="148"/>
      <c r="DP55" s="148"/>
      <c r="DQ55" s="148"/>
      <c r="DR55" s="148"/>
      <c r="DS55" s="148"/>
      <c r="DT55" s="148"/>
      <c r="DU55" s="148"/>
      <c r="DV55" s="148"/>
      <c r="DW55" s="148"/>
      <c r="DX55" s="148"/>
      <c r="DY55" s="148"/>
      <c r="DZ55" s="148"/>
      <c r="EA55" s="148"/>
      <c r="EB55" s="148"/>
      <c r="EC55" s="148"/>
      <c r="ED55" s="148"/>
      <c r="EE55" s="148"/>
      <c r="EF55" s="148"/>
      <c r="EG55" s="148"/>
      <c r="EH55" s="148"/>
      <c r="EI55" s="148"/>
      <c r="EJ55" s="148"/>
      <c r="EK55" s="148"/>
      <c r="EL55" s="148"/>
      <c r="EM55" s="148"/>
      <c r="EN55" s="148"/>
      <c r="EO55" s="148"/>
      <c r="EP55" s="148"/>
      <c r="EQ55" s="148"/>
      <c r="ER55" s="148"/>
      <c r="ES55" s="148"/>
      <c r="ET55" s="148"/>
      <c r="EU55" s="148"/>
      <c r="EV55" s="148"/>
      <c r="EW55" s="148"/>
      <c r="EX55" s="148"/>
      <c r="EY55" s="148"/>
      <c r="EZ55" s="148"/>
      <c r="FA55" s="148"/>
      <c r="FB55" s="148"/>
      <c r="FC55" s="148"/>
      <c r="FD55" s="148"/>
      <c r="FE55" s="148"/>
      <c r="FF55" s="148"/>
      <c r="FG55" s="148"/>
      <c r="FH55" s="148"/>
      <c r="FI55" s="148"/>
      <c r="FJ55" s="148"/>
      <c r="FK55" s="148"/>
      <c r="FL55" s="148"/>
      <c r="FM55" s="148"/>
      <c r="FN55" s="148"/>
      <c r="FO55" s="148"/>
      <c r="FP55" s="148"/>
      <c r="FQ55" s="148"/>
      <c r="FR55" s="148"/>
      <c r="FS55" s="148"/>
      <c r="FT55" s="148"/>
      <c r="FU55" s="148"/>
      <c r="FV55" s="148"/>
      <c r="FW55" s="148"/>
      <c r="FX55" s="148"/>
      <c r="FY55" s="148"/>
      <c r="FZ55" s="148"/>
      <c r="GA55" s="148"/>
      <c r="GB55" s="148"/>
      <c r="GC55" s="148"/>
      <c r="GD55" s="148"/>
      <c r="GE55" s="148"/>
      <c r="GF55" s="148"/>
      <c r="GG55" s="148"/>
      <c r="GH55" s="148"/>
      <c r="GI55" s="148"/>
      <c r="GJ55" s="148"/>
      <c r="GK55" s="148"/>
      <c r="GL55" s="148"/>
      <c r="GM55" s="148"/>
      <c r="GN55" s="148"/>
      <c r="GO55" s="148"/>
      <c r="GP55" s="148"/>
      <c r="GQ55" s="148"/>
      <c r="GR55" s="148"/>
      <c r="GS55" s="148"/>
      <c r="GT55" s="148"/>
      <c r="GU55" s="148"/>
      <c r="GV55" s="148"/>
      <c r="GW55" s="148"/>
      <c r="GX55" s="148"/>
      <c r="GY55" s="148"/>
      <c r="GZ55" s="148"/>
      <c r="HA55" s="148"/>
      <c r="HB55" s="148"/>
      <c r="HC55" s="148"/>
      <c r="HD55" s="148"/>
      <c r="HE55" s="148"/>
      <c r="HF55" s="148"/>
      <c r="HG55" s="148"/>
      <c r="HH55" s="148"/>
      <c r="HI55" s="148"/>
      <c r="HJ55" s="148"/>
      <c r="HK55" s="148"/>
      <c r="HL55" s="148"/>
      <c r="HM55" s="148"/>
      <c r="HN55" s="148"/>
      <c r="HO55" s="148"/>
      <c r="HP55" s="148"/>
      <c r="HQ55" s="148"/>
      <c r="HR55" s="148"/>
      <c r="HS55" s="148"/>
      <c r="HT55" s="148"/>
      <c r="HU55" s="148"/>
      <c r="HV55" s="148"/>
      <c r="HW55" s="148"/>
      <c r="HX55" s="148"/>
      <c r="HY55" s="148"/>
      <c r="HZ55" s="148"/>
      <c r="IA55" s="148"/>
      <c r="IB55" s="148"/>
      <c r="IC55" s="148"/>
      <c r="ID55" s="148"/>
      <c r="IE55" s="148"/>
      <c r="IF55" s="148"/>
      <c r="IG55" s="148"/>
      <c r="IH55" s="148"/>
      <c r="II55" s="148"/>
      <c r="IJ55" s="148"/>
      <c r="IK55" s="148"/>
      <c r="IL55" s="148"/>
      <c r="IM55" s="148"/>
      <c r="IN55" s="148"/>
      <c r="IO55" s="148"/>
      <c r="IP55" s="148"/>
      <c r="IQ55" s="148"/>
      <c r="IR55" s="148"/>
      <c r="IS55" s="148"/>
      <c r="IT55" s="148"/>
      <c r="IU55" s="148"/>
      <c r="IV55" s="148"/>
      <c r="IW55" s="148"/>
      <c r="IX55" s="148"/>
      <c r="IY55" s="148"/>
      <c r="IZ55" s="148"/>
      <c r="JA55" s="148"/>
      <c r="JB55" s="148"/>
      <c r="JC55" s="148"/>
      <c r="JD55" s="148"/>
      <c r="JE55" s="148"/>
      <c r="JF55" s="148"/>
      <c r="JG55" s="148"/>
      <c r="JH55" s="148"/>
      <c r="JI55" s="148"/>
      <c r="JJ55" s="148"/>
      <c r="JK55" s="148"/>
      <c r="JL55" s="148"/>
      <c r="JM55" s="148"/>
      <c r="JN55" s="148"/>
      <c r="JO55" s="148"/>
      <c r="JP55" s="148"/>
      <c r="JQ55" s="148"/>
      <c r="JR55" s="148"/>
      <c r="JS55" s="148"/>
      <c r="JT55" s="148"/>
      <c r="JU55" s="148"/>
      <c r="JV55" s="148"/>
      <c r="JW55" s="148"/>
      <c r="JX55" s="148"/>
      <c r="JY55" s="148"/>
      <c r="JZ55" s="148"/>
      <c r="KA55" s="148"/>
      <c r="KB55" s="148"/>
      <c r="KC55" s="148"/>
      <c r="KD55" s="148"/>
      <c r="KE55" s="148"/>
      <c r="KF55" s="148"/>
      <c r="KG55" s="148"/>
      <c r="KH55" s="148"/>
      <c r="KI55" s="148"/>
      <c r="KJ55" s="148"/>
      <c r="KK55" s="148"/>
      <c r="KL55" s="148"/>
      <c r="KM55" s="148"/>
      <c r="KN55" s="148"/>
      <c r="KO55" s="148"/>
      <c r="KP55" s="148"/>
      <c r="KQ55" s="148"/>
      <c r="KR55" s="148"/>
      <c r="KS55" s="148"/>
      <c r="KT55" s="148"/>
      <c r="KU55" s="148"/>
      <c r="KV55" s="148"/>
      <c r="KW55" s="148"/>
      <c r="KX55" s="148"/>
      <c r="KY55" s="148"/>
      <c r="KZ55" s="148"/>
      <c r="LA55" s="148"/>
      <c r="LB55" s="148"/>
      <c r="LC55" s="148"/>
      <c r="LD55" s="148"/>
      <c r="LE55" s="148"/>
      <c r="LF55" s="148"/>
      <c r="LG55" s="148"/>
      <c r="LH55" s="148"/>
      <c r="LI55" s="148"/>
      <c r="LJ55" s="148"/>
      <c r="LK55" s="148"/>
      <c r="LL55" s="148"/>
      <c r="LM55" s="148"/>
      <c r="LN55" s="148"/>
      <c r="LO55" s="148"/>
      <c r="LP55" s="148"/>
      <c r="LQ55" s="148"/>
      <c r="LR55" s="148"/>
      <c r="LS55" s="148"/>
      <c r="LT55" s="148"/>
      <c r="LU55" s="148"/>
      <c r="LV55" s="148"/>
      <c r="LW55" s="148"/>
      <c r="LX55" s="148"/>
      <c r="LY55" s="148"/>
      <c r="LZ55" s="148"/>
      <c r="MA55" s="148"/>
      <c r="MB55" s="148"/>
      <c r="MC55" s="148"/>
      <c r="MD55" s="148"/>
      <c r="ME55" s="148"/>
      <c r="MF55" s="148"/>
      <c r="MG55" s="148"/>
      <c r="MH55" s="148"/>
      <c r="MI55" s="148"/>
      <c r="MJ55" s="148"/>
      <c r="MK55" s="148"/>
      <c r="ML55" s="148"/>
      <c r="MM55" s="148"/>
      <c r="MN55" s="148"/>
      <c r="MO55" s="148"/>
      <c r="MP55" s="148"/>
      <c r="MQ55" s="148"/>
      <c r="MR55" s="148"/>
      <c r="MS55" s="148"/>
      <c r="MT55" s="148"/>
      <c r="MU55" s="148"/>
      <c r="MV55" s="148"/>
      <c r="MW55" s="148"/>
      <c r="MX55" s="148"/>
      <c r="MY55" s="148"/>
      <c r="MZ55" s="148"/>
      <c r="NA55" s="148"/>
      <c r="NB55" s="148"/>
      <c r="NC55" s="148"/>
      <c r="ND55" s="148"/>
      <c r="NE55" s="148"/>
      <c r="NF55" s="148"/>
      <c r="NG55" s="148"/>
      <c r="NH55" s="148"/>
      <c r="NI55" s="148"/>
      <c r="NJ55" s="148"/>
      <c r="NK55" s="148"/>
      <c r="NL55" s="148"/>
      <c r="NM55" s="148"/>
      <c r="NN55" s="148"/>
      <c r="NO55" s="148"/>
      <c r="NP55" s="148"/>
      <c r="NQ55" s="148"/>
      <c r="NR55" s="148"/>
      <c r="NS55" s="148"/>
      <c r="NT55" s="148"/>
      <c r="NU55" s="148"/>
      <c r="NV55" s="148"/>
      <c r="NW55" s="148"/>
      <c r="NX55" s="148"/>
      <c r="NY55" s="148"/>
      <c r="NZ55" s="148"/>
      <c r="OA55" s="148"/>
      <c r="OB55" s="148"/>
      <c r="OC55" s="148"/>
      <c r="OD55" s="148"/>
      <c r="OE55" s="148"/>
      <c r="OF55" s="148"/>
      <c r="OG55" s="148"/>
      <c r="OH55" s="148"/>
      <c r="OI55" s="148"/>
      <c r="OJ55" s="148"/>
      <c r="OK55" s="148"/>
      <c r="OL55" s="148"/>
      <c r="OM55" s="148"/>
      <c r="ON55" s="148"/>
      <c r="OO55" s="148"/>
      <c r="OP55" s="148"/>
      <c r="OQ55" s="148"/>
      <c r="OR55" s="148"/>
      <c r="OS55" s="148"/>
      <c r="OT55" s="148"/>
      <c r="OU55" s="148"/>
      <c r="OV55" s="148"/>
      <c r="OW55" s="148"/>
      <c r="OX55" s="148"/>
      <c r="OY55" s="148"/>
      <c r="OZ55" s="148"/>
      <c r="PA55" s="148"/>
      <c r="PB55" s="148"/>
      <c r="PC55" s="148"/>
      <c r="PD55" s="148"/>
      <c r="PE55" s="148"/>
      <c r="PF55" s="148"/>
      <c r="PG55" s="148"/>
      <c r="PH55" s="148"/>
      <c r="PI55" s="148"/>
      <c r="PJ55" s="148"/>
      <c r="PK55" s="148"/>
      <c r="PL55" s="148"/>
      <c r="PM55" s="148"/>
      <c r="PN55" s="148"/>
      <c r="PO55" s="148"/>
      <c r="PP55" s="148"/>
      <c r="PQ55" s="148"/>
      <c r="PR55" s="148"/>
      <c r="PS55" s="148"/>
      <c r="PT55" s="148"/>
      <c r="PU55" s="148"/>
      <c r="PV55" s="148"/>
      <c r="PW55" s="148"/>
      <c r="PX55" s="148"/>
      <c r="PY55" s="148"/>
      <c r="PZ55" s="148"/>
      <c r="QA55" s="148"/>
      <c r="QB55" s="148"/>
      <c r="QC55" s="148"/>
      <c r="QD55" s="148"/>
      <c r="QE55" s="148"/>
      <c r="QF55" s="148"/>
      <c r="QG55" s="148"/>
      <c r="QH55" s="148"/>
      <c r="QI55" s="148"/>
      <c r="QJ55" s="148"/>
      <c r="QK55" s="148"/>
      <c r="QL55" s="148"/>
      <c r="QM55" s="148"/>
      <c r="QN55" s="148"/>
      <c r="QO55" s="148"/>
      <c r="QP55" s="148"/>
      <c r="QQ55" s="148"/>
      <c r="QR55" s="148"/>
      <c r="QS55" s="148"/>
      <c r="QT55" s="148"/>
      <c r="QU55" s="148"/>
      <c r="QV55" s="148"/>
      <c r="QW55" s="148"/>
      <c r="QX55" s="148"/>
      <c r="QY55" s="148"/>
      <c r="QZ55" s="148"/>
      <c r="RA55" s="148"/>
      <c r="RB55" s="148"/>
      <c r="RC55" s="148"/>
      <c r="RD55" s="148"/>
      <c r="RE55" s="148"/>
      <c r="RF55" s="148"/>
      <c r="RG55" s="148"/>
      <c r="RH55" s="148"/>
      <c r="RI55" s="148"/>
      <c r="RJ55" s="148"/>
      <c r="RK55" s="148"/>
      <c r="RL55" s="148"/>
      <c r="RM55" s="148"/>
      <c r="RN55" s="148"/>
      <c r="RO55" s="148"/>
      <c r="RP55" s="148"/>
      <c r="RQ55" s="148"/>
      <c r="RR55" s="148"/>
      <c r="RS55" s="148"/>
      <c r="RT55" s="148"/>
      <c r="RU55" s="148"/>
      <c r="RV55" s="148"/>
      <c r="RW55" s="148"/>
      <c r="RX55" s="148"/>
      <c r="RY55" s="148"/>
      <c r="RZ55" s="148"/>
      <c r="SA55" s="148"/>
      <c r="SB55" s="148"/>
      <c r="SC55" s="148"/>
      <c r="SD55" s="148"/>
      <c r="SE55" s="148"/>
      <c r="SF55" s="148"/>
      <c r="SG55" s="148"/>
      <c r="SH55" s="148"/>
      <c r="SI55" s="148"/>
      <c r="SJ55" s="148"/>
      <c r="SK55" s="148"/>
      <c r="SL55" s="148"/>
      <c r="SM55" s="148"/>
      <c r="SN55" s="148"/>
      <c r="SO55" s="148"/>
      <c r="SP55" s="148"/>
      <c r="SQ55" s="148"/>
      <c r="SR55" s="148"/>
      <c r="SS55" s="148"/>
      <c r="ST55" s="148"/>
      <c r="SU55" s="148"/>
      <c r="SV55" s="148"/>
      <c r="SW55" s="148"/>
      <c r="SX55" s="148"/>
      <c r="SY55" s="148"/>
      <c r="SZ55" s="148"/>
      <c r="TA55" s="148"/>
      <c r="TB55" s="148"/>
      <c r="TC55" s="148"/>
      <c r="TD55" s="148"/>
      <c r="TE55" s="148"/>
      <c r="TF55" s="148"/>
      <c r="TG55" s="148"/>
      <c r="TH55" s="148"/>
      <c r="TI55" s="148"/>
      <c r="TJ55" s="148"/>
      <c r="TK55" s="148"/>
      <c r="TL55" s="148"/>
      <c r="TM55" s="148"/>
      <c r="TN55" s="148"/>
      <c r="TO55" s="148"/>
      <c r="TP55" s="148"/>
      <c r="TQ55" s="148"/>
      <c r="TR55" s="148"/>
      <c r="TS55" s="148"/>
      <c r="TT55" s="148"/>
      <c r="TU55" s="148"/>
      <c r="TV55" s="148"/>
      <c r="TW55" s="148"/>
      <c r="TX55" s="148"/>
      <c r="TY55" s="148"/>
      <c r="TZ55" s="148"/>
      <c r="UA55" s="148"/>
      <c r="UB55" s="148"/>
      <c r="UC55" s="148"/>
      <c r="UD55" s="148"/>
      <c r="UE55" s="148"/>
      <c r="UF55" s="148"/>
      <c r="UG55" s="148"/>
      <c r="UH55" s="148"/>
      <c r="UI55" s="148"/>
      <c r="UJ55" s="148"/>
      <c r="UK55" s="148"/>
      <c r="UL55" s="148"/>
      <c r="UM55" s="148"/>
      <c r="UN55" s="148"/>
      <c r="UO55" s="148"/>
      <c r="UP55" s="148"/>
      <c r="UQ55" s="148"/>
      <c r="UR55" s="148"/>
      <c r="US55" s="148"/>
      <c r="UT55" s="148"/>
      <c r="UU55" s="148"/>
      <c r="UV55" s="148"/>
      <c r="UW55" s="148"/>
      <c r="UX55" s="148"/>
      <c r="UY55" s="148"/>
      <c r="UZ55" s="148"/>
      <c r="VA55" s="148"/>
      <c r="VB55" s="148"/>
      <c r="VC55" s="148"/>
      <c r="VD55" s="148"/>
      <c r="VE55" s="148"/>
      <c r="VF55" s="148"/>
      <c r="VG55" s="148"/>
      <c r="VH55" s="148"/>
      <c r="VI55" s="148"/>
      <c r="VJ55" s="148"/>
      <c r="VK55" s="148"/>
      <c r="VL55" s="148"/>
      <c r="VM55" s="148"/>
      <c r="VN55" s="148"/>
      <c r="VO55" s="148"/>
      <c r="VP55" s="148"/>
      <c r="VQ55" s="148"/>
      <c r="VR55" s="148"/>
      <c r="VS55" s="148"/>
      <c r="VT55" s="148"/>
      <c r="VU55" s="148"/>
      <c r="VV55" s="148"/>
      <c r="VW55" s="148"/>
      <c r="VX55" s="148"/>
      <c r="VY55" s="148"/>
      <c r="VZ55" s="148"/>
      <c r="WA55" s="148"/>
      <c r="WB55" s="148"/>
      <c r="WC55" s="148"/>
      <c r="WD55" s="148"/>
      <c r="WE55" s="148"/>
      <c r="WF55" s="148"/>
      <c r="WG55" s="148"/>
      <c r="WH55" s="148"/>
      <c r="WI55" s="148"/>
      <c r="WJ55" s="148"/>
      <c r="WK55" s="148"/>
      <c r="WL55" s="148"/>
      <c r="WM55" s="148"/>
      <c r="WN55" s="148"/>
      <c r="WO55" s="148"/>
      <c r="WP55" s="148"/>
      <c r="WQ55" s="148"/>
      <c r="WR55" s="148"/>
      <c r="WS55" s="148"/>
      <c r="WT55" s="148"/>
      <c r="WU55" s="148"/>
      <c r="WV55" s="148"/>
      <c r="WW55" s="148"/>
      <c r="WX55" s="148"/>
      <c r="WY55" s="148"/>
      <c r="WZ55" s="148"/>
      <c r="XA55" s="148"/>
      <c r="XB55" s="148"/>
      <c r="XC55" s="148"/>
      <c r="XD55" s="148"/>
      <c r="XE55" s="148"/>
      <c r="XF55" s="148"/>
      <c r="XG55" s="148"/>
      <c r="XH55" s="148"/>
      <c r="XI55" s="148"/>
      <c r="XJ55" s="148"/>
      <c r="XK55" s="148"/>
      <c r="XL55" s="148"/>
      <c r="XM55" s="148"/>
      <c r="XN55" s="148"/>
      <c r="XO55" s="148"/>
      <c r="XP55" s="148"/>
      <c r="XQ55" s="148"/>
      <c r="XR55" s="148"/>
      <c r="XS55" s="148"/>
      <c r="XT55" s="148"/>
      <c r="XU55" s="148"/>
      <c r="XV55" s="148"/>
      <c r="XW55" s="148"/>
      <c r="XX55" s="148"/>
      <c r="XY55" s="148"/>
      <c r="XZ55" s="148"/>
      <c r="YA55" s="148"/>
      <c r="YB55" s="148"/>
      <c r="YC55" s="148"/>
      <c r="YD55" s="148"/>
      <c r="YE55" s="148"/>
      <c r="YF55" s="148"/>
      <c r="YG55" s="148"/>
      <c r="YH55" s="148"/>
      <c r="YI55" s="148"/>
      <c r="YJ55" s="148"/>
      <c r="YK55" s="148"/>
      <c r="YL55" s="148"/>
      <c r="YM55" s="148"/>
      <c r="YN55" s="148"/>
      <c r="YO55" s="148"/>
      <c r="YP55" s="148"/>
      <c r="YQ55" s="148"/>
      <c r="YR55" s="148"/>
      <c r="YS55" s="148"/>
      <c r="YT55" s="148"/>
      <c r="YU55" s="148"/>
      <c r="YV55" s="148"/>
      <c r="YW55" s="148"/>
      <c r="YX55" s="148"/>
      <c r="YY55" s="148"/>
      <c r="YZ55" s="148"/>
      <c r="ZA55" s="148"/>
      <c r="ZB55" s="148"/>
      <c r="ZC55" s="148"/>
      <c r="ZD55" s="148"/>
      <c r="ZE55" s="148"/>
      <c r="ZF55" s="148"/>
      <c r="ZG55" s="148"/>
      <c r="ZH55" s="148"/>
      <c r="ZI55" s="148"/>
      <c r="ZJ55" s="148"/>
      <c r="ZK55" s="148"/>
      <c r="ZL55" s="148"/>
      <c r="ZM55" s="148"/>
      <c r="ZN55" s="148"/>
      <c r="ZO55" s="148"/>
      <c r="ZP55" s="148"/>
      <c r="ZQ55" s="148"/>
      <c r="ZR55" s="148"/>
      <c r="ZS55" s="148"/>
      <c r="ZT55" s="148"/>
      <c r="ZU55" s="148"/>
      <c r="ZV55" s="148"/>
      <c r="ZW55" s="148"/>
      <c r="ZX55" s="148"/>
      <c r="ZY55" s="148"/>
      <c r="ZZ55" s="148"/>
      <c r="AAA55" s="148"/>
      <c r="AAB55" s="148"/>
      <c r="AAC55" s="148"/>
      <c r="AAD55" s="148"/>
      <c r="AAE55" s="148"/>
      <c r="AAF55" s="148"/>
      <c r="AAG55" s="148"/>
      <c r="AAH55" s="148"/>
      <c r="AAI55" s="148"/>
      <c r="AAJ55" s="148"/>
      <c r="AAK55" s="148"/>
      <c r="AAL55" s="148"/>
      <c r="AAM55" s="148"/>
      <c r="AAN55" s="148"/>
      <c r="AAO55" s="148"/>
      <c r="AAP55" s="148"/>
      <c r="AAQ55" s="148"/>
      <c r="AAR55" s="148"/>
      <c r="AAS55" s="148"/>
      <c r="AAT55" s="148"/>
      <c r="AAU55" s="148"/>
      <c r="AAV55" s="148"/>
      <c r="AAW55" s="148"/>
      <c r="AAX55" s="148"/>
      <c r="AAY55" s="148"/>
      <c r="AAZ55" s="148"/>
      <c r="ABA55" s="148"/>
      <c r="ABB55" s="148"/>
      <c r="ABC55" s="148"/>
      <c r="ABD55" s="148"/>
      <c r="ABE55" s="148"/>
      <c r="ABF55" s="148"/>
      <c r="ABG55" s="148"/>
      <c r="ABH55" s="148"/>
      <c r="ABI55" s="148"/>
      <c r="ABJ55" s="148"/>
      <c r="ABK55" s="148"/>
      <c r="ABL55" s="148"/>
      <c r="ABM55" s="148"/>
      <c r="ABN55" s="148"/>
      <c r="ABO55" s="148"/>
      <c r="ABP55" s="148"/>
      <c r="ABQ55" s="148"/>
      <c r="ABR55" s="148"/>
      <c r="ABS55" s="148"/>
      <c r="ABT55" s="148"/>
      <c r="ABU55" s="148"/>
      <c r="ABV55" s="148"/>
      <c r="ABW55" s="148"/>
      <c r="ABX55" s="148"/>
      <c r="ABY55" s="148"/>
      <c r="ABZ55" s="148"/>
      <c r="ACA55" s="148"/>
      <c r="ACB55" s="148"/>
      <c r="ACC55" s="148"/>
      <c r="ACD55" s="148"/>
      <c r="ACE55" s="148"/>
      <c r="ACF55" s="148"/>
      <c r="ACG55" s="148"/>
      <c r="ACH55" s="148"/>
      <c r="ACI55" s="148"/>
      <c r="ACJ55" s="148"/>
      <c r="ACK55" s="148"/>
      <c r="ACL55" s="148"/>
      <c r="ACM55" s="148"/>
      <c r="ACN55" s="148"/>
      <c r="ACO55" s="148"/>
      <c r="ACP55" s="148"/>
      <c r="ACQ55" s="148"/>
      <c r="ACR55" s="148"/>
      <c r="ACS55" s="148"/>
      <c r="ACT55" s="148"/>
      <c r="ACU55" s="148"/>
      <c r="ACV55" s="148"/>
      <c r="ACW55" s="148"/>
      <c r="ACX55" s="148"/>
      <c r="ACY55" s="148"/>
      <c r="ACZ55" s="148"/>
      <c r="ADA55" s="148"/>
      <c r="ADB55" s="148"/>
      <c r="ADC55" s="148"/>
      <c r="ADD55" s="148"/>
      <c r="ADE55" s="148"/>
      <c r="ADF55" s="148"/>
      <c r="ADG55" s="148"/>
      <c r="ADH55" s="148"/>
      <c r="ADI55" s="148"/>
      <c r="ADJ55" s="148"/>
      <c r="ADK55" s="148"/>
      <c r="ADL55" s="148"/>
      <c r="ADM55" s="148"/>
      <c r="ADN55" s="148"/>
      <c r="ADO55" s="148"/>
      <c r="ADP55" s="148"/>
      <c r="ADQ55" s="148"/>
      <c r="ADR55" s="148"/>
      <c r="ADS55" s="148"/>
      <c r="ADT55" s="148"/>
      <c r="ADU55" s="148"/>
      <c r="ADV55" s="148"/>
      <c r="ADW55" s="148"/>
      <c r="ADX55" s="148"/>
      <c r="ADY55" s="148"/>
      <c r="ADZ55" s="148"/>
      <c r="AEA55" s="148"/>
      <c r="AEB55" s="148"/>
      <c r="AEC55" s="148"/>
      <c r="AED55" s="148"/>
      <c r="AEE55" s="148"/>
      <c r="AEF55" s="148"/>
      <c r="AEG55" s="148"/>
      <c r="AEH55" s="148"/>
      <c r="AEI55" s="148"/>
      <c r="AEJ55" s="148"/>
      <c r="AEK55" s="148"/>
      <c r="AEL55" s="148"/>
      <c r="AEM55" s="148"/>
      <c r="AEN55" s="148"/>
      <c r="AEO55" s="148"/>
      <c r="AEP55" s="148"/>
      <c r="AEQ55" s="148"/>
      <c r="AER55" s="148"/>
      <c r="AES55" s="148"/>
      <c r="AET55" s="148"/>
      <c r="AEU55" s="148"/>
      <c r="AEV55" s="148"/>
      <c r="AEW55" s="148"/>
      <c r="AEX55" s="148"/>
      <c r="AEY55" s="148"/>
      <c r="AEZ55" s="148"/>
      <c r="AFA55" s="148"/>
      <c r="AFB55" s="148"/>
      <c r="AFC55" s="148"/>
      <c r="AFD55" s="148"/>
      <c r="AFE55" s="148"/>
      <c r="AFF55" s="148"/>
      <c r="AFG55" s="148"/>
      <c r="AFH55" s="148"/>
      <c r="AFI55" s="148"/>
      <c r="AFJ55" s="148"/>
      <c r="AFK55" s="148"/>
      <c r="AFL55" s="148"/>
      <c r="AFM55" s="148"/>
      <c r="AFN55" s="148"/>
      <c r="AFO55" s="148"/>
      <c r="AFP55" s="148"/>
      <c r="AFQ55" s="148"/>
      <c r="AFR55" s="148"/>
      <c r="AFS55" s="148"/>
      <c r="AFT55" s="148"/>
      <c r="AFU55" s="148"/>
      <c r="AFV55" s="148"/>
      <c r="AFW55" s="148"/>
      <c r="AFX55" s="148"/>
      <c r="AFY55" s="148"/>
      <c r="AFZ55" s="148"/>
      <c r="AGA55" s="148"/>
      <c r="AGB55" s="148"/>
      <c r="AGC55" s="148"/>
      <c r="AGD55" s="148"/>
      <c r="AGE55" s="148"/>
      <c r="AGF55" s="148"/>
      <c r="AGG55" s="148"/>
      <c r="AGH55" s="148"/>
      <c r="AGI55" s="148"/>
      <c r="AGJ55" s="148"/>
      <c r="AGK55" s="148"/>
      <c r="AGL55" s="148"/>
      <c r="AGM55" s="148"/>
      <c r="AGN55" s="148"/>
      <c r="AGO55" s="148"/>
      <c r="AGP55" s="148"/>
      <c r="AGQ55" s="148"/>
      <c r="AGR55" s="148"/>
      <c r="AGS55" s="148"/>
      <c r="AGT55" s="148"/>
      <c r="AGU55" s="148"/>
      <c r="AGV55" s="148"/>
      <c r="AGW55" s="148"/>
      <c r="AGX55" s="148"/>
      <c r="AGY55" s="148"/>
      <c r="AGZ55" s="148"/>
      <c r="AHA55" s="148"/>
      <c r="AHB55" s="148"/>
      <c r="AHC55" s="148"/>
      <c r="AHD55" s="148"/>
      <c r="AHE55" s="148"/>
      <c r="AHF55" s="148"/>
      <c r="AHG55" s="148"/>
      <c r="AHH55" s="148"/>
      <c r="AHI55" s="148"/>
      <c r="AHJ55" s="148"/>
      <c r="AHK55" s="148"/>
      <c r="AHL55" s="148"/>
      <c r="AHM55" s="148"/>
      <c r="AHN55" s="148"/>
      <c r="AHO55" s="148"/>
      <c r="AHP55" s="148"/>
      <c r="AHQ55" s="148"/>
      <c r="AHR55" s="148"/>
      <c r="AHS55" s="148"/>
      <c r="AHT55" s="148"/>
      <c r="AHU55" s="148"/>
      <c r="AHV55" s="148"/>
      <c r="AHW55" s="148"/>
      <c r="AHX55" s="148"/>
      <c r="AHY55" s="148"/>
      <c r="AHZ55" s="148"/>
      <c r="AIA55" s="148"/>
      <c r="AIB55" s="148"/>
      <c r="AIC55" s="148"/>
      <c r="AID55" s="148"/>
      <c r="AIE55" s="148"/>
      <c r="AIF55" s="148"/>
      <c r="AIG55" s="148"/>
      <c r="AIH55" s="148"/>
      <c r="AII55" s="148"/>
      <c r="AIJ55" s="148"/>
      <c r="AIK55" s="148"/>
      <c r="AIL55" s="148"/>
      <c r="AIM55" s="148"/>
      <c r="AIN55" s="148"/>
      <c r="AIO55" s="148"/>
      <c r="AIP55" s="148"/>
      <c r="AIQ55" s="148"/>
      <c r="AIR55" s="148"/>
      <c r="AIS55" s="148"/>
      <c r="AIT55" s="148"/>
      <c r="AIU55" s="148"/>
      <c r="AIV55" s="148"/>
      <c r="AIW55" s="148"/>
      <c r="AIX55" s="148"/>
      <c r="AIY55" s="148"/>
      <c r="AIZ55" s="148"/>
      <c r="AJA55" s="148"/>
      <c r="AJB55" s="148"/>
      <c r="AJC55" s="148"/>
      <c r="AJD55" s="148"/>
      <c r="AJE55" s="148"/>
      <c r="AJF55" s="148"/>
      <c r="AJG55" s="148"/>
      <c r="AJH55" s="148"/>
      <c r="AJI55" s="148"/>
      <c r="AJJ55" s="148"/>
      <c r="AJK55" s="148"/>
      <c r="AJL55" s="148"/>
      <c r="AJM55" s="148"/>
      <c r="AJN55" s="148"/>
      <c r="AJO55" s="148"/>
      <c r="AJP55" s="148"/>
      <c r="AJQ55" s="148"/>
      <c r="AJR55" s="148"/>
      <c r="AJS55" s="148"/>
      <c r="AJT55" s="148"/>
      <c r="AJU55" s="148"/>
      <c r="AJV55" s="148"/>
      <c r="AJW55" s="148"/>
      <c r="AJX55" s="148"/>
      <c r="AJY55" s="148"/>
      <c r="AJZ55" s="148"/>
      <c r="AKA55" s="148"/>
      <c r="AKB55" s="148"/>
      <c r="AKC55" s="148"/>
      <c r="AKD55" s="148"/>
      <c r="AKE55" s="148"/>
      <c r="AKF55" s="148"/>
      <c r="AKG55" s="148"/>
      <c r="AKH55" s="148"/>
      <c r="AKI55" s="148"/>
      <c r="AKJ55" s="148"/>
      <c r="AKK55" s="148"/>
      <c r="AKL55" s="148"/>
      <c r="AKM55" s="148"/>
      <c r="AKN55" s="148"/>
      <c r="AKO55" s="148"/>
      <c r="AKP55" s="148"/>
      <c r="AKQ55" s="148"/>
      <c r="AKR55" s="148"/>
      <c r="AKS55" s="148"/>
      <c r="AKT55" s="148"/>
      <c r="AKU55" s="148"/>
      <c r="AKV55" s="148"/>
      <c r="AKW55" s="148"/>
      <c r="AKX55" s="148"/>
      <c r="AKY55" s="148"/>
      <c r="AKZ55" s="148"/>
      <c r="ALA55" s="148"/>
      <c r="ALB55" s="148"/>
      <c r="ALC55" s="148"/>
      <c r="ALD55" s="148"/>
      <c r="ALE55" s="148"/>
      <c r="ALF55" s="148"/>
      <c r="ALG55" s="148"/>
      <c r="ALH55" s="148"/>
      <c r="ALI55" s="148"/>
      <c r="ALJ55" s="148"/>
      <c r="ALK55" s="148"/>
      <c r="ALL55" s="148"/>
      <c r="ALM55" s="148"/>
      <c r="ALN55" s="148"/>
      <c r="ALO55" s="148"/>
      <c r="ALP55" s="148"/>
      <c r="ALQ55" s="148"/>
      <c r="ALR55" s="148"/>
      <c r="ALS55" s="148"/>
      <c r="ALT55" s="148"/>
      <c r="ALU55" s="148"/>
      <c r="ALV55" s="148"/>
      <c r="ALW55" s="148"/>
      <c r="ALX55" s="148"/>
      <c r="ALY55" s="148"/>
      <c r="ALZ55" s="148"/>
      <c r="AMA55" s="148"/>
      <c r="AMB55" s="148"/>
      <c r="AMC55" s="148"/>
      <c r="AMD55" s="148"/>
      <c r="AME55" s="148"/>
      <c r="AMF55" s="148"/>
      <c r="AMG55" s="148"/>
      <c r="AMH55" s="148"/>
      <c r="AMI55" s="148"/>
      <c r="AMJ55" s="148"/>
      <c r="AMK55" s="148"/>
      <c r="AML55" s="148"/>
    </row>
    <row r="56" spans="1:1026" s="142" customFormat="1">
      <c r="A56" s="148" t="str">
        <f t="shared" si="0"/>
        <v>LOAN.MD_C_APPROVED</v>
      </c>
      <c r="B56" s="134">
        <f t="shared" si="4"/>
        <v>110052</v>
      </c>
      <c r="C56" s="155">
        <v>0</v>
      </c>
      <c r="D56" s="155">
        <v>1</v>
      </c>
      <c r="E56" s="155">
        <f t="shared" si="1"/>
        <v>100000</v>
      </c>
      <c r="F56" s="155">
        <v>100000</v>
      </c>
      <c r="G56" s="155" t="s">
        <v>34</v>
      </c>
      <c r="H56" s="155">
        <v>100000</v>
      </c>
      <c r="I56" s="148" t="s">
        <v>505</v>
      </c>
      <c r="J56" s="155">
        <f>VLOOKUP(I56,T_FSM_TYPE!$A:$B,2,0)</f>
        <v>110000</v>
      </c>
      <c r="K56" s="142" t="s">
        <v>539</v>
      </c>
      <c r="L56" s="148" t="s">
        <v>37</v>
      </c>
      <c r="M56" s="216" t="str">
        <f t="shared" si="2"/>
        <v>MD_C_APPROVED</v>
      </c>
      <c r="N56" s="145" t="str">
        <f t="shared" si="3"/>
        <v>INSERT INTO T_FSM_STATE VALUES(110052, 0, 1, 100000, 100000, GETDATE(), 100000, 110000, 'MD_C_APPROVED', '?' ,'MD_C_APPROVED')</v>
      </c>
      <c r="O56" s="148"/>
      <c r="P56" s="148"/>
      <c r="Q56" s="148"/>
      <c r="R56" s="148"/>
      <c r="S56" s="148"/>
      <c r="T56" s="148"/>
      <c r="U56" s="148"/>
      <c r="V56" s="148"/>
      <c r="W56" s="148"/>
      <c r="X56" s="148"/>
      <c r="Y56" s="148"/>
      <c r="Z56" s="148"/>
      <c r="AA56" s="148"/>
      <c r="AB56" s="148"/>
      <c r="AC56" s="148"/>
      <c r="AD56" s="148"/>
      <c r="AE56" s="148"/>
      <c r="AF56" s="148"/>
      <c r="AG56" s="148"/>
      <c r="AH56" s="148"/>
      <c r="AI56" s="148"/>
      <c r="AJ56" s="148"/>
      <c r="AK56" s="148"/>
      <c r="AL56" s="148"/>
      <c r="AM56" s="148"/>
      <c r="AN56" s="148"/>
      <c r="AO56" s="148"/>
      <c r="AP56" s="148"/>
      <c r="AQ56" s="148"/>
      <c r="AR56" s="148"/>
      <c r="AS56" s="148"/>
      <c r="AT56" s="148"/>
      <c r="AU56" s="148"/>
      <c r="AV56" s="148"/>
      <c r="AW56" s="148"/>
      <c r="AX56" s="148"/>
      <c r="AY56" s="148"/>
      <c r="AZ56" s="148"/>
      <c r="BA56" s="148"/>
      <c r="BB56" s="148"/>
      <c r="BC56" s="148"/>
      <c r="BD56" s="148"/>
      <c r="BE56" s="148"/>
      <c r="BF56" s="148"/>
      <c r="BG56" s="148"/>
      <c r="BH56" s="148"/>
      <c r="BI56" s="148"/>
      <c r="BJ56" s="148"/>
      <c r="BK56" s="148"/>
      <c r="BL56" s="148"/>
      <c r="BM56" s="148"/>
      <c r="BN56" s="148"/>
      <c r="BO56" s="148"/>
      <c r="BP56" s="148"/>
      <c r="BQ56" s="148"/>
      <c r="BR56" s="148"/>
      <c r="BS56" s="148"/>
      <c r="BT56" s="148"/>
      <c r="BU56" s="148"/>
      <c r="BV56" s="148"/>
      <c r="BW56" s="148"/>
      <c r="BX56" s="148"/>
      <c r="BY56" s="148"/>
      <c r="BZ56" s="148"/>
      <c r="CA56" s="148"/>
      <c r="CB56" s="148"/>
      <c r="CC56" s="148"/>
      <c r="CD56" s="148"/>
      <c r="CE56" s="148"/>
      <c r="CF56" s="148"/>
      <c r="CG56" s="148"/>
      <c r="CH56" s="148"/>
      <c r="CI56" s="148"/>
      <c r="CJ56" s="148"/>
      <c r="CK56" s="148"/>
      <c r="CL56" s="148"/>
      <c r="CM56" s="148"/>
      <c r="CN56" s="148"/>
      <c r="CO56" s="148"/>
      <c r="CP56" s="148"/>
      <c r="CQ56" s="148"/>
      <c r="CR56" s="148"/>
      <c r="CS56" s="148"/>
      <c r="CT56" s="148"/>
      <c r="CU56" s="148"/>
      <c r="CV56" s="148"/>
      <c r="CW56" s="148"/>
      <c r="CX56" s="148"/>
      <c r="CY56" s="148"/>
      <c r="CZ56" s="148"/>
      <c r="DA56" s="148"/>
      <c r="DB56" s="148"/>
      <c r="DC56" s="148"/>
      <c r="DD56" s="148"/>
      <c r="DE56" s="148"/>
      <c r="DF56" s="148"/>
      <c r="DG56" s="148"/>
      <c r="DH56" s="148"/>
      <c r="DI56" s="148"/>
      <c r="DJ56" s="148"/>
      <c r="DK56" s="148"/>
      <c r="DL56" s="148"/>
      <c r="DM56" s="148"/>
      <c r="DN56" s="148"/>
      <c r="DO56" s="148"/>
      <c r="DP56" s="148"/>
      <c r="DQ56" s="148"/>
      <c r="DR56" s="148"/>
      <c r="DS56" s="148"/>
      <c r="DT56" s="148"/>
      <c r="DU56" s="148"/>
      <c r="DV56" s="148"/>
      <c r="DW56" s="148"/>
      <c r="DX56" s="148"/>
      <c r="DY56" s="148"/>
      <c r="DZ56" s="148"/>
      <c r="EA56" s="148"/>
      <c r="EB56" s="148"/>
      <c r="EC56" s="148"/>
      <c r="ED56" s="148"/>
      <c r="EE56" s="148"/>
      <c r="EF56" s="148"/>
      <c r="EG56" s="148"/>
      <c r="EH56" s="148"/>
      <c r="EI56" s="148"/>
      <c r="EJ56" s="148"/>
      <c r="EK56" s="148"/>
      <c r="EL56" s="148"/>
      <c r="EM56" s="148"/>
      <c r="EN56" s="148"/>
      <c r="EO56" s="148"/>
      <c r="EP56" s="148"/>
      <c r="EQ56" s="148"/>
      <c r="ER56" s="148"/>
      <c r="ES56" s="148"/>
      <c r="ET56" s="148"/>
      <c r="EU56" s="148"/>
      <c r="EV56" s="148"/>
      <c r="EW56" s="148"/>
      <c r="EX56" s="148"/>
      <c r="EY56" s="148"/>
      <c r="EZ56" s="148"/>
      <c r="FA56" s="148"/>
      <c r="FB56" s="148"/>
      <c r="FC56" s="148"/>
      <c r="FD56" s="148"/>
      <c r="FE56" s="148"/>
      <c r="FF56" s="148"/>
      <c r="FG56" s="148"/>
      <c r="FH56" s="148"/>
      <c r="FI56" s="148"/>
      <c r="FJ56" s="148"/>
      <c r="FK56" s="148"/>
      <c r="FL56" s="148"/>
      <c r="FM56" s="148"/>
      <c r="FN56" s="148"/>
      <c r="FO56" s="148"/>
      <c r="FP56" s="148"/>
      <c r="FQ56" s="148"/>
      <c r="FR56" s="148"/>
      <c r="FS56" s="148"/>
      <c r="FT56" s="148"/>
      <c r="FU56" s="148"/>
      <c r="FV56" s="148"/>
      <c r="FW56" s="148"/>
      <c r="FX56" s="148"/>
      <c r="FY56" s="148"/>
      <c r="FZ56" s="148"/>
      <c r="GA56" s="148"/>
      <c r="GB56" s="148"/>
      <c r="GC56" s="148"/>
      <c r="GD56" s="148"/>
      <c r="GE56" s="148"/>
      <c r="GF56" s="148"/>
      <c r="GG56" s="148"/>
      <c r="GH56" s="148"/>
      <c r="GI56" s="148"/>
      <c r="GJ56" s="148"/>
      <c r="GK56" s="148"/>
      <c r="GL56" s="148"/>
      <c r="GM56" s="148"/>
      <c r="GN56" s="148"/>
      <c r="GO56" s="148"/>
      <c r="GP56" s="148"/>
      <c r="GQ56" s="148"/>
      <c r="GR56" s="148"/>
      <c r="GS56" s="148"/>
      <c r="GT56" s="148"/>
      <c r="GU56" s="148"/>
      <c r="GV56" s="148"/>
      <c r="GW56" s="148"/>
      <c r="GX56" s="148"/>
      <c r="GY56" s="148"/>
      <c r="GZ56" s="148"/>
      <c r="HA56" s="148"/>
      <c r="HB56" s="148"/>
      <c r="HC56" s="148"/>
      <c r="HD56" s="148"/>
      <c r="HE56" s="148"/>
      <c r="HF56" s="148"/>
      <c r="HG56" s="148"/>
      <c r="HH56" s="148"/>
      <c r="HI56" s="148"/>
      <c r="HJ56" s="148"/>
      <c r="HK56" s="148"/>
      <c r="HL56" s="148"/>
      <c r="HM56" s="148"/>
      <c r="HN56" s="148"/>
      <c r="HO56" s="148"/>
      <c r="HP56" s="148"/>
      <c r="HQ56" s="148"/>
      <c r="HR56" s="148"/>
      <c r="HS56" s="148"/>
      <c r="HT56" s="148"/>
      <c r="HU56" s="148"/>
      <c r="HV56" s="148"/>
      <c r="HW56" s="148"/>
      <c r="HX56" s="148"/>
      <c r="HY56" s="148"/>
      <c r="HZ56" s="148"/>
      <c r="IA56" s="148"/>
      <c r="IB56" s="148"/>
      <c r="IC56" s="148"/>
      <c r="ID56" s="148"/>
      <c r="IE56" s="148"/>
      <c r="IF56" s="148"/>
      <c r="IG56" s="148"/>
      <c r="IH56" s="148"/>
      <c r="II56" s="148"/>
      <c r="IJ56" s="148"/>
      <c r="IK56" s="148"/>
      <c r="IL56" s="148"/>
      <c r="IM56" s="148"/>
      <c r="IN56" s="148"/>
      <c r="IO56" s="148"/>
      <c r="IP56" s="148"/>
      <c r="IQ56" s="148"/>
      <c r="IR56" s="148"/>
      <c r="IS56" s="148"/>
      <c r="IT56" s="148"/>
      <c r="IU56" s="148"/>
      <c r="IV56" s="148"/>
      <c r="IW56" s="148"/>
      <c r="IX56" s="148"/>
      <c r="IY56" s="148"/>
      <c r="IZ56" s="148"/>
      <c r="JA56" s="148"/>
      <c r="JB56" s="148"/>
      <c r="JC56" s="148"/>
      <c r="JD56" s="148"/>
      <c r="JE56" s="148"/>
      <c r="JF56" s="148"/>
      <c r="JG56" s="148"/>
      <c r="JH56" s="148"/>
      <c r="JI56" s="148"/>
      <c r="JJ56" s="148"/>
      <c r="JK56" s="148"/>
      <c r="JL56" s="148"/>
      <c r="JM56" s="148"/>
      <c r="JN56" s="148"/>
      <c r="JO56" s="148"/>
      <c r="JP56" s="148"/>
      <c r="JQ56" s="148"/>
      <c r="JR56" s="148"/>
      <c r="JS56" s="148"/>
      <c r="JT56" s="148"/>
      <c r="JU56" s="148"/>
      <c r="JV56" s="148"/>
      <c r="JW56" s="148"/>
      <c r="JX56" s="148"/>
      <c r="JY56" s="148"/>
      <c r="JZ56" s="148"/>
      <c r="KA56" s="148"/>
      <c r="KB56" s="148"/>
      <c r="KC56" s="148"/>
      <c r="KD56" s="148"/>
      <c r="KE56" s="148"/>
      <c r="KF56" s="148"/>
      <c r="KG56" s="148"/>
      <c r="KH56" s="148"/>
      <c r="KI56" s="148"/>
      <c r="KJ56" s="148"/>
      <c r="KK56" s="148"/>
      <c r="KL56" s="148"/>
      <c r="KM56" s="148"/>
      <c r="KN56" s="148"/>
      <c r="KO56" s="148"/>
      <c r="KP56" s="148"/>
      <c r="KQ56" s="148"/>
      <c r="KR56" s="148"/>
      <c r="KS56" s="148"/>
      <c r="KT56" s="148"/>
      <c r="KU56" s="148"/>
      <c r="KV56" s="148"/>
      <c r="KW56" s="148"/>
      <c r="KX56" s="148"/>
      <c r="KY56" s="148"/>
      <c r="KZ56" s="148"/>
      <c r="LA56" s="148"/>
      <c r="LB56" s="148"/>
      <c r="LC56" s="148"/>
      <c r="LD56" s="148"/>
      <c r="LE56" s="148"/>
      <c r="LF56" s="148"/>
      <c r="LG56" s="148"/>
      <c r="LH56" s="148"/>
      <c r="LI56" s="148"/>
      <c r="LJ56" s="148"/>
      <c r="LK56" s="148"/>
      <c r="LL56" s="148"/>
      <c r="LM56" s="148"/>
      <c r="LN56" s="148"/>
      <c r="LO56" s="148"/>
      <c r="LP56" s="148"/>
      <c r="LQ56" s="148"/>
      <c r="LR56" s="148"/>
      <c r="LS56" s="148"/>
      <c r="LT56" s="148"/>
      <c r="LU56" s="148"/>
      <c r="LV56" s="148"/>
      <c r="LW56" s="148"/>
      <c r="LX56" s="148"/>
      <c r="LY56" s="148"/>
      <c r="LZ56" s="148"/>
      <c r="MA56" s="148"/>
      <c r="MB56" s="148"/>
      <c r="MC56" s="148"/>
      <c r="MD56" s="148"/>
      <c r="ME56" s="148"/>
      <c r="MF56" s="148"/>
      <c r="MG56" s="148"/>
      <c r="MH56" s="148"/>
      <c r="MI56" s="148"/>
      <c r="MJ56" s="148"/>
      <c r="MK56" s="148"/>
      <c r="ML56" s="148"/>
      <c r="MM56" s="148"/>
      <c r="MN56" s="148"/>
      <c r="MO56" s="148"/>
      <c r="MP56" s="148"/>
      <c r="MQ56" s="148"/>
      <c r="MR56" s="148"/>
      <c r="MS56" s="148"/>
      <c r="MT56" s="148"/>
      <c r="MU56" s="148"/>
      <c r="MV56" s="148"/>
      <c r="MW56" s="148"/>
      <c r="MX56" s="148"/>
      <c r="MY56" s="148"/>
      <c r="MZ56" s="148"/>
      <c r="NA56" s="148"/>
      <c r="NB56" s="148"/>
      <c r="NC56" s="148"/>
      <c r="ND56" s="148"/>
      <c r="NE56" s="148"/>
      <c r="NF56" s="148"/>
      <c r="NG56" s="148"/>
      <c r="NH56" s="148"/>
      <c r="NI56" s="148"/>
      <c r="NJ56" s="148"/>
      <c r="NK56" s="148"/>
      <c r="NL56" s="148"/>
      <c r="NM56" s="148"/>
      <c r="NN56" s="148"/>
      <c r="NO56" s="148"/>
      <c r="NP56" s="148"/>
      <c r="NQ56" s="148"/>
      <c r="NR56" s="148"/>
      <c r="NS56" s="148"/>
      <c r="NT56" s="148"/>
      <c r="NU56" s="148"/>
      <c r="NV56" s="148"/>
      <c r="NW56" s="148"/>
      <c r="NX56" s="148"/>
      <c r="NY56" s="148"/>
      <c r="NZ56" s="148"/>
      <c r="OA56" s="148"/>
      <c r="OB56" s="148"/>
      <c r="OC56" s="148"/>
      <c r="OD56" s="148"/>
      <c r="OE56" s="148"/>
      <c r="OF56" s="148"/>
      <c r="OG56" s="148"/>
      <c r="OH56" s="148"/>
      <c r="OI56" s="148"/>
      <c r="OJ56" s="148"/>
      <c r="OK56" s="148"/>
      <c r="OL56" s="148"/>
      <c r="OM56" s="148"/>
      <c r="ON56" s="148"/>
      <c r="OO56" s="148"/>
      <c r="OP56" s="148"/>
      <c r="OQ56" s="148"/>
      <c r="OR56" s="148"/>
      <c r="OS56" s="148"/>
      <c r="OT56" s="148"/>
      <c r="OU56" s="148"/>
      <c r="OV56" s="148"/>
      <c r="OW56" s="148"/>
      <c r="OX56" s="148"/>
      <c r="OY56" s="148"/>
      <c r="OZ56" s="148"/>
      <c r="PA56" s="148"/>
      <c r="PB56" s="148"/>
      <c r="PC56" s="148"/>
      <c r="PD56" s="148"/>
      <c r="PE56" s="148"/>
      <c r="PF56" s="148"/>
      <c r="PG56" s="148"/>
      <c r="PH56" s="148"/>
      <c r="PI56" s="148"/>
      <c r="PJ56" s="148"/>
      <c r="PK56" s="148"/>
      <c r="PL56" s="148"/>
      <c r="PM56" s="148"/>
      <c r="PN56" s="148"/>
      <c r="PO56" s="148"/>
      <c r="PP56" s="148"/>
      <c r="PQ56" s="148"/>
      <c r="PR56" s="148"/>
      <c r="PS56" s="148"/>
      <c r="PT56" s="148"/>
      <c r="PU56" s="148"/>
      <c r="PV56" s="148"/>
      <c r="PW56" s="148"/>
      <c r="PX56" s="148"/>
      <c r="PY56" s="148"/>
      <c r="PZ56" s="148"/>
      <c r="QA56" s="148"/>
      <c r="QB56" s="148"/>
      <c r="QC56" s="148"/>
      <c r="QD56" s="148"/>
      <c r="QE56" s="148"/>
      <c r="QF56" s="148"/>
      <c r="QG56" s="148"/>
      <c r="QH56" s="148"/>
      <c r="QI56" s="148"/>
      <c r="QJ56" s="148"/>
      <c r="QK56" s="148"/>
      <c r="QL56" s="148"/>
      <c r="QM56" s="148"/>
      <c r="QN56" s="148"/>
      <c r="QO56" s="148"/>
      <c r="QP56" s="148"/>
      <c r="QQ56" s="148"/>
      <c r="QR56" s="148"/>
      <c r="QS56" s="148"/>
      <c r="QT56" s="148"/>
      <c r="QU56" s="148"/>
      <c r="QV56" s="148"/>
      <c r="QW56" s="148"/>
      <c r="QX56" s="148"/>
      <c r="QY56" s="148"/>
      <c r="QZ56" s="148"/>
      <c r="RA56" s="148"/>
      <c r="RB56" s="148"/>
      <c r="RC56" s="148"/>
      <c r="RD56" s="148"/>
      <c r="RE56" s="148"/>
      <c r="RF56" s="148"/>
      <c r="RG56" s="148"/>
      <c r="RH56" s="148"/>
      <c r="RI56" s="148"/>
      <c r="RJ56" s="148"/>
      <c r="RK56" s="148"/>
      <c r="RL56" s="148"/>
      <c r="RM56" s="148"/>
      <c r="RN56" s="148"/>
      <c r="RO56" s="148"/>
      <c r="RP56" s="148"/>
      <c r="RQ56" s="148"/>
      <c r="RR56" s="148"/>
      <c r="RS56" s="148"/>
      <c r="RT56" s="148"/>
      <c r="RU56" s="148"/>
      <c r="RV56" s="148"/>
      <c r="RW56" s="148"/>
      <c r="RX56" s="148"/>
      <c r="RY56" s="148"/>
      <c r="RZ56" s="148"/>
      <c r="SA56" s="148"/>
      <c r="SB56" s="148"/>
      <c r="SC56" s="148"/>
      <c r="SD56" s="148"/>
      <c r="SE56" s="148"/>
      <c r="SF56" s="148"/>
      <c r="SG56" s="148"/>
      <c r="SH56" s="148"/>
      <c r="SI56" s="148"/>
      <c r="SJ56" s="148"/>
      <c r="SK56" s="148"/>
      <c r="SL56" s="148"/>
      <c r="SM56" s="148"/>
      <c r="SN56" s="148"/>
      <c r="SO56" s="148"/>
      <c r="SP56" s="148"/>
      <c r="SQ56" s="148"/>
      <c r="SR56" s="148"/>
      <c r="SS56" s="148"/>
      <c r="ST56" s="148"/>
      <c r="SU56" s="148"/>
      <c r="SV56" s="148"/>
      <c r="SW56" s="148"/>
      <c r="SX56" s="148"/>
      <c r="SY56" s="148"/>
      <c r="SZ56" s="148"/>
      <c r="TA56" s="148"/>
      <c r="TB56" s="148"/>
      <c r="TC56" s="148"/>
      <c r="TD56" s="148"/>
      <c r="TE56" s="148"/>
      <c r="TF56" s="148"/>
      <c r="TG56" s="148"/>
      <c r="TH56" s="148"/>
      <c r="TI56" s="148"/>
      <c r="TJ56" s="148"/>
      <c r="TK56" s="148"/>
      <c r="TL56" s="148"/>
      <c r="TM56" s="148"/>
      <c r="TN56" s="148"/>
      <c r="TO56" s="148"/>
      <c r="TP56" s="148"/>
      <c r="TQ56" s="148"/>
      <c r="TR56" s="148"/>
      <c r="TS56" s="148"/>
      <c r="TT56" s="148"/>
      <c r="TU56" s="148"/>
      <c r="TV56" s="148"/>
      <c r="TW56" s="148"/>
      <c r="TX56" s="148"/>
      <c r="TY56" s="148"/>
      <c r="TZ56" s="148"/>
      <c r="UA56" s="148"/>
      <c r="UB56" s="148"/>
      <c r="UC56" s="148"/>
      <c r="UD56" s="148"/>
      <c r="UE56" s="148"/>
      <c r="UF56" s="148"/>
      <c r="UG56" s="148"/>
      <c r="UH56" s="148"/>
      <c r="UI56" s="148"/>
      <c r="UJ56" s="148"/>
      <c r="UK56" s="148"/>
      <c r="UL56" s="148"/>
      <c r="UM56" s="148"/>
      <c r="UN56" s="148"/>
      <c r="UO56" s="148"/>
      <c r="UP56" s="148"/>
      <c r="UQ56" s="148"/>
      <c r="UR56" s="148"/>
      <c r="US56" s="148"/>
      <c r="UT56" s="148"/>
      <c r="UU56" s="148"/>
      <c r="UV56" s="148"/>
      <c r="UW56" s="148"/>
      <c r="UX56" s="148"/>
      <c r="UY56" s="148"/>
      <c r="UZ56" s="148"/>
      <c r="VA56" s="148"/>
      <c r="VB56" s="148"/>
      <c r="VC56" s="148"/>
      <c r="VD56" s="148"/>
      <c r="VE56" s="148"/>
      <c r="VF56" s="148"/>
      <c r="VG56" s="148"/>
      <c r="VH56" s="148"/>
      <c r="VI56" s="148"/>
      <c r="VJ56" s="148"/>
      <c r="VK56" s="148"/>
      <c r="VL56" s="148"/>
      <c r="VM56" s="148"/>
      <c r="VN56" s="148"/>
      <c r="VO56" s="148"/>
      <c r="VP56" s="148"/>
      <c r="VQ56" s="148"/>
      <c r="VR56" s="148"/>
      <c r="VS56" s="148"/>
      <c r="VT56" s="148"/>
      <c r="VU56" s="148"/>
      <c r="VV56" s="148"/>
      <c r="VW56" s="148"/>
      <c r="VX56" s="148"/>
      <c r="VY56" s="148"/>
      <c r="VZ56" s="148"/>
      <c r="WA56" s="148"/>
      <c r="WB56" s="148"/>
      <c r="WC56" s="148"/>
      <c r="WD56" s="148"/>
      <c r="WE56" s="148"/>
      <c r="WF56" s="148"/>
      <c r="WG56" s="148"/>
      <c r="WH56" s="148"/>
      <c r="WI56" s="148"/>
      <c r="WJ56" s="148"/>
      <c r="WK56" s="148"/>
      <c r="WL56" s="148"/>
      <c r="WM56" s="148"/>
      <c r="WN56" s="148"/>
      <c r="WO56" s="148"/>
      <c r="WP56" s="148"/>
      <c r="WQ56" s="148"/>
      <c r="WR56" s="148"/>
      <c r="WS56" s="148"/>
      <c r="WT56" s="148"/>
      <c r="WU56" s="148"/>
      <c r="WV56" s="148"/>
      <c r="WW56" s="148"/>
      <c r="WX56" s="148"/>
      <c r="WY56" s="148"/>
      <c r="WZ56" s="148"/>
      <c r="XA56" s="148"/>
      <c r="XB56" s="148"/>
      <c r="XC56" s="148"/>
      <c r="XD56" s="148"/>
      <c r="XE56" s="148"/>
      <c r="XF56" s="148"/>
      <c r="XG56" s="148"/>
      <c r="XH56" s="148"/>
      <c r="XI56" s="148"/>
      <c r="XJ56" s="148"/>
      <c r="XK56" s="148"/>
      <c r="XL56" s="148"/>
      <c r="XM56" s="148"/>
      <c r="XN56" s="148"/>
      <c r="XO56" s="148"/>
      <c r="XP56" s="148"/>
      <c r="XQ56" s="148"/>
      <c r="XR56" s="148"/>
      <c r="XS56" s="148"/>
      <c r="XT56" s="148"/>
      <c r="XU56" s="148"/>
      <c r="XV56" s="148"/>
      <c r="XW56" s="148"/>
      <c r="XX56" s="148"/>
      <c r="XY56" s="148"/>
      <c r="XZ56" s="148"/>
      <c r="YA56" s="148"/>
      <c r="YB56" s="148"/>
      <c r="YC56" s="148"/>
      <c r="YD56" s="148"/>
      <c r="YE56" s="148"/>
      <c r="YF56" s="148"/>
      <c r="YG56" s="148"/>
      <c r="YH56" s="148"/>
      <c r="YI56" s="148"/>
      <c r="YJ56" s="148"/>
      <c r="YK56" s="148"/>
      <c r="YL56" s="148"/>
      <c r="YM56" s="148"/>
      <c r="YN56" s="148"/>
      <c r="YO56" s="148"/>
      <c r="YP56" s="148"/>
      <c r="YQ56" s="148"/>
      <c r="YR56" s="148"/>
      <c r="YS56" s="148"/>
      <c r="YT56" s="148"/>
      <c r="YU56" s="148"/>
      <c r="YV56" s="148"/>
      <c r="YW56" s="148"/>
      <c r="YX56" s="148"/>
      <c r="YY56" s="148"/>
      <c r="YZ56" s="148"/>
      <c r="ZA56" s="148"/>
      <c r="ZB56" s="148"/>
      <c r="ZC56" s="148"/>
      <c r="ZD56" s="148"/>
      <c r="ZE56" s="148"/>
      <c r="ZF56" s="148"/>
      <c r="ZG56" s="148"/>
      <c r="ZH56" s="148"/>
      <c r="ZI56" s="148"/>
      <c r="ZJ56" s="148"/>
      <c r="ZK56" s="148"/>
      <c r="ZL56" s="148"/>
      <c r="ZM56" s="148"/>
      <c r="ZN56" s="148"/>
      <c r="ZO56" s="148"/>
      <c r="ZP56" s="148"/>
      <c r="ZQ56" s="148"/>
      <c r="ZR56" s="148"/>
      <c r="ZS56" s="148"/>
      <c r="ZT56" s="148"/>
      <c r="ZU56" s="148"/>
      <c r="ZV56" s="148"/>
      <c r="ZW56" s="148"/>
      <c r="ZX56" s="148"/>
      <c r="ZY56" s="148"/>
      <c r="ZZ56" s="148"/>
      <c r="AAA56" s="148"/>
      <c r="AAB56" s="148"/>
      <c r="AAC56" s="148"/>
      <c r="AAD56" s="148"/>
      <c r="AAE56" s="148"/>
      <c r="AAF56" s="148"/>
      <c r="AAG56" s="148"/>
      <c r="AAH56" s="148"/>
      <c r="AAI56" s="148"/>
      <c r="AAJ56" s="148"/>
      <c r="AAK56" s="148"/>
      <c r="AAL56" s="148"/>
      <c r="AAM56" s="148"/>
      <c r="AAN56" s="148"/>
      <c r="AAO56" s="148"/>
      <c r="AAP56" s="148"/>
      <c r="AAQ56" s="148"/>
      <c r="AAR56" s="148"/>
      <c r="AAS56" s="148"/>
      <c r="AAT56" s="148"/>
      <c r="AAU56" s="148"/>
      <c r="AAV56" s="148"/>
      <c r="AAW56" s="148"/>
      <c r="AAX56" s="148"/>
      <c r="AAY56" s="148"/>
      <c r="AAZ56" s="148"/>
      <c r="ABA56" s="148"/>
      <c r="ABB56" s="148"/>
      <c r="ABC56" s="148"/>
      <c r="ABD56" s="148"/>
      <c r="ABE56" s="148"/>
      <c r="ABF56" s="148"/>
      <c r="ABG56" s="148"/>
      <c r="ABH56" s="148"/>
      <c r="ABI56" s="148"/>
      <c r="ABJ56" s="148"/>
      <c r="ABK56" s="148"/>
      <c r="ABL56" s="148"/>
      <c r="ABM56" s="148"/>
      <c r="ABN56" s="148"/>
      <c r="ABO56" s="148"/>
      <c r="ABP56" s="148"/>
      <c r="ABQ56" s="148"/>
      <c r="ABR56" s="148"/>
      <c r="ABS56" s="148"/>
      <c r="ABT56" s="148"/>
      <c r="ABU56" s="148"/>
      <c r="ABV56" s="148"/>
      <c r="ABW56" s="148"/>
      <c r="ABX56" s="148"/>
      <c r="ABY56" s="148"/>
      <c r="ABZ56" s="148"/>
      <c r="ACA56" s="148"/>
      <c r="ACB56" s="148"/>
      <c r="ACC56" s="148"/>
      <c r="ACD56" s="148"/>
      <c r="ACE56" s="148"/>
      <c r="ACF56" s="148"/>
      <c r="ACG56" s="148"/>
      <c r="ACH56" s="148"/>
      <c r="ACI56" s="148"/>
      <c r="ACJ56" s="148"/>
      <c r="ACK56" s="148"/>
      <c r="ACL56" s="148"/>
      <c r="ACM56" s="148"/>
      <c r="ACN56" s="148"/>
      <c r="ACO56" s="148"/>
      <c r="ACP56" s="148"/>
      <c r="ACQ56" s="148"/>
      <c r="ACR56" s="148"/>
      <c r="ACS56" s="148"/>
      <c r="ACT56" s="148"/>
      <c r="ACU56" s="148"/>
      <c r="ACV56" s="148"/>
      <c r="ACW56" s="148"/>
      <c r="ACX56" s="148"/>
      <c r="ACY56" s="148"/>
      <c r="ACZ56" s="148"/>
      <c r="ADA56" s="148"/>
      <c r="ADB56" s="148"/>
      <c r="ADC56" s="148"/>
      <c r="ADD56" s="148"/>
      <c r="ADE56" s="148"/>
      <c r="ADF56" s="148"/>
      <c r="ADG56" s="148"/>
      <c r="ADH56" s="148"/>
      <c r="ADI56" s="148"/>
      <c r="ADJ56" s="148"/>
      <c r="ADK56" s="148"/>
      <c r="ADL56" s="148"/>
      <c r="ADM56" s="148"/>
      <c r="ADN56" s="148"/>
      <c r="ADO56" s="148"/>
      <c r="ADP56" s="148"/>
      <c r="ADQ56" s="148"/>
      <c r="ADR56" s="148"/>
      <c r="ADS56" s="148"/>
      <c r="ADT56" s="148"/>
      <c r="ADU56" s="148"/>
      <c r="ADV56" s="148"/>
      <c r="ADW56" s="148"/>
      <c r="ADX56" s="148"/>
      <c r="ADY56" s="148"/>
      <c r="ADZ56" s="148"/>
      <c r="AEA56" s="148"/>
      <c r="AEB56" s="148"/>
      <c r="AEC56" s="148"/>
      <c r="AED56" s="148"/>
      <c r="AEE56" s="148"/>
      <c r="AEF56" s="148"/>
      <c r="AEG56" s="148"/>
      <c r="AEH56" s="148"/>
      <c r="AEI56" s="148"/>
      <c r="AEJ56" s="148"/>
      <c r="AEK56" s="148"/>
      <c r="AEL56" s="148"/>
      <c r="AEM56" s="148"/>
      <c r="AEN56" s="148"/>
      <c r="AEO56" s="148"/>
      <c r="AEP56" s="148"/>
      <c r="AEQ56" s="148"/>
      <c r="AER56" s="148"/>
      <c r="AES56" s="148"/>
      <c r="AET56" s="148"/>
      <c r="AEU56" s="148"/>
      <c r="AEV56" s="148"/>
      <c r="AEW56" s="148"/>
      <c r="AEX56" s="148"/>
      <c r="AEY56" s="148"/>
      <c r="AEZ56" s="148"/>
      <c r="AFA56" s="148"/>
      <c r="AFB56" s="148"/>
      <c r="AFC56" s="148"/>
      <c r="AFD56" s="148"/>
      <c r="AFE56" s="148"/>
      <c r="AFF56" s="148"/>
      <c r="AFG56" s="148"/>
      <c r="AFH56" s="148"/>
      <c r="AFI56" s="148"/>
      <c r="AFJ56" s="148"/>
      <c r="AFK56" s="148"/>
      <c r="AFL56" s="148"/>
      <c r="AFM56" s="148"/>
      <c r="AFN56" s="148"/>
      <c r="AFO56" s="148"/>
      <c r="AFP56" s="148"/>
      <c r="AFQ56" s="148"/>
      <c r="AFR56" s="148"/>
      <c r="AFS56" s="148"/>
      <c r="AFT56" s="148"/>
      <c r="AFU56" s="148"/>
      <c r="AFV56" s="148"/>
      <c r="AFW56" s="148"/>
      <c r="AFX56" s="148"/>
      <c r="AFY56" s="148"/>
      <c r="AFZ56" s="148"/>
      <c r="AGA56" s="148"/>
      <c r="AGB56" s="148"/>
      <c r="AGC56" s="148"/>
      <c r="AGD56" s="148"/>
      <c r="AGE56" s="148"/>
      <c r="AGF56" s="148"/>
      <c r="AGG56" s="148"/>
      <c r="AGH56" s="148"/>
      <c r="AGI56" s="148"/>
      <c r="AGJ56" s="148"/>
      <c r="AGK56" s="148"/>
      <c r="AGL56" s="148"/>
      <c r="AGM56" s="148"/>
      <c r="AGN56" s="148"/>
      <c r="AGO56" s="148"/>
      <c r="AGP56" s="148"/>
      <c r="AGQ56" s="148"/>
      <c r="AGR56" s="148"/>
      <c r="AGS56" s="148"/>
      <c r="AGT56" s="148"/>
      <c r="AGU56" s="148"/>
      <c r="AGV56" s="148"/>
      <c r="AGW56" s="148"/>
      <c r="AGX56" s="148"/>
      <c r="AGY56" s="148"/>
      <c r="AGZ56" s="148"/>
      <c r="AHA56" s="148"/>
      <c r="AHB56" s="148"/>
      <c r="AHC56" s="148"/>
      <c r="AHD56" s="148"/>
      <c r="AHE56" s="148"/>
      <c r="AHF56" s="148"/>
      <c r="AHG56" s="148"/>
      <c r="AHH56" s="148"/>
      <c r="AHI56" s="148"/>
      <c r="AHJ56" s="148"/>
      <c r="AHK56" s="148"/>
      <c r="AHL56" s="148"/>
      <c r="AHM56" s="148"/>
      <c r="AHN56" s="148"/>
      <c r="AHO56" s="148"/>
      <c r="AHP56" s="148"/>
      <c r="AHQ56" s="148"/>
      <c r="AHR56" s="148"/>
      <c r="AHS56" s="148"/>
      <c r="AHT56" s="148"/>
      <c r="AHU56" s="148"/>
      <c r="AHV56" s="148"/>
      <c r="AHW56" s="148"/>
      <c r="AHX56" s="148"/>
      <c r="AHY56" s="148"/>
      <c r="AHZ56" s="148"/>
      <c r="AIA56" s="148"/>
      <c r="AIB56" s="148"/>
      <c r="AIC56" s="148"/>
      <c r="AID56" s="148"/>
      <c r="AIE56" s="148"/>
      <c r="AIF56" s="148"/>
      <c r="AIG56" s="148"/>
      <c r="AIH56" s="148"/>
      <c r="AII56" s="148"/>
      <c r="AIJ56" s="148"/>
      <c r="AIK56" s="148"/>
      <c r="AIL56" s="148"/>
      <c r="AIM56" s="148"/>
      <c r="AIN56" s="148"/>
      <c r="AIO56" s="148"/>
      <c r="AIP56" s="148"/>
      <c r="AIQ56" s="148"/>
      <c r="AIR56" s="148"/>
      <c r="AIS56" s="148"/>
      <c r="AIT56" s="148"/>
      <c r="AIU56" s="148"/>
      <c r="AIV56" s="148"/>
      <c r="AIW56" s="148"/>
      <c r="AIX56" s="148"/>
      <c r="AIY56" s="148"/>
      <c r="AIZ56" s="148"/>
      <c r="AJA56" s="148"/>
      <c r="AJB56" s="148"/>
      <c r="AJC56" s="148"/>
      <c r="AJD56" s="148"/>
      <c r="AJE56" s="148"/>
      <c r="AJF56" s="148"/>
      <c r="AJG56" s="148"/>
      <c r="AJH56" s="148"/>
      <c r="AJI56" s="148"/>
      <c r="AJJ56" s="148"/>
      <c r="AJK56" s="148"/>
      <c r="AJL56" s="148"/>
      <c r="AJM56" s="148"/>
      <c r="AJN56" s="148"/>
      <c r="AJO56" s="148"/>
      <c r="AJP56" s="148"/>
      <c r="AJQ56" s="148"/>
      <c r="AJR56" s="148"/>
      <c r="AJS56" s="148"/>
      <c r="AJT56" s="148"/>
      <c r="AJU56" s="148"/>
      <c r="AJV56" s="148"/>
      <c r="AJW56" s="148"/>
      <c r="AJX56" s="148"/>
      <c r="AJY56" s="148"/>
      <c r="AJZ56" s="148"/>
      <c r="AKA56" s="148"/>
      <c r="AKB56" s="148"/>
      <c r="AKC56" s="148"/>
      <c r="AKD56" s="148"/>
      <c r="AKE56" s="148"/>
      <c r="AKF56" s="148"/>
      <c r="AKG56" s="148"/>
      <c r="AKH56" s="148"/>
      <c r="AKI56" s="148"/>
      <c r="AKJ56" s="148"/>
      <c r="AKK56" s="148"/>
      <c r="AKL56" s="148"/>
      <c r="AKM56" s="148"/>
      <c r="AKN56" s="148"/>
      <c r="AKO56" s="148"/>
      <c r="AKP56" s="148"/>
      <c r="AKQ56" s="148"/>
      <c r="AKR56" s="148"/>
      <c r="AKS56" s="148"/>
      <c r="AKT56" s="148"/>
      <c r="AKU56" s="148"/>
      <c r="AKV56" s="148"/>
      <c r="AKW56" s="148"/>
      <c r="AKX56" s="148"/>
      <c r="AKY56" s="148"/>
      <c r="AKZ56" s="148"/>
      <c r="ALA56" s="148"/>
      <c r="ALB56" s="148"/>
      <c r="ALC56" s="148"/>
      <c r="ALD56" s="148"/>
      <c r="ALE56" s="148"/>
      <c r="ALF56" s="148"/>
      <c r="ALG56" s="148"/>
      <c r="ALH56" s="148"/>
      <c r="ALI56" s="148"/>
      <c r="ALJ56" s="148"/>
      <c r="ALK56" s="148"/>
      <c r="ALL56" s="148"/>
      <c r="ALM56" s="148"/>
      <c r="ALN56" s="148"/>
      <c r="ALO56" s="148"/>
      <c r="ALP56" s="148"/>
      <c r="ALQ56" s="148"/>
      <c r="ALR56" s="148"/>
      <c r="ALS56" s="148"/>
      <c r="ALT56" s="148"/>
      <c r="ALU56" s="148"/>
      <c r="ALV56" s="148"/>
      <c r="ALW56" s="148"/>
      <c r="ALX56" s="148"/>
      <c r="ALY56" s="148"/>
      <c r="ALZ56" s="148"/>
      <c r="AMA56" s="148"/>
      <c r="AMB56" s="148"/>
      <c r="AMC56" s="148"/>
      <c r="AMD56" s="148"/>
      <c r="AME56" s="148"/>
      <c r="AMF56" s="148"/>
      <c r="AMG56" s="148"/>
      <c r="AMH56" s="148"/>
      <c r="AMI56" s="148"/>
      <c r="AMJ56" s="148"/>
      <c r="AMK56" s="148"/>
      <c r="AML56" s="148"/>
    </row>
    <row r="57" spans="1:1026" s="142" customFormat="1">
      <c r="A57" s="148" t="str">
        <f t="shared" si="0"/>
        <v>LOAN.MD_RETURNED</v>
      </c>
      <c r="B57" s="134">
        <f t="shared" si="4"/>
        <v>110053</v>
      </c>
      <c r="C57" s="155">
        <v>0</v>
      </c>
      <c r="D57" s="155">
        <v>1</v>
      </c>
      <c r="E57" s="155">
        <f t="shared" si="1"/>
        <v>100000</v>
      </c>
      <c r="F57" s="155">
        <v>100000</v>
      </c>
      <c r="G57" s="155" t="s">
        <v>34</v>
      </c>
      <c r="H57" s="155">
        <v>100000</v>
      </c>
      <c r="I57" s="148" t="s">
        <v>505</v>
      </c>
      <c r="J57" s="155">
        <f>VLOOKUP(I57,T_FSM_TYPE!$A:$B,2,0)</f>
        <v>110000</v>
      </c>
      <c r="K57" s="142" t="s">
        <v>540</v>
      </c>
      <c r="L57" s="148" t="s">
        <v>37</v>
      </c>
      <c r="M57" s="216" t="str">
        <f t="shared" si="2"/>
        <v>MD_RETURNED</v>
      </c>
      <c r="N57" s="145" t="str">
        <f t="shared" si="3"/>
        <v>INSERT INTO T_FSM_STATE VALUES(110053, 0, 1, 100000, 100000, GETDATE(), 100000, 110000, 'MD_RETURNED', '?' ,'MD_RETURNED')</v>
      </c>
      <c r="O57" s="148"/>
      <c r="P57" s="148"/>
      <c r="Q57" s="148"/>
      <c r="R57" s="148"/>
      <c r="S57" s="148"/>
      <c r="T57" s="148"/>
      <c r="U57" s="148"/>
      <c r="V57" s="148"/>
      <c r="W57" s="148"/>
      <c r="X57" s="148"/>
      <c r="Y57" s="148"/>
      <c r="Z57" s="148"/>
      <c r="AA57" s="148"/>
      <c r="AB57" s="148"/>
      <c r="AC57" s="148"/>
      <c r="AD57" s="148"/>
      <c r="AE57" s="148"/>
      <c r="AF57" s="148"/>
      <c r="AG57" s="148"/>
      <c r="AH57" s="148"/>
      <c r="AI57" s="148"/>
      <c r="AJ57" s="148"/>
      <c r="AK57" s="148"/>
      <c r="AL57" s="148"/>
      <c r="AM57" s="148"/>
      <c r="AN57" s="148"/>
      <c r="AO57" s="148"/>
      <c r="AP57" s="148"/>
      <c r="AQ57" s="148"/>
      <c r="AR57" s="148"/>
      <c r="AS57" s="148"/>
      <c r="AT57" s="148"/>
      <c r="AU57" s="148"/>
      <c r="AV57" s="148"/>
      <c r="AW57" s="148"/>
      <c r="AX57" s="148"/>
      <c r="AY57" s="148"/>
      <c r="AZ57" s="148"/>
      <c r="BA57" s="148"/>
      <c r="BB57" s="148"/>
      <c r="BC57" s="148"/>
      <c r="BD57" s="148"/>
      <c r="BE57" s="148"/>
      <c r="BF57" s="148"/>
      <c r="BG57" s="148"/>
      <c r="BH57" s="148"/>
      <c r="BI57" s="148"/>
      <c r="BJ57" s="148"/>
      <c r="BK57" s="148"/>
      <c r="BL57" s="148"/>
      <c r="BM57" s="148"/>
      <c r="BN57" s="148"/>
      <c r="BO57" s="148"/>
      <c r="BP57" s="148"/>
      <c r="BQ57" s="148"/>
      <c r="BR57" s="148"/>
      <c r="BS57" s="148"/>
      <c r="BT57" s="148"/>
      <c r="BU57" s="148"/>
      <c r="BV57" s="148"/>
      <c r="BW57" s="148"/>
      <c r="BX57" s="148"/>
      <c r="BY57" s="148"/>
      <c r="BZ57" s="148"/>
      <c r="CA57" s="148"/>
      <c r="CB57" s="148"/>
      <c r="CC57" s="148"/>
      <c r="CD57" s="148"/>
      <c r="CE57" s="148"/>
      <c r="CF57" s="148"/>
      <c r="CG57" s="148"/>
      <c r="CH57" s="148"/>
      <c r="CI57" s="148"/>
      <c r="CJ57" s="148"/>
      <c r="CK57" s="148"/>
      <c r="CL57" s="148"/>
      <c r="CM57" s="148"/>
      <c r="CN57" s="148"/>
      <c r="CO57" s="148"/>
      <c r="CP57" s="148"/>
      <c r="CQ57" s="148"/>
      <c r="CR57" s="148"/>
      <c r="CS57" s="148"/>
      <c r="CT57" s="148"/>
      <c r="CU57" s="148"/>
      <c r="CV57" s="148"/>
      <c r="CW57" s="148"/>
      <c r="CX57" s="148"/>
      <c r="CY57" s="148"/>
      <c r="CZ57" s="148"/>
      <c r="DA57" s="148"/>
      <c r="DB57" s="148"/>
      <c r="DC57" s="148"/>
      <c r="DD57" s="148"/>
      <c r="DE57" s="148"/>
      <c r="DF57" s="148"/>
      <c r="DG57" s="148"/>
      <c r="DH57" s="148"/>
      <c r="DI57" s="148"/>
      <c r="DJ57" s="148"/>
      <c r="DK57" s="148"/>
      <c r="DL57" s="148"/>
      <c r="DM57" s="148"/>
      <c r="DN57" s="148"/>
      <c r="DO57" s="148"/>
      <c r="DP57" s="148"/>
      <c r="DQ57" s="148"/>
      <c r="DR57" s="148"/>
      <c r="DS57" s="148"/>
      <c r="DT57" s="148"/>
      <c r="DU57" s="148"/>
      <c r="DV57" s="148"/>
      <c r="DW57" s="148"/>
      <c r="DX57" s="148"/>
      <c r="DY57" s="148"/>
      <c r="DZ57" s="148"/>
      <c r="EA57" s="148"/>
      <c r="EB57" s="148"/>
      <c r="EC57" s="148"/>
      <c r="ED57" s="148"/>
      <c r="EE57" s="148"/>
      <c r="EF57" s="148"/>
      <c r="EG57" s="148"/>
      <c r="EH57" s="148"/>
      <c r="EI57" s="148"/>
      <c r="EJ57" s="148"/>
      <c r="EK57" s="148"/>
      <c r="EL57" s="148"/>
      <c r="EM57" s="148"/>
      <c r="EN57" s="148"/>
      <c r="EO57" s="148"/>
      <c r="EP57" s="148"/>
      <c r="EQ57" s="148"/>
      <c r="ER57" s="148"/>
      <c r="ES57" s="148"/>
      <c r="ET57" s="148"/>
      <c r="EU57" s="148"/>
      <c r="EV57" s="148"/>
      <c r="EW57" s="148"/>
      <c r="EX57" s="148"/>
      <c r="EY57" s="148"/>
      <c r="EZ57" s="148"/>
      <c r="FA57" s="148"/>
      <c r="FB57" s="148"/>
      <c r="FC57" s="148"/>
      <c r="FD57" s="148"/>
      <c r="FE57" s="148"/>
      <c r="FF57" s="148"/>
      <c r="FG57" s="148"/>
      <c r="FH57" s="148"/>
      <c r="FI57" s="148"/>
      <c r="FJ57" s="148"/>
      <c r="FK57" s="148"/>
      <c r="FL57" s="148"/>
      <c r="FM57" s="148"/>
      <c r="FN57" s="148"/>
      <c r="FO57" s="148"/>
      <c r="FP57" s="148"/>
      <c r="FQ57" s="148"/>
      <c r="FR57" s="148"/>
      <c r="FS57" s="148"/>
      <c r="FT57" s="148"/>
      <c r="FU57" s="148"/>
      <c r="FV57" s="148"/>
      <c r="FW57" s="148"/>
      <c r="FX57" s="148"/>
      <c r="FY57" s="148"/>
      <c r="FZ57" s="148"/>
      <c r="GA57" s="148"/>
      <c r="GB57" s="148"/>
      <c r="GC57" s="148"/>
      <c r="GD57" s="148"/>
      <c r="GE57" s="148"/>
      <c r="GF57" s="148"/>
      <c r="GG57" s="148"/>
      <c r="GH57" s="148"/>
      <c r="GI57" s="148"/>
      <c r="GJ57" s="148"/>
      <c r="GK57" s="148"/>
      <c r="GL57" s="148"/>
      <c r="GM57" s="148"/>
      <c r="GN57" s="148"/>
      <c r="GO57" s="148"/>
      <c r="GP57" s="148"/>
      <c r="GQ57" s="148"/>
      <c r="GR57" s="148"/>
      <c r="GS57" s="148"/>
      <c r="GT57" s="148"/>
      <c r="GU57" s="148"/>
      <c r="GV57" s="148"/>
      <c r="GW57" s="148"/>
      <c r="GX57" s="148"/>
      <c r="GY57" s="148"/>
      <c r="GZ57" s="148"/>
      <c r="HA57" s="148"/>
      <c r="HB57" s="148"/>
      <c r="HC57" s="148"/>
      <c r="HD57" s="148"/>
      <c r="HE57" s="148"/>
      <c r="HF57" s="148"/>
      <c r="HG57" s="148"/>
      <c r="HH57" s="148"/>
      <c r="HI57" s="148"/>
      <c r="HJ57" s="148"/>
      <c r="HK57" s="148"/>
      <c r="HL57" s="148"/>
      <c r="HM57" s="148"/>
      <c r="HN57" s="148"/>
      <c r="HO57" s="148"/>
      <c r="HP57" s="148"/>
      <c r="HQ57" s="148"/>
      <c r="HR57" s="148"/>
      <c r="HS57" s="148"/>
      <c r="HT57" s="148"/>
      <c r="HU57" s="148"/>
      <c r="HV57" s="148"/>
      <c r="HW57" s="148"/>
      <c r="HX57" s="148"/>
      <c r="HY57" s="148"/>
      <c r="HZ57" s="148"/>
      <c r="IA57" s="148"/>
      <c r="IB57" s="148"/>
      <c r="IC57" s="148"/>
      <c r="ID57" s="148"/>
      <c r="IE57" s="148"/>
      <c r="IF57" s="148"/>
      <c r="IG57" s="148"/>
      <c r="IH57" s="148"/>
      <c r="II57" s="148"/>
      <c r="IJ57" s="148"/>
      <c r="IK57" s="148"/>
      <c r="IL57" s="148"/>
      <c r="IM57" s="148"/>
      <c r="IN57" s="148"/>
      <c r="IO57" s="148"/>
      <c r="IP57" s="148"/>
      <c r="IQ57" s="148"/>
      <c r="IR57" s="148"/>
      <c r="IS57" s="148"/>
      <c r="IT57" s="148"/>
      <c r="IU57" s="148"/>
      <c r="IV57" s="148"/>
      <c r="IW57" s="148"/>
      <c r="IX57" s="148"/>
      <c r="IY57" s="148"/>
      <c r="IZ57" s="148"/>
      <c r="JA57" s="148"/>
      <c r="JB57" s="148"/>
      <c r="JC57" s="148"/>
      <c r="JD57" s="148"/>
      <c r="JE57" s="148"/>
      <c r="JF57" s="148"/>
      <c r="JG57" s="148"/>
      <c r="JH57" s="148"/>
      <c r="JI57" s="148"/>
      <c r="JJ57" s="148"/>
      <c r="JK57" s="148"/>
      <c r="JL57" s="148"/>
      <c r="JM57" s="148"/>
      <c r="JN57" s="148"/>
      <c r="JO57" s="148"/>
      <c r="JP57" s="148"/>
      <c r="JQ57" s="148"/>
      <c r="JR57" s="148"/>
      <c r="JS57" s="148"/>
      <c r="JT57" s="148"/>
      <c r="JU57" s="148"/>
      <c r="JV57" s="148"/>
      <c r="JW57" s="148"/>
      <c r="JX57" s="148"/>
      <c r="JY57" s="148"/>
      <c r="JZ57" s="148"/>
      <c r="KA57" s="148"/>
      <c r="KB57" s="148"/>
      <c r="KC57" s="148"/>
      <c r="KD57" s="148"/>
      <c r="KE57" s="148"/>
      <c r="KF57" s="148"/>
      <c r="KG57" s="148"/>
      <c r="KH57" s="148"/>
      <c r="KI57" s="148"/>
      <c r="KJ57" s="148"/>
      <c r="KK57" s="148"/>
      <c r="KL57" s="148"/>
      <c r="KM57" s="148"/>
      <c r="KN57" s="148"/>
      <c r="KO57" s="148"/>
      <c r="KP57" s="148"/>
      <c r="KQ57" s="148"/>
      <c r="KR57" s="148"/>
      <c r="KS57" s="148"/>
      <c r="KT57" s="148"/>
      <c r="KU57" s="148"/>
      <c r="KV57" s="148"/>
      <c r="KW57" s="148"/>
      <c r="KX57" s="148"/>
      <c r="KY57" s="148"/>
      <c r="KZ57" s="148"/>
      <c r="LA57" s="148"/>
      <c r="LB57" s="148"/>
      <c r="LC57" s="148"/>
      <c r="LD57" s="148"/>
      <c r="LE57" s="148"/>
      <c r="LF57" s="148"/>
      <c r="LG57" s="148"/>
      <c r="LH57" s="148"/>
      <c r="LI57" s="148"/>
      <c r="LJ57" s="148"/>
      <c r="LK57" s="148"/>
      <c r="LL57" s="148"/>
      <c r="LM57" s="148"/>
      <c r="LN57" s="148"/>
      <c r="LO57" s="148"/>
      <c r="LP57" s="148"/>
      <c r="LQ57" s="148"/>
      <c r="LR57" s="148"/>
      <c r="LS57" s="148"/>
      <c r="LT57" s="148"/>
      <c r="LU57" s="148"/>
      <c r="LV57" s="148"/>
      <c r="LW57" s="148"/>
      <c r="LX57" s="148"/>
      <c r="LY57" s="148"/>
      <c r="LZ57" s="148"/>
      <c r="MA57" s="148"/>
      <c r="MB57" s="148"/>
      <c r="MC57" s="148"/>
      <c r="MD57" s="148"/>
      <c r="ME57" s="148"/>
      <c r="MF57" s="148"/>
      <c r="MG57" s="148"/>
      <c r="MH57" s="148"/>
      <c r="MI57" s="148"/>
      <c r="MJ57" s="148"/>
      <c r="MK57" s="148"/>
      <c r="ML57" s="148"/>
      <c r="MM57" s="148"/>
      <c r="MN57" s="148"/>
      <c r="MO57" s="148"/>
      <c r="MP57" s="148"/>
      <c r="MQ57" s="148"/>
      <c r="MR57" s="148"/>
      <c r="MS57" s="148"/>
      <c r="MT57" s="148"/>
      <c r="MU57" s="148"/>
      <c r="MV57" s="148"/>
      <c r="MW57" s="148"/>
      <c r="MX57" s="148"/>
      <c r="MY57" s="148"/>
      <c r="MZ57" s="148"/>
      <c r="NA57" s="148"/>
      <c r="NB57" s="148"/>
      <c r="NC57" s="148"/>
      <c r="ND57" s="148"/>
      <c r="NE57" s="148"/>
      <c r="NF57" s="148"/>
      <c r="NG57" s="148"/>
      <c r="NH57" s="148"/>
      <c r="NI57" s="148"/>
      <c r="NJ57" s="148"/>
      <c r="NK57" s="148"/>
      <c r="NL57" s="148"/>
      <c r="NM57" s="148"/>
      <c r="NN57" s="148"/>
      <c r="NO57" s="148"/>
      <c r="NP57" s="148"/>
      <c r="NQ57" s="148"/>
      <c r="NR57" s="148"/>
      <c r="NS57" s="148"/>
      <c r="NT57" s="148"/>
      <c r="NU57" s="148"/>
      <c r="NV57" s="148"/>
      <c r="NW57" s="148"/>
      <c r="NX57" s="148"/>
      <c r="NY57" s="148"/>
      <c r="NZ57" s="148"/>
      <c r="OA57" s="148"/>
      <c r="OB57" s="148"/>
      <c r="OC57" s="148"/>
      <c r="OD57" s="148"/>
      <c r="OE57" s="148"/>
      <c r="OF57" s="148"/>
      <c r="OG57" s="148"/>
      <c r="OH57" s="148"/>
      <c r="OI57" s="148"/>
      <c r="OJ57" s="148"/>
      <c r="OK57" s="148"/>
      <c r="OL57" s="148"/>
      <c r="OM57" s="148"/>
      <c r="ON57" s="148"/>
      <c r="OO57" s="148"/>
      <c r="OP57" s="148"/>
      <c r="OQ57" s="148"/>
      <c r="OR57" s="148"/>
      <c r="OS57" s="148"/>
      <c r="OT57" s="148"/>
      <c r="OU57" s="148"/>
      <c r="OV57" s="148"/>
      <c r="OW57" s="148"/>
      <c r="OX57" s="148"/>
      <c r="OY57" s="148"/>
      <c r="OZ57" s="148"/>
      <c r="PA57" s="148"/>
      <c r="PB57" s="148"/>
      <c r="PC57" s="148"/>
      <c r="PD57" s="148"/>
      <c r="PE57" s="148"/>
      <c r="PF57" s="148"/>
      <c r="PG57" s="148"/>
      <c r="PH57" s="148"/>
      <c r="PI57" s="148"/>
      <c r="PJ57" s="148"/>
      <c r="PK57" s="148"/>
      <c r="PL57" s="148"/>
      <c r="PM57" s="148"/>
      <c r="PN57" s="148"/>
      <c r="PO57" s="148"/>
      <c r="PP57" s="148"/>
      <c r="PQ57" s="148"/>
      <c r="PR57" s="148"/>
      <c r="PS57" s="148"/>
      <c r="PT57" s="148"/>
      <c r="PU57" s="148"/>
      <c r="PV57" s="148"/>
      <c r="PW57" s="148"/>
      <c r="PX57" s="148"/>
      <c r="PY57" s="148"/>
      <c r="PZ57" s="148"/>
      <c r="QA57" s="148"/>
      <c r="QB57" s="148"/>
      <c r="QC57" s="148"/>
      <c r="QD57" s="148"/>
      <c r="QE57" s="148"/>
      <c r="QF57" s="148"/>
      <c r="QG57" s="148"/>
      <c r="QH57" s="148"/>
      <c r="QI57" s="148"/>
      <c r="QJ57" s="148"/>
      <c r="QK57" s="148"/>
      <c r="QL57" s="148"/>
      <c r="QM57" s="148"/>
      <c r="QN57" s="148"/>
      <c r="QO57" s="148"/>
      <c r="QP57" s="148"/>
      <c r="QQ57" s="148"/>
      <c r="QR57" s="148"/>
      <c r="QS57" s="148"/>
      <c r="QT57" s="148"/>
      <c r="QU57" s="148"/>
      <c r="QV57" s="148"/>
      <c r="QW57" s="148"/>
      <c r="QX57" s="148"/>
      <c r="QY57" s="148"/>
      <c r="QZ57" s="148"/>
      <c r="RA57" s="148"/>
      <c r="RB57" s="148"/>
      <c r="RC57" s="148"/>
      <c r="RD57" s="148"/>
      <c r="RE57" s="148"/>
      <c r="RF57" s="148"/>
      <c r="RG57" s="148"/>
      <c r="RH57" s="148"/>
      <c r="RI57" s="148"/>
      <c r="RJ57" s="148"/>
      <c r="RK57" s="148"/>
      <c r="RL57" s="148"/>
      <c r="RM57" s="148"/>
      <c r="RN57" s="148"/>
      <c r="RO57" s="148"/>
      <c r="RP57" s="148"/>
      <c r="RQ57" s="148"/>
      <c r="RR57" s="148"/>
      <c r="RS57" s="148"/>
      <c r="RT57" s="148"/>
      <c r="RU57" s="148"/>
      <c r="RV57" s="148"/>
      <c r="RW57" s="148"/>
      <c r="RX57" s="148"/>
      <c r="RY57" s="148"/>
      <c r="RZ57" s="148"/>
      <c r="SA57" s="148"/>
      <c r="SB57" s="148"/>
      <c r="SC57" s="148"/>
      <c r="SD57" s="148"/>
      <c r="SE57" s="148"/>
      <c r="SF57" s="148"/>
      <c r="SG57" s="148"/>
      <c r="SH57" s="148"/>
      <c r="SI57" s="148"/>
      <c r="SJ57" s="148"/>
      <c r="SK57" s="148"/>
      <c r="SL57" s="148"/>
      <c r="SM57" s="148"/>
      <c r="SN57" s="148"/>
      <c r="SO57" s="148"/>
      <c r="SP57" s="148"/>
      <c r="SQ57" s="148"/>
      <c r="SR57" s="148"/>
      <c r="SS57" s="148"/>
      <c r="ST57" s="148"/>
      <c r="SU57" s="148"/>
      <c r="SV57" s="148"/>
      <c r="SW57" s="148"/>
      <c r="SX57" s="148"/>
      <c r="SY57" s="148"/>
      <c r="SZ57" s="148"/>
      <c r="TA57" s="148"/>
      <c r="TB57" s="148"/>
      <c r="TC57" s="148"/>
      <c r="TD57" s="148"/>
      <c r="TE57" s="148"/>
      <c r="TF57" s="148"/>
      <c r="TG57" s="148"/>
      <c r="TH57" s="148"/>
      <c r="TI57" s="148"/>
      <c r="TJ57" s="148"/>
      <c r="TK57" s="148"/>
      <c r="TL57" s="148"/>
      <c r="TM57" s="148"/>
      <c r="TN57" s="148"/>
      <c r="TO57" s="148"/>
      <c r="TP57" s="148"/>
      <c r="TQ57" s="148"/>
      <c r="TR57" s="148"/>
      <c r="TS57" s="148"/>
      <c r="TT57" s="148"/>
      <c r="TU57" s="148"/>
      <c r="TV57" s="148"/>
      <c r="TW57" s="148"/>
      <c r="TX57" s="148"/>
      <c r="TY57" s="148"/>
      <c r="TZ57" s="148"/>
      <c r="UA57" s="148"/>
      <c r="UB57" s="148"/>
      <c r="UC57" s="148"/>
      <c r="UD57" s="148"/>
      <c r="UE57" s="148"/>
      <c r="UF57" s="148"/>
      <c r="UG57" s="148"/>
      <c r="UH57" s="148"/>
      <c r="UI57" s="148"/>
      <c r="UJ57" s="148"/>
      <c r="UK57" s="148"/>
      <c r="UL57" s="148"/>
      <c r="UM57" s="148"/>
      <c r="UN57" s="148"/>
      <c r="UO57" s="148"/>
      <c r="UP57" s="148"/>
      <c r="UQ57" s="148"/>
      <c r="UR57" s="148"/>
      <c r="US57" s="148"/>
      <c r="UT57" s="148"/>
      <c r="UU57" s="148"/>
      <c r="UV57" s="148"/>
      <c r="UW57" s="148"/>
      <c r="UX57" s="148"/>
      <c r="UY57" s="148"/>
      <c r="UZ57" s="148"/>
      <c r="VA57" s="148"/>
      <c r="VB57" s="148"/>
      <c r="VC57" s="148"/>
      <c r="VD57" s="148"/>
      <c r="VE57" s="148"/>
      <c r="VF57" s="148"/>
      <c r="VG57" s="148"/>
      <c r="VH57" s="148"/>
      <c r="VI57" s="148"/>
      <c r="VJ57" s="148"/>
      <c r="VK57" s="148"/>
      <c r="VL57" s="148"/>
      <c r="VM57" s="148"/>
      <c r="VN57" s="148"/>
      <c r="VO57" s="148"/>
      <c r="VP57" s="148"/>
      <c r="VQ57" s="148"/>
      <c r="VR57" s="148"/>
      <c r="VS57" s="148"/>
      <c r="VT57" s="148"/>
      <c r="VU57" s="148"/>
      <c r="VV57" s="148"/>
      <c r="VW57" s="148"/>
      <c r="VX57" s="148"/>
      <c r="VY57" s="148"/>
      <c r="VZ57" s="148"/>
      <c r="WA57" s="148"/>
      <c r="WB57" s="148"/>
      <c r="WC57" s="148"/>
      <c r="WD57" s="148"/>
      <c r="WE57" s="148"/>
      <c r="WF57" s="148"/>
      <c r="WG57" s="148"/>
      <c r="WH57" s="148"/>
      <c r="WI57" s="148"/>
      <c r="WJ57" s="148"/>
      <c r="WK57" s="148"/>
      <c r="WL57" s="148"/>
      <c r="WM57" s="148"/>
      <c r="WN57" s="148"/>
      <c r="WO57" s="148"/>
      <c r="WP57" s="148"/>
      <c r="WQ57" s="148"/>
      <c r="WR57" s="148"/>
      <c r="WS57" s="148"/>
      <c r="WT57" s="148"/>
      <c r="WU57" s="148"/>
      <c r="WV57" s="148"/>
      <c r="WW57" s="148"/>
      <c r="WX57" s="148"/>
      <c r="WY57" s="148"/>
      <c r="WZ57" s="148"/>
      <c r="XA57" s="148"/>
      <c r="XB57" s="148"/>
      <c r="XC57" s="148"/>
      <c r="XD57" s="148"/>
      <c r="XE57" s="148"/>
      <c r="XF57" s="148"/>
      <c r="XG57" s="148"/>
      <c r="XH57" s="148"/>
      <c r="XI57" s="148"/>
      <c r="XJ57" s="148"/>
      <c r="XK57" s="148"/>
      <c r="XL57" s="148"/>
      <c r="XM57" s="148"/>
      <c r="XN57" s="148"/>
      <c r="XO57" s="148"/>
      <c r="XP57" s="148"/>
      <c r="XQ57" s="148"/>
      <c r="XR57" s="148"/>
      <c r="XS57" s="148"/>
      <c r="XT57" s="148"/>
      <c r="XU57" s="148"/>
      <c r="XV57" s="148"/>
      <c r="XW57" s="148"/>
      <c r="XX57" s="148"/>
      <c r="XY57" s="148"/>
      <c r="XZ57" s="148"/>
      <c r="YA57" s="148"/>
      <c r="YB57" s="148"/>
      <c r="YC57" s="148"/>
      <c r="YD57" s="148"/>
      <c r="YE57" s="148"/>
      <c r="YF57" s="148"/>
      <c r="YG57" s="148"/>
      <c r="YH57" s="148"/>
      <c r="YI57" s="148"/>
      <c r="YJ57" s="148"/>
      <c r="YK57" s="148"/>
      <c r="YL57" s="148"/>
      <c r="YM57" s="148"/>
      <c r="YN57" s="148"/>
      <c r="YO57" s="148"/>
      <c r="YP57" s="148"/>
      <c r="YQ57" s="148"/>
      <c r="YR57" s="148"/>
      <c r="YS57" s="148"/>
      <c r="YT57" s="148"/>
      <c r="YU57" s="148"/>
      <c r="YV57" s="148"/>
      <c r="YW57" s="148"/>
      <c r="YX57" s="148"/>
      <c r="YY57" s="148"/>
      <c r="YZ57" s="148"/>
      <c r="ZA57" s="148"/>
      <c r="ZB57" s="148"/>
      <c r="ZC57" s="148"/>
      <c r="ZD57" s="148"/>
      <c r="ZE57" s="148"/>
      <c r="ZF57" s="148"/>
      <c r="ZG57" s="148"/>
      <c r="ZH57" s="148"/>
      <c r="ZI57" s="148"/>
      <c r="ZJ57" s="148"/>
      <c r="ZK57" s="148"/>
      <c r="ZL57" s="148"/>
      <c r="ZM57" s="148"/>
      <c r="ZN57" s="148"/>
      <c r="ZO57" s="148"/>
      <c r="ZP57" s="148"/>
      <c r="ZQ57" s="148"/>
      <c r="ZR57" s="148"/>
      <c r="ZS57" s="148"/>
      <c r="ZT57" s="148"/>
      <c r="ZU57" s="148"/>
      <c r="ZV57" s="148"/>
      <c r="ZW57" s="148"/>
      <c r="ZX57" s="148"/>
      <c r="ZY57" s="148"/>
      <c r="ZZ57" s="148"/>
      <c r="AAA57" s="148"/>
      <c r="AAB57" s="148"/>
      <c r="AAC57" s="148"/>
      <c r="AAD57" s="148"/>
      <c r="AAE57" s="148"/>
      <c r="AAF57" s="148"/>
      <c r="AAG57" s="148"/>
      <c r="AAH57" s="148"/>
      <c r="AAI57" s="148"/>
      <c r="AAJ57" s="148"/>
      <c r="AAK57" s="148"/>
      <c r="AAL57" s="148"/>
      <c r="AAM57" s="148"/>
      <c r="AAN57" s="148"/>
      <c r="AAO57" s="148"/>
      <c r="AAP57" s="148"/>
      <c r="AAQ57" s="148"/>
      <c r="AAR57" s="148"/>
      <c r="AAS57" s="148"/>
      <c r="AAT57" s="148"/>
      <c r="AAU57" s="148"/>
      <c r="AAV57" s="148"/>
      <c r="AAW57" s="148"/>
      <c r="AAX57" s="148"/>
      <c r="AAY57" s="148"/>
      <c r="AAZ57" s="148"/>
      <c r="ABA57" s="148"/>
      <c r="ABB57" s="148"/>
      <c r="ABC57" s="148"/>
      <c r="ABD57" s="148"/>
      <c r="ABE57" s="148"/>
      <c r="ABF57" s="148"/>
      <c r="ABG57" s="148"/>
      <c r="ABH57" s="148"/>
      <c r="ABI57" s="148"/>
      <c r="ABJ57" s="148"/>
      <c r="ABK57" s="148"/>
      <c r="ABL57" s="148"/>
      <c r="ABM57" s="148"/>
      <c r="ABN57" s="148"/>
      <c r="ABO57" s="148"/>
      <c r="ABP57" s="148"/>
      <c r="ABQ57" s="148"/>
      <c r="ABR57" s="148"/>
      <c r="ABS57" s="148"/>
      <c r="ABT57" s="148"/>
      <c r="ABU57" s="148"/>
      <c r="ABV57" s="148"/>
      <c r="ABW57" s="148"/>
      <c r="ABX57" s="148"/>
      <c r="ABY57" s="148"/>
      <c r="ABZ57" s="148"/>
      <c r="ACA57" s="148"/>
      <c r="ACB57" s="148"/>
      <c r="ACC57" s="148"/>
      <c r="ACD57" s="148"/>
      <c r="ACE57" s="148"/>
      <c r="ACF57" s="148"/>
      <c r="ACG57" s="148"/>
      <c r="ACH57" s="148"/>
      <c r="ACI57" s="148"/>
      <c r="ACJ57" s="148"/>
      <c r="ACK57" s="148"/>
      <c r="ACL57" s="148"/>
      <c r="ACM57" s="148"/>
      <c r="ACN57" s="148"/>
      <c r="ACO57" s="148"/>
      <c r="ACP57" s="148"/>
      <c r="ACQ57" s="148"/>
      <c r="ACR57" s="148"/>
      <c r="ACS57" s="148"/>
      <c r="ACT57" s="148"/>
      <c r="ACU57" s="148"/>
      <c r="ACV57" s="148"/>
      <c r="ACW57" s="148"/>
      <c r="ACX57" s="148"/>
      <c r="ACY57" s="148"/>
      <c r="ACZ57" s="148"/>
      <c r="ADA57" s="148"/>
      <c r="ADB57" s="148"/>
      <c r="ADC57" s="148"/>
      <c r="ADD57" s="148"/>
      <c r="ADE57" s="148"/>
      <c r="ADF57" s="148"/>
      <c r="ADG57" s="148"/>
      <c r="ADH57" s="148"/>
      <c r="ADI57" s="148"/>
      <c r="ADJ57" s="148"/>
      <c r="ADK57" s="148"/>
      <c r="ADL57" s="148"/>
      <c r="ADM57" s="148"/>
      <c r="ADN57" s="148"/>
      <c r="ADO57" s="148"/>
      <c r="ADP57" s="148"/>
      <c r="ADQ57" s="148"/>
      <c r="ADR57" s="148"/>
      <c r="ADS57" s="148"/>
      <c r="ADT57" s="148"/>
      <c r="ADU57" s="148"/>
      <c r="ADV57" s="148"/>
      <c r="ADW57" s="148"/>
      <c r="ADX57" s="148"/>
      <c r="ADY57" s="148"/>
      <c r="ADZ57" s="148"/>
      <c r="AEA57" s="148"/>
      <c r="AEB57" s="148"/>
      <c r="AEC57" s="148"/>
      <c r="AED57" s="148"/>
      <c r="AEE57" s="148"/>
      <c r="AEF57" s="148"/>
      <c r="AEG57" s="148"/>
      <c r="AEH57" s="148"/>
      <c r="AEI57" s="148"/>
      <c r="AEJ57" s="148"/>
      <c r="AEK57" s="148"/>
      <c r="AEL57" s="148"/>
      <c r="AEM57" s="148"/>
      <c r="AEN57" s="148"/>
      <c r="AEO57" s="148"/>
      <c r="AEP57" s="148"/>
      <c r="AEQ57" s="148"/>
      <c r="AER57" s="148"/>
      <c r="AES57" s="148"/>
      <c r="AET57" s="148"/>
      <c r="AEU57" s="148"/>
      <c r="AEV57" s="148"/>
      <c r="AEW57" s="148"/>
      <c r="AEX57" s="148"/>
      <c r="AEY57" s="148"/>
      <c r="AEZ57" s="148"/>
      <c r="AFA57" s="148"/>
      <c r="AFB57" s="148"/>
      <c r="AFC57" s="148"/>
      <c r="AFD57" s="148"/>
      <c r="AFE57" s="148"/>
      <c r="AFF57" s="148"/>
      <c r="AFG57" s="148"/>
      <c r="AFH57" s="148"/>
      <c r="AFI57" s="148"/>
      <c r="AFJ57" s="148"/>
      <c r="AFK57" s="148"/>
      <c r="AFL57" s="148"/>
      <c r="AFM57" s="148"/>
      <c r="AFN57" s="148"/>
      <c r="AFO57" s="148"/>
      <c r="AFP57" s="148"/>
      <c r="AFQ57" s="148"/>
      <c r="AFR57" s="148"/>
      <c r="AFS57" s="148"/>
      <c r="AFT57" s="148"/>
      <c r="AFU57" s="148"/>
      <c r="AFV57" s="148"/>
      <c r="AFW57" s="148"/>
      <c r="AFX57" s="148"/>
      <c r="AFY57" s="148"/>
      <c r="AFZ57" s="148"/>
      <c r="AGA57" s="148"/>
      <c r="AGB57" s="148"/>
      <c r="AGC57" s="148"/>
      <c r="AGD57" s="148"/>
      <c r="AGE57" s="148"/>
      <c r="AGF57" s="148"/>
      <c r="AGG57" s="148"/>
      <c r="AGH57" s="148"/>
      <c r="AGI57" s="148"/>
      <c r="AGJ57" s="148"/>
      <c r="AGK57" s="148"/>
      <c r="AGL57" s="148"/>
      <c r="AGM57" s="148"/>
      <c r="AGN57" s="148"/>
      <c r="AGO57" s="148"/>
      <c r="AGP57" s="148"/>
      <c r="AGQ57" s="148"/>
      <c r="AGR57" s="148"/>
      <c r="AGS57" s="148"/>
      <c r="AGT57" s="148"/>
      <c r="AGU57" s="148"/>
      <c r="AGV57" s="148"/>
      <c r="AGW57" s="148"/>
      <c r="AGX57" s="148"/>
      <c r="AGY57" s="148"/>
      <c r="AGZ57" s="148"/>
      <c r="AHA57" s="148"/>
      <c r="AHB57" s="148"/>
      <c r="AHC57" s="148"/>
      <c r="AHD57" s="148"/>
      <c r="AHE57" s="148"/>
      <c r="AHF57" s="148"/>
      <c r="AHG57" s="148"/>
      <c r="AHH57" s="148"/>
      <c r="AHI57" s="148"/>
      <c r="AHJ57" s="148"/>
      <c r="AHK57" s="148"/>
      <c r="AHL57" s="148"/>
      <c r="AHM57" s="148"/>
      <c r="AHN57" s="148"/>
      <c r="AHO57" s="148"/>
      <c r="AHP57" s="148"/>
      <c r="AHQ57" s="148"/>
      <c r="AHR57" s="148"/>
      <c r="AHS57" s="148"/>
      <c r="AHT57" s="148"/>
      <c r="AHU57" s="148"/>
      <c r="AHV57" s="148"/>
      <c r="AHW57" s="148"/>
      <c r="AHX57" s="148"/>
      <c r="AHY57" s="148"/>
      <c r="AHZ57" s="148"/>
      <c r="AIA57" s="148"/>
      <c r="AIB57" s="148"/>
      <c r="AIC57" s="148"/>
      <c r="AID57" s="148"/>
      <c r="AIE57" s="148"/>
      <c r="AIF57" s="148"/>
      <c r="AIG57" s="148"/>
      <c r="AIH57" s="148"/>
      <c r="AII57" s="148"/>
      <c r="AIJ57" s="148"/>
      <c r="AIK57" s="148"/>
      <c r="AIL57" s="148"/>
      <c r="AIM57" s="148"/>
      <c r="AIN57" s="148"/>
      <c r="AIO57" s="148"/>
      <c r="AIP57" s="148"/>
      <c r="AIQ57" s="148"/>
      <c r="AIR57" s="148"/>
      <c r="AIS57" s="148"/>
      <c r="AIT57" s="148"/>
      <c r="AIU57" s="148"/>
      <c r="AIV57" s="148"/>
      <c r="AIW57" s="148"/>
      <c r="AIX57" s="148"/>
      <c r="AIY57" s="148"/>
      <c r="AIZ57" s="148"/>
      <c r="AJA57" s="148"/>
      <c r="AJB57" s="148"/>
      <c r="AJC57" s="148"/>
      <c r="AJD57" s="148"/>
      <c r="AJE57" s="148"/>
      <c r="AJF57" s="148"/>
      <c r="AJG57" s="148"/>
      <c r="AJH57" s="148"/>
      <c r="AJI57" s="148"/>
      <c r="AJJ57" s="148"/>
      <c r="AJK57" s="148"/>
      <c r="AJL57" s="148"/>
      <c r="AJM57" s="148"/>
      <c r="AJN57" s="148"/>
      <c r="AJO57" s="148"/>
      <c r="AJP57" s="148"/>
      <c r="AJQ57" s="148"/>
      <c r="AJR57" s="148"/>
      <c r="AJS57" s="148"/>
      <c r="AJT57" s="148"/>
      <c r="AJU57" s="148"/>
      <c r="AJV57" s="148"/>
      <c r="AJW57" s="148"/>
      <c r="AJX57" s="148"/>
      <c r="AJY57" s="148"/>
      <c r="AJZ57" s="148"/>
      <c r="AKA57" s="148"/>
      <c r="AKB57" s="148"/>
      <c r="AKC57" s="148"/>
      <c r="AKD57" s="148"/>
      <c r="AKE57" s="148"/>
      <c r="AKF57" s="148"/>
      <c r="AKG57" s="148"/>
      <c r="AKH57" s="148"/>
      <c r="AKI57" s="148"/>
      <c r="AKJ57" s="148"/>
      <c r="AKK57" s="148"/>
      <c r="AKL57" s="148"/>
      <c r="AKM57" s="148"/>
      <c r="AKN57" s="148"/>
      <c r="AKO57" s="148"/>
      <c r="AKP57" s="148"/>
      <c r="AKQ57" s="148"/>
      <c r="AKR57" s="148"/>
      <c r="AKS57" s="148"/>
      <c r="AKT57" s="148"/>
      <c r="AKU57" s="148"/>
      <c r="AKV57" s="148"/>
      <c r="AKW57" s="148"/>
      <c r="AKX57" s="148"/>
      <c r="AKY57" s="148"/>
      <c r="AKZ57" s="148"/>
      <c r="ALA57" s="148"/>
      <c r="ALB57" s="148"/>
      <c r="ALC57" s="148"/>
      <c r="ALD57" s="148"/>
      <c r="ALE57" s="148"/>
      <c r="ALF57" s="148"/>
      <c r="ALG57" s="148"/>
      <c r="ALH57" s="148"/>
      <c r="ALI57" s="148"/>
      <c r="ALJ57" s="148"/>
      <c r="ALK57" s="148"/>
      <c r="ALL57" s="148"/>
      <c r="ALM57" s="148"/>
      <c r="ALN57" s="148"/>
      <c r="ALO57" s="148"/>
      <c r="ALP57" s="148"/>
      <c r="ALQ57" s="148"/>
      <c r="ALR57" s="148"/>
      <c r="ALS57" s="148"/>
      <c r="ALT57" s="148"/>
      <c r="ALU57" s="148"/>
      <c r="ALV57" s="148"/>
      <c r="ALW57" s="148"/>
      <c r="ALX57" s="148"/>
      <c r="ALY57" s="148"/>
      <c r="ALZ57" s="148"/>
      <c r="AMA57" s="148"/>
      <c r="AMB57" s="148"/>
      <c r="AMC57" s="148"/>
      <c r="AMD57" s="148"/>
      <c r="AME57" s="148"/>
      <c r="AMF57" s="148"/>
      <c r="AMG57" s="148"/>
      <c r="AMH57" s="148"/>
      <c r="AMI57" s="148"/>
      <c r="AMJ57" s="148"/>
      <c r="AMK57" s="148"/>
      <c r="AML57" s="148"/>
    </row>
    <row r="58" spans="1:1026" s="142" customFormat="1">
      <c r="A58" s="148" t="str">
        <f t="shared" si="0"/>
        <v>LOAN.MD_DECLINED</v>
      </c>
      <c r="B58" s="134">
        <f t="shared" si="4"/>
        <v>110054</v>
      </c>
      <c r="C58" s="155">
        <v>0</v>
      </c>
      <c r="D58" s="155">
        <v>1</v>
      </c>
      <c r="E58" s="155">
        <f t="shared" si="1"/>
        <v>100000</v>
      </c>
      <c r="F58" s="155">
        <v>100000</v>
      </c>
      <c r="G58" s="155" t="s">
        <v>34</v>
      </c>
      <c r="H58" s="155">
        <v>100000</v>
      </c>
      <c r="I58" s="148" t="s">
        <v>505</v>
      </c>
      <c r="J58" s="155">
        <f>VLOOKUP(I58,T_FSM_TYPE!$A:$B,2,0)</f>
        <v>110000</v>
      </c>
      <c r="K58" s="142" t="s">
        <v>541</v>
      </c>
      <c r="L58" s="148" t="s">
        <v>37</v>
      </c>
      <c r="M58" s="216" t="str">
        <f t="shared" si="2"/>
        <v>MD_DECLINED</v>
      </c>
      <c r="N58" s="145" t="str">
        <f t="shared" si="3"/>
        <v>INSERT INTO T_FSM_STATE VALUES(110054, 0, 1, 100000, 100000, GETDATE(), 100000, 110000, 'MD_DECLINED', '?' ,'MD_DECLINED')</v>
      </c>
      <c r="O58" s="148"/>
      <c r="P58" s="148"/>
      <c r="Q58" s="148"/>
      <c r="R58" s="148"/>
      <c r="S58" s="148"/>
      <c r="T58" s="148"/>
      <c r="U58" s="148"/>
      <c r="V58" s="148"/>
      <c r="W58" s="148"/>
      <c r="X58" s="148"/>
      <c r="Y58" s="148"/>
      <c r="Z58" s="148"/>
      <c r="AA58" s="148"/>
      <c r="AB58" s="148"/>
      <c r="AC58" s="148"/>
      <c r="AD58" s="148"/>
      <c r="AE58" s="148"/>
      <c r="AF58" s="148"/>
      <c r="AG58" s="148"/>
      <c r="AH58" s="148"/>
      <c r="AI58" s="148"/>
      <c r="AJ58" s="148"/>
      <c r="AK58" s="148"/>
      <c r="AL58" s="148"/>
      <c r="AM58" s="148"/>
      <c r="AN58" s="148"/>
      <c r="AO58" s="148"/>
      <c r="AP58" s="148"/>
      <c r="AQ58" s="148"/>
      <c r="AR58" s="148"/>
      <c r="AS58" s="148"/>
      <c r="AT58" s="148"/>
      <c r="AU58" s="148"/>
      <c r="AV58" s="148"/>
      <c r="AW58" s="148"/>
      <c r="AX58" s="148"/>
      <c r="AY58" s="148"/>
      <c r="AZ58" s="148"/>
      <c r="BA58" s="148"/>
      <c r="BB58" s="148"/>
      <c r="BC58" s="148"/>
      <c r="BD58" s="148"/>
      <c r="BE58" s="148"/>
      <c r="BF58" s="148"/>
      <c r="BG58" s="148"/>
      <c r="BH58" s="148"/>
      <c r="BI58" s="148"/>
      <c r="BJ58" s="148"/>
      <c r="BK58" s="148"/>
      <c r="BL58" s="148"/>
      <c r="BM58" s="148"/>
      <c r="BN58" s="148"/>
      <c r="BO58" s="148"/>
      <c r="BP58" s="148"/>
      <c r="BQ58" s="148"/>
      <c r="BR58" s="148"/>
      <c r="BS58" s="148"/>
      <c r="BT58" s="148"/>
      <c r="BU58" s="148"/>
      <c r="BV58" s="148"/>
      <c r="BW58" s="148"/>
      <c r="BX58" s="148"/>
      <c r="BY58" s="148"/>
      <c r="BZ58" s="148"/>
      <c r="CA58" s="148"/>
      <c r="CB58" s="148"/>
      <c r="CC58" s="148"/>
      <c r="CD58" s="148"/>
      <c r="CE58" s="148"/>
      <c r="CF58" s="148"/>
      <c r="CG58" s="148"/>
      <c r="CH58" s="148"/>
      <c r="CI58" s="148"/>
      <c r="CJ58" s="148"/>
      <c r="CK58" s="148"/>
      <c r="CL58" s="148"/>
      <c r="CM58" s="148"/>
      <c r="CN58" s="148"/>
      <c r="CO58" s="148"/>
      <c r="CP58" s="148"/>
      <c r="CQ58" s="148"/>
      <c r="CR58" s="148"/>
      <c r="CS58" s="148"/>
      <c r="CT58" s="148"/>
      <c r="CU58" s="148"/>
      <c r="CV58" s="148"/>
      <c r="CW58" s="148"/>
      <c r="CX58" s="148"/>
      <c r="CY58" s="148"/>
      <c r="CZ58" s="148"/>
      <c r="DA58" s="148"/>
      <c r="DB58" s="148"/>
      <c r="DC58" s="148"/>
      <c r="DD58" s="148"/>
      <c r="DE58" s="148"/>
      <c r="DF58" s="148"/>
      <c r="DG58" s="148"/>
      <c r="DH58" s="148"/>
      <c r="DI58" s="148"/>
      <c r="DJ58" s="148"/>
      <c r="DK58" s="148"/>
      <c r="DL58" s="148"/>
      <c r="DM58" s="148"/>
      <c r="DN58" s="148"/>
      <c r="DO58" s="148"/>
      <c r="DP58" s="148"/>
      <c r="DQ58" s="148"/>
      <c r="DR58" s="148"/>
      <c r="DS58" s="148"/>
      <c r="DT58" s="148"/>
      <c r="DU58" s="148"/>
      <c r="DV58" s="148"/>
      <c r="DW58" s="148"/>
      <c r="DX58" s="148"/>
      <c r="DY58" s="148"/>
      <c r="DZ58" s="148"/>
      <c r="EA58" s="148"/>
      <c r="EB58" s="148"/>
      <c r="EC58" s="148"/>
      <c r="ED58" s="148"/>
      <c r="EE58" s="148"/>
      <c r="EF58" s="148"/>
      <c r="EG58" s="148"/>
      <c r="EH58" s="148"/>
      <c r="EI58" s="148"/>
      <c r="EJ58" s="148"/>
      <c r="EK58" s="148"/>
      <c r="EL58" s="148"/>
      <c r="EM58" s="148"/>
      <c r="EN58" s="148"/>
      <c r="EO58" s="148"/>
      <c r="EP58" s="148"/>
      <c r="EQ58" s="148"/>
      <c r="ER58" s="148"/>
      <c r="ES58" s="148"/>
      <c r="ET58" s="148"/>
      <c r="EU58" s="148"/>
      <c r="EV58" s="148"/>
      <c r="EW58" s="148"/>
      <c r="EX58" s="148"/>
      <c r="EY58" s="148"/>
      <c r="EZ58" s="148"/>
      <c r="FA58" s="148"/>
      <c r="FB58" s="148"/>
      <c r="FC58" s="148"/>
      <c r="FD58" s="148"/>
      <c r="FE58" s="148"/>
      <c r="FF58" s="148"/>
      <c r="FG58" s="148"/>
      <c r="FH58" s="148"/>
      <c r="FI58" s="148"/>
      <c r="FJ58" s="148"/>
      <c r="FK58" s="148"/>
      <c r="FL58" s="148"/>
      <c r="FM58" s="148"/>
      <c r="FN58" s="148"/>
      <c r="FO58" s="148"/>
      <c r="FP58" s="148"/>
      <c r="FQ58" s="148"/>
      <c r="FR58" s="148"/>
      <c r="FS58" s="148"/>
      <c r="FT58" s="148"/>
      <c r="FU58" s="148"/>
      <c r="FV58" s="148"/>
      <c r="FW58" s="148"/>
      <c r="FX58" s="148"/>
      <c r="FY58" s="148"/>
      <c r="FZ58" s="148"/>
      <c r="GA58" s="148"/>
      <c r="GB58" s="148"/>
      <c r="GC58" s="148"/>
      <c r="GD58" s="148"/>
      <c r="GE58" s="148"/>
      <c r="GF58" s="148"/>
      <c r="GG58" s="148"/>
      <c r="GH58" s="148"/>
      <c r="GI58" s="148"/>
      <c r="GJ58" s="148"/>
      <c r="GK58" s="148"/>
      <c r="GL58" s="148"/>
      <c r="GM58" s="148"/>
      <c r="GN58" s="148"/>
      <c r="GO58" s="148"/>
      <c r="GP58" s="148"/>
      <c r="GQ58" s="148"/>
      <c r="GR58" s="148"/>
      <c r="GS58" s="148"/>
      <c r="GT58" s="148"/>
      <c r="GU58" s="148"/>
      <c r="GV58" s="148"/>
      <c r="GW58" s="148"/>
      <c r="GX58" s="148"/>
      <c r="GY58" s="148"/>
      <c r="GZ58" s="148"/>
      <c r="HA58" s="148"/>
      <c r="HB58" s="148"/>
      <c r="HC58" s="148"/>
      <c r="HD58" s="148"/>
      <c r="HE58" s="148"/>
      <c r="HF58" s="148"/>
      <c r="HG58" s="148"/>
      <c r="HH58" s="148"/>
      <c r="HI58" s="148"/>
      <c r="HJ58" s="148"/>
      <c r="HK58" s="148"/>
      <c r="HL58" s="148"/>
      <c r="HM58" s="148"/>
      <c r="HN58" s="148"/>
      <c r="HO58" s="148"/>
      <c r="HP58" s="148"/>
      <c r="HQ58" s="148"/>
      <c r="HR58" s="148"/>
      <c r="HS58" s="148"/>
      <c r="HT58" s="148"/>
      <c r="HU58" s="148"/>
      <c r="HV58" s="148"/>
      <c r="HW58" s="148"/>
      <c r="HX58" s="148"/>
      <c r="HY58" s="148"/>
      <c r="HZ58" s="148"/>
      <c r="IA58" s="148"/>
      <c r="IB58" s="148"/>
      <c r="IC58" s="148"/>
      <c r="ID58" s="148"/>
      <c r="IE58" s="148"/>
      <c r="IF58" s="148"/>
      <c r="IG58" s="148"/>
      <c r="IH58" s="148"/>
      <c r="II58" s="148"/>
      <c r="IJ58" s="148"/>
      <c r="IK58" s="148"/>
      <c r="IL58" s="148"/>
      <c r="IM58" s="148"/>
      <c r="IN58" s="148"/>
      <c r="IO58" s="148"/>
      <c r="IP58" s="148"/>
      <c r="IQ58" s="148"/>
      <c r="IR58" s="148"/>
      <c r="IS58" s="148"/>
      <c r="IT58" s="148"/>
      <c r="IU58" s="148"/>
      <c r="IV58" s="148"/>
      <c r="IW58" s="148"/>
      <c r="IX58" s="148"/>
      <c r="IY58" s="148"/>
      <c r="IZ58" s="148"/>
      <c r="JA58" s="148"/>
      <c r="JB58" s="148"/>
      <c r="JC58" s="148"/>
      <c r="JD58" s="148"/>
      <c r="JE58" s="148"/>
      <c r="JF58" s="148"/>
      <c r="JG58" s="148"/>
      <c r="JH58" s="148"/>
      <c r="JI58" s="148"/>
      <c r="JJ58" s="148"/>
      <c r="JK58" s="148"/>
      <c r="JL58" s="148"/>
      <c r="JM58" s="148"/>
      <c r="JN58" s="148"/>
      <c r="JO58" s="148"/>
      <c r="JP58" s="148"/>
      <c r="JQ58" s="148"/>
      <c r="JR58" s="148"/>
      <c r="JS58" s="148"/>
      <c r="JT58" s="148"/>
      <c r="JU58" s="148"/>
      <c r="JV58" s="148"/>
      <c r="JW58" s="148"/>
      <c r="JX58" s="148"/>
      <c r="JY58" s="148"/>
      <c r="JZ58" s="148"/>
      <c r="KA58" s="148"/>
      <c r="KB58" s="148"/>
      <c r="KC58" s="148"/>
      <c r="KD58" s="148"/>
      <c r="KE58" s="148"/>
      <c r="KF58" s="148"/>
      <c r="KG58" s="148"/>
      <c r="KH58" s="148"/>
      <c r="KI58" s="148"/>
      <c r="KJ58" s="148"/>
      <c r="KK58" s="148"/>
      <c r="KL58" s="148"/>
      <c r="KM58" s="148"/>
      <c r="KN58" s="148"/>
      <c r="KO58" s="148"/>
      <c r="KP58" s="148"/>
      <c r="KQ58" s="148"/>
      <c r="KR58" s="148"/>
      <c r="KS58" s="148"/>
      <c r="KT58" s="148"/>
      <c r="KU58" s="148"/>
      <c r="KV58" s="148"/>
      <c r="KW58" s="148"/>
      <c r="KX58" s="148"/>
      <c r="KY58" s="148"/>
      <c r="KZ58" s="148"/>
      <c r="LA58" s="148"/>
      <c r="LB58" s="148"/>
      <c r="LC58" s="148"/>
      <c r="LD58" s="148"/>
      <c r="LE58" s="148"/>
      <c r="LF58" s="148"/>
      <c r="LG58" s="148"/>
      <c r="LH58" s="148"/>
      <c r="LI58" s="148"/>
      <c r="LJ58" s="148"/>
      <c r="LK58" s="148"/>
      <c r="LL58" s="148"/>
      <c r="LM58" s="148"/>
      <c r="LN58" s="148"/>
      <c r="LO58" s="148"/>
      <c r="LP58" s="148"/>
      <c r="LQ58" s="148"/>
      <c r="LR58" s="148"/>
      <c r="LS58" s="148"/>
      <c r="LT58" s="148"/>
      <c r="LU58" s="148"/>
      <c r="LV58" s="148"/>
      <c r="LW58" s="148"/>
      <c r="LX58" s="148"/>
      <c r="LY58" s="148"/>
      <c r="LZ58" s="148"/>
      <c r="MA58" s="148"/>
      <c r="MB58" s="148"/>
      <c r="MC58" s="148"/>
      <c r="MD58" s="148"/>
      <c r="ME58" s="148"/>
      <c r="MF58" s="148"/>
      <c r="MG58" s="148"/>
      <c r="MH58" s="148"/>
      <c r="MI58" s="148"/>
      <c r="MJ58" s="148"/>
      <c r="MK58" s="148"/>
      <c r="ML58" s="148"/>
      <c r="MM58" s="148"/>
      <c r="MN58" s="148"/>
      <c r="MO58" s="148"/>
      <c r="MP58" s="148"/>
      <c r="MQ58" s="148"/>
      <c r="MR58" s="148"/>
      <c r="MS58" s="148"/>
      <c r="MT58" s="148"/>
      <c r="MU58" s="148"/>
      <c r="MV58" s="148"/>
      <c r="MW58" s="148"/>
      <c r="MX58" s="148"/>
      <c r="MY58" s="148"/>
      <c r="MZ58" s="148"/>
      <c r="NA58" s="148"/>
      <c r="NB58" s="148"/>
      <c r="NC58" s="148"/>
      <c r="ND58" s="148"/>
      <c r="NE58" s="148"/>
      <c r="NF58" s="148"/>
      <c r="NG58" s="148"/>
      <c r="NH58" s="148"/>
      <c r="NI58" s="148"/>
      <c r="NJ58" s="148"/>
      <c r="NK58" s="148"/>
      <c r="NL58" s="148"/>
      <c r="NM58" s="148"/>
      <c r="NN58" s="148"/>
      <c r="NO58" s="148"/>
      <c r="NP58" s="148"/>
      <c r="NQ58" s="148"/>
      <c r="NR58" s="148"/>
      <c r="NS58" s="148"/>
      <c r="NT58" s="148"/>
      <c r="NU58" s="148"/>
      <c r="NV58" s="148"/>
      <c r="NW58" s="148"/>
      <c r="NX58" s="148"/>
      <c r="NY58" s="148"/>
      <c r="NZ58" s="148"/>
      <c r="OA58" s="148"/>
      <c r="OB58" s="148"/>
      <c r="OC58" s="148"/>
      <c r="OD58" s="148"/>
      <c r="OE58" s="148"/>
      <c r="OF58" s="148"/>
      <c r="OG58" s="148"/>
      <c r="OH58" s="148"/>
      <c r="OI58" s="148"/>
      <c r="OJ58" s="148"/>
      <c r="OK58" s="148"/>
      <c r="OL58" s="148"/>
      <c r="OM58" s="148"/>
      <c r="ON58" s="148"/>
      <c r="OO58" s="148"/>
      <c r="OP58" s="148"/>
      <c r="OQ58" s="148"/>
      <c r="OR58" s="148"/>
      <c r="OS58" s="148"/>
      <c r="OT58" s="148"/>
      <c r="OU58" s="148"/>
      <c r="OV58" s="148"/>
      <c r="OW58" s="148"/>
      <c r="OX58" s="148"/>
      <c r="OY58" s="148"/>
      <c r="OZ58" s="148"/>
      <c r="PA58" s="148"/>
      <c r="PB58" s="148"/>
      <c r="PC58" s="148"/>
      <c r="PD58" s="148"/>
      <c r="PE58" s="148"/>
      <c r="PF58" s="148"/>
      <c r="PG58" s="148"/>
      <c r="PH58" s="148"/>
      <c r="PI58" s="148"/>
      <c r="PJ58" s="148"/>
      <c r="PK58" s="148"/>
      <c r="PL58" s="148"/>
      <c r="PM58" s="148"/>
      <c r="PN58" s="148"/>
      <c r="PO58" s="148"/>
      <c r="PP58" s="148"/>
      <c r="PQ58" s="148"/>
      <c r="PR58" s="148"/>
      <c r="PS58" s="148"/>
      <c r="PT58" s="148"/>
      <c r="PU58" s="148"/>
      <c r="PV58" s="148"/>
      <c r="PW58" s="148"/>
      <c r="PX58" s="148"/>
      <c r="PY58" s="148"/>
      <c r="PZ58" s="148"/>
      <c r="QA58" s="148"/>
      <c r="QB58" s="148"/>
      <c r="QC58" s="148"/>
      <c r="QD58" s="148"/>
      <c r="QE58" s="148"/>
      <c r="QF58" s="148"/>
      <c r="QG58" s="148"/>
      <c r="QH58" s="148"/>
      <c r="QI58" s="148"/>
      <c r="QJ58" s="148"/>
      <c r="QK58" s="148"/>
      <c r="QL58" s="148"/>
      <c r="QM58" s="148"/>
      <c r="QN58" s="148"/>
      <c r="QO58" s="148"/>
      <c r="QP58" s="148"/>
      <c r="QQ58" s="148"/>
      <c r="QR58" s="148"/>
      <c r="QS58" s="148"/>
      <c r="QT58" s="148"/>
      <c r="QU58" s="148"/>
      <c r="QV58" s="148"/>
      <c r="QW58" s="148"/>
      <c r="QX58" s="148"/>
      <c r="QY58" s="148"/>
      <c r="QZ58" s="148"/>
      <c r="RA58" s="148"/>
      <c r="RB58" s="148"/>
      <c r="RC58" s="148"/>
      <c r="RD58" s="148"/>
      <c r="RE58" s="148"/>
      <c r="RF58" s="148"/>
      <c r="RG58" s="148"/>
      <c r="RH58" s="148"/>
      <c r="RI58" s="148"/>
      <c r="RJ58" s="148"/>
      <c r="RK58" s="148"/>
      <c r="RL58" s="148"/>
      <c r="RM58" s="148"/>
      <c r="RN58" s="148"/>
      <c r="RO58" s="148"/>
      <c r="RP58" s="148"/>
      <c r="RQ58" s="148"/>
      <c r="RR58" s="148"/>
      <c r="RS58" s="148"/>
      <c r="RT58" s="148"/>
      <c r="RU58" s="148"/>
      <c r="RV58" s="148"/>
      <c r="RW58" s="148"/>
      <c r="RX58" s="148"/>
      <c r="RY58" s="148"/>
      <c r="RZ58" s="148"/>
      <c r="SA58" s="148"/>
      <c r="SB58" s="148"/>
      <c r="SC58" s="148"/>
      <c r="SD58" s="148"/>
      <c r="SE58" s="148"/>
      <c r="SF58" s="148"/>
      <c r="SG58" s="148"/>
      <c r="SH58" s="148"/>
      <c r="SI58" s="148"/>
      <c r="SJ58" s="148"/>
      <c r="SK58" s="148"/>
      <c r="SL58" s="148"/>
      <c r="SM58" s="148"/>
      <c r="SN58" s="148"/>
      <c r="SO58" s="148"/>
      <c r="SP58" s="148"/>
      <c r="SQ58" s="148"/>
      <c r="SR58" s="148"/>
      <c r="SS58" s="148"/>
      <c r="ST58" s="148"/>
      <c r="SU58" s="148"/>
      <c r="SV58" s="148"/>
      <c r="SW58" s="148"/>
      <c r="SX58" s="148"/>
      <c r="SY58" s="148"/>
      <c r="SZ58" s="148"/>
      <c r="TA58" s="148"/>
      <c r="TB58" s="148"/>
      <c r="TC58" s="148"/>
      <c r="TD58" s="148"/>
      <c r="TE58" s="148"/>
      <c r="TF58" s="148"/>
      <c r="TG58" s="148"/>
      <c r="TH58" s="148"/>
      <c r="TI58" s="148"/>
      <c r="TJ58" s="148"/>
      <c r="TK58" s="148"/>
      <c r="TL58" s="148"/>
      <c r="TM58" s="148"/>
      <c r="TN58" s="148"/>
      <c r="TO58" s="148"/>
      <c r="TP58" s="148"/>
      <c r="TQ58" s="148"/>
      <c r="TR58" s="148"/>
      <c r="TS58" s="148"/>
      <c r="TT58" s="148"/>
      <c r="TU58" s="148"/>
      <c r="TV58" s="148"/>
      <c r="TW58" s="148"/>
      <c r="TX58" s="148"/>
      <c r="TY58" s="148"/>
      <c r="TZ58" s="148"/>
      <c r="UA58" s="148"/>
      <c r="UB58" s="148"/>
      <c r="UC58" s="148"/>
      <c r="UD58" s="148"/>
      <c r="UE58" s="148"/>
      <c r="UF58" s="148"/>
      <c r="UG58" s="148"/>
      <c r="UH58" s="148"/>
      <c r="UI58" s="148"/>
      <c r="UJ58" s="148"/>
      <c r="UK58" s="148"/>
      <c r="UL58" s="148"/>
      <c r="UM58" s="148"/>
      <c r="UN58" s="148"/>
      <c r="UO58" s="148"/>
      <c r="UP58" s="148"/>
      <c r="UQ58" s="148"/>
      <c r="UR58" s="148"/>
      <c r="US58" s="148"/>
      <c r="UT58" s="148"/>
      <c r="UU58" s="148"/>
      <c r="UV58" s="148"/>
      <c r="UW58" s="148"/>
      <c r="UX58" s="148"/>
      <c r="UY58" s="148"/>
      <c r="UZ58" s="148"/>
      <c r="VA58" s="148"/>
      <c r="VB58" s="148"/>
      <c r="VC58" s="148"/>
      <c r="VD58" s="148"/>
      <c r="VE58" s="148"/>
      <c r="VF58" s="148"/>
      <c r="VG58" s="148"/>
      <c r="VH58" s="148"/>
      <c r="VI58" s="148"/>
      <c r="VJ58" s="148"/>
      <c r="VK58" s="148"/>
      <c r="VL58" s="148"/>
      <c r="VM58" s="148"/>
      <c r="VN58" s="148"/>
      <c r="VO58" s="148"/>
      <c r="VP58" s="148"/>
      <c r="VQ58" s="148"/>
      <c r="VR58" s="148"/>
      <c r="VS58" s="148"/>
      <c r="VT58" s="148"/>
      <c r="VU58" s="148"/>
      <c r="VV58" s="148"/>
      <c r="VW58" s="148"/>
      <c r="VX58" s="148"/>
      <c r="VY58" s="148"/>
      <c r="VZ58" s="148"/>
      <c r="WA58" s="148"/>
      <c r="WB58" s="148"/>
      <c r="WC58" s="148"/>
      <c r="WD58" s="148"/>
      <c r="WE58" s="148"/>
      <c r="WF58" s="148"/>
      <c r="WG58" s="148"/>
      <c r="WH58" s="148"/>
      <c r="WI58" s="148"/>
      <c r="WJ58" s="148"/>
      <c r="WK58" s="148"/>
      <c r="WL58" s="148"/>
      <c r="WM58" s="148"/>
      <c r="WN58" s="148"/>
      <c r="WO58" s="148"/>
      <c r="WP58" s="148"/>
      <c r="WQ58" s="148"/>
      <c r="WR58" s="148"/>
      <c r="WS58" s="148"/>
      <c r="WT58" s="148"/>
      <c r="WU58" s="148"/>
      <c r="WV58" s="148"/>
      <c r="WW58" s="148"/>
      <c r="WX58" s="148"/>
      <c r="WY58" s="148"/>
      <c r="WZ58" s="148"/>
      <c r="XA58" s="148"/>
      <c r="XB58" s="148"/>
      <c r="XC58" s="148"/>
      <c r="XD58" s="148"/>
      <c r="XE58" s="148"/>
      <c r="XF58" s="148"/>
      <c r="XG58" s="148"/>
      <c r="XH58" s="148"/>
      <c r="XI58" s="148"/>
      <c r="XJ58" s="148"/>
      <c r="XK58" s="148"/>
      <c r="XL58" s="148"/>
      <c r="XM58" s="148"/>
      <c r="XN58" s="148"/>
      <c r="XO58" s="148"/>
      <c r="XP58" s="148"/>
      <c r="XQ58" s="148"/>
      <c r="XR58" s="148"/>
      <c r="XS58" s="148"/>
      <c r="XT58" s="148"/>
      <c r="XU58" s="148"/>
      <c r="XV58" s="148"/>
      <c r="XW58" s="148"/>
      <c r="XX58" s="148"/>
      <c r="XY58" s="148"/>
      <c r="XZ58" s="148"/>
      <c r="YA58" s="148"/>
      <c r="YB58" s="148"/>
      <c r="YC58" s="148"/>
      <c r="YD58" s="148"/>
      <c r="YE58" s="148"/>
      <c r="YF58" s="148"/>
      <c r="YG58" s="148"/>
      <c r="YH58" s="148"/>
      <c r="YI58" s="148"/>
      <c r="YJ58" s="148"/>
      <c r="YK58" s="148"/>
      <c r="YL58" s="148"/>
      <c r="YM58" s="148"/>
      <c r="YN58" s="148"/>
      <c r="YO58" s="148"/>
      <c r="YP58" s="148"/>
      <c r="YQ58" s="148"/>
      <c r="YR58" s="148"/>
      <c r="YS58" s="148"/>
      <c r="YT58" s="148"/>
      <c r="YU58" s="148"/>
      <c r="YV58" s="148"/>
      <c r="YW58" s="148"/>
      <c r="YX58" s="148"/>
      <c r="YY58" s="148"/>
      <c r="YZ58" s="148"/>
      <c r="ZA58" s="148"/>
      <c r="ZB58" s="148"/>
      <c r="ZC58" s="148"/>
      <c r="ZD58" s="148"/>
      <c r="ZE58" s="148"/>
      <c r="ZF58" s="148"/>
      <c r="ZG58" s="148"/>
      <c r="ZH58" s="148"/>
      <c r="ZI58" s="148"/>
      <c r="ZJ58" s="148"/>
      <c r="ZK58" s="148"/>
      <c r="ZL58" s="148"/>
      <c r="ZM58" s="148"/>
      <c r="ZN58" s="148"/>
      <c r="ZO58" s="148"/>
      <c r="ZP58" s="148"/>
      <c r="ZQ58" s="148"/>
      <c r="ZR58" s="148"/>
      <c r="ZS58" s="148"/>
      <c r="ZT58" s="148"/>
      <c r="ZU58" s="148"/>
      <c r="ZV58" s="148"/>
      <c r="ZW58" s="148"/>
      <c r="ZX58" s="148"/>
      <c r="ZY58" s="148"/>
      <c r="ZZ58" s="148"/>
      <c r="AAA58" s="148"/>
      <c r="AAB58" s="148"/>
      <c r="AAC58" s="148"/>
      <c r="AAD58" s="148"/>
      <c r="AAE58" s="148"/>
      <c r="AAF58" s="148"/>
      <c r="AAG58" s="148"/>
      <c r="AAH58" s="148"/>
      <c r="AAI58" s="148"/>
      <c r="AAJ58" s="148"/>
      <c r="AAK58" s="148"/>
      <c r="AAL58" s="148"/>
      <c r="AAM58" s="148"/>
      <c r="AAN58" s="148"/>
      <c r="AAO58" s="148"/>
      <c r="AAP58" s="148"/>
      <c r="AAQ58" s="148"/>
      <c r="AAR58" s="148"/>
      <c r="AAS58" s="148"/>
      <c r="AAT58" s="148"/>
      <c r="AAU58" s="148"/>
      <c r="AAV58" s="148"/>
      <c r="AAW58" s="148"/>
      <c r="AAX58" s="148"/>
      <c r="AAY58" s="148"/>
      <c r="AAZ58" s="148"/>
      <c r="ABA58" s="148"/>
      <c r="ABB58" s="148"/>
      <c r="ABC58" s="148"/>
      <c r="ABD58" s="148"/>
      <c r="ABE58" s="148"/>
      <c r="ABF58" s="148"/>
      <c r="ABG58" s="148"/>
      <c r="ABH58" s="148"/>
      <c r="ABI58" s="148"/>
      <c r="ABJ58" s="148"/>
      <c r="ABK58" s="148"/>
      <c r="ABL58" s="148"/>
      <c r="ABM58" s="148"/>
      <c r="ABN58" s="148"/>
      <c r="ABO58" s="148"/>
      <c r="ABP58" s="148"/>
      <c r="ABQ58" s="148"/>
      <c r="ABR58" s="148"/>
      <c r="ABS58" s="148"/>
      <c r="ABT58" s="148"/>
      <c r="ABU58" s="148"/>
      <c r="ABV58" s="148"/>
      <c r="ABW58" s="148"/>
      <c r="ABX58" s="148"/>
      <c r="ABY58" s="148"/>
      <c r="ABZ58" s="148"/>
      <c r="ACA58" s="148"/>
      <c r="ACB58" s="148"/>
      <c r="ACC58" s="148"/>
      <c r="ACD58" s="148"/>
      <c r="ACE58" s="148"/>
      <c r="ACF58" s="148"/>
      <c r="ACG58" s="148"/>
      <c r="ACH58" s="148"/>
      <c r="ACI58" s="148"/>
      <c r="ACJ58" s="148"/>
      <c r="ACK58" s="148"/>
      <c r="ACL58" s="148"/>
      <c r="ACM58" s="148"/>
      <c r="ACN58" s="148"/>
      <c r="ACO58" s="148"/>
      <c r="ACP58" s="148"/>
      <c r="ACQ58" s="148"/>
      <c r="ACR58" s="148"/>
      <c r="ACS58" s="148"/>
      <c r="ACT58" s="148"/>
      <c r="ACU58" s="148"/>
      <c r="ACV58" s="148"/>
      <c r="ACW58" s="148"/>
      <c r="ACX58" s="148"/>
      <c r="ACY58" s="148"/>
      <c r="ACZ58" s="148"/>
      <c r="ADA58" s="148"/>
      <c r="ADB58" s="148"/>
      <c r="ADC58" s="148"/>
      <c r="ADD58" s="148"/>
      <c r="ADE58" s="148"/>
      <c r="ADF58" s="148"/>
      <c r="ADG58" s="148"/>
      <c r="ADH58" s="148"/>
      <c r="ADI58" s="148"/>
      <c r="ADJ58" s="148"/>
      <c r="ADK58" s="148"/>
      <c r="ADL58" s="148"/>
      <c r="ADM58" s="148"/>
      <c r="ADN58" s="148"/>
      <c r="ADO58" s="148"/>
      <c r="ADP58" s="148"/>
      <c r="ADQ58" s="148"/>
      <c r="ADR58" s="148"/>
      <c r="ADS58" s="148"/>
      <c r="ADT58" s="148"/>
      <c r="ADU58" s="148"/>
      <c r="ADV58" s="148"/>
      <c r="ADW58" s="148"/>
      <c r="ADX58" s="148"/>
      <c r="ADY58" s="148"/>
      <c r="ADZ58" s="148"/>
      <c r="AEA58" s="148"/>
      <c r="AEB58" s="148"/>
      <c r="AEC58" s="148"/>
      <c r="AED58" s="148"/>
      <c r="AEE58" s="148"/>
      <c r="AEF58" s="148"/>
      <c r="AEG58" s="148"/>
      <c r="AEH58" s="148"/>
      <c r="AEI58" s="148"/>
      <c r="AEJ58" s="148"/>
      <c r="AEK58" s="148"/>
      <c r="AEL58" s="148"/>
      <c r="AEM58" s="148"/>
      <c r="AEN58" s="148"/>
      <c r="AEO58" s="148"/>
      <c r="AEP58" s="148"/>
      <c r="AEQ58" s="148"/>
      <c r="AER58" s="148"/>
      <c r="AES58" s="148"/>
      <c r="AET58" s="148"/>
      <c r="AEU58" s="148"/>
      <c r="AEV58" s="148"/>
      <c r="AEW58" s="148"/>
      <c r="AEX58" s="148"/>
      <c r="AEY58" s="148"/>
      <c r="AEZ58" s="148"/>
      <c r="AFA58" s="148"/>
      <c r="AFB58" s="148"/>
      <c r="AFC58" s="148"/>
      <c r="AFD58" s="148"/>
      <c r="AFE58" s="148"/>
      <c r="AFF58" s="148"/>
      <c r="AFG58" s="148"/>
      <c r="AFH58" s="148"/>
      <c r="AFI58" s="148"/>
      <c r="AFJ58" s="148"/>
      <c r="AFK58" s="148"/>
      <c r="AFL58" s="148"/>
      <c r="AFM58" s="148"/>
      <c r="AFN58" s="148"/>
      <c r="AFO58" s="148"/>
      <c r="AFP58" s="148"/>
      <c r="AFQ58" s="148"/>
      <c r="AFR58" s="148"/>
      <c r="AFS58" s="148"/>
      <c r="AFT58" s="148"/>
      <c r="AFU58" s="148"/>
      <c r="AFV58" s="148"/>
      <c r="AFW58" s="148"/>
      <c r="AFX58" s="148"/>
      <c r="AFY58" s="148"/>
      <c r="AFZ58" s="148"/>
      <c r="AGA58" s="148"/>
      <c r="AGB58" s="148"/>
      <c r="AGC58" s="148"/>
      <c r="AGD58" s="148"/>
      <c r="AGE58" s="148"/>
      <c r="AGF58" s="148"/>
      <c r="AGG58" s="148"/>
      <c r="AGH58" s="148"/>
      <c r="AGI58" s="148"/>
      <c r="AGJ58" s="148"/>
      <c r="AGK58" s="148"/>
      <c r="AGL58" s="148"/>
      <c r="AGM58" s="148"/>
      <c r="AGN58" s="148"/>
      <c r="AGO58" s="148"/>
      <c r="AGP58" s="148"/>
      <c r="AGQ58" s="148"/>
      <c r="AGR58" s="148"/>
      <c r="AGS58" s="148"/>
      <c r="AGT58" s="148"/>
      <c r="AGU58" s="148"/>
      <c r="AGV58" s="148"/>
      <c r="AGW58" s="148"/>
      <c r="AGX58" s="148"/>
      <c r="AGY58" s="148"/>
      <c r="AGZ58" s="148"/>
      <c r="AHA58" s="148"/>
      <c r="AHB58" s="148"/>
      <c r="AHC58" s="148"/>
      <c r="AHD58" s="148"/>
      <c r="AHE58" s="148"/>
      <c r="AHF58" s="148"/>
      <c r="AHG58" s="148"/>
      <c r="AHH58" s="148"/>
      <c r="AHI58" s="148"/>
      <c r="AHJ58" s="148"/>
      <c r="AHK58" s="148"/>
      <c r="AHL58" s="148"/>
      <c r="AHM58" s="148"/>
      <c r="AHN58" s="148"/>
      <c r="AHO58" s="148"/>
      <c r="AHP58" s="148"/>
      <c r="AHQ58" s="148"/>
      <c r="AHR58" s="148"/>
      <c r="AHS58" s="148"/>
      <c r="AHT58" s="148"/>
      <c r="AHU58" s="148"/>
      <c r="AHV58" s="148"/>
      <c r="AHW58" s="148"/>
      <c r="AHX58" s="148"/>
      <c r="AHY58" s="148"/>
      <c r="AHZ58" s="148"/>
      <c r="AIA58" s="148"/>
      <c r="AIB58" s="148"/>
      <c r="AIC58" s="148"/>
      <c r="AID58" s="148"/>
      <c r="AIE58" s="148"/>
      <c r="AIF58" s="148"/>
      <c r="AIG58" s="148"/>
      <c r="AIH58" s="148"/>
      <c r="AII58" s="148"/>
      <c r="AIJ58" s="148"/>
      <c r="AIK58" s="148"/>
      <c r="AIL58" s="148"/>
      <c r="AIM58" s="148"/>
      <c r="AIN58" s="148"/>
      <c r="AIO58" s="148"/>
      <c r="AIP58" s="148"/>
      <c r="AIQ58" s="148"/>
      <c r="AIR58" s="148"/>
      <c r="AIS58" s="148"/>
      <c r="AIT58" s="148"/>
      <c r="AIU58" s="148"/>
      <c r="AIV58" s="148"/>
      <c r="AIW58" s="148"/>
      <c r="AIX58" s="148"/>
      <c r="AIY58" s="148"/>
      <c r="AIZ58" s="148"/>
      <c r="AJA58" s="148"/>
      <c r="AJB58" s="148"/>
      <c r="AJC58" s="148"/>
      <c r="AJD58" s="148"/>
      <c r="AJE58" s="148"/>
      <c r="AJF58" s="148"/>
      <c r="AJG58" s="148"/>
      <c r="AJH58" s="148"/>
      <c r="AJI58" s="148"/>
      <c r="AJJ58" s="148"/>
      <c r="AJK58" s="148"/>
      <c r="AJL58" s="148"/>
      <c r="AJM58" s="148"/>
      <c r="AJN58" s="148"/>
      <c r="AJO58" s="148"/>
      <c r="AJP58" s="148"/>
      <c r="AJQ58" s="148"/>
      <c r="AJR58" s="148"/>
      <c r="AJS58" s="148"/>
      <c r="AJT58" s="148"/>
      <c r="AJU58" s="148"/>
      <c r="AJV58" s="148"/>
      <c r="AJW58" s="148"/>
      <c r="AJX58" s="148"/>
      <c r="AJY58" s="148"/>
      <c r="AJZ58" s="148"/>
      <c r="AKA58" s="148"/>
      <c r="AKB58" s="148"/>
      <c r="AKC58" s="148"/>
      <c r="AKD58" s="148"/>
      <c r="AKE58" s="148"/>
      <c r="AKF58" s="148"/>
      <c r="AKG58" s="148"/>
      <c r="AKH58" s="148"/>
      <c r="AKI58" s="148"/>
      <c r="AKJ58" s="148"/>
      <c r="AKK58" s="148"/>
      <c r="AKL58" s="148"/>
      <c r="AKM58" s="148"/>
      <c r="AKN58" s="148"/>
      <c r="AKO58" s="148"/>
      <c r="AKP58" s="148"/>
      <c r="AKQ58" s="148"/>
      <c r="AKR58" s="148"/>
      <c r="AKS58" s="148"/>
      <c r="AKT58" s="148"/>
      <c r="AKU58" s="148"/>
      <c r="AKV58" s="148"/>
      <c r="AKW58" s="148"/>
      <c r="AKX58" s="148"/>
      <c r="AKY58" s="148"/>
      <c r="AKZ58" s="148"/>
      <c r="ALA58" s="148"/>
      <c r="ALB58" s="148"/>
      <c r="ALC58" s="148"/>
      <c r="ALD58" s="148"/>
      <c r="ALE58" s="148"/>
      <c r="ALF58" s="148"/>
      <c r="ALG58" s="148"/>
      <c r="ALH58" s="148"/>
      <c r="ALI58" s="148"/>
      <c r="ALJ58" s="148"/>
      <c r="ALK58" s="148"/>
      <c r="ALL58" s="148"/>
      <c r="ALM58" s="148"/>
      <c r="ALN58" s="148"/>
      <c r="ALO58" s="148"/>
      <c r="ALP58" s="148"/>
      <c r="ALQ58" s="148"/>
      <c r="ALR58" s="148"/>
      <c r="ALS58" s="148"/>
      <c r="ALT58" s="148"/>
      <c r="ALU58" s="148"/>
      <c r="ALV58" s="148"/>
      <c r="ALW58" s="148"/>
      <c r="ALX58" s="148"/>
      <c r="ALY58" s="148"/>
      <c r="ALZ58" s="148"/>
      <c r="AMA58" s="148"/>
      <c r="AMB58" s="148"/>
      <c r="AMC58" s="148"/>
      <c r="AMD58" s="148"/>
      <c r="AME58" s="148"/>
      <c r="AMF58" s="148"/>
      <c r="AMG58" s="148"/>
      <c r="AMH58" s="148"/>
      <c r="AMI58" s="148"/>
      <c r="AMJ58" s="148"/>
      <c r="AMK58" s="148"/>
      <c r="AML58" s="148"/>
    </row>
    <row r="59" spans="1:1026" s="142" customFormat="1">
      <c r="A59" s="148" t="str">
        <f t="shared" si="0"/>
        <v>LOAN.MD_DEFERED</v>
      </c>
      <c r="B59" s="134">
        <f t="shared" si="4"/>
        <v>110055</v>
      </c>
      <c r="C59" s="155">
        <v>0</v>
      </c>
      <c r="D59" s="155">
        <v>1</v>
      </c>
      <c r="E59" s="155">
        <f t="shared" si="1"/>
        <v>100000</v>
      </c>
      <c r="F59" s="155">
        <v>100000</v>
      </c>
      <c r="G59" s="155" t="s">
        <v>34</v>
      </c>
      <c r="H59" s="155">
        <v>100000</v>
      </c>
      <c r="I59" s="148" t="s">
        <v>505</v>
      </c>
      <c r="J59" s="155">
        <f>VLOOKUP(I59,T_FSM_TYPE!$A:$B,2,0)</f>
        <v>110000</v>
      </c>
      <c r="K59" s="142" t="s">
        <v>603</v>
      </c>
      <c r="L59" s="148" t="s">
        <v>37</v>
      </c>
      <c r="M59" s="216" t="str">
        <f t="shared" si="2"/>
        <v>MD_DEFERED</v>
      </c>
      <c r="N59" s="145" t="str">
        <f t="shared" si="3"/>
        <v>INSERT INTO T_FSM_STATE VALUES(110055, 0, 1, 100000, 100000, GETDATE(), 100000, 110000, 'MD_DEFERED', '?' ,'MD_DEFERED')</v>
      </c>
      <c r="O59" s="148"/>
      <c r="P59" s="148"/>
      <c r="Q59" s="148"/>
      <c r="R59" s="148"/>
      <c r="S59" s="148"/>
      <c r="T59" s="148"/>
      <c r="U59" s="148"/>
      <c r="V59" s="148"/>
      <c r="W59" s="148"/>
      <c r="X59" s="148"/>
      <c r="Y59" s="148"/>
      <c r="Z59" s="148"/>
      <c r="AA59" s="148"/>
      <c r="AB59" s="148"/>
      <c r="AC59" s="148"/>
      <c r="AD59" s="148"/>
      <c r="AE59" s="148"/>
      <c r="AF59" s="148"/>
      <c r="AG59" s="148"/>
      <c r="AH59" s="148"/>
      <c r="AI59" s="148"/>
      <c r="AJ59" s="148"/>
      <c r="AK59" s="148"/>
      <c r="AL59" s="148"/>
      <c r="AM59" s="148"/>
      <c r="AN59" s="148"/>
      <c r="AO59" s="148"/>
      <c r="AP59" s="148"/>
      <c r="AQ59" s="148"/>
      <c r="AR59" s="148"/>
      <c r="AS59" s="148"/>
      <c r="AT59" s="148"/>
      <c r="AU59" s="148"/>
      <c r="AV59" s="148"/>
      <c r="AW59" s="148"/>
      <c r="AX59" s="148"/>
      <c r="AY59" s="148"/>
      <c r="AZ59" s="148"/>
      <c r="BA59" s="148"/>
      <c r="BB59" s="148"/>
      <c r="BC59" s="148"/>
      <c r="BD59" s="148"/>
      <c r="BE59" s="148"/>
      <c r="BF59" s="148"/>
      <c r="BG59" s="148"/>
      <c r="BH59" s="148"/>
      <c r="BI59" s="148"/>
      <c r="BJ59" s="148"/>
      <c r="BK59" s="148"/>
      <c r="BL59" s="148"/>
      <c r="BM59" s="148"/>
      <c r="BN59" s="148"/>
      <c r="BO59" s="148"/>
      <c r="BP59" s="148"/>
      <c r="BQ59" s="148"/>
      <c r="BR59" s="148"/>
      <c r="BS59" s="148"/>
      <c r="BT59" s="148"/>
      <c r="BU59" s="148"/>
      <c r="BV59" s="148"/>
      <c r="BW59" s="148"/>
      <c r="BX59" s="148"/>
      <c r="BY59" s="148"/>
      <c r="BZ59" s="148"/>
      <c r="CA59" s="148"/>
      <c r="CB59" s="148"/>
      <c r="CC59" s="148"/>
      <c r="CD59" s="148"/>
      <c r="CE59" s="148"/>
      <c r="CF59" s="148"/>
      <c r="CG59" s="148"/>
      <c r="CH59" s="148"/>
      <c r="CI59" s="148"/>
      <c r="CJ59" s="148"/>
      <c r="CK59" s="148"/>
      <c r="CL59" s="148"/>
      <c r="CM59" s="148"/>
      <c r="CN59" s="148"/>
      <c r="CO59" s="148"/>
      <c r="CP59" s="148"/>
      <c r="CQ59" s="148"/>
      <c r="CR59" s="148"/>
      <c r="CS59" s="148"/>
      <c r="CT59" s="148"/>
      <c r="CU59" s="148"/>
      <c r="CV59" s="148"/>
      <c r="CW59" s="148"/>
      <c r="CX59" s="148"/>
      <c r="CY59" s="148"/>
      <c r="CZ59" s="148"/>
      <c r="DA59" s="148"/>
      <c r="DB59" s="148"/>
      <c r="DC59" s="148"/>
      <c r="DD59" s="148"/>
      <c r="DE59" s="148"/>
      <c r="DF59" s="148"/>
      <c r="DG59" s="148"/>
      <c r="DH59" s="148"/>
      <c r="DI59" s="148"/>
      <c r="DJ59" s="148"/>
      <c r="DK59" s="148"/>
      <c r="DL59" s="148"/>
      <c r="DM59" s="148"/>
      <c r="DN59" s="148"/>
      <c r="DO59" s="148"/>
      <c r="DP59" s="148"/>
      <c r="DQ59" s="148"/>
      <c r="DR59" s="148"/>
      <c r="DS59" s="148"/>
      <c r="DT59" s="148"/>
      <c r="DU59" s="148"/>
      <c r="DV59" s="148"/>
      <c r="DW59" s="148"/>
      <c r="DX59" s="148"/>
      <c r="DY59" s="148"/>
      <c r="DZ59" s="148"/>
      <c r="EA59" s="148"/>
      <c r="EB59" s="148"/>
      <c r="EC59" s="148"/>
      <c r="ED59" s="148"/>
      <c r="EE59" s="148"/>
      <c r="EF59" s="148"/>
      <c r="EG59" s="148"/>
      <c r="EH59" s="148"/>
      <c r="EI59" s="148"/>
      <c r="EJ59" s="148"/>
      <c r="EK59" s="148"/>
      <c r="EL59" s="148"/>
      <c r="EM59" s="148"/>
      <c r="EN59" s="148"/>
      <c r="EO59" s="148"/>
      <c r="EP59" s="148"/>
      <c r="EQ59" s="148"/>
      <c r="ER59" s="148"/>
      <c r="ES59" s="148"/>
      <c r="ET59" s="148"/>
      <c r="EU59" s="148"/>
      <c r="EV59" s="148"/>
      <c r="EW59" s="148"/>
      <c r="EX59" s="148"/>
      <c r="EY59" s="148"/>
      <c r="EZ59" s="148"/>
      <c r="FA59" s="148"/>
      <c r="FB59" s="148"/>
      <c r="FC59" s="148"/>
      <c r="FD59" s="148"/>
      <c r="FE59" s="148"/>
      <c r="FF59" s="148"/>
      <c r="FG59" s="148"/>
      <c r="FH59" s="148"/>
      <c r="FI59" s="148"/>
      <c r="FJ59" s="148"/>
      <c r="FK59" s="148"/>
      <c r="FL59" s="148"/>
      <c r="FM59" s="148"/>
      <c r="FN59" s="148"/>
      <c r="FO59" s="148"/>
      <c r="FP59" s="148"/>
      <c r="FQ59" s="148"/>
      <c r="FR59" s="148"/>
      <c r="FS59" s="148"/>
      <c r="FT59" s="148"/>
      <c r="FU59" s="148"/>
      <c r="FV59" s="148"/>
      <c r="FW59" s="148"/>
      <c r="FX59" s="148"/>
      <c r="FY59" s="148"/>
      <c r="FZ59" s="148"/>
      <c r="GA59" s="148"/>
      <c r="GB59" s="148"/>
      <c r="GC59" s="148"/>
      <c r="GD59" s="148"/>
      <c r="GE59" s="148"/>
      <c r="GF59" s="148"/>
      <c r="GG59" s="148"/>
      <c r="GH59" s="148"/>
      <c r="GI59" s="148"/>
      <c r="GJ59" s="148"/>
      <c r="GK59" s="148"/>
      <c r="GL59" s="148"/>
      <c r="GM59" s="148"/>
      <c r="GN59" s="148"/>
      <c r="GO59" s="148"/>
      <c r="GP59" s="148"/>
      <c r="GQ59" s="148"/>
      <c r="GR59" s="148"/>
      <c r="GS59" s="148"/>
      <c r="GT59" s="148"/>
      <c r="GU59" s="148"/>
      <c r="GV59" s="148"/>
      <c r="GW59" s="148"/>
      <c r="GX59" s="148"/>
      <c r="GY59" s="148"/>
      <c r="GZ59" s="148"/>
      <c r="HA59" s="148"/>
      <c r="HB59" s="148"/>
      <c r="HC59" s="148"/>
      <c r="HD59" s="148"/>
      <c r="HE59" s="148"/>
      <c r="HF59" s="148"/>
      <c r="HG59" s="148"/>
      <c r="HH59" s="148"/>
      <c r="HI59" s="148"/>
      <c r="HJ59" s="148"/>
      <c r="HK59" s="148"/>
      <c r="HL59" s="148"/>
      <c r="HM59" s="148"/>
      <c r="HN59" s="148"/>
      <c r="HO59" s="148"/>
      <c r="HP59" s="148"/>
      <c r="HQ59" s="148"/>
      <c r="HR59" s="148"/>
      <c r="HS59" s="148"/>
      <c r="HT59" s="148"/>
      <c r="HU59" s="148"/>
      <c r="HV59" s="148"/>
      <c r="HW59" s="148"/>
      <c r="HX59" s="148"/>
      <c r="HY59" s="148"/>
      <c r="HZ59" s="148"/>
      <c r="IA59" s="148"/>
      <c r="IB59" s="148"/>
      <c r="IC59" s="148"/>
      <c r="ID59" s="148"/>
      <c r="IE59" s="148"/>
      <c r="IF59" s="148"/>
      <c r="IG59" s="148"/>
      <c r="IH59" s="148"/>
      <c r="II59" s="148"/>
      <c r="IJ59" s="148"/>
      <c r="IK59" s="148"/>
      <c r="IL59" s="148"/>
      <c r="IM59" s="148"/>
      <c r="IN59" s="148"/>
      <c r="IO59" s="148"/>
      <c r="IP59" s="148"/>
      <c r="IQ59" s="148"/>
      <c r="IR59" s="148"/>
      <c r="IS59" s="148"/>
      <c r="IT59" s="148"/>
      <c r="IU59" s="148"/>
      <c r="IV59" s="148"/>
      <c r="IW59" s="148"/>
      <c r="IX59" s="148"/>
      <c r="IY59" s="148"/>
      <c r="IZ59" s="148"/>
      <c r="JA59" s="148"/>
      <c r="JB59" s="148"/>
      <c r="JC59" s="148"/>
      <c r="JD59" s="148"/>
      <c r="JE59" s="148"/>
      <c r="JF59" s="148"/>
      <c r="JG59" s="148"/>
      <c r="JH59" s="148"/>
      <c r="JI59" s="148"/>
      <c r="JJ59" s="148"/>
      <c r="JK59" s="148"/>
      <c r="JL59" s="148"/>
      <c r="JM59" s="148"/>
      <c r="JN59" s="148"/>
      <c r="JO59" s="148"/>
      <c r="JP59" s="148"/>
      <c r="JQ59" s="148"/>
      <c r="JR59" s="148"/>
      <c r="JS59" s="148"/>
      <c r="JT59" s="148"/>
      <c r="JU59" s="148"/>
      <c r="JV59" s="148"/>
      <c r="JW59" s="148"/>
      <c r="JX59" s="148"/>
      <c r="JY59" s="148"/>
      <c r="JZ59" s="148"/>
      <c r="KA59" s="148"/>
      <c r="KB59" s="148"/>
      <c r="KC59" s="148"/>
      <c r="KD59" s="148"/>
      <c r="KE59" s="148"/>
      <c r="KF59" s="148"/>
      <c r="KG59" s="148"/>
      <c r="KH59" s="148"/>
      <c r="KI59" s="148"/>
      <c r="KJ59" s="148"/>
      <c r="KK59" s="148"/>
      <c r="KL59" s="148"/>
      <c r="KM59" s="148"/>
      <c r="KN59" s="148"/>
      <c r="KO59" s="148"/>
      <c r="KP59" s="148"/>
      <c r="KQ59" s="148"/>
      <c r="KR59" s="148"/>
      <c r="KS59" s="148"/>
      <c r="KT59" s="148"/>
      <c r="KU59" s="148"/>
      <c r="KV59" s="148"/>
      <c r="KW59" s="148"/>
      <c r="KX59" s="148"/>
      <c r="KY59" s="148"/>
      <c r="KZ59" s="148"/>
      <c r="LA59" s="148"/>
      <c r="LB59" s="148"/>
      <c r="LC59" s="148"/>
      <c r="LD59" s="148"/>
      <c r="LE59" s="148"/>
      <c r="LF59" s="148"/>
      <c r="LG59" s="148"/>
      <c r="LH59" s="148"/>
      <c r="LI59" s="148"/>
      <c r="LJ59" s="148"/>
      <c r="LK59" s="148"/>
      <c r="LL59" s="148"/>
      <c r="LM59" s="148"/>
      <c r="LN59" s="148"/>
      <c r="LO59" s="148"/>
      <c r="LP59" s="148"/>
      <c r="LQ59" s="148"/>
      <c r="LR59" s="148"/>
      <c r="LS59" s="148"/>
      <c r="LT59" s="148"/>
      <c r="LU59" s="148"/>
      <c r="LV59" s="148"/>
      <c r="LW59" s="148"/>
      <c r="LX59" s="148"/>
      <c r="LY59" s="148"/>
      <c r="LZ59" s="148"/>
      <c r="MA59" s="148"/>
      <c r="MB59" s="148"/>
      <c r="MC59" s="148"/>
      <c r="MD59" s="148"/>
      <c r="ME59" s="148"/>
      <c r="MF59" s="148"/>
      <c r="MG59" s="148"/>
      <c r="MH59" s="148"/>
      <c r="MI59" s="148"/>
      <c r="MJ59" s="148"/>
      <c r="MK59" s="148"/>
      <c r="ML59" s="148"/>
      <c r="MM59" s="148"/>
      <c r="MN59" s="148"/>
      <c r="MO59" s="148"/>
      <c r="MP59" s="148"/>
      <c r="MQ59" s="148"/>
      <c r="MR59" s="148"/>
      <c r="MS59" s="148"/>
      <c r="MT59" s="148"/>
      <c r="MU59" s="148"/>
      <c r="MV59" s="148"/>
      <c r="MW59" s="148"/>
      <c r="MX59" s="148"/>
      <c r="MY59" s="148"/>
      <c r="MZ59" s="148"/>
      <c r="NA59" s="148"/>
      <c r="NB59" s="148"/>
      <c r="NC59" s="148"/>
      <c r="ND59" s="148"/>
      <c r="NE59" s="148"/>
      <c r="NF59" s="148"/>
      <c r="NG59" s="148"/>
      <c r="NH59" s="148"/>
      <c r="NI59" s="148"/>
      <c r="NJ59" s="148"/>
      <c r="NK59" s="148"/>
      <c r="NL59" s="148"/>
      <c r="NM59" s="148"/>
      <c r="NN59" s="148"/>
      <c r="NO59" s="148"/>
      <c r="NP59" s="148"/>
      <c r="NQ59" s="148"/>
      <c r="NR59" s="148"/>
      <c r="NS59" s="148"/>
      <c r="NT59" s="148"/>
      <c r="NU59" s="148"/>
      <c r="NV59" s="148"/>
      <c r="NW59" s="148"/>
      <c r="NX59" s="148"/>
      <c r="NY59" s="148"/>
      <c r="NZ59" s="148"/>
      <c r="OA59" s="148"/>
      <c r="OB59" s="148"/>
      <c r="OC59" s="148"/>
      <c r="OD59" s="148"/>
      <c r="OE59" s="148"/>
      <c r="OF59" s="148"/>
      <c r="OG59" s="148"/>
      <c r="OH59" s="148"/>
      <c r="OI59" s="148"/>
      <c r="OJ59" s="148"/>
      <c r="OK59" s="148"/>
      <c r="OL59" s="148"/>
      <c r="OM59" s="148"/>
      <c r="ON59" s="148"/>
      <c r="OO59" s="148"/>
      <c r="OP59" s="148"/>
      <c r="OQ59" s="148"/>
      <c r="OR59" s="148"/>
      <c r="OS59" s="148"/>
      <c r="OT59" s="148"/>
      <c r="OU59" s="148"/>
      <c r="OV59" s="148"/>
      <c r="OW59" s="148"/>
      <c r="OX59" s="148"/>
      <c r="OY59" s="148"/>
      <c r="OZ59" s="148"/>
      <c r="PA59" s="148"/>
      <c r="PB59" s="148"/>
      <c r="PC59" s="148"/>
      <c r="PD59" s="148"/>
      <c r="PE59" s="148"/>
      <c r="PF59" s="148"/>
      <c r="PG59" s="148"/>
      <c r="PH59" s="148"/>
      <c r="PI59" s="148"/>
      <c r="PJ59" s="148"/>
      <c r="PK59" s="148"/>
      <c r="PL59" s="148"/>
      <c r="PM59" s="148"/>
      <c r="PN59" s="148"/>
      <c r="PO59" s="148"/>
      <c r="PP59" s="148"/>
      <c r="PQ59" s="148"/>
      <c r="PR59" s="148"/>
      <c r="PS59" s="148"/>
      <c r="PT59" s="148"/>
      <c r="PU59" s="148"/>
      <c r="PV59" s="148"/>
      <c r="PW59" s="148"/>
      <c r="PX59" s="148"/>
      <c r="PY59" s="148"/>
      <c r="PZ59" s="148"/>
      <c r="QA59" s="148"/>
      <c r="QB59" s="148"/>
      <c r="QC59" s="148"/>
      <c r="QD59" s="148"/>
      <c r="QE59" s="148"/>
      <c r="QF59" s="148"/>
      <c r="QG59" s="148"/>
      <c r="QH59" s="148"/>
      <c r="QI59" s="148"/>
      <c r="QJ59" s="148"/>
      <c r="QK59" s="148"/>
      <c r="QL59" s="148"/>
      <c r="QM59" s="148"/>
      <c r="QN59" s="148"/>
      <c r="QO59" s="148"/>
      <c r="QP59" s="148"/>
      <c r="QQ59" s="148"/>
      <c r="QR59" s="148"/>
      <c r="QS59" s="148"/>
      <c r="QT59" s="148"/>
      <c r="QU59" s="148"/>
      <c r="QV59" s="148"/>
      <c r="QW59" s="148"/>
      <c r="QX59" s="148"/>
      <c r="QY59" s="148"/>
      <c r="QZ59" s="148"/>
      <c r="RA59" s="148"/>
      <c r="RB59" s="148"/>
      <c r="RC59" s="148"/>
      <c r="RD59" s="148"/>
      <c r="RE59" s="148"/>
      <c r="RF59" s="148"/>
      <c r="RG59" s="148"/>
      <c r="RH59" s="148"/>
      <c r="RI59" s="148"/>
      <c r="RJ59" s="148"/>
      <c r="RK59" s="148"/>
      <c r="RL59" s="148"/>
      <c r="RM59" s="148"/>
      <c r="RN59" s="148"/>
      <c r="RO59" s="148"/>
      <c r="RP59" s="148"/>
      <c r="RQ59" s="148"/>
      <c r="RR59" s="148"/>
      <c r="RS59" s="148"/>
      <c r="RT59" s="148"/>
      <c r="RU59" s="148"/>
      <c r="RV59" s="148"/>
      <c r="RW59" s="148"/>
      <c r="RX59" s="148"/>
      <c r="RY59" s="148"/>
      <c r="RZ59" s="148"/>
      <c r="SA59" s="148"/>
      <c r="SB59" s="148"/>
      <c r="SC59" s="148"/>
      <c r="SD59" s="148"/>
      <c r="SE59" s="148"/>
      <c r="SF59" s="148"/>
      <c r="SG59" s="148"/>
      <c r="SH59" s="148"/>
      <c r="SI59" s="148"/>
      <c r="SJ59" s="148"/>
      <c r="SK59" s="148"/>
      <c r="SL59" s="148"/>
      <c r="SM59" s="148"/>
      <c r="SN59" s="148"/>
      <c r="SO59" s="148"/>
      <c r="SP59" s="148"/>
      <c r="SQ59" s="148"/>
      <c r="SR59" s="148"/>
      <c r="SS59" s="148"/>
      <c r="ST59" s="148"/>
      <c r="SU59" s="148"/>
      <c r="SV59" s="148"/>
      <c r="SW59" s="148"/>
      <c r="SX59" s="148"/>
      <c r="SY59" s="148"/>
      <c r="SZ59" s="148"/>
      <c r="TA59" s="148"/>
      <c r="TB59" s="148"/>
      <c r="TC59" s="148"/>
      <c r="TD59" s="148"/>
      <c r="TE59" s="148"/>
      <c r="TF59" s="148"/>
      <c r="TG59" s="148"/>
      <c r="TH59" s="148"/>
      <c r="TI59" s="148"/>
      <c r="TJ59" s="148"/>
      <c r="TK59" s="148"/>
      <c r="TL59" s="148"/>
      <c r="TM59" s="148"/>
      <c r="TN59" s="148"/>
      <c r="TO59" s="148"/>
      <c r="TP59" s="148"/>
      <c r="TQ59" s="148"/>
      <c r="TR59" s="148"/>
      <c r="TS59" s="148"/>
      <c r="TT59" s="148"/>
      <c r="TU59" s="148"/>
      <c r="TV59" s="148"/>
      <c r="TW59" s="148"/>
      <c r="TX59" s="148"/>
      <c r="TY59" s="148"/>
      <c r="TZ59" s="148"/>
      <c r="UA59" s="148"/>
      <c r="UB59" s="148"/>
      <c r="UC59" s="148"/>
      <c r="UD59" s="148"/>
      <c r="UE59" s="148"/>
      <c r="UF59" s="148"/>
      <c r="UG59" s="148"/>
      <c r="UH59" s="148"/>
      <c r="UI59" s="148"/>
      <c r="UJ59" s="148"/>
      <c r="UK59" s="148"/>
      <c r="UL59" s="148"/>
      <c r="UM59" s="148"/>
      <c r="UN59" s="148"/>
      <c r="UO59" s="148"/>
      <c r="UP59" s="148"/>
      <c r="UQ59" s="148"/>
      <c r="UR59" s="148"/>
      <c r="US59" s="148"/>
      <c r="UT59" s="148"/>
      <c r="UU59" s="148"/>
      <c r="UV59" s="148"/>
      <c r="UW59" s="148"/>
      <c r="UX59" s="148"/>
      <c r="UY59" s="148"/>
      <c r="UZ59" s="148"/>
      <c r="VA59" s="148"/>
      <c r="VB59" s="148"/>
      <c r="VC59" s="148"/>
      <c r="VD59" s="148"/>
      <c r="VE59" s="148"/>
      <c r="VF59" s="148"/>
      <c r="VG59" s="148"/>
      <c r="VH59" s="148"/>
      <c r="VI59" s="148"/>
      <c r="VJ59" s="148"/>
      <c r="VK59" s="148"/>
      <c r="VL59" s="148"/>
      <c r="VM59" s="148"/>
      <c r="VN59" s="148"/>
      <c r="VO59" s="148"/>
      <c r="VP59" s="148"/>
      <c r="VQ59" s="148"/>
      <c r="VR59" s="148"/>
      <c r="VS59" s="148"/>
      <c r="VT59" s="148"/>
      <c r="VU59" s="148"/>
      <c r="VV59" s="148"/>
      <c r="VW59" s="148"/>
      <c r="VX59" s="148"/>
      <c r="VY59" s="148"/>
      <c r="VZ59" s="148"/>
      <c r="WA59" s="148"/>
      <c r="WB59" s="148"/>
      <c r="WC59" s="148"/>
      <c r="WD59" s="148"/>
      <c r="WE59" s="148"/>
      <c r="WF59" s="148"/>
      <c r="WG59" s="148"/>
      <c r="WH59" s="148"/>
      <c r="WI59" s="148"/>
      <c r="WJ59" s="148"/>
      <c r="WK59" s="148"/>
      <c r="WL59" s="148"/>
      <c r="WM59" s="148"/>
      <c r="WN59" s="148"/>
      <c r="WO59" s="148"/>
      <c r="WP59" s="148"/>
      <c r="WQ59" s="148"/>
      <c r="WR59" s="148"/>
      <c r="WS59" s="148"/>
      <c r="WT59" s="148"/>
      <c r="WU59" s="148"/>
      <c r="WV59" s="148"/>
      <c r="WW59" s="148"/>
      <c r="WX59" s="148"/>
      <c r="WY59" s="148"/>
      <c r="WZ59" s="148"/>
      <c r="XA59" s="148"/>
      <c r="XB59" s="148"/>
      <c r="XC59" s="148"/>
      <c r="XD59" s="148"/>
      <c r="XE59" s="148"/>
      <c r="XF59" s="148"/>
      <c r="XG59" s="148"/>
      <c r="XH59" s="148"/>
      <c r="XI59" s="148"/>
      <c r="XJ59" s="148"/>
      <c r="XK59" s="148"/>
      <c r="XL59" s="148"/>
      <c r="XM59" s="148"/>
      <c r="XN59" s="148"/>
      <c r="XO59" s="148"/>
      <c r="XP59" s="148"/>
      <c r="XQ59" s="148"/>
      <c r="XR59" s="148"/>
      <c r="XS59" s="148"/>
      <c r="XT59" s="148"/>
      <c r="XU59" s="148"/>
      <c r="XV59" s="148"/>
      <c r="XW59" s="148"/>
      <c r="XX59" s="148"/>
      <c r="XY59" s="148"/>
      <c r="XZ59" s="148"/>
      <c r="YA59" s="148"/>
      <c r="YB59" s="148"/>
      <c r="YC59" s="148"/>
      <c r="YD59" s="148"/>
      <c r="YE59" s="148"/>
      <c r="YF59" s="148"/>
      <c r="YG59" s="148"/>
      <c r="YH59" s="148"/>
      <c r="YI59" s="148"/>
      <c r="YJ59" s="148"/>
      <c r="YK59" s="148"/>
      <c r="YL59" s="148"/>
      <c r="YM59" s="148"/>
      <c r="YN59" s="148"/>
      <c r="YO59" s="148"/>
      <c r="YP59" s="148"/>
      <c r="YQ59" s="148"/>
      <c r="YR59" s="148"/>
      <c r="YS59" s="148"/>
      <c r="YT59" s="148"/>
      <c r="YU59" s="148"/>
      <c r="YV59" s="148"/>
      <c r="YW59" s="148"/>
      <c r="YX59" s="148"/>
      <c r="YY59" s="148"/>
      <c r="YZ59" s="148"/>
      <c r="ZA59" s="148"/>
      <c r="ZB59" s="148"/>
      <c r="ZC59" s="148"/>
      <c r="ZD59" s="148"/>
      <c r="ZE59" s="148"/>
      <c r="ZF59" s="148"/>
      <c r="ZG59" s="148"/>
      <c r="ZH59" s="148"/>
      <c r="ZI59" s="148"/>
      <c r="ZJ59" s="148"/>
      <c r="ZK59" s="148"/>
      <c r="ZL59" s="148"/>
      <c r="ZM59" s="148"/>
      <c r="ZN59" s="148"/>
      <c r="ZO59" s="148"/>
      <c r="ZP59" s="148"/>
      <c r="ZQ59" s="148"/>
      <c r="ZR59" s="148"/>
      <c r="ZS59" s="148"/>
      <c r="ZT59" s="148"/>
      <c r="ZU59" s="148"/>
      <c r="ZV59" s="148"/>
      <c r="ZW59" s="148"/>
      <c r="ZX59" s="148"/>
      <c r="ZY59" s="148"/>
      <c r="ZZ59" s="148"/>
      <c r="AAA59" s="148"/>
      <c r="AAB59" s="148"/>
      <c r="AAC59" s="148"/>
      <c r="AAD59" s="148"/>
      <c r="AAE59" s="148"/>
      <c r="AAF59" s="148"/>
      <c r="AAG59" s="148"/>
      <c r="AAH59" s="148"/>
      <c r="AAI59" s="148"/>
      <c r="AAJ59" s="148"/>
      <c r="AAK59" s="148"/>
      <c r="AAL59" s="148"/>
      <c r="AAM59" s="148"/>
      <c r="AAN59" s="148"/>
      <c r="AAO59" s="148"/>
      <c r="AAP59" s="148"/>
      <c r="AAQ59" s="148"/>
      <c r="AAR59" s="148"/>
      <c r="AAS59" s="148"/>
      <c r="AAT59" s="148"/>
      <c r="AAU59" s="148"/>
      <c r="AAV59" s="148"/>
      <c r="AAW59" s="148"/>
      <c r="AAX59" s="148"/>
      <c r="AAY59" s="148"/>
      <c r="AAZ59" s="148"/>
      <c r="ABA59" s="148"/>
      <c r="ABB59" s="148"/>
      <c r="ABC59" s="148"/>
      <c r="ABD59" s="148"/>
      <c r="ABE59" s="148"/>
      <c r="ABF59" s="148"/>
      <c r="ABG59" s="148"/>
      <c r="ABH59" s="148"/>
      <c r="ABI59" s="148"/>
      <c r="ABJ59" s="148"/>
      <c r="ABK59" s="148"/>
      <c r="ABL59" s="148"/>
      <c r="ABM59" s="148"/>
      <c r="ABN59" s="148"/>
      <c r="ABO59" s="148"/>
      <c r="ABP59" s="148"/>
      <c r="ABQ59" s="148"/>
      <c r="ABR59" s="148"/>
      <c r="ABS59" s="148"/>
      <c r="ABT59" s="148"/>
      <c r="ABU59" s="148"/>
      <c r="ABV59" s="148"/>
      <c r="ABW59" s="148"/>
      <c r="ABX59" s="148"/>
      <c r="ABY59" s="148"/>
      <c r="ABZ59" s="148"/>
      <c r="ACA59" s="148"/>
      <c r="ACB59" s="148"/>
      <c r="ACC59" s="148"/>
      <c r="ACD59" s="148"/>
      <c r="ACE59" s="148"/>
      <c r="ACF59" s="148"/>
      <c r="ACG59" s="148"/>
      <c r="ACH59" s="148"/>
      <c r="ACI59" s="148"/>
      <c r="ACJ59" s="148"/>
      <c r="ACK59" s="148"/>
      <c r="ACL59" s="148"/>
      <c r="ACM59" s="148"/>
      <c r="ACN59" s="148"/>
      <c r="ACO59" s="148"/>
      <c r="ACP59" s="148"/>
      <c r="ACQ59" s="148"/>
      <c r="ACR59" s="148"/>
      <c r="ACS59" s="148"/>
      <c r="ACT59" s="148"/>
      <c r="ACU59" s="148"/>
      <c r="ACV59" s="148"/>
      <c r="ACW59" s="148"/>
      <c r="ACX59" s="148"/>
      <c r="ACY59" s="148"/>
      <c r="ACZ59" s="148"/>
      <c r="ADA59" s="148"/>
      <c r="ADB59" s="148"/>
      <c r="ADC59" s="148"/>
      <c r="ADD59" s="148"/>
      <c r="ADE59" s="148"/>
      <c r="ADF59" s="148"/>
      <c r="ADG59" s="148"/>
      <c r="ADH59" s="148"/>
      <c r="ADI59" s="148"/>
      <c r="ADJ59" s="148"/>
      <c r="ADK59" s="148"/>
      <c r="ADL59" s="148"/>
      <c r="ADM59" s="148"/>
      <c r="ADN59" s="148"/>
      <c r="ADO59" s="148"/>
      <c r="ADP59" s="148"/>
      <c r="ADQ59" s="148"/>
      <c r="ADR59" s="148"/>
      <c r="ADS59" s="148"/>
      <c r="ADT59" s="148"/>
      <c r="ADU59" s="148"/>
      <c r="ADV59" s="148"/>
      <c r="ADW59" s="148"/>
      <c r="ADX59" s="148"/>
      <c r="ADY59" s="148"/>
      <c r="ADZ59" s="148"/>
      <c r="AEA59" s="148"/>
      <c r="AEB59" s="148"/>
      <c r="AEC59" s="148"/>
      <c r="AED59" s="148"/>
      <c r="AEE59" s="148"/>
      <c r="AEF59" s="148"/>
      <c r="AEG59" s="148"/>
      <c r="AEH59" s="148"/>
      <c r="AEI59" s="148"/>
      <c r="AEJ59" s="148"/>
      <c r="AEK59" s="148"/>
      <c r="AEL59" s="148"/>
      <c r="AEM59" s="148"/>
      <c r="AEN59" s="148"/>
      <c r="AEO59" s="148"/>
      <c r="AEP59" s="148"/>
      <c r="AEQ59" s="148"/>
      <c r="AER59" s="148"/>
      <c r="AES59" s="148"/>
      <c r="AET59" s="148"/>
      <c r="AEU59" s="148"/>
      <c r="AEV59" s="148"/>
      <c r="AEW59" s="148"/>
      <c r="AEX59" s="148"/>
      <c r="AEY59" s="148"/>
      <c r="AEZ59" s="148"/>
      <c r="AFA59" s="148"/>
      <c r="AFB59" s="148"/>
      <c r="AFC59" s="148"/>
      <c r="AFD59" s="148"/>
      <c r="AFE59" s="148"/>
      <c r="AFF59" s="148"/>
      <c r="AFG59" s="148"/>
      <c r="AFH59" s="148"/>
      <c r="AFI59" s="148"/>
      <c r="AFJ59" s="148"/>
      <c r="AFK59" s="148"/>
      <c r="AFL59" s="148"/>
      <c r="AFM59" s="148"/>
      <c r="AFN59" s="148"/>
      <c r="AFO59" s="148"/>
      <c r="AFP59" s="148"/>
      <c r="AFQ59" s="148"/>
      <c r="AFR59" s="148"/>
      <c r="AFS59" s="148"/>
      <c r="AFT59" s="148"/>
      <c r="AFU59" s="148"/>
      <c r="AFV59" s="148"/>
      <c r="AFW59" s="148"/>
      <c r="AFX59" s="148"/>
      <c r="AFY59" s="148"/>
      <c r="AFZ59" s="148"/>
      <c r="AGA59" s="148"/>
      <c r="AGB59" s="148"/>
      <c r="AGC59" s="148"/>
      <c r="AGD59" s="148"/>
      <c r="AGE59" s="148"/>
      <c r="AGF59" s="148"/>
      <c r="AGG59" s="148"/>
      <c r="AGH59" s="148"/>
      <c r="AGI59" s="148"/>
      <c r="AGJ59" s="148"/>
      <c r="AGK59" s="148"/>
      <c r="AGL59" s="148"/>
      <c r="AGM59" s="148"/>
      <c r="AGN59" s="148"/>
      <c r="AGO59" s="148"/>
      <c r="AGP59" s="148"/>
      <c r="AGQ59" s="148"/>
      <c r="AGR59" s="148"/>
      <c r="AGS59" s="148"/>
      <c r="AGT59" s="148"/>
      <c r="AGU59" s="148"/>
      <c r="AGV59" s="148"/>
      <c r="AGW59" s="148"/>
      <c r="AGX59" s="148"/>
      <c r="AGY59" s="148"/>
      <c r="AGZ59" s="148"/>
      <c r="AHA59" s="148"/>
      <c r="AHB59" s="148"/>
      <c r="AHC59" s="148"/>
      <c r="AHD59" s="148"/>
      <c r="AHE59" s="148"/>
      <c r="AHF59" s="148"/>
      <c r="AHG59" s="148"/>
      <c r="AHH59" s="148"/>
      <c r="AHI59" s="148"/>
      <c r="AHJ59" s="148"/>
      <c r="AHK59" s="148"/>
      <c r="AHL59" s="148"/>
      <c r="AHM59" s="148"/>
      <c r="AHN59" s="148"/>
      <c r="AHO59" s="148"/>
      <c r="AHP59" s="148"/>
      <c r="AHQ59" s="148"/>
      <c r="AHR59" s="148"/>
      <c r="AHS59" s="148"/>
      <c r="AHT59" s="148"/>
      <c r="AHU59" s="148"/>
      <c r="AHV59" s="148"/>
      <c r="AHW59" s="148"/>
      <c r="AHX59" s="148"/>
      <c r="AHY59" s="148"/>
      <c r="AHZ59" s="148"/>
      <c r="AIA59" s="148"/>
      <c r="AIB59" s="148"/>
      <c r="AIC59" s="148"/>
      <c r="AID59" s="148"/>
      <c r="AIE59" s="148"/>
      <c r="AIF59" s="148"/>
      <c r="AIG59" s="148"/>
      <c r="AIH59" s="148"/>
      <c r="AII59" s="148"/>
      <c r="AIJ59" s="148"/>
      <c r="AIK59" s="148"/>
      <c r="AIL59" s="148"/>
      <c r="AIM59" s="148"/>
      <c r="AIN59" s="148"/>
      <c r="AIO59" s="148"/>
      <c r="AIP59" s="148"/>
      <c r="AIQ59" s="148"/>
      <c r="AIR59" s="148"/>
      <c r="AIS59" s="148"/>
      <c r="AIT59" s="148"/>
      <c r="AIU59" s="148"/>
      <c r="AIV59" s="148"/>
      <c r="AIW59" s="148"/>
      <c r="AIX59" s="148"/>
      <c r="AIY59" s="148"/>
      <c r="AIZ59" s="148"/>
      <c r="AJA59" s="148"/>
      <c r="AJB59" s="148"/>
      <c r="AJC59" s="148"/>
      <c r="AJD59" s="148"/>
      <c r="AJE59" s="148"/>
      <c r="AJF59" s="148"/>
      <c r="AJG59" s="148"/>
      <c r="AJH59" s="148"/>
      <c r="AJI59" s="148"/>
      <c r="AJJ59" s="148"/>
      <c r="AJK59" s="148"/>
      <c r="AJL59" s="148"/>
      <c r="AJM59" s="148"/>
      <c r="AJN59" s="148"/>
      <c r="AJO59" s="148"/>
      <c r="AJP59" s="148"/>
      <c r="AJQ59" s="148"/>
      <c r="AJR59" s="148"/>
      <c r="AJS59" s="148"/>
      <c r="AJT59" s="148"/>
      <c r="AJU59" s="148"/>
      <c r="AJV59" s="148"/>
      <c r="AJW59" s="148"/>
      <c r="AJX59" s="148"/>
      <c r="AJY59" s="148"/>
      <c r="AJZ59" s="148"/>
      <c r="AKA59" s="148"/>
      <c r="AKB59" s="148"/>
      <c r="AKC59" s="148"/>
      <c r="AKD59" s="148"/>
      <c r="AKE59" s="148"/>
      <c r="AKF59" s="148"/>
      <c r="AKG59" s="148"/>
      <c r="AKH59" s="148"/>
      <c r="AKI59" s="148"/>
      <c r="AKJ59" s="148"/>
      <c r="AKK59" s="148"/>
      <c r="AKL59" s="148"/>
      <c r="AKM59" s="148"/>
      <c r="AKN59" s="148"/>
      <c r="AKO59" s="148"/>
      <c r="AKP59" s="148"/>
      <c r="AKQ59" s="148"/>
      <c r="AKR59" s="148"/>
      <c r="AKS59" s="148"/>
      <c r="AKT59" s="148"/>
      <c r="AKU59" s="148"/>
      <c r="AKV59" s="148"/>
      <c r="AKW59" s="148"/>
      <c r="AKX59" s="148"/>
      <c r="AKY59" s="148"/>
      <c r="AKZ59" s="148"/>
      <c r="ALA59" s="148"/>
      <c r="ALB59" s="148"/>
      <c r="ALC59" s="148"/>
      <c r="ALD59" s="148"/>
      <c r="ALE59" s="148"/>
      <c r="ALF59" s="148"/>
      <c r="ALG59" s="148"/>
      <c r="ALH59" s="148"/>
      <c r="ALI59" s="148"/>
      <c r="ALJ59" s="148"/>
      <c r="ALK59" s="148"/>
      <c r="ALL59" s="148"/>
      <c r="ALM59" s="148"/>
      <c r="ALN59" s="148"/>
      <c r="ALO59" s="148"/>
      <c r="ALP59" s="148"/>
      <c r="ALQ59" s="148"/>
      <c r="ALR59" s="148"/>
      <c r="ALS59" s="148"/>
      <c r="ALT59" s="148"/>
      <c r="ALU59" s="148"/>
      <c r="ALV59" s="148"/>
      <c r="ALW59" s="148"/>
      <c r="ALX59" s="148"/>
      <c r="ALY59" s="148"/>
      <c r="ALZ59" s="148"/>
      <c r="AMA59" s="148"/>
      <c r="AMB59" s="148"/>
      <c r="AMC59" s="148"/>
      <c r="AMD59" s="148"/>
      <c r="AME59" s="148"/>
      <c r="AMF59" s="148"/>
      <c r="AMG59" s="148"/>
      <c r="AMH59" s="148"/>
      <c r="AMI59" s="148"/>
      <c r="AMJ59" s="148"/>
      <c r="AMK59" s="148"/>
      <c r="AML59" s="148"/>
    </row>
    <row r="60" spans="1:1026" s="142" customFormat="1">
      <c r="A60" s="148" t="str">
        <f t="shared" ref="A60" si="7">CONCATENATE(I60,".",K60)</f>
        <v>LOAN.PEND_RECEIVED</v>
      </c>
      <c r="B60" s="134">
        <f t="shared" ref="B60:B63" si="8">B59+1</f>
        <v>110056</v>
      </c>
      <c r="C60" s="155">
        <v>0</v>
      </c>
      <c r="D60" s="155">
        <v>1</v>
      </c>
      <c r="E60" s="155">
        <f t="shared" si="1"/>
        <v>100000</v>
      </c>
      <c r="F60" s="155">
        <v>100000</v>
      </c>
      <c r="G60" s="155" t="s">
        <v>34</v>
      </c>
      <c r="H60" s="155">
        <v>100000</v>
      </c>
      <c r="I60" s="148" t="s">
        <v>505</v>
      </c>
      <c r="J60" s="155">
        <f>VLOOKUP(I60,T_FSM_TYPE!$A:$B,2,0)</f>
        <v>110000</v>
      </c>
      <c r="K60" s="131" t="s">
        <v>527</v>
      </c>
      <c r="L60" s="148" t="s">
        <v>37</v>
      </c>
      <c r="M60" s="190" t="s">
        <v>527</v>
      </c>
      <c r="N60" s="145" t="str">
        <f t="shared" si="3"/>
        <v>INSERT INTO T_FSM_STATE VALUES(110056, 0, 1, 100000, 100000, GETDATE(), 100000, 110000, 'PEND_RECEIVED', '?' ,'PEND_RECEIVED')</v>
      </c>
      <c r="O60" s="148"/>
      <c r="P60" s="148"/>
      <c r="Q60" s="148"/>
      <c r="R60" s="148"/>
      <c r="S60" s="148"/>
      <c r="T60" s="148"/>
      <c r="U60" s="148"/>
      <c r="V60" s="148"/>
      <c r="W60" s="148"/>
      <c r="X60" s="148"/>
      <c r="Y60" s="148"/>
      <c r="Z60" s="148"/>
      <c r="AA60" s="148"/>
      <c r="AB60" s="148"/>
      <c r="AC60" s="148"/>
      <c r="AD60" s="148"/>
      <c r="AE60" s="148"/>
      <c r="AF60" s="148"/>
      <c r="AG60" s="148"/>
      <c r="AH60" s="148"/>
      <c r="AI60" s="148"/>
      <c r="AJ60" s="148"/>
      <c r="AK60" s="148"/>
      <c r="AL60" s="148"/>
      <c r="AM60" s="148"/>
      <c r="AN60" s="148"/>
      <c r="AO60" s="148"/>
      <c r="AP60" s="148"/>
      <c r="AQ60" s="148"/>
      <c r="AR60" s="148"/>
      <c r="AS60" s="148"/>
      <c r="AT60" s="148"/>
      <c r="AU60" s="148"/>
      <c r="AV60" s="148"/>
      <c r="AW60" s="148"/>
      <c r="AX60" s="148"/>
      <c r="AY60" s="148"/>
      <c r="AZ60" s="148"/>
      <c r="BA60" s="148"/>
      <c r="BB60" s="148"/>
      <c r="BC60" s="148"/>
      <c r="BD60" s="148"/>
      <c r="BE60" s="148"/>
      <c r="BF60" s="148"/>
      <c r="BG60" s="148"/>
      <c r="BH60" s="148"/>
      <c r="BI60" s="148"/>
      <c r="BJ60" s="148"/>
      <c r="BK60" s="148"/>
      <c r="BL60" s="148"/>
      <c r="BM60" s="148"/>
      <c r="BN60" s="148"/>
      <c r="BO60" s="148"/>
      <c r="BP60" s="148"/>
      <c r="BQ60" s="148"/>
      <c r="BR60" s="148"/>
      <c r="BS60" s="148"/>
      <c r="BT60" s="148"/>
      <c r="BU60" s="148"/>
      <c r="BV60" s="148"/>
      <c r="BW60" s="148"/>
      <c r="BX60" s="148"/>
      <c r="BY60" s="148"/>
      <c r="BZ60" s="148"/>
      <c r="CA60" s="148"/>
      <c r="CB60" s="148"/>
      <c r="CC60" s="148"/>
      <c r="CD60" s="148"/>
      <c r="CE60" s="148"/>
      <c r="CF60" s="148"/>
      <c r="CG60" s="148"/>
      <c r="CH60" s="148"/>
      <c r="CI60" s="148"/>
      <c r="CJ60" s="148"/>
      <c r="CK60" s="148"/>
      <c r="CL60" s="148"/>
      <c r="CM60" s="148"/>
      <c r="CN60" s="148"/>
      <c r="CO60" s="148"/>
      <c r="CP60" s="148"/>
      <c r="CQ60" s="148"/>
      <c r="CR60" s="148"/>
      <c r="CS60" s="148"/>
      <c r="CT60" s="148"/>
      <c r="CU60" s="148"/>
      <c r="CV60" s="148"/>
      <c r="CW60" s="148"/>
      <c r="CX60" s="148"/>
      <c r="CY60" s="148"/>
      <c r="CZ60" s="148"/>
      <c r="DA60" s="148"/>
      <c r="DB60" s="148"/>
      <c r="DC60" s="148"/>
      <c r="DD60" s="148"/>
      <c r="DE60" s="148"/>
      <c r="DF60" s="148"/>
      <c r="DG60" s="148"/>
      <c r="DH60" s="148"/>
      <c r="DI60" s="148"/>
      <c r="DJ60" s="148"/>
      <c r="DK60" s="148"/>
      <c r="DL60" s="148"/>
      <c r="DM60" s="148"/>
      <c r="DN60" s="148"/>
      <c r="DO60" s="148"/>
      <c r="DP60" s="148"/>
      <c r="DQ60" s="148"/>
      <c r="DR60" s="148"/>
      <c r="DS60" s="148"/>
      <c r="DT60" s="148"/>
      <c r="DU60" s="148"/>
      <c r="DV60" s="148"/>
      <c r="DW60" s="148"/>
      <c r="DX60" s="148"/>
      <c r="DY60" s="148"/>
      <c r="DZ60" s="148"/>
      <c r="EA60" s="148"/>
      <c r="EB60" s="148"/>
      <c r="EC60" s="148"/>
      <c r="ED60" s="148"/>
      <c r="EE60" s="148"/>
      <c r="EF60" s="148"/>
      <c r="EG60" s="148"/>
      <c r="EH60" s="148"/>
      <c r="EI60" s="148"/>
      <c r="EJ60" s="148"/>
      <c r="EK60" s="148"/>
      <c r="EL60" s="148"/>
      <c r="EM60" s="148"/>
      <c r="EN60" s="148"/>
      <c r="EO60" s="148"/>
      <c r="EP60" s="148"/>
      <c r="EQ60" s="148"/>
      <c r="ER60" s="148"/>
      <c r="ES60" s="148"/>
      <c r="ET60" s="148"/>
      <c r="EU60" s="148"/>
      <c r="EV60" s="148"/>
      <c r="EW60" s="148"/>
      <c r="EX60" s="148"/>
      <c r="EY60" s="148"/>
      <c r="EZ60" s="148"/>
      <c r="FA60" s="148"/>
      <c r="FB60" s="148"/>
      <c r="FC60" s="148"/>
      <c r="FD60" s="148"/>
      <c r="FE60" s="148"/>
      <c r="FF60" s="148"/>
      <c r="FG60" s="148"/>
      <c r="FH60" s="148"/>
      <c r="FI60" s="148"/>
      <c r="FJ60" s="148"/>
      <c r="FK60" s="148"/>
      <c r="FL60" s="148"/>
      <c r="FM60" s="148"/>
      <c r="FN60" s="148"/>
      <c r="FO60" s="148"/>
      <c r="FP60" s="148"/>
      <c r="FQ60" s="148"/>
      <c r="FR60" s="148"/>
      <c r="FS60" s="148"/>
      <c r="FT60" s="148"/>
      <c r="FU60" s="148"/>
      <c r="FV60" s="148"/>
      <c r="FW60" s="148"/>
      <c r="FX60" s="148"/>
      <c r="FY60" s="148"/>
      <c r="FZ60" s="148"/>
      <c r="GA60" s="148"/>
      <c r="GB60" s="148"/>
      <c r="GC60" s="148"/>
      <c r="GD60" s="148"/>
      <c r="GE60" s="148"/>
      <c r="GF60" s="148"/>
      <c r="GG60" s="148"/>
      <c r="GH60" s="148"/>
      <c r="GI60" s="148"/>
      <c r="GJ60" s="148"/>
      <c r="GK60" s="148"/>
      <c r="GL60" s="148"/>
      <c r="GM60" s="148"/>
      <c r="GN60" s="148"/>
      <c r="GO60" s="148"/>
      <c r="GP60" s="148"/>
      <c r="GQ60" s="148"/>
      <c r="GR60" s="148"/>
      <c r="GS60" s="148"/>
      <c r="GT60" s="148"/>
      <c r="GU60" s="148"/>
      <c r="GV60" s="148"/>
      <c r="GW60" s="148"/>
      <c r="GX60" s="148"/>
      <c r="GY60" s="148"/>
      <c r="GZ60" s="148"/>
      <c r="HA60" s="148"/>
      <c r="HB60" s="148"/>
      <c r="HC60" s="148"/>
      <c r="HD60" s="148"/>
      <c r="HE60" s="148"/>
      <c r="HF60" s="148"/>
      <c r="HG60" s="148"/>
      <c r="HH60" s="148"/>
      <c r="HI60" s="148"/>
      <c r="HJ60" s="148"/>
      <c r="HK60" s="148"/>
      <c r="HL60" s="148"/>
      <c r="HM60" s="148"/>
      <c r="HN60" s="148"/>
      <c r="HO60" s="148"/>
      <c r="HP60" s="148"/>
      <c r="HQ60" s="148"/>
      <c r="HR60" s="148"/>
      <c r="HS60" s="148"/>
      <c r="HT60" s="148"/>
      <c r="HU60" s="148"/>
      <c r="HV60" s="148"/>
      <c r="HW60" s="148"/>
      <c r="HX60" s="148"/>
      <c r="HY60" s="148"/>
      <c r="HZ60" s="148"/>
      <c r="IA60" s="148"/>
      <c r="IB60" s="148"/>
      <c r="IC60" s="148"/>
      <c r="ID60" s="148"/>
      <c r="IE60" s="148"/>
      <c r="IF60" s="148"/>
      <c r="IG60" s="148"/>
      <c r="IH60" s="148"/>
      <c r="II60" s="148"/>
      <c r="IJ60" s="148"/>
      <c r="IK60" s="148"/>
      <c r="IL60" s="148"/>
      <c r="IM60" s="148"/>
      <c r="IN60" s="148"/>
      <c r="IO60" s="148"/>
      <c r="IP60" s="148"/>
      <c r="IQ60" s="148"/>
      <c r="IR60" s="148"/>
      <c r="IS60" s="148"/>
      <c r="IT60" s="148"/>
      <c r="IU60" s="148"/>
      <c r="IV60" s="148"/>
      <c r="IW60" s="148"/>
      <c r="IX60" s="148"/>
      <c r="IY60" s="148"/>
      <c r="IZ60" s="148"/>
      <c r="JA60" s="148"/>
      <c r="JB60" s="148"/>
      <c r="JC60" s="148"/>
      <c r="JD60" s="148"/>
      <c r="JE60" s="148"/>
      <c r="JF60" s="148"/>
      <c r="JG60" s="148"/>
      <c r="JH60" s="148"/>
      <c r="JI60" s="148"/>
      <c r="JJ60" s="148"/>
      <c r="JK60" s="148"/>
      <c r="JL60" s="148"/>
      <c r="JM60" s="148"/>
      <c r="JN60" s="148"/>
      <c r="JO60" s="148"/>
      <c r="JP60" s="148"/>
      <c r="JQ60" s="148"/>
      <c r="JR60" s="148"/>
      <c r="JS60" s="148"/>
      <c r="JT60" s="148"/>
      <c r="JU60" s="148"/>
      <c r="JV60" s="148"/>
      <c r="JW60" s="148"/>
      <c r="JX60" s="148"/>
      <c r="JY60" s="148"/>
      <c r="JZ60" s="148"/>
      <c r="KA60" s="148"/>
      <c r="KB60" s="148"/>
      <c r="KC60" s="148"/>
      <c r="KD60" s="148"/>
      <c r="KE60" s="148"/>
      <c r="KF60" s="148"/>
      <c r="KG60" s="148"/>
      <c r="KH60" s="148"/>
      <c r="KI60" s="148"/>
      <c r="KJ60" s="148"/>
      <c r="KK60" s="148"/>
      <c r="KL60" s="148"/>
      <c r="KM60" s="148"/>
      <c r="KN60" s="148"/>
      <c r="KO60" s="148"/>
      <c r="KP60" s="148"/>
      <c r="KQ60" s="148"/>
      <c r="KR60" s="148"/>
      <c r="KS60" s="148"/>
      <c r="KT60" s="148"/>
      <c r="KU60" s="148"/>
      <c r="KV60" s="148"/>
      <c r="KW60" s="148"/>
      <c r="KX60" s="148"/>
      <c r="KY60" s="148"/>
      <c r="KZ60" s="148"/>
      <c r="LA60" s="148"/>
      <c r="LB60" s="148"/>
      <c r="LC60" s="148"/>
      <c r="LD60" s="148"/>
      <c r="LE60" s="148"/>
      <c r="LF60" s="148"/>
      <c r="LG60" s="148"/>
      <c r="LH60" s="148"/>
      <c r="LI60" s="148"/>
      <c r="LJ60" s="148"/>
      <c r="LK60" s="148"/>
      <c r="LL60" s="148"/>
      <c r="LM60" s="148"/>
      <c r="LN60" s="148"/>
      <c r="LO60" s="148"/>
      <c r="LP60" s="148"/>
      <c r="LQ60" s="148"/>
      <c r="LR60" s="148"/>
      <c r="LS60" s="148"/>
      <c r="LT60" s="148"/>
      <c r="LU60" s="148"/>
      <c r="LV60" s="148"/>
      <c r="LW60" s="148"/>
      <c r="LX60" s="148"/>
      <c r="LY60" s="148"/>
      <c r="LZ60" s="148"/>
      <c r="MA60" s="148"/>
      <c r="MB60" s="148"/>
      <c r="MC60" s="148"/>
      <c r="MD60" s="148"/>
      <c r="ME60" s="148"/>
      <c r="MF60" s="148"/>
      <c r="MG60" s="148"/>
      <c r="MH60" s="148"/>
      <c r="MI60" s="148"/>
      <c r="MJ60" s="148"/>
      <c r="MK60" s="148"/>
      <c r="ML60" s="148"/>
      <c r="MM60" s="148"/>
      <c r="MN60" s="148"/>
      <c r="MO60" s="148"/>
      <c r="MP60" s="148"/>
      <c r="MQ60" s="148"/>
      <c r="MR60" s="148"/>
      <c r="MS60" s="148"/>
      <c r="MT60" s="148"/>
      <c r="MU60" s="148"/>
      <c r="MV60" s="148"/>
      <c r="MW60" s="148"/>
      <c r="MX60" s="148"/>
      <c r="MY60" s="148"/>
      <c r="MZ60" s="148"/>
      <c r="NA60" s="148"/>
      <c r="NB60" s="148"/>
      <c r="NC60" s="148"/>
      <c r="ND60" s="148"/>
      <c r="NE60" s="148"/>
      <c r="NF60" s="148"/>
      <c r="NG60" s="148"/>
      <c r="NH60" s="148"/>
      <c r="NI60" s="148"/>
      <c r="NJ60" s="148"/>
      <c r="NK60" s="148"/>
      <c r="NL60" s="148"/>
      <c r="NM60" s="148"/>
      <c r="NN60" s="148"/>
      <c r="NO60" s="148"/>
      <c r="NP60" s="148"/>
      <c r="NQ60" s="148"/>
      <c r="NR60" s="148"/>
      <c r="NS60" s="148"/>
      <c r="NT60" s="148"/>
      <c r="NU60" s="148"/>
      <c r="NV60" s="148"/>
      <c r="NW60" s="148"/>
      <c r="NX60" s="148"/>
      <c r="NY60" s="148"/>
      <c r="NZ60" s="148"/>
      <c r="OA60" s="148"/>
      <c r="OB60" s="148"/>
      <c r="OC60" s="148"/>
      <c r="OD60" s="148"/>
      <c r="OE60" s="148"/>
      <c r="OF60" s="148"/>
      <c r="OG60" s="148"/>
      <c r="OH60" s="148"/>
      <c r="OI60" s="148"/>
      <c r="OJ60" s="148"/>
      <c r="OK60" s="148"/>
      <c r="OL60" s="148"/>
      <c r="OM60" s="148"/>
      <c r="ON60" s="148"/>
      <c r="OO60" s="148"/>
      <c r="OP60" s="148"/>
      <c r="OQ60" s="148"/>
      <c r="OR60" s="148"/>
      <c r="OS60" s="148"/>
      <c r="OT60" s="148"/>
      <c r="OU60" s="148"/>
      <c r="OV60" s="148"/>
      <c r="OW60" s="148"/>
      <c r="OX60" s="148"/>
      <c r="OY60" s="148"/>
      <c r="OZ60" s="148"/>
      <c r="PA60" s="148"/>
      <c r="PB60" s="148"/>
      <c r="PC60" s="148"/>
      <c r="PD60" s="148"/>
      <c r="PE60" s="148"/>
      <c r="PF60" s="148"/>
      <c r="PG60" s="148"/>
      <c r="PH60" s="148"/>
      <c r="PI60" s="148"/>
      <c r="PJ60" s="148"/>
      <c r="PK60" s="148"/>
      <c r="PL60" s="148"/>
      <c r="PM60" s="148"/>
      <c r="PN60" s="148"/>
      <c r="PO60" s="148"/>
      <c r="PP60" s="148"/>
      <c r="PQ60" s="148"/>
      <c r="PR60" s="148"/>
      <c r="PS60" s="148"/>
      <c r="PT60" s="148"/>
      <c r="PU60" s="148"/>
      <c r="PV60" s="148"/>
      <c r="PW60" s="148"/>
      <c r="PX60" s="148"/>
      <c r="PY60" s="148"/>
      <c r="PZ60" s="148"/>
      <c r="QA60" s="148"/>
      <c r="QB60" s="148"/>
      <c r="QC60" s="148"/>
      <c r="QD60" s="148"/>
      <c r="QE60" s="148"/>
      <c r="QF60" s="148"/>
      <c r="QG60" s="148"/>
      <c r="QH60" s="148"/>
      <c r="QI60" s="148"/>
      <c r="QJ60" s="148"/>
      <c r="QK60" s="148"/>
      <c r="QL60" s="148"/>
      <c r="QM60" s="148"/>
      <c r="QN60" s="148"/>
      <c r="QO60" s="148"/>
      <c r="QP60" s="148"/>
      <c r="QQ60" s="148"/>
      <c r="QR60" s="148"/>
      <c r="QS60" s="148"/>
      <c r="QT60" s="148"/>
      <c r="QU60" s="148"/>
      <c r="QV60" s="148"/>
      <c r="QW60" s="148"/>
      <c r="QX60" s="148"/>
      <c r="QY60" s="148"/>
      <c r="QZ60" s="148"/>
      <c r="RA60" s="148"/>
      <c r="RB60" s="148"/>
      <c r="RC60" s="148"/>
      <c r="RD60" s="148"/>
      <c r="RE60" s="148"/>
      <c r="RF60" s="148"/>
      <c r="RG60" s="148"/>
      <c r="RH60" s="148"/>
      <c r="RI60" s="148"/>
      <c r="RJ60" s="148"/>
      <c r="RK60" s="148"/>
      <c r="RL60" s="148"/>
      <c r="RM60" s="148"/>
      <c r="RN60" s="148"/>
      <c r="RO60" s="148"/>
      <c r="RP60" s="148"/>
      <c r="RQ60" s="148"/>
      <c r="RR60" s="148"/>
      <c r="RS60" s="148"/>
      <c r="RT60" s="148"/>
      <c r="RU60" s="148"/>
      <c r="RV60" s="148"/>
      <c r="RW60" s="148"/>
      <c r="RX60" s="148"/>
      <c r="RY60" s="148"/>
      <c r="RZ60" s="148"/>
      <c r="SA60" s="148"/>
      <c r="SB60" s="148"/>
      <c r="SC60" s="148"/>
      <c r="SD60" s="148"/>
      <c r="SE60" s="148"/>
      <c r="SF60" s="148"/>
      <c r="SG60" s="148"/>
      <c r="SH60" s="148"/>
      <c r="SI60" s="148"/>
      <c r="SJ60" s="148"/>
      <c r="SK60" s="148"/>
      <c r="SL60" s="148"/>
      <c r="SM60" s="148"/>
      <c r="SN60" s="148"/>
      <c r="SO60" s="148"/>
      <c r="SP60" s="148"/>
      <c r="SQ60" s="148"/>
      <c r="SR60" s="148"/>
      <c r="SS60" s="148"/>
      <c r="ST60" s="148"/>
      <c r="SU60" s="148"/>
      <c r="SV60" s="148"/>
      <c r="SW60" s="148"/>
      <c r="SX60" s="148"/>
      <c r="SY60" s="148"/>
      <c r="SZ60" s="148"/>
      <c r="TA60" s="148"/>
      <c r="TB60" s="148"/>
      <c r="TC60" s="148"/>
      <c r="TD60" s="148"/>
      <c r="TE60" s="148"/>
      <c r="TF60" s="148"/>
      <c r="TG60" s="148"/>
      <c r="TH60" s="148"/>
      <c r="TI60" s="148"/>
      <c r="TJ60" s="148"/>
      <c r="TK60" s="148"/>
      <c r="TL60" s="148"/>
      <c r="TM60" s="148"/>
      <c r="TN60" s="148"/>
      <c r="TO60" s="148"/>
      <c r="TP60" s="148"/>
      <c r="TQ60" s="148"/>
      <c r="TR60" s="148"/>
      <c r="TS60" s="148"/>
      <c r="TT60" s="148"/>
      <c r="TU60" s="148"/>
      <c r="TV60" s="148"/>
      <c r="TW60" s="148"/>
      <c r="TX60" s="148"/>
      <c r="TY60" s="148"/>
      <c r="TZ60" s="148"/>
      <c r="UA60" s="148"/>
      <c r="UB60" s="148"/>
      <c r="UC60" s="148"/>
      <c r="UD60" s="148"/>
      <c r="UE60" s="148"/>
      <c r="UF60" s="148"/>
      <c r="UG60" s="148"/>
      <c r="UH60" s="148"/>
      <c r="UI60" s="148"/>
      <c r="UJ60" s="148"/>
      <c r="UK60" s="148"/>
      <c r="UL60" s="148"/>
      <c r="UM60" s="148"/>
      <c r="UN60" s="148"/>
      <c r="UO60" s="148"/>
      <c r="UP60" s="148"/>
      <c r="UQ60" s="148"/>
      <c r="UR60" s="148"/>
      <c r="US60" s="148"/>
      <c r="UT60" s="148"/>
      <c r="UU60" s="148"/>
      <c r="UV60" s="148"/>
      <c r="UW60" s="148"/>
      <c r="UX60" s="148"/>
      <c r="UY60" s="148"/>
      <c r="UZ60" s="148"/>
      <c r="VA60" s="148"/>
      <c r="VB60" s="148"/>
      <c r="VC60" s="148"/>
      <c r="VD60" s="148"/>
      <c r="VE60" s="148"/>
      <c r="VF60" s="148"/>
      <c r="VG60" s="148"/>
      <c r="VH60" s="148"/>
      <c r="VI60" s="148"/>
      <c r="VJ60" s="148"/>
      <c r="VK60" s="148"/>
      <c r="VL60" s="148"/>
      <c r="VM60" s="148"/>
      <c r="VN60" s="148"/>
      <c r="VO60" s="148"/>
      <c r="VP60" s="148"/>
      <c r="VQ60" s="148"/>
      <c r="VR60" s="148"/>
      <c r="VS60" s="148"/>
      <c r="VT60" s="148"/>
      <c r="VU60" s="148"/>
      <c r="VV60" s="148"/>
      <c r="VW60" s="148"/>
      <c r="VX60" s="148"/>
      <c r="VY60" s="148"/>
      <c r="VZ60" s="148"/>
      <c r="WA60" s="148"/>
      <c r="WB60" s="148"/>
      <c r="WC60" s="148"/>
      <c r="WD60" s="148"/>
      <c r="WE60" s="148"/>
      <c r="WF60" s="148"/>
      <c r="WG60" s="148"/>
      <c r="WH60" s="148"/>
      <c r="WI60" s="148"/>
      <c r="WJ60" s="148"/>
      <c r="WK60" s="148"/>
      <c r="WL60" s="148"/>
      <c r="WM60" s="148"/>
      <c r="WN60" s="148"/>
      <c r="WO60" s="148"/>
      <c r="WP60" s="148"/>
      <c r="WQ60" s="148"/>
      <c r="WR60" s="148"/>
      <c r="WS60" s="148"/>
      <c r="WT60" s="148"/>
      <c r="WU60" s="148"/>
      <c r="WV60" s="148"/>
      <c r="WW60" s="148"/>
      <c r="WX60" s="148"/>
      <c r="WY60" s="148"/>
      <c r="WZ60" s="148"/>
      <c r="XA60" s="148"/>
      <c r="XB60" s="148"/>
      <c r="XC60" s="148"/>
      <c r="XD60" s="148"/>
      <c r="XE60" s="148"/>
      <c r="XF60" s="148"/>
      <c r="XG60" s="148"/>
      <c r="XH60" s="148"/>
      <c r="XI60" s="148"/>
      <c r="XJ60" s="148"/>
      <c r="XK60" s="148"/>
      <c r="XL60" s="148"/>
      <c r="XM60" s="148"/>
      <c r="XN60" s="148"/>
      <c r="XO60" s="148"/>
      <c r="XP60" s="148"/>
      <c r="XQ60" s="148"/>
      <c r="XR60" s="148"/>
      <c r="XS60" s="148"/>
      <c r="XT60" s="148"/>
      <c r="XU60" s="148"/>
      <c r="XV60" s="148"/>
      <c r="XW60" s="148"/>
      <c r="XX60" s="148"/>
      <c r="XY60" s="148"/>
      <c r="XZ60" s="148"/>
      <c r="YA60" s="148"/>
      <c r="YB60" s="148"/>
      <c r="YC60" s="148"/>
      <c r="YD60" s="148"/>
      <c r="YE60" s="148"/>
      <c r="YF60" s="148"/>
      <c r="YG60" s="148"/>
      <c r="YH60" s="148"/>
      <c r="YI60" s="148"/>
      <c r="YJ60" s="148"/>
      <c r="YK60" s="148"/>
      <c r="YL60" s="148"/>
      <c r="YM60" s="148"/>
      <c r="YN60" s="148"/>
      <c r="YO60" s="148"/>
      <c r="YP60" s="148"/>
      <c r="YQ60" s="148"/>
      <c r="YR60" s="148"/>
      <c r="YS60" s="148"/>
      <c r="YT60" s="148"/>
      <c r="YU60" s="148"/>
      <c r="YV60" s="148"/>
      <c r="YW60" s="148"/>
      <c r="YX60" s="148"/>
      <c r="YY60" s="148"/>
      <c r="YZ60" s="148"/>
      <c r="ZA60" s="148"/>
      <c r="ZB60" s="148"/>
      <c r="ZC60" s="148"/>
      <c r="ZD60" s="148"/>
      <c r="ZE60" s="148"/>
      <c r="ZF60" s="148"/>
      <c r="ZG60" s="148"/>
      <c r="ZH60" s="148"/>
      <c r="ZI60" s="148"/>
      <c r="ZJ60" s="148"/>
      <c r="ZK60" s="148"/>
      <c r="ZL60" s="148"/>
      <c r="ZM60" s="148"/>
      <c r="ZN60" s="148"/>
      <c r="ZO60" s="148"/>
      <c r="ZP60" s="148"/>
      <c r="ZQ60" s="148"/>
      <c r="ZR60" s="148"/>
      <c r="ZS60" s="148"/>
      <c r="ZT60" s="148"/>
      <c r="ZU60" s="148"/>
      <c r="ZV60" s="148"/>
      <c r="ZW60" s="148"/>
      <c r="ZX60" s="148"/>
      <c r="ZY60" s="148"/>
      <c r="ZZ60" s="148"/>
      <c r="AAA60" s="148"/>
      <c r="AAB60" s="148"/>
      <c r="AAC60" s="148"/>
      <c r="AAD60" s="148"/>
      <c r="AAE60" s="148"/>
      <c r="AAF60" s="148"/>
      <c r="AAG60" s="148"/>
      <c r="AAH60" s="148"/>
      <c r="AAI60" s="148"/>
      <c r="AAJ60" s="148"/>
      <c r="AAK60" s="148"/>
      <c r="AAL60" s="148"/>
      <c r="AAM60" s="148"/>
      <c r="AAN60" s="148"/>
      <c r="AAO60" s="148"/>
      <c r="AAP60" s="148"/>
      <c r="AAQ60" s="148"/>
      <c r="AAR60" s="148"/>
      <c r="AAS60" s="148"/>
      <c r="AAT60" s="148"/>
      <c r="AAU60" s="148"/>
      <c r="AAV60" s="148"/>
      <c r="AAW60" s="148"/>
      <c r="AAX60" s="148"/>
      <c r="AAY60" s="148"/>
      <c r="AAZ60" s="148"/>
      <c r="ABA60" s="148"/>
      <c r="ABB60" s="148"/>
      <c r="ABC60" s="148"/>
      <c r="ABD60" s="148"/>
      <c r="ABE60" s="148"/>
      <c r="ABF60" s="148"/>
      <c r="ABG60" s="148"/>
      <c r="ABH60" s="148"/>
      <c r="ABI60" s="148"/>
      <c r="ABJ60" s="148"/>
      <c r="ABK60" s="148"/>
      <c r="ABL60" s="148"/>
      <c r="ABM60" s="148"/>
      <c r="ABN60" s="148"/>
      <c r="ABO60" s="148"/>
      <c r="ABP60" s="148"/>
      <c r="ABQ60" s="148"/>
      <c r="ABR60" s="148"/>
      <c r="ABS60" s="148"/>
      <c r="ABT60" s="148"/>
      <c r="ABU60" s="148"/>
      <c r="ABV60" s="148"/>
      <c r="ABW60" s="148"/>
      <c r="ABX60" s="148"/>
      <c r="ABY60" s="148"/>
      <c r="ABZ60" s="148"/>
      <c r="ACA60" s="148"/>
      <c r="ACB60" s="148"/>
      <c r="ACC60" s="148"/>
      <c r="ACD60" s="148"/>
      <c r="ACE60" s="148"/>
      <c r="ACF60" s="148"/>
      <c r="ACG60" s="148"/>
      <c r="ACH60" s="148"/>
      <c r="ACI60" s="148"/>
      <c r="ACJ60" s="148"/>
      <c r="ACK60" s="148"/>
      <c r="ACL60" s="148"/>
      <c r="ACM60" s="148"/>
      <c r="ACN60" s="148"/>
      <c r="ACO60" s="148"/>
      <c r="ACP60" s="148"/>
      <c r="ACQ60" s="148"/>
      <c r="ACR60" s="148"/>
      <c r="ACS60" s="148"/>
      <c r="ACT60" s="148"/>
      <c r="ACU60" s="148"/>
      <c r="ACV60" s="148"/>
      <c r="ACW60" s="148"/>
      <c r="ACX60" s="148"/>
      <c r="ACY60" s="148"/>
      <c r="ACZ60" s="148"/>
      <c r="ADA60" s="148"/>
      <c r="ADB60" s="148"/>
      <c r="ADC60" s="148"/>
      <c r="ADD60" s="148"/>
      <c r="ADE60" s="148"/>
      <c r="ADF60" s="148"/>
      <c r="ADG60" s="148"/>
      <c r="ADH60" s="148"/>
      <c r="ADI60" s="148"/>
      <c r="ADJ60" s="148"/>
      <c r="ADK60" s="148"/>
      <c r="ADL60" s="148"/>
      <c r="ADM60" s="148"/>
      <c r="ADN60" s="148"/>
      <c r="ADO60" s="148"/>
      <c r="ADP60" s="148"/>
      <c r="ADQ60" s="148"/>
      <c r="ADR60" s="148"/>
      <c r="ADS60" s="148"/>
      <c r="ADT60" s="148"/>
      <c r="ADU60" s="148"/>
      <c r="ADV60" s="148"/>
      <c r="ADW60" s="148"/>
      <c r="ADX60" s="148"/>
      <c r="ADY60" s="148"/>
      <c r="ADZ60" s="148"/>
      <c r="AEA60" s="148"/>
      <c r="AEB60" s="148"/>
      <c r="AEC60" s="148"/>
      <c r="AED60" s="148"/>
      <c r="AEE60" s="148"/>
      <c r="AEF60" s="148"/>
      <c r="AEG60" s="148"/>
      <c r="AEH60" s="148"/>
      <c r="AEI60" s="148"/>
      <c r="AEJ60" s="148"/>
      <c r="AEK60" s="148"/>
      <c r="AEL60" s="148"/>
      <c r="AEM60" s="148"/>
      <c r="AEN60" s="148"/>
      <c r="AEO60" s="148"/>
      <c r="AEP60" s="148"/>
      <c r="AEQ60" s="148"/>
      <c r="AER60" s="148"/>
      <c r="AES60" s="148"/>
      <c r="AET60" s="148"/>
      <c r="AEU60" s="148"/>
      <c r="AEV60" s="148"/>
      <c r="AEW60" s="148"/>
      <c r="AEX60" s="148"/>
      <c r="AEY60" s="148"/>
      <c r="AEZ60" s="148"/>
      <c r="AFA60" s="148"/>
      <c r="AFB60" s="148"/>
      <c r="AFC60" s="148"/>
      <c r="AFD60" s="148"/>
      <c r="AFE60" s="148"/>
      <c r="AFF60" s="148"/>
      <c r="AFG60" s="148"/>
      <c r="AFH60" s="148"/>
      <c r="AFI60" s="148"/>
      <c r="AFJ60" s="148"/>
      <c r="AFK60" s="148"/>
      <c r="AFL60" s="148"/>
      <c r="AFM60" s="148"/>
      <c r="AFN60" s="148"/>
      <c r="AFO60" s="148"/>
      <c r="AFP60" s="148"/>
      <c r="AFQ60" s="148"/>
      <c r="AFR60" s="148"/>
      <c r="AFS60" s="148"/>
      <c r="AFT60" s="148"/>
      <c r="AFU60" s="148"/>
      <c r="AFV60" s="148"/>
      <c r="AFW60" s="148"/>
      <c r="AFX60" s="148"/>
      <c r="AFY60" s="148"/>
      <c r="AFZ60" s="148"/>
      <c r="AGA60" s="148"/>
      <c r="AGB60" s="148"/>
      <c r="AGC60" s="148"/>
      <c r="AGD60" s="148"/>
      <c r="AGE60" s="148"/>
      <c r="AGF60" s="148"/>
      <c r="AGG60" s="148"/>
      <c r="AGH60" s="148"/>
      <c r="AGI60" s="148"/>
      <c r="AGJ60" s="148"/>
      <c r="AGK60" s="148"/>
      <c r="AGL60" s="148"/>
      <c r="AGM60" s="148"/>
      <c r="AGN60" s="148"/>
      <c r="AGO60" s="148"/>
      <c r="AGP60" s="148"/>
      <c r="AGQ60" s="148"/>
      <c r="AGR60" s="148"/>
      <c r="AGS60" s="148"/>
      <c r="AGT60" s="148"/>
      <c r="AGU60" s="148"/>
      <c r="AGV60" s="148"/>
      <c r="AGW60" s="148"/>
      <c r="AGX60" s="148"/>
      <c r="AGY60" s="148"/>
      <c r="AGZ60" s="148"/>
      <c r="AHA60" s="148"/>
      <c r="AHB60" s="148"/>
      <c r="AHC60" s="148"/>
      <c r="AHD60" s="148"/>
      <c r="AHE60" s="148"/>
      <c r="AHF60" s="148"/>
      <c r="AHG60" s="148"/>
      <c r="AHH60" s="148"/>
      <c r="AHI60" s="148"/>
      <c r="AHJ60" s="148"/>
      <c r="AHK60" s="148"/>
      <c r="AHL60" s="148"/>
      <c r="AHM60" s="148"/>
      <c r="AHN60" s="148"/>
      <c r="AHO60" s="148"/>
      <c r="AHP60" s="148"/>
      <c r="AHQ60" s="148"/>
      <c r="AHR60" s="148"/>
      <c r="AHS60" s="148"/>
      <c r="AHT60" s="148"/>
      <c r="AHU60" s="148"/>
      <c r="AHV60" s="148"/>
      <c r="AHW60" s="148"/>
      <c r="AHX60" s="148"/>
      <c r="AHY60" s="148"/>
      <c r="AHZ60" s="148"/>
      <c r="AIA60" s="148"/>
      <c r="AIB60" s="148"/>
      <c r="AIC60" s="148"/>
      <c r="AID60" s="148"/>
      <c r="AIE60" s="148"/>
      <c r="AIF60" s="148"/>
      <c r="AIG60" s="148"/>
      <c r="AIH60" s="148"/>
      <c r="AII60" s="148"/>
      <c r="AIJ60" s="148"/>
      <c r="AIK60" s="148"/>
      <c r="AIL60" s="148"/>
      <c r="AIM60" s="148"/>
      <c r="AIN60" s="148"/>
      <c r="AIO60" s="148"/>
      <c r="AIP60" s="148"/>
      <c r="AIQ60" s="148"/>
      <c r="AIR60" s="148"/>
      <c r="AIS60" s="148"/>
      <c r="AIT60" s="148"/>
      <c r="AIU60" s="148"/>
      <c r="AIV60" s="148"/>
      <c r="AIW60" s="148"/>
      <c r="AIX60" s="148"/>
      <c r="AIY60" s="148"/>
      <c r="AIZ60" s="148"/>
      <c r="AJA60" s="148"/>
      <c r="AJB60" s="148"/>
      <c r="AJC60" s="148"/>
      <c r="AJD60" s="148"/>
      <c r="AJE60" s="148"/>
      <c r="AJF60" s="148"/>
      <c r="AJG60" s="148"/>
      <c r="AJH60" s="148"/>
      <c r="AJI60" s="148"/>
      <c r="AJJ60" s="148"/>
      <c r="AJK60" s="148"/>
      <c r="AJL60" s="148"/>
      <c r="AJM60" s="148"/>
      <c r="AJN60" s="148"/>
      <c r="AJO60" s="148"/>
      <c r="AJP60" s="148"/>
      <c r="AJQ60" s="148"/>
      <c r="AJR60" s="148"/>
      <c r="AJS60" s="148"/>
      <c r="AJT60" s="148"/>
      <c r="AJU60" s="148"/>
      <c r="AJV60" s="148"/>
      <c r="AJW60" s="148"/>
      <c r="AJX60" s="148"/>
      <c r="AJY60" s="148"/>
      <c r="AJZ60" s="148"/>
      <c r="AKA60" s="148"/>
      <c r="AKB60" s="148"/>
      <c r="AKC60" s="148"/>
      <c r="AKD60" s="148"/>
      <c r="AKE60" s="148"/>
      <c r="AKF60" s="148"/>
      <c r="AKG60" s="148"/>
      <c r="AKH60" s="148"/>
      <c r="AKI60" s="148"/>
      <c r="AKJ60" s="148"/>
      <c r="AKK60" s="148"/>
      <c r="AKL60" s="148"/>
      <c r="AKM60" s="148"/>
      <c r="AKN60" s="148"/>
      <c r="AKO60" s="148"/>
      <c r="AKP60" s="148"/>
      <c r="AKQ60" s="148"/>
      <c r="AKR60" s="148"/>
      <c r="AKS60" s="148"/>
      <c r="AKT60" s="148"/>
      <c r="AKU60" s="148"/>
      <c r="AKV60" s="148"/>
      <c r="AKW60" s="148"/>
      <c r="AKX60" s="148"/>
      <c r="AKY60" s="148"/>
      <c r="AKZ60" s="148"/>
      <c r="ALA60" s="148"/>
      <c r="ALB60" s="148"/>
      <c r="ALC60" s="148"/>
      <c r="ALD60" s="148"/>
      <c r="ALE60" s="148"/>
      <c r="ALF60" s="148"/>
      <c r="ALG60" s="148"/>
      <c r="ALH60" s="148"/>
      <c r="ALI60" s="148"/>
      <c r="ALJ60" s="148"/>
      <c r="ALK60" s="148"/>
      <c r="ALL60" s="148"/>
      <c r="ALM60" s="148"/>
      <c r="ALN60" s="148"/>
      <c r="ALO60" s="148"/>
      <c r="ALP60" s="148"/>
      <c r="ALQ60" s="148"/>
      <c r="ALR60" s="148"/>
      <c r="ALS60" s="148"/>
      <c r="ALT60" s="148"/>
      <c r="ALU60" s="148"/>
      <c r="ALV60" s="148"/>
      <c r="ALW60" s="148"/>
      <c r="ALX60" s="148"/>
      <c r="ALY60" s="148"/>
      <c r="ALZ60" s="148"/>
      <c r="AMA60" s="148"/>
      <c r="AMB60" s="148"/>
      <c r="AMC60" s="148"/>
      <c r="AMD60" s="148"/>
      <c r="AME60" s="148"/>
      <c r="AMF60" s="148"/>
      <c r="AMG60" s="148"/>
      <c r="AMH60" s="148"/>
      <c r="AMI60" s="148"/>
      <c r="AMJ60" s="148"/>
      <c r="AMK60" s="148"/>
      <c r="AML60" s="148"/>
    </row>
    <row r="61" spans="1:1026" s="142" customFormat="1">
      <c r="A61" s="148" t="str">
        <f t="shared" ref="A61" si="9">CONCATENATE(I61,".",K61)</f>
        <v>LOAN.MIS_RETURNED</v>
      </c>
      <c r="B61" s="134">
        <f t="shared" si="8"/>
        <v>110057</v>
      </c>
      <c r="C61" s="155">
        <v>0</v>
      </c>
      <c r="D61" s="155">
        <v>1</v>
      </c>
      <c r="E61" s="155">
        <f t="shared" si="1"/>
        <v>100000</v>
      </c>
      <c r="F61" s="155">
        <v>100000</v>
      </c>
      <c r="G61" s="155" t="s">
        <v>34</v>
      </c>
      <c r="H61" s="155">
        <v>100000</v>
      </c>
      <c r="I61" s="148" t="s">
        <v>505</v>
      </c>
      <c r="J61" s="155">
        <f>VLOOKUP(I61,T_FSM_TYPE!$A:$B,2,0)</f>
        <v>110000</v>
      </c>
      <c r="K61" s="131" t="s">
        <v>678</v>
      </c>
      <c r="L61" s="148" t="s">
        <v>37</v>
      </c>
      <c r="M61" s="190" t="s">
        <v>678</v>
      </c>
      <c r="N61" s="145" t="str">
        <f t="shared" ref="N61" si="10">"INSERT INTO "&amp;$B$2&amp;" VALUES("&amp;B61&amp;", "&amp;C61&amp;", "&amp;D61&amp;", "&amp;E61&amp;", "&amp;F61&amp;", "&amp;G61&amp;", "&amp;H61&amp;", "&amp;J61&amp;", '"&amp;K61&amp;"', '"&amp;L61&amp;"' ,'"&amp;M61&amp;"')"</f>
        <v>INSERT INTO T_FSM_STATE VALUES(110057, 0, 1, 100000, 100000, GETDATE(), 100000, 110000, 'MIS_RETURNED', '?' ,'MIS_RETURNED')</v>
      </c>
      <c r="O61" s="148"/>
      <c r="P61" s="148"/>
      <c r="Q61" s="148"/>
      <c r="R61" s="148"/>
      <c r="S61" s="148"/>
      <c r="T61" s="148"/>
      <c r="U61" s="148"/>
      <c r="V61" s="148"/>
      <c r="W61" s="148"/>
      <c r="X61" s="148"/>
      <c r="Y61" s="148"/>
      <c r="Z61" s="148"/>
      <c r="AA61" s="148"/>
      <c r="AB61" s="148"/>
      <c r="AC61" s="148"/>
      <c r="AD61" s="148"/>
      <c r="AE61" s="148"/>
      <c r="AF61" s="148"/>
      <c r="AG61" s="148"/>
      <c r="AH61" s="148"/>
      <c r="AI61" s="148"/>
      <c r="AJ61" s="148"/>
      <c r="AK61" s="148"/>
      <c r="AL61" s="148"/>
      <c r="AM61" s="148"/>
      <c r="AN61" s="148"/>
      <c r="AO61" s="148"/>
      <c r="AP61" s="148"/>
      <c r="AQ61" s="148"/>
      <c r="AR61" s="148"/>
      <c r="AS61" s="148"/>
      <c r="AT61" s="148"/>
      <c r="AU61" s="148"/>
      <c r="AV61" s="148"/>
      <c r="AW61" s="148"/>
      <c r="AX61" s="148"/>
      <c r="AY61" s="148"/>
      <c r="AZ61" s="148"/>
      <c r="BA61" s="148"/>
      <c r="BB61" s="148"/>
      <c r="BC61" s="148"/>
      <c r="BD61" s="148"/>
      <c r="BE61" s="148"/>
      <c r="BF61" s="148"/>
      <c r="BG61" s="148"/>
      <c r="BH61" s="148"/>
      <c r="BI61" s="148"/>
      <c r="BJ61" s="148"/>
      <c r="BK61" s="148"/>
      <c r="BL61" s="148"/>
      <c r="BM61" s="148"/>
      <c r="BN61" s="148"/>
      <c r="BO61" s="148"/>
      <c r="BP61" s="148"/>
      <c r="BQ61" s="148"/>
      <c r="BR61" s="148"/>
      <c r="BS61" s="148"/>
      <c r="BT61" s="148"/>
      <c r="BU61" s="148"/>
      <c r="BV61" s="148"/>
      <c r="BW61" s="148"/>
      <c r="BX61" s="148"/>
      <c r="BY61" s="148"/>
      <c r="BZ61" s="148"/>
      <c r="CA61" s="148"/>
      <c r="CB61" s="148"/>
      <c r="CC61" s="148"/>
      <c r="CD61" s="148"/>
      <c r="CE61" s="148"/>
      <c r="CF61" s="148"/>
      <c r="CG61" s="148"/>
      <c r="CH61" s="148"/>
      <c r="CI61" s="148"/>
      <c r="CJ61" s="148"/>
      <c r="CK61" s="148"/>
      <c r="CL61" s="148"/>
      <c r="CM61" s="148"/>
      <c r="CN61" s="148"/>
      <c r="CO61" s="148"/>
      <c r="CP61" s="148"/>
      <c r="CQ61" s="148"/>
      <c r="CR61" s="148"/>
      <c r="CS61" s="148"/>
      <c r="CT61" s="148"/>
      <c r="CU61" s="148"/>
      <c r="CV61" s="148"/>
      <c r="CW61" s="148"/>
      <c r="CX61" s="148"/>
      <c r="CY61" s="148"/>
      <c r="CZ61" s="148"/>
      <c r="DA61" s="148"/>
      <c r="DB61" s="148"/>
      <c r="DC61" s="148"/>
      <c r="DD61" s="148"/>
      <c r="DE61" s="148"/>
      <c r="DF61" s="148"/>
      <c r="DG61" s="148"/>
      <c r="DH61" s="148"/>
      <c r="DI61" s="148"/>
      <c r="DJ61" s="148"/>
      <c r="DK61" s="148"/>
      <c r="DL61" s="148"/>
      <c r="DM61" s="148"/>
      <c r="DN61" s="148"/>
      <c r="DO61" s="148"/>
      <c r="DP61" s="148"/>
      <c r="DQ61" s="148"/>
      <c r="DR61" s="148"/>
      <c r="DS61" s="148"/>
      <c r="DT61" s="148"/>
      <c r="DU61" s="148"/>
      <c r="DV61" s="148"/>
      <c r="DW61" s="148"/>
      <c r="DX61" s="148"/>
      <c r="DY61" s="148"/>
      <c r="DZ61" s="148"/>
      <c r="EA61" s="148"/>
      <c r="EB61" s="148"/>
      <c r="EC61" s="148"/>
      <c r="ED61" s="148"/>
      <c r="EE61" s="148"/>
      <c r="EF61" s="148"/>
      <c r="EG61" s="148"/>
      <c r="EH61" s="148"/>
      <c r="EI61" s="148"/>
      <c r="EJ61" s="148"/>
      <c r="EK61" s="148"/>
      <c r="EL61" s="148"/>
      <c r="EM61" s="148"/>
      <c r="EN61" s="148"/>
      <c r="EO61" s="148"/>
      <c r="EP61" s="148"/>
      <c r="EQ61" s="148"/>
      <c r="ER61" s="148"/>
      <c r="ES61" s="148"/>
      <c r="ET61" s="148"/>
      <c r="EU61" s="148"/>
      <c r="EV61" s="148"/>
      <c r="EW61" s="148"/>
      <c r="EX61" s="148"/>
      <c r="EY61" s="148"/>
      <c r="EZ61" s="148"/>
      <c r="FA61" s="148"/>
      <c r="FB61" s="148"/>
      <c r="FC61" s="148"/>
      <c r="FD61" s="148"/>
      <c r="FE61" s="148"/>
      <c r="FF61" s="148"/>
      <c r="FG61" s="148"/>
      <c r="FH61" s="148"/>
      <c r="FI61" s="148"/>
      <c r="FJ61" s="148"/>
      <c r="FK61" s="148"/>
      <c r="FL61" s="148"/>
      <c r="FM61" s="148"/>
      <c r="FN61" s="148"/>
      <c r="FO61" s="148"/>
      <c r="FP61" s="148"/>
      <c r="FQ61" s="148"/>
      <c r="FR61" s="148"/>
      <c r="FS61" s="148"/>
      <c r="FT61" s="148"/>
      <c r="FU61" s="148"/>
      <c r="FV61" s="148"/>
      <c r="FW61" s="148"/>
      <c r="FX61" s="148"/>
      <c r="FY61" s="148"/>
      <c r="FZ61" s="148"/>
      <c r="GA61" s="148"/>
      <c r="GB61" s="148"/>
      <c r="GC61" s="148"/>
      <c r="GD61" s="148"/>
      <c r="GE61" s="148"/>
      <c r="GF61" s="148"/>
      <c r="GG61" s="148"/>
      <c r="GH61" s="148"/>
      <c r="GI61" s="148"/>
      <c r="GJ61" s="148"/>
      <c r="GK61" s="148"/>
      <c r="GL61" s="148"/>
      <c r="GM61" s="148"/>
      <c r="GN61" s="148"/>
      <c r="GO61" s="148"/>
      <c r="GP61" s="148"/>
      <c r="GQ61" s="148"/>
      <c r="GR61" s="148"/>
      <c r="GS61" s="148"/>
      <c r="GT61" s="148"/>
      <c r="GU61" s="148"/>
      <c r="GV61" s="148"/>
      <c r="GW61" s="148"/>
      <c r="GX61" s="148"/>
      <c r="GY61" s="148"/>
      <c r="GZ61" s="148"/>
      <c r="HA61" s="148"/>
      <c r="HB61" s="148"/>
      <c r="HC61" s="148"/>
      <c r="HD61" s="148"/>
      <c r="HE61" s="148"/>
      <c r="HF61" s="148"/>
      <c r="HG61" s="148"/>
      <c r="HH61" s="148"/>
      <c r="HI61" s="148"/>
      <c r="HJ61" s="148"/>
      <c r="HK61" s="148"/>
      <c r="HL61" s="148"/>
      <c r="HM61" s="148"/>
      <c r="HN61" s="148"/>
      <c r="HO61" s="148"/>
      <c r="HP61" s="148"/>
      <c r="HQ61" s="148"/>
      <c r="HR61" s="148"/>
      <c r="HS61" s="148"/>
      <c r="HT61" s="148"/>
      <c r="HU61" s="148"/>
      <c r="HV61" s="148"/>
      <c r="HW61" s="148"/>
      <c r="HX61" s="148"/>
      <c r="HY61" s="148"/>
      <c r="HZ61" s="148"/>
      <c r="IA61" s="148"/>
      <c r="IB61" s="148"/>
      <c r="IC61" s="148"/>
      <c r="ID61" s="148"/>
      <c r="IE61" s="148"/>
      <c r="IF61" s="148"/>
      <c r="IG61" s="148"/>
      <c r="IH61" s="148"/>
      <c r="II61" s="148"/>
      <c r="IJ61" s="148"/>
      <c r="IK61" s="148"/>
      <c r="IL61" s="148"/>
      <c r="IM61" s="148"/>
      <c r="IN61" s="148"/>
      <c r="IO61" s="148"/>
      <c r="IP61" s="148"/>
      <c r="IQ61" s="148"/>
      <c r="IR61" s="148"/>
      <c r="IS61" s="148"/>
      <c r="IT61" s="148"/>
      <c r="IU61" s="148"/>
      <c r="IV61" s="148"/>
      <c r="IW61" s="148"/>
      <c r="IX61" s="148"/>
      <c r="IY61" s="148"/>
      <c r="IZ61" s="148"/>
      <c r="JA61" s="148"/>
      <c r="JB61" s="148"/>
      <c r="JC61" s="148"/>
      <c r="JD61" s="148"/>
      <c r="JE61" s="148"/>
      <c r="JF61" s="148"/>
      <c r="JG61" s="148"/>
      <c r="JH61" s="148"/>
      <c r="JI61" s="148"/>
      <c r="JJ61" s="148"/>
      <c r="JK61" s="148"/>
      <c r="JL61" s="148"/>
      <c r="JM61" s="148"/>
      <c r="JN61" s="148"/>
      <c r="JO61" s="148"/>
      <c r="JP61" s="148"/>
      <c r="JQ61" s="148"/>
      <c r="JR61" s="148"/>
      <c r="JS61" s="148"/>
      <c r="JT61" s="148"/>
      <c r="JU61" s="148"/>
      <c r="JV61" s="148"/>
      <c r="JW61" s="148"/>
      <c r="JX61" s="148"/>
      <c r="JY61" s="148"/>
      <c r="JZ61" s="148"/>
      <c r="KA61" s="148"/>
      <c r="KB61" s="148"/>
      <c r="KC61" s="148"/>
      <c r="KD61" s="148"/>
      <c r="KE61" s="148"/>
      <c r="KF61" s="148"/>
      <c r="KG61" s="148"/>
      <c r="KH61" s="148"/>
      <c r="KI61" s="148"/>
      <c r="KJ61" s="148"/>
      <c r="KK61" s="148"/>
      <c r="KL61" s="148"/>
      <c r="KM61" s="148"/>
      <c r="KN61" s="148"/>
      <c r="KO61" s="148"/>
      <c r="KP61" s="148"/>
      <c r="KQ61" s="148"/>
      <c r="KR61" s="148"/>
      <c r="KS61" s="148"/>
      <c r="KT61" s="148"/>
      <c r="KU61" s="148"/>
      <c r="KV61" s="148"/>
      <c r="KW61" s="148"/>
      <c r="KX61" s="148"/>
      <c r="KY61" s="148"/>
      <c r="KZ61" s="148"/>
      <c r="LA61" s="148"/>
      <c r="LB61" s="148"/>
      <c r="LC61" s="148"/>
      <c r="LD61" s="148"/>
      <c r="LE61" s="148"/>
      <c r="LF61" s="148"/>
      <c r="LG61" s="148"/>
      <c r="LH61" s="148"/>
      <c r="LI61" s="148"/>
      <c r="LJ61" s="148"/>
      <c r="LK61" s="148"/>
      <c r="LL61" s="148"/>
      <c r="LM61" s="148"/>
      <c r="LN61" s="148"/>
      <c r="LO61" s="148"/>
      <c r="LP61" s="148"/>
      <c r="LQ61" s="148"/>
      <c r="LR61" s="148"/>
      <c r="LS61" s="148"/>
      <c r="LT61" s="148"/>
      <c r="LU61" s="148"/>
      <c r="LV61" s="148"/>
      <c r="LW61" s="148"/>
      <c r="LX61" s="148"/>
      <c r="LY61" s="148"/>
      <c r="LZ61" s="148"/>
      <c r="MA61" s="148"/>
      <c r="MB61" s="148"/>
      <c r="MC61" s="148"/>
      <c r="MD61" s="148"/>
      <c r="ME61" s="148"/>
      <c r="MF61" s="148"/>
      <c r="MG61" s="148"/>
      <c r="MH61" s="148"/>
      <c r="MI61" s="148"/>
      <c r="MJ61" s="148"/>
      <c r="MK61" s="148"/>
      <c r="ML61" s="148"/>
      <c r="MM61" s="148"/>
      <c r="MN61" s="148"/>
      <c r="MO61" s="148"/>
      <c r="MP61" s="148"/>
      <c r="MQ61" s="148"/>
      <c r="MR61" s="148"/>
      <c r="MS61" s="148"/>
      <c r="MT61" s="148"/>
      <c r="MU61" s="148"/>
      <c r="MV61" s="148"/>
      <c r="MW61" s="148"/>
      <c r="MX61" s="148"/>
      <c r="MY61" s="148"/>
      <c r="MZ61" s="148"/>
      <c r="NA61" s="148"/>
      <c r="NB61" s="148"/>
      <c r="NC61" s="148"/>
      <c r="ND61" s="148"/>
      <c r="NE61" s="148"/>
      <c r="NF61" s="148"/>
      <c r="NG61" s="148"/>
      <c r="NH61" s="148"/>
      <c r="NI61" s="148"/>
      <c r="NJ61" s="148"/>
      <c r="NK61" s="148"/>
      <c r="NL61" s="148"/>
      <c r="NM61" s="148"/>
      <c r="NN61" s="148"/>
      <c r="NO61" s="148"/>
      <c r="NP61" s="148"/>
      <c r="NQ61" s="148"/>
      <c r="NR61" s="148"/>
      <c r="NS61" s="148"/>
      <c r="NT61" s="148"/>
      <c r="NU61" s="148"/>
      <c r="NV61" s="148"/>
      <c r="NW61" s="148"/>
      <c r="NX61" s="148"/>
      <c r="NY61" s="148"/>
      <c r="NZ61" s="148"/>
      <c r="OA61" s="148"/>
      <c r="OB61" s="148"/>
      <c r="OC61" s="148"/>
      <c r="OD61" s="148"/>
      <c r="OE61" s="148"/>
      <c r="OF61" s="148"/>
      <c r="OG61" s="148"/>
      <c r="OH61" s="148"/>
      <c r="OI61" s="148"/>
      <c r="OJ61" s="148"/>
      <c r="OK61" s="148"/>
      <c r="OL61" s="148"/>
      <c r="OM61" s="148"/>
      <c r="ON61" s="148"/>
      <c r="OO61" s="148"/>
      <c r="OP61" s="148"/>
      <c r="OQ61" s="148"/>
      <c r="OR61" s="148"/>
      <c r="OS61" s="148"/>
      <c r="OT61" s="148"/>
      <c r="OU61" s="148"/>
      <c r="OV61" s="148"/>
      <c r="OW61" s="148"/>
      <c r="OX61" s="148"/>
      <c r="OY61" s="148"/>
      <c r="OZ61" s="148"/>
      <c r="PA61" s="148"/>
      <c r="PB61" s="148"/>
      <c r="PC61" s="148"/>
      <c r="PD61" s="148"/>
      <c r="PE61" s="148"/>
      <c r="PF61" s="148"/>
      <c r="PG61" s="148"/>
      <c r="PH61" s="148"/>
      <c r="PI61" s="148"/>
      <c r="PJ61" s="148"/>
      <c r="PK61" s="148"/>
      <c r="PL61" s="148"/>
      <c r="PM61" s="148"/>
      <c r="PN61" s="148"/>
      <c r="PO61" s="148"/>
      <c r="PP61" s="148"/>
      <c r="PQ61" s="148"/>
      <c r="PR61" s="148"/>
      <c r="PS61" s="148"/>
      <c r="PT61" s="148"/>
      <c r="PU61" s="148"/>
      <c r="PV61" s="148"/>
      <c r="PW61" s="148"/>
      <c r="PX61" s="148"/>
      <c r="PY61" s="148"/>
      <c r="PZ61" s="148"/>
      <c r="QA61" s="148"/>
      <c r="QB61" s="148"/>
      <c r="QC61" s="148"/>
      <c r="QD61" s="148"/>
      <c r="QE61" s="148"/>
      <c r="QF61" s="148"/>
      <c r="QG61" s="148"/>
      <c r="QH61" s="148"/>
      <c r="QI61" s="148"/>
      <c r="QJ61" s="148"/>
      <c r="QK61" s="148"/>
      <c r="QL61" s="148"/>
      <c r="QM61" s="148"/>
      <c r="QN61" s="148"/>
      <c r="QO61" s="148"/>
      <c r="QP61" s="148"/>
      <c r="QQ61" s="148"/>
      <c r="QR61" s="148"/>
      <c r="QS61" s="148"/>
      <c r="QT61" s="148"/>
      <c r="QU61" s="148"/>
      <c r="QV61" s="148"/>
      <c r="QW61" s="148"/>
      <c r="QX61" s="148"/>
      <c r="QY61" s="148"/>
      <c r="QZ61" s="148"/>
      <c r="RA61" s="148"/>
      <c r="RB61" s="148"/>
      <c r="RC61" s="148"/>
      <c r="RD61" s="148"/>
      <c r="RE61" s="148"/>
      <c r="RF61" s="148"/>
      <c r="RG61" s="148"/>
      <c r="RH61" s="148"/>
      <c r="RI61" s="148"/>
      <c r="RJ61" s="148"/>
      <c r="RK61" s="148"/>
      <c r="RL61" s="148"/>
      <c r="RM61" s="148"/>
      <c r="RN61" s="148"/>
      <c r="RO61" s="148"/>
      <c r="RP61" s="148"/>
      <c r="RQ61" s="148"/>
      <c r="RR61" s="148"/>
      <c r="RS61" s="148"/>
      <c r="RT61" s="148"/>
      <c r="RU61" s="148"/>
      <c r="RV61" s="148"/>
      <c r="RW61" s="148"/>
      <c r="RX61" s="148"/>
      <c r="RY61" s="148"/>
      <c r="RZ61" s="148"/>
      <c r="SA61" s="148"/>
      <c r="SB61" s="148"/>
      <c r="SC61" s="148"/>
      <c r="SD61" s="148"/>
      <c r="SE61" s="148"/>
      <c r="SF61" s="148"/>
      <c r="SG61" s="148"/>
      <c r="SH61" s="148"/>
      <c r="SI61" s="148"/>
      <c r="SJ61" s="148"/>
      <c r="SK61" s="148"/>
      <c r="SL61" s="148"/>
      <c r="SM61" s="148"/>
      <c r="SN61" s="148"/>
      <c r="SO61" s="148"/>
      <c r="SP61" s="148"/>
      <c r="SQ61" s="148"/>
      <c r="SR61" s="148"/>
      <c r="SS61" s="148"/>
      <c r="ST61" s="148"/>
      <c r="SU61" s="148"/>
      <c r="SV61" s="148"/>
      <c r="SW61" s="148"/>
      <c r="SX61" s="148"/>
      <c r="SY61" s="148"/>
      <c r="SZ61" s="148"/>
      <c r="TA61" s="148"/>
      <c r="TB61" s="148"/>
      <c r="TC61" s="148"/>
      <c r="TD61" s="148"/>
      <c r="TE61" s="148"/>
      <c r="TF61" s="148"/>
      <c r="TG61" s="148"/>
      <c r="TH61" s="148"/>
      <c r="TI61" s="148"/>
      <c r="TJ61" s="148"/>
      <c r="TK61" s="148"/>
      <c r="TL61" s="148"/>
      <c r="TM61" s="148"/>
      <c r="TN61" s="148"/>
      <c r="TO61" s="148"/>
      <c r="TP61" s="148"/>
      <c r="TQ61" s="148"/>
      <c r="TR61" s="148"/>
      <c r="TS61" s="148"/>
      <c r="TT61" s="148"/>
      <c r="TU61" s="148"/>
      <c r="TV61" s="148"/>
      <c r="TW61" s="148"/>
      <c r="TX61" s="148"/>
      <c r="TY61" s="148"/>
      <c r="TZ61" s="148"/>
      <c r="UA61" s="148"/>
      <c r="UB61" s="148"/>
      <c r="UC61" s="148"/>
      <c r="UD61" s="148"/>
      <c r="UE61" s="148"/>
      <c r="UF61" s="148"/>
      <c r="UG61" s="148"/>
      <c r="UH61" s="148"/>
      <c r="UI61" s="148"/>
      <c r="UJ61" s="148"/>
      <c r="UK61" s="148"/>
      <c r="UL61" s="148"/>
      <c r="UM61" s="148"/>
      <c r="UN61" s="148"/>
      <c r="UO61" s="148"/>
      <c r="UP61" s="148"/>
      <c r="UQ61" s="148"/>
      <c r="UR61" s="148"/>
      <c r="US61" s="148"/>
      <c r="UT61" s="148"/>
      <c r="UU61" s="148"/>
      <c r="UV61" s="148"/>
      <c r="UW61" s="148"/>
      <c r="UX61" s="148"/>
      <c r="UY61" s="148"/>
      <c r="UZ61" s="148"/>
      <c r="VA61" s="148"/>
      <c r="VB61" s="148"/>
      <c r="VC61" s="148"/>
      <c r="VD61" s="148"/>
      <c r="VE61" s="148"/>
      <c r="VF61" s="148"/>
      <c r="VG61" s="148"/>
      <c r="VH61" s="148"/>
      <c r="VI61" s="148"/>
      <c r="VJ61" s="148"/>
      <c r="VK61" s="148"/>
      <c r="VL61" s="148"/>
      <c r="VM61" s="148"/>
      <c r="VN61" s="148"/>
      <c r="VO61" s="148"/>
      <c r="VP61" s="148"/>
      <c r="VQ61" s="148"/>
      <c r="VR61" s="148"/>
      <c r="VS61" s="148"/>
      <c r="VT61" s="148"/>
      <c r="VU61" s="148"/>
      <c r="VV61" s="148"/>
      <c r="VW61" s="148"/>
      <c r="VX61" s="148"/>
      <c r="VY61" s="148"/>
      <c r="VZ61" s="148"/>
      <c r="WA61" s="148"/>
      <c r="WB61" s="148"/>
      <c r="WC61" s="148"/>
      <c r="WD61" s="148"/>
      <c r="WE61" s="148"/>
      <c r="WF61" s="148"/>
      <c r="WG61" s="148"/>
      <c r="WH61" s="148"/>
      <c r="WI61" s="148"/>
      <c r="WJ61" s="148"/>
      <c r="WK61" s="148"/>
      <c r="WL61" s="148"/>
      <c r="WM61" s="148"/>
      <c r="WN61" s="148"/>
      <c r="WO61" s="148"/>
      <c r="WP61" s="148"/>
      <c r="WQ61" s="148"/>
      <c r="WR61" s="148"/>
      <c r="WS61" s="148"/>
      <c r="WT61" s="148"/>
      <c r="WU61" s="148"/>
      <c r="WV61" s="148"/>
      <c r="WW61" s="148"/>
      <c r="WX61" s="148"/>
      <c r="WY61" s="148"/>
      <c r="WZ61" s="148"/>
      <c r="XA61" s="148"/>
      <c r="XB61" s="148"/>
      <c r="XC61" s="148"/>
      <c r="XD61" s="148"/>
      <c r="XE61" s="148"/>
      <c r="XF61" s="148"/>
      <c r="XG61" s="148"/>
      <c r="XH61" s="148"/>
      <c r="XI61" s="148"/>
      <c r="XJ61" s="148"/>
      <c r="XK61" s="148"/>
      <c r="XL61" s="148"/>
      <c r="XM61" s="148"/>
      <c r="XN61" s="148"/>
      <c r="XO61" s="148"/>
      <c r="XP61" s="148"/>
      <c r="XQ61" s="148"/>
      <c r="XR61" s="148"/>
      <c r="XS61" s="148"/>
      <c r="XT61" s="148"/>
      <c r="XU61" s="148"/>
      <c r="XV61" s="148"/>
      <c r="XW61" s="148"/>
      <c r="XX61" s="148"/>
      <c r="XY61" s="148"/>
      <c r="XZ61" s="148"/>
      <c r="YA61" s="148"/>
      <c r="YB61" s="148"/>
      <c r="YC61" s="148"/>
      <c r="YD61" s="148"/>
      <c r="YE61" s="148"/>
      <c r="YF61" s="148"/>
      <c r="YG61" s="148"/>
      <c r="YH61" s="148"/>
      <c r="YI61" s="148"/>
      <c r="YJ61" s="148"/>
      <c r="YK61" s="148"/>
      <c r="YL61" s="148"/>
      <c r="YM61" s="148"/>
      <c r="YN61" s="148"/>
      <c r="YO61" s="148"/>
      <c r="YP61" s="148"/>
      <c r="YQ61" s="148"/>
      <c r="YR61" s="148"/>
      <c r="YS61" s="148"/>
      <c r="YT61" s="148"/>
      <c r="YU61" s="148"/>
      <c r="YV61" s="148"/>
      <c r="YW61" s="148"/>
      <c r="YX61" s="148"/>
      <c r="YY61" s="148"/>
      <c r="YZ61" s="148"/>
      <c r="ZA61" s="148"/>
      <c r="ZB61" s="148"/>
      <c r="ZC61" s="148"/>
      <c r="ZD61" s="148"/>
      <c r="ZE61" s="148"/>
      <c r="ZF61" s="148"/>
      <c r="ZG61" s="148"/>
      <c r="ZH61" s="148"/>
      <c r="ZI61" s="148"/>
      <c r="ZJ61" s="148"/>
      <c r="ZK61" s="148"/>
      <c r="ZL61" s="148"/>
      <c r="ZM61" s="148"/>
      <c r="ZN61" s="148"/>
      <c r="ZO61" s="148"/>
      <c r="ZP61" s="148"/>
      <c r="ZQ61" s="148"/>
      <c r="ZR61" s="148"/>
      <c r="ZS61" s="148"/>
      <c r="ZT61" s="148"/>
      <c r="ZU61" s="148"/>
      <c r="ZV61" s="148"/>
      <c r="ZW61" s="148"/>
      <c r="ZX61" s="148"/>
      <c r="ZY61" s="148"/>
      <c r="ZZ61" s="148"/>
      <c r="AAA61" s="148"/>
      <c r="AAB61" s="148"/>
      <c r="AAC61" s="148"/>
      <c r="AAD61" s="148"/>
      <c r="AAE61" s="148"/>
      <c r="AAF61" s="148"/>
      <c r="AAG61" s="148"/>
      <c r="AAH61" s="148"/>
      <c r="AAI61" s="148"/>
      <c r="AAJ61" s="148"/>
      <c r="AAK61" s="148"/>
      <c r="AAL61" s="148"/>
      <c r="AAM61" s="148"/>
      <c r="AAN61" s="148"/>
      <c r="AAO61" s="148"/>
      <c r="AAP61" s="148"/>
      <c r="AAQ61" s="148"/>
      <c r="AAR61" s="148"/>
      <c r="AAS61" s="148"/>
      <c r="AAT61" s="148"/>
      <c r="AAU61" s="148"/>
      <c r="AAV61" s="148"/>
      <c r="AAW61" s="148"/>
      <c r="AAX61" s="148"/>
      <c r="AAY61" s="148"/>
      <c r="AAZ61" s="148"/>
      <c r="ABA61" s="148"/>
      <c r="ABB61" s="148"/>
      <c r="ABC61" s="148"/>
      <c r="ABD61" s="148"/>
      <c r="ABE61" s="148"/>
      <c r="ABF61" s="148"/>
      <c r="ABG61" s="148"/>
      <c r="ABH61" s="148"/>
      <c r="ABI61" s="148"/>
      <c r="ABJ61" s="148"/>
      <c r="ABK61" s="148"/>
      <c r="ABL61" s="148"/>
      <c r="ABM61" s="148"/>
      <c r="ABN61" s="148"/>
      <c r="ABO61" s="148"/>
      <c r="ABP61" s="148"/>
      <c r="ABQ61" s="148"/>
      <c r="ABR61" s="148"/>
      <c r="ABS61" s="148"/>
      <c r="ABT61" s="148"/>
      <c r="ABU61" s="148"/>
      <c r="ABV61" s="148"/>
      <c r="ABW61" s="148"/>
      <c r="ABX61" s="148"/>
      <c r="ABY61" s="148"/>
      <c r="ABZ61" s="148"/>
      <c r="ACA61" s="148"/>
      <c r="ACB61" s="148"/>
      <c r="ACC61" s="148"/>
      <c r="ACD61" s="148"/>
      <c r="ACE61" s="148"/>
      <c r="ACF61" s="148"/>
      <c r="ACG61" s="148"/>
      <c r="ACH61" s="148"/>
      <c r="ACI61" s="148"/>
      <c r="ACJ61" s="148"/>
      <c r="ACK61" s="148"/>
      <c r="ACL61" s="148"/>
      <c r="ACM61" s="148"/>
      <c r="ACN61" s="148"/>
      <c r="ACO61" s="148"/>
      <c r="ACP61" s="148"/>
      <c r="ACQ61" s="148"/>
      <c r="ACR61" s="148"/>
      <c r="ACS61" s="148"/>
      <c r="ACT61" s="148"/>
      <c r="ACU61" s="148"/>
      <c r="ACV61" s="148"/>
      <c r="ACW61" s="148"/>
      <c r="ACX61" s="148"/>
      <c r="ACY61" s="148"/>
      <c r="ACZ61" s="148"/>
      <c r="ADA61" s="148"/>
      <c r="ADB61" s="148"/>
      <c r="ADC61" s="148"/>
      <c r="ADD61" s="148"/>
      <c r="ADE61" s="148"/>
      <c r="ADF61" s="148"/>
      <c r="ADG61" s="148"/>
      <c r="ADH61" s="148"/>
      <c r="ADI61" s="148"/>
      <c r="ADJ61" s="148"/>
      <c r="ADK61" s="148"/>
      <c r="ADL61" s="148"/>
      <c r="ADM61" s="148"/>
      <c r="ADN61" s="148"/>
      <c r="ADO61" s="148"/>
      <c r="ADP61" s="148"/>
      <c r="ADQ61" s="148"/>
      <c r="ADR61" s="148"/>
      <c r="ADS61" s="148"/>
      <c r="ADT61" s="148"/>
      <c r="ADU61" s="148"/>
      <c r="ADV61" s="148"/>
      <c r="ADW61" s="148"/>
      <c r="ADX61" s="148"/>
      <c r="ADY61" s="148"/>
      <c r="ADZ61" s="148"/>
      <c r="AEA61" s="148"/>
      <c r="AEB61" s="148"/>
      <c r="AEC61" s="148"/>
      <c r="AED61" s="148"/>
      <c r="AEE61" s="148"/>
      <c r="AEF61" s="148"/>
      <c r="AEG61" s="148"/>
      <c r="AEH61" s="148"/>
      <c r="AEI61" s="148"/>
      <c r="AEJ61" s="148"/>
      <c r="AEK61" s="148"/>
      <c r="AEL61" s="148"/>
      <c r="AEM61" s="148"/>
      <c r="AEN61" s="148"/>
      <c r="AEO61" s="148"/>
      <c r="AEP61" s="148"/>
      <c r="AEQ61" s="148"/>
      <c r="AER61" s="148"/>
      <c r="AES61" s="148"/>
      <c r="AET61" s="148"/>
      <c r="AEU61" s="148"/>
      <c r="AEV61" s="148"/>
      <c r="AEW61" s="148"/>
      <c r="AEX61" s="148"/>
      <c r="AEY61" s="148"/>
      <c r="AEZ61" s="148"/>
      <c r="AFA61" s="148"/>
      <c r="AFB61" s="148"/>
      <c r="AFC61" s="148"/>
      <c r="AFD61" s="148"/>
      <c r="AFE61" s="148"/>
      <c r="AFF61" s="148"/>
      <c r="AFG61" s="148"/>
      <c r="AFH61" s="148"/>
      <c r="AFI61" s="148"/>
      <c r="AFJ61" s="148"/>
      <c r="AFK61" s="148"/>
      <c r="AFL61" s="148"/>
      <c r="AFM61" s="148"/>
      <c r="AFN61" s="148"/>
      <c r="AFO61" s="148"/>
      <c r="AFP61" s="148"/>
      <c r="AFQ61" s="148"/>
      <c r="AFR61" s="148"/>
      <c r="AFS61" s="148"/>
      <c r="AFT61" s="148"/>
      <c r="AFU61" s="148"/>
      <c r="AFV61" s="148"/>
      <c r="AFW61" s="148"/>
      <c r="AFX61" s="148"/>
      <c r="AFY61" s="148"/>
      <c r="AFZ61" s="148"/>
      <c r="AGA61" s="148"/>
      <c r="AGB61" s="148"/>
      <c r="AGC61" s="148"/>
      <c r="AGD61" s="148"/>
      <c r="AGE61" s="148"/>
      <c r="AGF61" s="148"/>
      <c r="AGG61" s="148"/>
      <c r="AGH61" s="148"/>
      <c r="AGI61" s="148"/>
      <c r="AGJ61" s="148"/>
      <c r="AGK61" s="148"/>
      <c r="AGL61" s="148"/>
      <c r="AGM61" s="148"/>
      <c r="AGN61" s="148"/>
      <c r="AGO61" s="148"/>
      <c r="AGP61" s="148"/>
      <c r="AGQ61" s="148"/>
      <c r="AGR61" s="148"/>
      <c r="AGS61" s="148"/>
      <c r="AGT61" s="148"/>
      <c r="AGU61" s="148"/>
      <c r="AGV61" s="148"/>
      <c r="AGW61" s="148"/>
      <c r="AGX61" s="148"/>
      <c r="AGY61" s="148"/>
      <c r="AGZ61" s="148"/>
      <c r="AHA61" s="148"/>
      <c r="AHB61" s="148"/>
      <c r="AHC61" s="148"/>
      <c r="AHD61" s="148"/>
      <c r="AHE61" s="148"/>
      <c r="AHF61" s="148"/>
      <c r="AHG61" s="148"/>
      <c r="AHH61" s="148"/>
      <c r="AHI61" s="148"/>
      <c r="AHJ61" s="148"/>
      <c r="AHK61" s="148"/>
      <c r="AHL61" s="148"/>
      <c r="AHM61" s="148"/>
      <c r="AHN61" s="148"/>
      <c r="AHO61" s="148"/>
      <c r="AHP61" s="148"/>
      <c r="AHQ61" s="148"/>
      <c r="AHR61" s="148"/>
      <c r="AHS61" s="148"/>
      <c r="AHT61" s="148"/>
      <c r="AHU61" s="148"/>
      <c r="AHV61" s="148"/>
      <c r="AHW61" s="148"/>
      <c r="AHX61" s="148"/>
      <c r="AHY61" s="148"/>
      <c r="AHZ61" s="148"/>
      <c r="AIA61" s="148"/>
      <c r="AIB61" s="148"/>
      <c r="AIC61" s="148"/>
      <c r="AID61" s="148"/>
      <c r="AIE61" s="148"/>
      <c r="AIF61" s="148"/>
      <c r="AIG61" s="148"/>
      <c r="AIH61" s="148"/>
      <c r="AII61" s="148"/>
      <c r="AIJ61" s="148"/>
      <c r="AIK61" s="148"/>
      <c r="AIL61" s="148"/>
      <c r="AIM61" s="148"/>
      <c r="AIN61" s="148"/>
      <c r="AIO61" s="148"/>
      <c r="AIP61" s="148"/>
      <c r="AIQ61" s="148"/>
      <c r="AIR61" s="148"/>
      <c r="AIS61" s="148"/>
      <c r="AIT61" s="148"/>
      <c r="AIU61" s="148"/>
      <c r="AIV61" s="148"/>
      <c r="AIW61" s="148"/>
      <c r="AIX61" s="148"/>
      <c r="AIY61" s="148"/>
      <c r="AIZ61" s="148"/>
      <c r="AJA61" s="148"/>
      <c r="AJB61" s="148"/>
      <c r="AJC61" s="148"/>
      <c r="AJD61" s="148"/>
      <c r="AJE61" s="148"/>
      <c r="AJF61" s="148"/>
      <c r="AJG61" s="148"/>
      <c r="AJH61" s="148"/>
      <c r="AJI61" s="148"/>
      <c r="AJJ61" s="148"/>
      <c r="AJK61" s="148"/>
      <c r="AJL61" s="148"/>
      <c r="AJM61" s="148"/>
      <c r="AJN61" s="148"/>
      <c r="AJO61" s="148"/>
      <c r="AJP61" s="148"/>
      <c r="AJQ61" s="148"/>
      <c r="AJR61" s="148"/>
      <c r="AJS61" s="148"/>
      <c r="AJT61" s="148"/>
      <c r="AJU61" s="148"/>
      <c r="AJV61" s="148"/>
      <c r="AJW61" s="148"/>
      <c r="AJX61" s="148"/>
      <c r="AJY61" s="148"/>
      <c r="AJZ61" s="148"/>
      <c r="AKA61" s="148"/>
      <c r="AKB61" s="148"/>
      <c r="AKC61" s="148"/>
      <c r="AKD61" s="148"/>
      <c r="AKE61" s="148"/>
      <c r="AKF61" s="148"/>
      <c r="AKG61" s="148"/>
      <c r="AKH61" s="148"/>
      <c r="AKI61" s="148"/>
      <c r="AKJ61" s="148"/>
      <c r="AKK61" s="148"/>
      <c r="AKL61" s="148"/>
      <c r="AKM61" s="148"/>
      <c r="AKN61" s="148"/>
      <c r="AKO61" s="148"/>
      <c r="AKP61" s="148"/>
      <c r="AKQ61" s="148"/>
      <c r="AKR61" s="148"/>
      <c r="AKS61" s="148"/>
      <c r="AKT61" s="148"/>
      <c r="AKU61" s="148"/>
      <c r="AKV61" s="148"/>
      <c r="AKW61" s="148"/>
      <c r="AKX61" s="148"/>
      <c r="AKY61" s="148"/>
      <c r="AKZ61" s="148"/>
      <c r="ALA61" s="148"/>
      <c r="ALB61" s="148"/>
      <c r="ALC61" s="148"/>
      <c r="ALD61" s="148"/>
      <c r="ALE61" s="148"/>
      <c r="ALF61" s="148"/>
      <c r="ALG61" s="148"/>
      <c r="ALH61" s="148"/>
      <c r="ALI61" s="148"/>
      <c r="ALJ61" s="148"/>
      <c r="ALK61" s="148"/>
      <c r="ALL61" s="148"/>
      <c r="ALM61" s="148"/>
      <c r="ALN61" s="148"/>
      <c r="ALO61" s="148"/>
      <c r="ALP61" s="148"/>
      <c r="ALQ61" s="148"/>
      <c r="ALR61" s="148"/>
      <c r="ALS61" s="148"/>
      <c r="ALT61" s="148"/>
      <c r="ALU61" s="148"/>
      <c r="ALV61" s="148"/>
      <c r="ALW61" s="148"/>
      <c r="ALX61" s="148"/>
      <c r="ALY61" s="148"/>
      <c r="ALZ61" s="148"/>
      <c r="AMA61" s="148"/>
      <c r="AMB61" s="148"/>
      <c r="AMC61" s="148"/>
      <c r="AMD61" s="148"/>
      <c r="AME61" s="148"/>
      <c r="AMF61" s="148"/>
      <c r="AMG61" s="148"/>
      <c r="AMH61" s="148"/>
      <c r="AMI61" s="148"/>
      <c r="AMJ61" s="148"/>
      <c r="AMK61" s="148"/>
      <c r="AML61" s="148"/>
    </row>
    <row r="62" spans="1:1026" s="142" customFormat="1">
      <c r="A62" s="148" t="str">
        <f t="shared" ref="A62" si="11">CONCATENATE(I62,".",K62)</f>
        <v>LOAN.BOM_UPDATED</v>
      </c>
      <c r="B62" s="134">
        <f t="shared" si="8"/>
        <v>110058</v>
      </c>
      <c r="C62" s="155">
        <v>0</v>
      </c>
      <c r="D62" s="155">
        <v>1</v>
      </c>
      <c r="E62" s="155">
        <f t="shared" si="1"/>
        <v>100000</v>
      </c>
      <c r="F62" s="155">
        <v>100000</v>
      </c>
      <c r="G62" s="155" t="s">
        <v>34</v>
      </c>
      <c r="H62" s="155">
        <v>100000</v>
      </c>
      <c r="I62" s="148" t="s">
        <v>505</v>
      </c>
      <c r="J62" s="155">
        <f>VLOOKUP(I62,T_FSM_TYPE!$A:$B,2,0)</f>
        <v>110000</v>
      </c>
      <c r="K62" s="131" t="s">
        <v>682</v>
      </c>
      <c r="L62" s="148" t="s">
        <v>37</v>
      </c>
      <c r="M62" s="190" t="s">
        <v>682</v>
      </c>
      <c r="N62" s="145" t="str">
        <f t="shared" ref="N62" si="12">"INSERT INTO "&amp;$B$2&amp;" VALUES("&amp;B62&amp;", "&amp;C62&amp;", "&amp;D62&amp;", "&amp;E62&amp;", "&amp;F62&amp;", "&amp;G62&amp;", "&amp;H62&amp;", "&amp;J62&amp;", '"&amp;K62&amp;"', '"&amp;L62&amp;"' ,'"&amp;M62&amp;"')"</f>
        <v>INSERT INTO T_FSM_STATE VALUES(110058, 0, 1, 100000, 100000, GETDATE(), 100000, 110000, 'BOM_UPDATED', '?' ,'BOM_UPDATED')</v>
      </c>
      <c r="O62" s="148"/>
      <c r="P62" s="148"/>
      <c r="Q62" s="148"/>
      <c r="R62" s="148"/>
      <c r="S62" s="148"/>
      <c r="T62" s="148"/>
      <c r="U62" s="148"/>
      <c r="V62" s="148"/>
      <c r="W62" s="148"/>
      <c r="X62" s="148"/>
      <c r="Y62" s="148"/>
      <c r="Z62" s="148"/>
      <c r="AA62" s="148"/>
      <c r="AB62" s="148"/>
      <c r="AC62" s="148"/>
      <c r="AD62" s="148"/>
      <c r="AE62" s="148"/>
      <c r="AF62" s="148"/>
      <c r="AG62" s="148"/>
      <c r="AH62" s="148"/>
      <c r="AI62" s="148"/>
      <c r="AJ62" s="148"/>
      <c r="AK62" s="148"/>
      <c r="AL62" s="148"/>
      <c r="AM62" s="148"/>
      <c r="AN62" s="148"/>
      <c r="AO62" s="148"/>
      <c r="AP62" s="148"/>
      <c r="AQ62" s="148"/>
      <c r="AR62" s="148"/>
      <c r="AS62" s="148"/>
      <c r="AT62" s="148"/>
      <c r="AU62" s="148"/>
      <c r="AV62" s="148"/>
      <c r="AW62" s="148"/>
      <c r="AX62" s="148"/>
      <c r="AY62" s="148"/>
      <c r="AZ62" s="148"/>
      <c r="BA62" s="148"/>
      <c r="BB62" s="148"/>
      <c r="BC62" s="148"/>
      <c r="BD62" s="148"/>
      <c r="BE62" s="148"/>
      <c r="BF62" s="148"/>
      <c r="BG62" s="148"/>
      <c r="BH62" s="148"/>
      <c r="BI62" s="148"/>
      <c r="BJ62" s="148"/>
      <c r="BK62" s="148"/>
      <c r="BL62" s="148"/>
      <c r="BM62" s="148"/>
      <c r="BN62" s="148"/>
      <c r="BO62" s="148"/>
      <c r="BP62" s="148"/>
      <c r="BQ62" s="148"/>
      <c r="BR62" s="148"/>
      <c r="BS62" s="148"/>
      <c r="BT62" s="148"/>
      <c r="BU62" s="148"/>
      <c r="BV62" s="148"/>
      <c r="BW62" s="148"/>
      <c r="BX62" s="148"/>
      <c r="BY62" s="148"/>
      <c r="BZ62" s="148"/>
      <c r="CA62" s="148"/>
      <c r="CB62" s="148"/>
      <c r="CC62" s="148"/>
      <c r="CD62" s="148"/>
      <c r="CE62" s="148"/>
      <c r="CF62" s="148"/>
      <c r="CG62" s="148"/>
      <c r="CH62" s="148"/>
      <c r="CI62" s="148"/>
      <c r="CJ62" s="148"/>
      <c r="CK62" s="148"/>
      <c r="CL62" s="148"/>
      <c r="CM62" s="148"/>
      <c r="CN62" s="148"/>
      <c r="CO62" s="148"/>
      <c r="CP62" s="148"/>
      <c r="CQ62" s="148"/>
      <c r="CR62" s="148"/>
      <c r="CS62" s="148"/>
      <c r="CT62" s="148"/>
      <c r="CU62" s="148"/>
      <c r="CV62" s="148"/>
      <c r="CW62" s="148"/>
      <c r="CX62" s="148"/>
      <c r="CY62" s="148"/>
      <c r="CZ62" s="148"/>
      <c r="DA62" s="148"/>
      <c r="DB62" s="148"/>
      <c r="DC62" s="148"/>
      <c r="DD62" s="148"/>
      <c r="DE62" s="148"/>
      <c r="DF62" s="148"/>
      <c r="DG62" s="148"/>
      <c r="DH62" s="148"/>
      <c r="DI62" s="148"/>
      <c r="DJ62" s="148"/>
      <c r="DK62" s="148"/>
      <c r="DL62" s="148"/>
      <c r="DM62" s="148"/>
      <c r="DN62" s="148"/>
      <c r="DO62" s="148"/>
      <c r="DP62" s="148"/>
      <c r="DQ62" s="148"/>
      <c r="DR62" s="148"/>
      <c r="DS62" s="148"/>
      <c r="DT62" s="148"/>
      <c r="DU62" s="148"/>
      <c r="DV62" s="148"/>
      <c r="DW62" s="148"/>
      <c r="DX62" s="148"/>
      <c r="DY62" s="148"/>
      <c r="DZ62" s="148"/>
      <c r="EA62" s="148"/>
      <c r="EB62" s="148"/>
      <c r="EC62" s="148"/>
      <c r="ED62" s="148"/>
      <c r="EE62" s="148"/>
      <c r="EF62" s="148"/>
      <c r="EG62" s="148"/>
      <c r="EH62" s="148"/>
      <c r="EI62" s="148"/>
      <c r="EJ62" s="148"/>
      <c r="EK62" s="148"/>
      <c r="EL62" s="148"/>
      <c r="EM62" s="148"/>
      <c r="EN62" s="148"/>
      <c r="EO62" s="148"/>
      <c r="EP62" s="148"/>
      <c r="EQ62" s="148"/>
      <c r="ER62" s="148"/>
      <c r="ES62" s="148"/>
      <c r="ET62" s="148"/>
      <c r="EU62" s="148"/>
      <c r="EV62" s="148"/>
      <c r="EW62" s="148"/>
      <c r="EX62" s="148"/>
      <c r="EY62" s="148"/>
      <c r="EZ62" s="148"/>
      <c r="FA62" s="148"/>
      <c r="FB62" s="148"/>
      <c r="FC62" s="148"/>
      <c r="FD62" s="148"/>
      <c r="FE62" s="148"/>
      <c r="FF62" s="148"/>
      <c r="FG62" s="148"/>
      <c r="FH62" s="148"/>
      <c r="FI62" s="148"/>
      <c r="FJ62" s="148"/>
      <c r="FK62" s="148"/>
      <c r="FL62" s="148"/>
      <c r="FM62" s="148"/>
      <c r="FN62" s="148"/>
      <c r="FO62" s="148"/>
      <c r="FP62" s="148"/>
      <c r="FQ62" s="148"/>
      <c r="FR62" s="148"/>
      <c r="FS62" s="148"/>
      <c r="FT62" s="148"/>
      <c r="FU62" s="148"/>
      <c r="FV62" s="148"/>
      <c r="FW62" s="148"/>
      <c r="FX62" s="148"/>
      <c r="FY62" s="148"/>
      <c r="FZ62" s="148"/>
      <c r="GA62" s="148"/>
      <c r="GB62" s="148"/>
      <c r="GC62" s="148"/>
      <c r="GD62" s="148"/>
      <c r="GE62" s="148"/>
      <c r="GF62" s="148"/>
      <c r="GG62" s="148"/>
      <c r="GH62" s="148"/>
      <c r="GI62" s="148"/>
      <c r="GJ62" s="148"/>
      <c r="GK62" s="148"/>
      <c r="GL62" s="148"/>
      <c r="GM62" s="148"/>
      <c r="GN62" s="148"/>
      <c r="GO62" s="148"/>
      <c r="GP62" s="148"/>
      <c r="GQ62" s="148"/>
      <c r="GR62" s="148"/>
      <c r="GS62" s="148"/>
      <c r="GT62" s="148"/>
      <c r="GU62" s="148"/>
      <c r="GV62" s="148"/>
      <c r="GW62" s="148"/>
      <c r="GX62" s="148"/>
      <c r="GY62" s="148"/>
      <c r="GZ62" s="148"/>
      <c r="HA62" s="148"/>
      <c r="HB62" s="148"/>
      <c r="HC62" s="148"/>
      <c r="HD62" s="148"/>
      <c r="HE62" s="148"/>
      <c r="HF62" s="148"/>
      <c r="HG62" s="148"/>
      <c r="HH62" s="148"/>
      <c r="HI62" s="148"/>
      <c r="HJ62" s="148"/>
      <c r="HK62" s="148"/>
      <c r="HL62" s="148"/>
      <c r="HM62" s="148"/>
      <c r="HN62" s="148"/>
      <c r="HO62" s="148"/>
      <c r="HP62" s="148"/>
      <c r="HQ62" s="148"/>
      <c r="HR62" s="148"/>
      <c r="HS62" s="148"/>
      <c r="HT62" s="148"/>
      <c r="HU62" s="148"/>
      <c r="HV62" s="148"/>
      <c r="HW62" s="148"/>
      <c r="HX62" s="148"/>
      <c r="HY62" s="148"/>
      <c r="HZ62" s="148"/>
      <c r="IA62" s="148"/>
      <c r="IB62" s="148"/>
      <c r="IC62" s="148"/>
      <c r="ID62" s="148"/>
      <c r="IE62" s="148"/>
      <c r="IF62" s="148"/>
      <c r="IG62" s="148"/>
      <c r="IH62" s="148"/>
      <c r="II62" s="148"/>
      <c r="IJ62" s="148"/>
      <c r="IK62" s="148"/>
      <c r="IL62" s="148"/>
      <c r="IM62" s="148"/>
      <c r="IN62" s="148"/>
      <c r="IO62" s="148"/>
      <c r="IP62" s="148"/>
      <c r="IQ62" s="148"/>
      <c r="IR62" s="148"/>
      <c r="IS62" s="148"/>
      <c r="IT62" s="148"/>
      <c r="IU62" s="148"/>
      <c r="IV62" s="148"/>
      <c r="IW62" s="148"/>
      <c r="IX62" s="148"/>
      <c r="IY62" s="148"/>
      <c r="IZ62" s="148"/>
      <c r="JA62" s="148"/>
      <c r="JB62" s="148"/>
      <c r="JC62" s="148"/>
      <c r="JD62" s="148"/>
      <c r="JE62" s="148"/>
      <c r="JF62" s="148"/>
      <c r="JG62" s="148"/>
      <c r="JH62" s="148"/>
      <c r="JI62" s="148"/>
      <c r="JJ62" s="148"/>
      <c r="JK62" s="148"/>
      <c r="JL62" s="148"/>
      <c r="JM62" s="148"/>
      <c r="JN62" s="148"/>
      <c r="JO62" s="148"/>
      <c r="JP62" s="148"/>
      <c r="JQ62" s="148"/>
      <c r="JR62" s="148"/>
      <c r="JS62" s="148"/>
      <c r="JT62" s="148"/>
      <c r="JU62" s="148"/>
      <c r="JV62" s="148"/>
      <c r="JW62" s="148"/>
      <c r="JX62" s="148"/>
      <c r="JY62" s="148"/>
      <c r="JZ62" s="148"/>
      <c r="KA62" s="148"/>
      <c r="KB62" s="148"/>
      <c r="KC62" s="148"/>
      <c r="KD62" s="148"/>
      <c r="KE62" s="148"/>
      <c r="KF62" s="148"/>
      <c r="KG62" s="148"/>
      <c r="KH62" s="148"/>
      <c r="KI62" s="148"/>
      <c r="KJ62" s="148"/>
      <c r="KK62" s="148"/>
      <c r="KL62" s="148"/>
      <c r="KM62" s="148"/>
      <c r="KN62" s="148"/>
      <c r="KO62" s="148"/>
      <c r="KP62" s="148"/>
      <c r="KQ62" s="148"/>
      <c r="KR62" s="148"/>
      <c r="KS62" s="148"/>
      <c r="KT62" s="148"/>
      <c r="KU62" s="148"/>
      <c r="KV62" s="148"/>
      <c r="KW62" s="148"/>
      <c r="KX62" s="148"/>
      <c r="KY62" s="148"/>
      <c r="KZ62" s="148"/>
      <c r="LA62" s="148"/>
      <c r="LB62" s="148"/>
      <c r="LC62" s="148"/>
      <c r="LD62" s="148"/>
      <c r="LE62" s="148"/>
      <c r="LF62" s="148"/>
      <c r="LG62" s="148"/>
      <c r="LH62" s="148"/>
      <c r="LI62" s="148"/>
      <c r="LJ62" s="148"/>
      <c r="LK62" s="148"/>
      <c r="LL62" s="148"/>
      <c r="LM62" s="148"/>
      <c r="LN62" s="148"/>
      <c r="LO62" s="148"/>
      <c r="LP62" s="148"/>
      <c r="LQ62" s="148"/>
      <c r="LR62" s="148"/>
      <c r="LS62" s="148"/>
      <c r="LT62" s="148"/>
      <c r="LU62" s="148"/>
      <c r="LV62" s="148"/>
      <c r="LW62" s="148"/>
      <c r="LX62" s="148"/>
      <c r="LY62" s="148"/>
      <c r="LZ62" s="148"/>
      <c r="MA62" s="148"/>
      <c r="MB62" s="148"/>
      <c r="MC62" s="148"/>
      <c r="MD62" s="148"/>
      <c r="ME62" s="148"/>
      <c r="MF62" s="148"/>
      <c r="MG62" s="148"/>
      <c r="MH62" s="148"/>
      <c r="MI62" s="148"/>
      <c r="MJ62" s="148"/>
      <c r="MK62" s="148"/>
      <c r="ML62" s="148"/>
      <c r="MM62" s="148"/>
      <c r="MN62" s="148"/>
      <c r="MO62" s="148"/>
      <c r="MP62" s="148"/>
      <c r="MQ62" s="148"/>
      <c r="MR62" s="148"/>
      <c r="MS62" s="148"/>
      <c r="MT62" s="148"/>
      <c r="MU62" s="148"/>
      <c r="MV62" s="148"/>
      <c r="MW62" s="148"/>
      <c r="MX62" s="148"/>
      <c r="MY62" s="148"/>
      <c r="MZ62" s="148"/>
      <c r="NA62" s="148"/>
      <c r="NB62" s="148"/>
      <c r="NC62" s="148"/>
      <c r="ND62" s="148"/>
      <c r="NE62" s="148"/>
      <c r="NF62" s="148"/>
      <c r="NG62" s="148"/>
      <c r="NH62" s="148"/>
      <c r="NI62" s="148"/>
      <c r="NJ62" s="148"/>
      <c r="NK62" s="148"/>
      <c r="NL62" s="148"/>
      <c r="NM62" s="148"/>
      <c r="NN62" s="148"/>
      <c r="NO62" s="148"/>
      <c r="NP62" s="148"/>
      <c r="NQ62" s="148"/>
      <c r="NR62" s="148"/>
      <c r="NS62" s="148"/>
      <c r="NT62" s="148"/>
      <c r="NU62" s="148"/>
      <c r="NV62" s="148"/>
      <c r="NW62" s="148"/>
      <c r="NX62" s="148"/>
      <c r="NY62" s="148"/>
      <c r="NZ62" s="148"/>
      <c r="OA62" s="148"/>
      <c r="OB62" s="148"/>
      <c r="OC62" s="148"/>
      <c r="OD62" s="148"/>
      <c r="OE62" s="148"/>
      <c r="OF62" s="148"/>
      <c r="OG62" s="148"/>
      <c r="OH62" s="148"/>
      <c r="OI62" s="148"/>
      <c r="OJ62" s="148"/>
      <c r="OK62" s="148"/>
      <c r="OL62" s="148"/>
      <c r="OM62" s="148"/>
      <c r="ON62" s="148"/>
      <c r="OO62" s="148"/>
      <c r="OP62" s="148"/>
      <c r="OQ62" s="148"/>
      <c r="OR62" s="148"/>
      <c r="OS62" s="148"/>
      <c r="OT62" s="148"/>
      <c r="OU62" s="148"/>
      <c r="OV62" s="148"/>
      <c r="OW62" s="148"/>
      <c r="OX62" s="148"/>
      <c r="OY62" s="148"/>
      <c r="OZ62" s="148"/>
      <c r="PA62" s="148"/>
      <c r="PB62" s="148"/>
      <c r="PC62" s="148"/>
      <c r="PD62" s="148"/>
      <c r="PE62" s="148"/>
      <c r="PF62" s="148"/>
      <c r="PG62" s="148"/>
      <c r="PH62" s="148"/>
      <c r="PI62" s="148"/>
      <c r="PJ62" s="148"/>
      <c r="PK62" s="148"/>
      <c r="PL62" s="148"/>
      <c r="PM62" s="148"/>
      <c r="PN62" s="148"/>
      <c r="PO62" s="148"/>
      <c r="PP62" s="148"/>
      <c r="PQ62" s="148"/>
      <c r="PR62" s="148"/>
      <c r="PS62" s="148"/>
      <c r="PT62" s="148"/>
      <c r="PU62" s="148"/>
      <c r="PV62" s="148"/>
      <c r="PW62" s="148"/>
      <c r="PX62" s="148"/>
      <c r="PY62" s="148"/>
      <c r="PZ62" s="148"/>
      <c r="QA62" s="148"/>
      <c r="QB62" s="148"/>
      <c r="QC62" s="148"/>
      <c r="QD62" s="148"/>
      <c r="QE62" s="148"/>
      <c r="QF62" s="148"/>
      <c r="QG62" s="148"/>
      <c r="QH62" s="148"/>
      <c r="QI62" s="148"/>
      <c r="QJ62" s="148"/>
      <c r="QK62" s="148"/>
      <c r="QL62" s="148"/>
      <c r="QM62" s="148"/>
      <c r="QN62" s="148"/>
      <c r="QO62" s="148"/>
      <c r="QP62" s="148"/>
      <c r="QQ62" s="148"/>
      <c r="QR62" s="148"/>
      <c r="QS62" s="148"/>
      <c r="QT62" s="148"/>
      <c r="QU62" s="148"/>
      <c r="QV62" s="148"/>
      <c r="QW62" s="148"/>
      <c r="QX62" s="148"/>
      <c r="QY62" s="148"/>
      <c r="QZ62" s="148"/>
      <c r="RA62" s="148"/>
      <c r="RB62" s="148"/>
      <c r="RC62" s="148"/>
      <c r="RD62" s="148"/>
      <c r="RE62" s="148"/>
      <c r="RF62" s="148"/>
      <c r="RG62" s="148"/>
      <c r="RH62" s="148"/>
      <c r="RI62" s="148"/>
      <c r="RJ62" s="148"/>
      <c r="RK62" s="148"/>
      <c r="RL62" s="148"/>
      <c r="RM62" s="148"/>
      <c r="RN62" s="148"/>
      <c r="RO62" s="148"/>
      <c r="RP62" s="148"/>
      <c r="RQ62" s="148"/>
      <c r="RR62" s="148"/>
      <c r="RS62" s="148"/>
      <c r="RT62" s="148"/>
      <c r="RU62" s="148"/>
      <c r="RV62" s="148"/>
      <c r="RW62" s="148"/>
      <c r="RX62" s="148"/>
      <c r="RY62" s="148"/>
      <c r="RZ62" s="148"/>
      <c r="SA62" s="148"/>
      <c r="SB62" s="148"/>
      <c r="SC62" s="148"/>
      <c r="SD62" s="148"/>
      <c r="SE62" s="148"/>
      <c r="SF62" s="148"/>
      <c r="SG62" s="148"/>
      <c r="SH62" s="148"/>
      <c r="SI62" s="148"/>
      <c r="SJ62" s="148"/>
      <c r="SK62" s="148"/>
      <c r="SL62" s="148"/>
      <c r="SM62" s="148"/>
      <c r="SN62" s="148"/>
      <c r="SO62" s="148"/>
      <c r="SP62" s="148"/>
      <c r="SQ62" s="148"/>
      <c r="SR62" s="148"/>
      <c r="SS62" s="148"/>
      <c r="ST62" s="148"/>
      <c r="SU62" s="148"/>
      <c r="SV62" s="148"/>
      <c r="SW62" s="148"/>
      <c r="SX62" s="148"/>
      <c r="SY62" s="148"/>
      <c r="SZ62" s="148"/>
      <c r="TA62" s="148"/>
      <c r="TB62" s="148"/>
      <c r="TC62" s="148"/>
      <c r="TD62" s="148"/>
      <c r="TE62" s="148"/>
      <c r="TF62" s="148"/>
      <c r="TG62" s="148"/>
      <c r="TH62" s="148"/>
      <c r="TI62" s="148"/>
      <c r="TJ62" s="148"/>
      <c r="TK62" s="148"/>
      <c r="TL62" s="148"/>
      <c r="TM62" s="148"/>
      <c r="TN62" s="148"/>
      <c r="TO62" s="148"/>
      <c r="TP62" s="148"/>
      <c r="TQ62" s="148"/>
      <c r="TR62" s="148"/>
      <c r="TS62" s="148"/>
      <c r="TT62" s="148"/>
      <c r="TU62" s="148"/>
      <c r="TV62" s="148"/>
      <c r="TW62" s="148"/>
      <c r="TX62" s="148"/>
      <c r="TY62" s="148"/>
      <c r="TZ62" s="148"/>
      <c r="UA62" s="148"/>
      <c r="UB62" s="148"/>
      <c r="UC62" s="148"/>
      <c r="UD62" s="148"/>
      <c r="UE62" s="148"/>
      <c r="UF62" s="148"/>
      <c r="UG62" s="148"/>
      <c r="UH62" s="148"/>
      <c r="UI62" s="148"/>
      <c r="UJ62" s="148"/>
      <c r="UK62" s="148"/>
      <c r="UL62" s="148"/>
      <c r="UM62" s="148"/>
      <c r="UN62" s="148"/>
      <c r="UO62" s="148"/>
      <c r="UP62" s="148"/>
      <c r="UQ62" s="148"/>
      <c r="UR62" s="148"/>
      <c r="US62" s="148"/>
      <c r="UT62" s="148"/>
      <c r="UU62" s="148"/>
      <c r="UV62" s="148"/>
      <c r="UW62" s="148"/>
      <c r="UX62" s="148"/>
      <c r="UY62" s="148"/>
      <c r="UZ62" s="148"/>
      <c r="VA62" s="148"/>
      <c r="VB62" s="148"/>
      <c r="VC62" s="148"/>
      <c r="VD62" s="148"/>
      <c r="VE62" s="148"/>
      <c r="VF62" s="148"/>
      <c r="VG62" s="148"/>
      <c r="VH62" s="148"/>
      <c r="VI62" s="148"/>
      <c r="VJ62" s="148"/>
      <c r="VK62" s="148"/>
      <c r="VL62" s="148"/>
      <c r="VM62" s="148"/>
      <c r="VN62" s="148"/>
      <c r="VO62" s="148"/>
      <c r="VP62" s="148"/>
      <c r="VQ62" s="148"/>
      <c r="VR62" s="148"/>
      <c r="VS62" s="148"/>
      <c r="VT62" s="148"/>
      <c r="VU62" s="148"/>
      <c r="VV62" s="148"/>
      <c r="VW62" s="148"/>
      <c r="VX62" s="148"/>
      <c r="VY62" s="148"/>
      <c r="VZ62" s="148"/>
      <c r="WA62" s="148"/>
      <c r="WB62" s="148"/>
      <c r="WC62" s="148"/>
      <c r="WD62" s="148"/>
      <c r="WE62" s="148"/>
      <c r="WF62" s="148"/>
      <c r="WG62" s="148"/>
      <c r="WH62" s="148"/>
      <c r="WI62" s="148"/>
      <c r="WJ62" s="148"/>
      <c r="WK62" s="148"/>
      <c r="WL62" s="148"/>
      <c r="WM62" s="148"/>
      <c r="WN62" s="148"/>
      <c r="WO62" s="148"/>
      <c r="WP62" s="148"/>
      <c r="WQ62" s="148"/>
      <c r="WR62" s="148"/>
      <c r="WS62" s="148"/>
      <c r="WT62" s="148"/>
      <c r="WU62" s="148"/>
      <c r="WV62" s="148"/>
      <c r="WW62" s="148"/>
      <c r="WX62" s="148"/>
      <c r="WY62" s="148"/>
      <c r="WZ62" s="148"/>
      <c r="XA62" s="148"/>
      <c r="XB62" s="148"/>
      <c r="XC62" s="148"/>
      <c r="XD62" s="148"/>
      <c r="XE62" s="148"/>
      <c r="XF62" s="148"/>
      <c r="XG62" s="148"/>
      <c r="XH62" s="148"/>
      <c r="XI62" s="148"/>
      <c r="XJ62" s="148"/>
      <c r="XK62" s="148"/>
      <c r="XL62" s="148"/>
      <c r="XM62" s="148"/>
      <c r="XN62" s="148"/>
      <c r="XO62" s="148"/>
      <c r="XP62" s="148"/>
      <c r="XQ62" s="148"/>
      <c r="XR62" s="148"/>
      <c r="XS62" s="148"/>
      <c r="XT62" s="148"/>
      <c r="XU62" s="148"/>
      <c r="XV62" s="148"/>
      <c r="XW62" s="148"/>
      <c r="XX62" s="148"/>
      <c r="XY62" s="148"/>
      <c r="XZ62" s="148"/>
      <c r="YA62" s="148"/>
      <c r="YB62" s="148"/>
      <c r="YC62" s="148"/>
      <c r="YD62" s="148"/>
      <c r="YE62" s="148"/>
      <c r="YF62" s="148"/>
      <c r="YG62" s="148"/>
      <c r="YH62" s="148"/>
      <c r="YI62" s="148"/>
      <c r="YJ62" s="148"/>
      <c r="YK62" s="148"/>
      <c r="YL62" s="148"/>
      <c r="YM62" s="148"/>
      <c r="YN62" s="148"/>
      <c r="YO62" s="148"/>
      <c r="YP62" s="148"/>
      <c r="YQ62" s="148"/>
      <c r="YR62" s="148"/>
      <c r="YS62" s="148"/>
      <c r="YT62" s="148"/>
      <c r="YU62" s="148"/>
      <c r="YV62" s="148"/>
      <c r="YW62" s="148"/>
      <c r="YX62" s="148"/>
      <c r="YY62" s="148"/>
      <c r="YZ62" s="148"/>
      <c r="ZA62" s="148"/>
      <c r="ZB62" s="148"/>
      <c r="ZC62" s="148"/>
      <c r="ZD62" s="148"/>
      <c r="ZE62" s="148"/>
      <c r="ZF62" s="148"/>
      <c r="ZG62" s="148"/>
      <c r="ZH62" s="148"/>
      <c r="ZI62" s="148"/>
      <c r="ZJ62" s="148"/>
      <c r="ZK62" s="148"/>
      <c r="ZL62" s="148"/>
      <c r="ZM62" s="148"/>
      <c r="ZN62" s="148"/>
      <c r="ZO62" s="148"/>
      <c r="ZP62" s="148"/>
      <c r="ZQ62" s="148"/>
      <c r="ZR62" s="148"/>
      <c r="ZS62" s="148"/>
      <c r="ZT62" s="148"/>
      <c r="ZU62" s="148"/>
      <c r="ZV62" s="148"/>
      <c r="ZW62" s="148"/>
      <c r="ZX62" s="148"/>
      <c r="ZY62" s="148"/>
      <c r="ZZ62" s="148"/>
      <c r="AAA62" s="148"/>
      <c r="AAB62" s="148"/>
      <c r="AAC62" s="148"/>
      <c r="AAD62" s="148"/>
      <c r="AAE62" s="148"/>
      <c r="AAF62" s="148"/>
      <c r="AAG62" s="148"/>
      <c r="AAH62" s="148"/>
      <c r="AAI62" s="148"/>
      <c r="AAJ62" s="148"/>
      <c r="AAK62" s="148"/>
      <c r="AAL62" s="148"/>
      <c r="AAM62" s="148"/>
      <c r="AAN62" s="148"/>
      <c r="AAO62" s="148"/>
      <c r="AAP62" s="148"/>
      <c r="AAQ62" s="148"/>
      <c r="AAR62" s="148"/>
      <c r="AAS62" s="148"/>
      <c r="AAT62" s="148"/>
      <c r="AAU62" s="148"/>
      <c r="AAV62" s="148"/>
      <c r="AAW62" s="148"/>
      <c r="AAX62" s="148"/>
      <c r="AAY62" s="148"/>
      <c r="AAZ62" s="148"/>
      <c r="ABA62" s="148"/>
      <c r="ABB62" s="148"/>
      <c r="ABC62" s="148"/>
      <c r="ABD62" s="148"/>
      <c r="ABE62" s="148"/>
      <c r="ABF62" s="148"/>
      <c r="ABG62" s="148"/>
      <c r="ABH62" s="148"/>
      <c r="ABI62" s="148"/>
      <c r="ABJ62" s="148"/>
      <c r="ABK62" s="148"/>
      <c r="ABL62" s="148"/>
      <c r="ABM62" s="148"/>
      <c r="ABN62" s="148"/>
      <c r="ABO62" s="148"/>
      <c r="ABP62" s="148"/>
      <c r="ABQ62" s="148"/>
      <c r="ABR62" s="148"/>
      <c r="ABS62" s="148"/>
      <c r="ABT62" s="148"/>
      <c r="ABU62" s="148"/>
      <c r="ABV62" s="148"/>
      <c r="ABW62" s="148"/>
      <c r="ABX62" s="148"/>
      <c r="ABY62" s="148"/>
      <c r="ABZ62" s="148"/>
      <c r="ACA62" s="148"/>
      <c r="ACB62" s="148"/>
      <c r="ACC62" s="148"/>
      <c r="ACD62" s="148"/>
      <c r="ACE62" s="148"/>
      <c r="ACF62" s="148"/>
      <c r="ACG62" s="148"/>
      <c r="ACH62" s="148"/>
      <c r="ACI62" s="148"/>
      <c r="ACJ62" s="148"/>
      <c r="ACK62" s="148"/>
      <c r="ACL62" s="148"/>
      <c r="ACM62" s="148"/>
      <c r="ACN62" s="148"/>
      <c r="ACO62" s="148"/>
      <c r="ACP62" s="148"/>
      <c r="ACQ62" s="148"/>
      <c r="ACR62" s="148"/>
      <c r="ACS62" s="148"/>
      <c r="ACT62" s="148"/>
      <c r="ACU62" s="148"/>
      <c r="ACV62" s="148"/>
      <c r="ACW62" s="148"/>
      <c r="ACX62" s="148"/>
      <c r="ACY62" s="148"/>
      <c r="ACZ62" s="148"/>
      <c r="ADA62" s="148"/>
      <c r="ADB62" s="148"/>
      <c r="ADC62" s="148"/>
      <c r="ADD62" s="148"/>
      <c r="ADE62" s="148"/>
      <c r="ADF62" s="148"/>
      <c r="ADG62" s="148"/>
      <c r="ADH62" s="148"/>
      <c r="ADI62" s="148"/>
      <c r="ADJ62" s="148"/>
      <c r="ADK62" s="148"/>
      <c r="ADL62" s="148"/>
      <c r="ADM62" s="148"/>
      <c r="ADN62" s="148"/>
      <c r="ADO62" s="148"/>
      <c r="ADP62" s="148"/>
      <c r="ADQ62" s="148"/>
      <c r="ADR62" s="148"/>
      <c r="ADS62" s="148"/>
      <c r="ADT62" s="148"/>
      <c r="ADU62" s="148"/>
      <c r="ADV62" s="148"/>
      <c r="ADW62" s="148"/>
      <c r="ADX62" s="148"/>
      <c r="ADY62" s="148"/>
      <c r="ADZ62" s="148"/>
      <c r="AEA62" s="148"/>
      <c r="AEB62" s="148"/>
      <c r="AEC62" s="148"/>
      <c r="AED62" s="148"/>
      <c r="AEE62" s="148"/>
      <c r="AEF62" s="148"/>
      <c r="AEG62" s="148"/>
      <c r="AEH62" s="148"/>
      <c r="AEI62" s="148"/>
      <c r="AEJ62" s="148"/>
      <c r="AEK62" s="148"/>
      <c r="AEL62" s="148"/>
      <c r="AEM62" s="148"/>
      <c r="AEN62" s="148"/>
      <c r="AEO62" s="148"/>
      <c r="AEP62" s="148"/>
      <c r="AEQ62" s="148"/>
      <c r="AER62" s="148"/>
      <c r="AES62" s="148"/>
      <c r="AET62" s="148"/>
      <c r="AEU62" s="148"/>
      <c r="AEV62" s="148"/>
      <c r="AEW62" s="148"/>
      <c r="AEX62" s="148"/>
      <c r="AEY62" s="148"/>
      <c r="AEZ62" s="148"/>
      <c r="AFA62" s="148"/>
      <c r="AFB62" s="148"/>
      <c r="AFC62" s="148"/>
      <c r="AFD62" s="148"/>
      <c r="AFE62" s="148"/>
      <c r="AFF62" s="148"/>
      <c r="AFG62" s="148"/>
      <c r="AFH62" s="148"/>
      <c r="AFI62" s="148"/>
      <c r="AFJ62" s="148"/>
      <c r="AFK62" s="148"/>
      <c r="AFL62" s="148"/>
      <c r="AFM62" s="148"/>
      <c r="AFN62" s="148"/>
      <c r="AFO62" s="148"/>
      <c r="AFP62" s="148"/>
      <c r="AFQ62" s="148"/>
      <c r="AFR62" s="148"/>
      <c r="AFS62" s="148"/>
      <c r="AFT62" s="148"/>
      <c r="AFU62" s="148"/>
      <c r="AFV62" s="148"/>
      <c r="AFW62" s="148"/>
      <c r="AFX62" s="148"/>
      <c r="AFY62" s="148"/>
      <c r="AFZ62" s="148"/>
      <c r="AGA62" s="148"/>
      <c r="AGB62" s="148"/>
      <c r="AGC62" s="148"/>
      <c r="AGD62" s="148"/>
      <c r="AGE62" s="148"/>
      <c r="AGF62" s="148"/>
      <c r="AGG62" s="148"/>
      <c r="AGH62" s="148"/>
      <c r="AGI62" s="148"/>
      <c r="AGJ62" s="148"/>
      <c r="AGK62" s="148"/>
      <c r="AGL62" s="148"/>
      <c r="AGM62" s="148"/>
      <c r="AGN62" s="148"/>
      <c r="AGO62" s="148"/>
      <c r="AGP62" s="148"/>
      <c r="AGQ62" s="148"/>
      <c r="AGR62" s="148"/>
      <c r="AGS62" s="148"/>
      <c r="AGT62" s="148"/>
      <c r="AGU62" s="148"/>
      <c r="AGV62" s="148"/>
      <c r="AGW62" s="148"/>
      <c r="AGX62" s="148"/>
      <c r="AGY62" s="148"/>
      <c r="AGZ62" s="148"/>
      <c r="AHA62" s="148"/>
      <c r="AHB62" s="148"/>
      <c r="AHC62" s="148"/>
      <c r="AHD62" s="148"/>
      <c r="AHE62" s="148"/>
      <c r="AHF62" s="148"/>
      <c r="AHG62" s="148"/>
      <c r="AHH62" s="148"/>
      <c r="AHI62" s="148"/>
      <c r="AHJ62" s="148"/>
      <c r="AHK62" s="148"/>
      <c r="AHL62" s="148"/>
      <c r="AHM62" s="148"/>
      <c r="AHN62" s="148"/>
      <c r="AHO62" s="148"/>
      <c r="AHP62" s="148"/>
      <c r="AHQ62" s="148"/>
      <c r="AHR62" s="148"/>
      <c r="AHS62" s="148"/>
      <c r="AHT62" s="148"/>
      <c r="AHU62" s="148"/>
      <c r="AHV62" s="148"/>
      <c r="AHW62" s="148"/>
      <c r="AHX62" s="148"/>
      <c r="AHY62" s="148"/>
      <c r="AHZ62" s="148"/>
      <c r="AIA62" s="148"/>
      <c r="AIB62" s="148"/>
      <c r="AIC62" s="148"/>
      <c r="AID62" s="148"/>
      <c r="AIE62" s="148"/>
      <c r="AIF62" s="148"/>
      <c r="AIG62" s="148"/>
      <c r="AIH62" s="148"/>
      <c r="AII62" s="148"/>
      <c r="AIJ62" s="148"/>
      <c r="AIK62" s="148"/>
      <c r="AIL62" s="148"/>
      <c r="AIM62" s="148"/>
      <c r="AIN62" s="148"/>
      <c r="AIO62" s="148"/>
      <c r="AIP62" s="148"/>
      <c r="AIQ62" s="148"/>
      <c r="AIR62" s="148"/>
      <c r="AIS62" s="148"/>
      <c r="AIT62" s="148"/>
      <c r="AIU62" s="148"/>
      <c r="AIV62" s="148"/>
      <c r="AIW62" s="148"/>
      <c r="AIX62" s="148"/>
      <c r="AIY62" s="148"/>
      <c r="AIZ62" s="148"/>
      <c r="AJA62" s="148"/>
      <c r="AJB62" s="148"/>
      <c r="AJC62" s="148"/>
      <c r="AJD62" s="148"/>
      <c r="AJE62" s="148"/>
      <c r="AJF62" s="148"/>
      <c r="AJG62" s="148"/>
      <c r="AJH62" s="148"/>
      <c r="AJI62" s="148"/>
      <c r="AJJ62" s="148"/>
      <c r="AJK62" s="148"/>
      <c r="AJL62" s="148"/>
      <c r="AJM62" s="148"/>
      <c r="AJN62" s="148"/>
      <c r="AJO62" s="148"/>
      <c r="AJP62" s="148"/>
      <c r="AJQ62" s="148"/>
      <c r="AJR62" s="148"/>
      <c r="AJS62" s="148"/>
      <c r="AJT62" s="148"/>
      <c r="AJU62" s="148"/>
      <c r="AJV62" s="148"/>
      <c r="AJW62" s="148"/>
      <c r="AJX62" s="148"/>
      <c r="AJY62" s="148"/>
      <c r="AJZ62" s="148"/>
      <c r="AKA62" s="148"/>
      <c r="AKB62" s="148"/>
      <c r="AKC62" s="148"/>
      <c r="AKD62" s="148"/>
      <c r="AKE62" s="148"/>
      <c r="AKF62" s="148"/>
      <c r="AKG62" s="148"/>
      <c r="AKH62" s="148"/>
      <c r="AKI62" s="148"/>
      <c r="AKJ62" s="148"/>
      <c r="AKK62" s="148"/>
      <c r="AKL62" s="148"/>
      <c r="AKM62" s="148"/>
      <c r="AKN62" s="148"/>
      <c r="AKO62" s="148"/>
      <c r="AKP62" s="148"/>
      <c r="AKQ62" s="148"/>
      <c r="AKR62" s="148"/>
      <c r="AKS62" s="148"/>
      <c r="AKT62" s="148"/>
      <c r="AKU62" s="148"/>
      <c r="AKV62" s="148"/>
      <c r="AKW62" s="148"/>
      <c r="AKX62" s="148"/>
      <c r="AKY62" s="148"/>
      <c r="AKZ62" s="148"/>
      <c r="ALA62" s="148"/>
      <c r="ALB62" s="148"/>
      <c r="ALC62" s="148"/>
      <c r="ALD62" s="148"/>
      <c r="ALE62" s="148"/>
      <c r="ALF62" s="148"/>
      <c r="ALG62" s="148"/>
      <c r="ALH62" s="148"/>
      <c r="ALI62" s="148"/>
      <c r="ALJ62" s="148"/>
      <c r="ALK62" s="148"/>
      <c r="ALL62" s="148"/>
      <c r="ALM62" s="148"/>
      <c r="ALN62" s="148"/>
      <c r="ALO62" s="148"/>
      <c r="ALP62" s="148"/>
      <c r="ALQ62" s="148"/>
      <c r="ALR62" s="148"/>
      <c r="ALS62" s="148"/>
      <c r="ALT62" s="148"/>
      <c r="ALU62" s="148"/>
      <c r="ALV62" s="148"/>
      <c r="ALW62" s="148"/>
      <c r="ALX62" s="148"/>
      <c r="ALY62" s="148"/>
      <c r="ALZ62" s="148"/>
      <c r="AMA62" s="148"/>
      <c r="AMB62" s="148"/>
      <c r="AMC62" s="148"/>
      <c r="AMD62" s="148"/>
      <c r="AME62" s="148"/>
      <c r="AMF62" s="148"/>
      <c r="AMG62" s="148"/>
      <c r="AMH62" s="148"/>
      <c r="AMI62" s="148"/>
      <c r="AMJ62" s="148"/>
      <c r="AMK62" s="148"/>
      <c r="AML62" s="148"/>
    </row>
    <row r="63" spans="1:1026" s="142" customFormat="1">
      <c r="A63" s="148" t="str">
        <f t="shared" ref="A63" si="13">CONCATENATE(I63,".",K63)</f>
        <v>LOAN.SL_GENERATED</v>
      </c>
      <c r="B63" s="134">
        <f t="shared" si="8"/>
        <v>110059</v>
      </c>
      <c r="C63" s="155">
        <v>0</v>
      </c>
      <c r="D63" s="155">
        <v>1</v>
      </c>
      <c r="E63" s="155">
        <f t="shared" si="1"/>
        <v>100000</v>
      </c>
      <c r="F63" s="155">
        <v>100001</v>
      </c>
      <c r="G63" s="155" t="s">
        <v>34</v>
      </c>
      <c r="H63" s="155">
        <v>100001</v>
      </c>
      <c r="I63" s="148" t="s">
        <v>505</v>
      </c>
      <c r="J63" s="155">
        <f>VLOOKUP(I63,T_FSM_TYPE!$A:$B,2,0)</f>
        <v>110000</v>
      </c>
      <c r="K63" s="165" t="s">
        <v>689</v>
      </c>
      <c r="L63" s="148" t="s">
        <v>37</v>
      </c>
      <c r="M63" s="217" t="s">
        <v>689</v>
      </c>
      <c r="N63" s="145" t="str">
        <f t="shared" ref="N63:N77" si="14">"INSERT INTO "&amp;$B$2&amp;" VALUES("&amp;B63&amp;", "&amp;C63&amp;", "&amp;D63&amp;", "&amp;E63&amp;", "&amp;F63&amp;", "&amp;G63&amp;", "&amp;H63&amp;", "&amp;J63&amp;", '"&amp;K63&amp;"', '"&amp;L63&amp;"' ,'"&amp;M63&amp;"')"</f>
        <v>INSERT INTO T_FSM_STATE VALUES(110059, 0, 1, 100000, 100001, GETDATE(), 100001, 110000, 'SL_GENERATED', '?' ,'SL_GENERATED')</v>
      </c>
      <c r="O63" s="148"/>
      <c r="P63" s="148"/>
      <c r="Q63" s="148"/>
      <c r="R63" s="148"/>
      <c r="S63" s="148"/>
      <c r="T63" s="148"/>
      <c r="U63" s="148"/>
      <c r="V63" s="148"/>
      <c r="W63" s="148"/>
      <c r="X63" s="148"/>
      <c r="Y63" s="148"/>
      <c r="Z63" s="148"/>
      <c r="AA63" s="148"/>
      <c r="AB63" s="148"/>
      <c r="AC63" s="148"/>
      <c r="AD63" s="148"/>
      <c r="AE63" s="148"/>
      <c r="AF63" s="148"/>
      <c r="AG63" s="148"/>
      <c r="AH63" s="148"/>
      <c r="AI63" s="148"/>
      <c r="AJ63" s="148"/>
      <c r="AK63" s="148"/>
      <c r="AL63" s="148"/>
      <c r="AM63" s="148"/>
      <c r="AN63" s="148"/>
      <c r="AO63" s="148"/>
      <c r="AP63" s="148"/>
      <c r="AQ63" s="148"/>
      <c r="AR63" s="148"/>
      <c r="AS63" s="148"/>
      <c r="AT63" s="148"/>
      <c r="AU63" s="148"/>
      <c r="AV63" s="148"/>
      <c r="AW63" s="148"/>
      <c r="AX63" s="148"/>
      <c r="AY63" s="148"/>
      <c r="AZ63" s="148"/>
      <c r="BA63" s="148"/>
      <c r="BB63" s="148"/>
      <c r="BC63" s="148"/>
      <c r="BD63" s="148"/>
      <c r="BE63" s="148"/>
      <c r="BF63" s="148"/>
      <c r="BG63" s="148"/>
      <c r="BH63" s="148"/>
      <c r="BI63" s="148"/>
      <c r="BJ63" s="148"/>
      <c r="BK63" s="148"/>
      <c r="BL63" s="148"/>
      <c r="BM63" s="148"/>
      <c r="BN63" s="148"/>
      <c r="BO63" s="148"/>
      <c r="BP63" s="148"/>
      <c r="BQ63" s="148"/>
      <c r="BR63" s="148"/>
      <c r="BS63" s="148"/>
      <c r="BT63" s="148"/>
      <c r="BU63" s="148"/>
      <c r="BV63" s="148"/>
      <c r="BW63" s="148"/>
      <c r="BX63" s="148"/>
      <c r="BY63" s="148"/>
      <c r="BZ63" s="148"/>
      <c r="CA63" s="148"/>
      <c r="CB63" s="148"/>
      <c r="CC63" s="148"/>
      <c r="CD63" s="148"/>
      <c r="CE63" s="148"/>
      <c r="CF63" s="148"/>
      <c r="CG63" s="148"/>
      <c r="CH63" s="148"/>
      <c r="CI63" s="148"/>
      <c r="CJ63" s="148"/>
      <c r="CK63" s="148"/>
      <c r="CL63" s="148"/>
      <c r="CM63" s="148"/>
      <c r="CN63" s="148"/>
      <c r="CO63" s="148"/>
      <c r="CP63" s="148"/>
      <c r="CQ63" s="148"/>
      <c r="CR63" s="148"/>
      <c r="CS63" s="148"/>
      <c r="CT63" s="148"/>
      <c r="CU63" s="148"/>
      <c r="CV63" s="148"/>
      <c r="CW63" s="148"/>
      <c r="CX63" s="148"/>
      <c r="CY63" s="148"/>
      <c r="CZ63" s="148"/>
      <c r="DA63" s="148"/>
      <c r="DB63" s="148"/>
      <c r="DC63" s="148"/>
      <c r="DD63" s="148"/>
      <c r="DE63" s="148"/>
      <c r="DF63" s="148"/>
      <c r="DG63" s="148"/>
      <c r="DH63" s="148"/>
      <c r="DI63" s="148"/>
      <c r="DJ63" s="148"/>
      <c r="DK63" s="148"/>
      <c r="DL63" s="148"/>
      <c r="DM63" s="148"/>
      <c r="DN63" s="148"/>
      <c r="DO63" s="148"/>
      <c r="DP63" s="148"/>
      <c r="DQ63" s="148"/>
      <c r="DR63" s="148"/>
      <c r="DS63" s="148"/>
      <c r="DT63" s="148"/>
      <c r="DU63" s="148"/>
      <c r="DV63" s="148"/>
      <c r="DW63" s="148"/>
      <c r="DX63" s="148"/>
      <c r="DY63" s="148"/>
      <c r="DZ63" s="148"/>
      <c r="EA63" s="148"/>
      <c r="EB63" s="148"/>
      <c r="EC63" s="148"/>
      <c r="ED63" s="148"/>
      <c r="EE63" s="148"/>
      <c r="EF63" s="148"/>
      <c r="EG63" s="148"/>
      <c r="EH63" s="148"/>
      <c r="EI63" s="148"/>
      <c r="EJ63" s="148"/>
      <c r="EK63" s="148"/>
      <c r="EL63" s="148"/>
      <c r="EM63" s="148"/>
      <c r="EN63" s="148"/>
      <c r="EO63" s="148"/>
      <c r="EP63" s="148"/>
      <c r="EQ63" s="148"/>
      <c r="ER63" s="148"/>
      <c r="ES63" s="148"/>
      <c r="ET63" s="148"/>
      <c r="EU63" s="148"/>
      <c r="EV63" s="148"/>
      <c r="EW63" s="148"/>
      <c r="EX63" s="148"/>
      <c r="EY63" s="148"/>
      <c r="EZ63" s="148"/>
      <c r="FA63" s="148"/>
      <c r="FB63" s="148"/>
      <c r="FC63" s="148"/>
      <c r="FD63" s="148"/>
      <c r="FE63" s="148"/>
      <c r="FF63" s="148"/>
      <c r="FG63" s="148"/>
      <c r="FH63" s="148"/>
      <c r="FI63" s="148"/>
      <c r="FJ63" s="148"/>
      <c r="FK63" s="148"/>
      <c r="FL63" s="148"/>
      <c r="FM63" s="148"/>
      <c r="FN63" s="148"/>
      <c r="FO63" s="148"/>
      <c r="FP63" s="148"/>
      <c r="FQ63" s="148"/>
      <c r="FR63" s="148"/>
      <c r="FS63" s="148"/>
      <c r="FT63" s="148"/>
      <c r="FU63" s="148"/>
      <c r="FV63" s="148"/>
      <c r="FW63" s="148"/>
      <c r="FX63" s="148"/>
      <c r="FY63" s="148"/>
      <c r="FZ63" s="148"/>
      <c r="GA63" s="148"/>
      <c r="GB63" s="148"/>
      <c r="GC63" s="148"/>
      <c r="GD63" s="148"/>
      <c r="GE63" s="148"/>
      <c r="GF63" s="148"/>
      <c r="GG63" s="148"/>
      <c r="GH63" s="148"/>
      <c r="GI63" s="148"/>
      <c r="GJ63" s="148"/>
      <c r="GK63" s="148"/>
      <c r="GL63" s="148"/>
      <c r="GM63" s="148"/>
      <c r="GN63" s="148"/>
      <c r="GO63" s="148"/>
      <c r="GP63" s="148"/>
      <c r="GQ63" s="148"/>
      <c r="GR63" s="148"/>
      <c r="GS63" s="148"/>
      <c r="GT63" s="148"/>
      <c r="GU63" s="148"/>
      <c r="GV63" s="148"/>
      <c r="GW63" s="148"/>
      <c r="GX63" s="148"/>
      <c r="GY63" s="148"/>
      <c r="GZ63" s="148"/>
      <c r="HA63" s="148"/>
      <c r="HB63" s="148"/>
      <c r="HC63" s="148"/>
      <c r="HD63" s="148"/>
      <c r="HE63" s="148"/>
      <c r="HF63" s="148"/>
      <c r="HG63" s="148"/>
      <c r="HH63" s="148"/>
      <c r="HI63" s="148"/>
      <c r="HJ63" s="148"/>
      <c r="HK63" s="148"/>
      <c r="HL63" s="148"/>
      <c r="HM63" s="148"/>
      <c r="HN63" s="148"/>
      <c r="HO63" s="148"/>
      <c r="HP63" s="148"/>
      <c r="HQ63" s="148"/>
      <c r="HR63" s="148"/>
      <c r="HS63" s="148"/>
      <c r="HT63" s="148"/>
      <c r="HU63" s="148"/>
      <c r="HV63" s="148"/>
      <c r="HW63" s="148"/>
      <c r="HX63" s="148"/>
      <c r="HY63" s="148"/>
      <c r="HZ63" s="148"/>
      <c r="IA63" s="148"/>
      <c r="IB63" s="148"/>
      <c r="IC63" s="148"/>
      <c r="ID63" s="148"/>
      <c r="IE63" s="148"/>
      <c r="IF63" s="148"/>
      <c r="IG63" s="148"/>
      <c r="IH63" s="148"/>
      <c r="II63" s="148"/>
      <c r="IJ63" s="148"/>
      <c r="IK63" s="148"/>
      <c r="IL63" s="148"/>
      <c r="IM63" s="148"/>
      <c r="IN63" s="148"/>
      <c r="IO63" s="148"/>
      <c r="IP63" s="148"/>
      <c r="IQ63" s="148"/>
      <c r="IR63" s="148"/>
      <c r="IS63" s="148"/>
      <c r="IT63" s="148"/>
      <c r="IU63" s="148"/>
      <c r="IV63" s="148"/>
      <c r="IW63" s="148"/>
      <c r="IX63" s="148"/>
      <c r="IY63" s="148"/>
      <c r="IZ63" s="148"/>
      <c r="JA63" s="148"/>
      <c r="JB63" s="148"/>
      <c r="JC63" s="148"/>
      <c r="JD63" s="148"/>
      <c r="JE63" s="148"/>
      <c r="JF63" s="148"/>
      <c r="JG63" s="148"/>
      <c r="JH63" s="148"/>
      <c r="JI63" s="148"/>
      <c r="JJ63" s="148"/>
      <c r="JK63" s="148"/>
      <c r="JL63" s="148"/>
      <c r="JM63" s="148"/>
      <c r="JN63" s="148"/>
      <c r="JO63" s="148"/>
      <c r="JP63" s="148"/>
      <c r="JQ63" s="148"/>
      <c r="JR63" s="148"/>
      <c r="JS63" s="148"/>
      <c r="JT63" s="148"/>
      <c r="JU63" s="148"/>
      <c r="JV63" s="148"/>
      <c r="JW63" s="148"/>
      <c r="JX63" s="148"/>
      <c r="JY63" s="148"/>
      <c r="JZ63" s="148"/>
      <c r="KA63" s="148"/>
      <c r="KB63" s="148"/>
      <c r="KC63" s="148"/>
      <c r="KD63" s="148"/>
      <c r="KE63" s="148"/>
      <c r="KF63" s="148"/>
      <c r="KG63" s="148"/>
      <c r="KH63" s="148"/>
      <c r="KI63" s="148"/>
      <c r="KJ63" s="148"/>
      <c r="KK63" s="148"/>
      <c r="KL63" s="148"/>
      <c r="KM63" s="148"/>
      <c r="KN63" s="148"/>
      <c r="KO63" s="148"/>
      <c r="KP63" s="148"/>
      <c r="KQ63" s="148"/>
      <c r="KR63" s="148"/>
      <c r="KS63" s="148"/>
      <c r="KT63" s="148"/>
      <c r="KU63" s="148"/>
      <c r="KV63" s="148"/>
      <c r="KW63" s="148"/>
      <c r="KX63" s="148"/>
      <c r="KY63" s="148"/>
      <c r="KZ63" s="148"/>
      <c r="LA63" s="148"/>
      <c r="LB63" s="148"/>
      <c r="LC63" s="148"/>
      <c r="LD63" s="148"/>
      <c r="LE63" s="148"/>
      <c r="LF63" s="148"/>
      <c r="LG63" s="148"/>
      <c r="LH63" s="148"/>
      <c r="LI63" s="148"/>
      <c r="LJ63" s="148"/>
      <c r="LK63" s="148"/>
      <c r="LL63" s="148"/>
      <c r="LM63" s="148"/>
      <c r="LN63" s="148"/>
      <c r="LO63" s="148"/>
      <c r="LP63" s="148"/>
      <c r="LQ63" s="148"/>
      <c r="LR63" s="148"/>
      <c r="LS63" s="148"/>
      <c r="LT63" s="148"/>
      <c r="LU63" s="148"/>
      <c r="LV63" s="148"/>
      <c r="LW63" s="148"/>
      <c r="LX63" s="148"/>
      <c r="LY63" s="148"/>
      <c r="LZ63" s="148"/>
      <c r="MA63" s="148"/>
      <c r="MB63" s="148"/>
      <c r="MC63" s="148"/>
      <c r="MD63" s="148"/>
      <c r="ME63" s="148"/>
      <c r="MF63" s="148"/>
      <c r="MG63" s="148"/>
      <c r="MH63" s="148"/>
      <c r="MI63" s="148"/>
      <c r="MJ63" s="148"/>
      <c r="MK63" s="148"/>
      <c r="ML63" s="148"/>
      <c r="MM63" s="148"/>
      <c r="MN63" s="148"/>
      <c r="MO63" s="148"/>
      <c r="MP63" s="148"/>
      <c r="MQ63" s="148"/>
      <c r="MR63" s="148"/>
      <c r="MS63" s="148"/>
      <c r="MT63" s="148"/>
      <c r="MU63" s="148"/>
      <c r="MV63" s="148"/>
      <c r="MW63" s="148"/>
      <c r="MX63" s="148"/>
      <c r="MY63" s="148"/>
      <c r="MZ63" s="148"/>
      <c r="NA63" s="148"/>
      <c r="NB63" s="148"/>
      <c r="NC63" s="148"/>
      <c r="ND63" s="148"/>
      <c r="NE63" s="148"/>
      <c r="NF63" s="148"/>
      <c r="NG63" s="148"/>
      <c r="NH63" s="148"/>
      <c r="NI63" s="148"/>
      <c r="NJ63" s="148"/>
      <c r="NK63" s="148"/>
      <c r="NL63" s="148"/>
      <c r="NM63" s="148"/>
      <c r="NN63" s="148"/>
      <c r="NO63" s="148"/>
      <c r="NP63" s="148"/>
      <c r="NQ63" s="148"/>
      <c r="NR63" s="148"/>
      <c r="NS63" s="148"/>
      <c r="NT63" s="148"/>
      <c r="NU63" s="148"/>
      <c r="NV63" s="148"/>
      <c r="NW63" s="148"/>
      <c r="NX63" s="148"/>
      <c r="NY63" s="148"/>
      <c r="NZ63" s="148"/>
      <c r="OA63" s="148"/>
      <c r="OB63" s="148"/>
      <c r="OC63" s="148"/>
      <c r="OD63" s="148"/>
      <c r="OE63" s="148"/>
      <c r="OF63" s="148"/>
      <c r="OG63" s="148"/>
      <c r="OH63" s="148"/>
      <c r="OI63" s="148"/>
      <c r="OJ63" s="148"/>
      <c r="OK63" s="148"/>
      <c r="OL63" s="148"/>
      <c r="OM63" s="148"/>
      <c r="ON63" s="148"/>
      <c r="OO63" s="148"/>
      <c r="OP63" s="148"/>
      <c r="OQ63" s="148"/>
      <c r="OR63" s="148"/>
      <c r="OS63" s="148"/>
      <c r="OT63" s="148"/>
      <c r="OU63" s="148"/>
      <c r="OV63" s="148"/>
      <c r="OW63" s="148"/>
      <c r="OX63" s="148"/>
      <c r="OY63" s="148"/>
      <c r="OZ63" s="148"/>
      <c r="PA63" s="148"/>
      <c r="PB63" s="148"/>
      <c r="PC63" s="148"/>
      <c r="PD63" s="148"/>
      <c r="PE63" s="148"/>
      <c r="PF63" s="148"/>
      <c r="PG63" s="148"/>
      <c r="PH63" s="148"/>
      <c r="PI63" s="148"/>
      <c r="PJ63" s="148"/>
      <c r="PK63" s="148"/>
      <c r="PL63" s="148"/>
      <c r="PM63" s="148"/>
      <c r="PN63" s="148"/>
      <c r="PO63" s="148"/>
      <c r="PP63" s="148"/>
      <c r="PQ63" s="148"/>
      <c r="PR63" s="148"/>
      <c r="PS63" s="148"/>
      <c r="PT63" s="148"/>
      <c r="PU63" s="148"/>
      <c r="PV63" s="148"/>
      <c r="PW63" s="148"/>
      <c r="PX63" s="148"/>
      <c r="PY63" s="148"/>
      <c r="PZ63" s="148"/>
      <c r="QA63" s="148"/>
      <c r="QB63" s="148"/>
      <c r="QC63" s="148"/>
      <c r="QD63" s="148"/>
      <c r="QE63" s="148"/>
      <c r="QF63" s="148"/>
      <c r="QG63" s="148"/>
      <c r="QH63" s="148"/>
      <c r="QI63" s="148"/>
      <c r="QJ63" s="148"/>
      <c r="QK63" s="148"/>
      <c r="QL63" s="148"/>
      <c r="QM63" s="148"/>
      <c r="QN63" s="148"/>
      <c r="QO63" s="148"/>
      <c r="QP63" s="148"/>
      <c r="QQ63" s="148"/>
      <c r="QR63" s="148"/>
      <c r="QS63" s="148"/>
      <c r="QT63" s="148"/>
      <c r="QU63" s="148"/>
      <c r="QV63" s="148"/>
      <c r="QW63" s="148"/>
      <c r="QX63" s="148"/>
      <c r="QY63" s="148"/>
      <c r="QZ63" s="148"/>
      <c r="RA63" s="148"/>
      <c r="RB63" s="148"/>
      <c r="RC63" s="148"/>
      <c r="RD63" s="148"/>
      <c r="RE63" s="148"/>
      <c r="RF63" s="148"/>
      <c r="RG63" s="148"/>
      <c r="RH63" s="148"/>
      <c r="RI63" s="148"/>
      <c r="RJ63" s="148"/>
      <c r="RK63" s="148"/>
      <c r="RL63" s="148"/>
      <c r="RM63" s="148"/>
      <c r="RN63" s="148"/>
      <c r="RO63" s="148"/>
      <c r="RP63" s="148"/>
      <c r="RQ63" s="148"/>
      <c r="RR63" s="148"/>
      <c r="RS63" s="148"/>
      <c r="RT63" s="148"/>
      <c r="RU63" s="148"/>
      <c r="RV63" s="148"/>
      <c r="RW63" s="148"/>
      <c r="RX63" s="148"/>
      <c r="RY63" s="148"/>
      <c r="RZ63" s="148"/>
      <c r="SA63" s="148"/>
      <c r="SB63" s="148"/>
      <c r="SC63" s="148"/>
      <c r="SD63" s="148"/>
      <c r="SE63" s="148"/>
      <c r="SF63" s="148"/>
      <c r="SG63" s="148"/>
      <c r="SH63" s="148"/>
      <c r="SI63" s="148"/>
      <c r="SJ63" s="148"/>
      <c r="SK63" s="148"/>
      <c r="SL63" s="148"/>
      <c r="SM63" s="148"/>
      <c r="SN63" s="148"/>
      <c r="SO63" s="148"/>
      <c r="SP63" s="148"/>
      <c r="SQ63" s="148"/>
      <c r="SR63" s="148"/>
      <c r="SS63" s="148"/>
      <c r="ST63" s="148"/>
      <c r="SU63" s="148"/>
      <c r="SV63" s="148"/>
      <c r="SW63" s="148"/>
      <c r="SX63" s="148"/>
      <c r="SY63" s="148"/>
      <c r="SZ63" s="148"/>
      <c r="TA63" s="148"/>
      <c r="TB63" s="148"/>
      <c r="TC63" s="148"/>
      <c r="TD63" s="148"/>
      <c r="TE63" s="148"/>
      <c r="TF63" s="148"/>
      <c r="TG63" s="148"/>
      <c r="TH63" s="148"/>
      <c r="TI63" s="148"/>
      <c r="TJ63" s="148"/>
      <c r="TK63" s="148"/>
      <c r="TL63" s="148"/>
      <c r="TM63" s="148"/>
      <c r="TN63" s="148"/>
      <c r="TO63" s="148"/>
      <c r="TP63" s="148"/>
      <c r="TQ63" s="148"/>
      <c r="TR63" s="148"/>
      <c r="TS63" s="148"/>
      <c r="TT63" s="148"/>
      <c r="TU63" s="148"/>
      <c r="TV63" s="148"/>
      <c r="TW63" s="148"/>
      <c r="TX63" s="148"/>
      <c r="TY63" s="148"/>
      <c r="TZ63" s="148"/>
      <c r="UA63" s="148"/>
      <c r="UB63" s="148"/>
      <c r="UC63" s="148"/>
      <c r="UD63" s="148"/>
      <c r="UE63" s="148"/>
      <c r="UF63" s="148"/>
      <c r="UG63" s="148"/>
      <c r="UH63" s="148"/>
      <c r="UI63" s="148"/>
      <c r="UJ63" s="148"/>
      <c r="UK63" s="148"/>
      <c r="UL63" s="148"/>
      <c r="UM63" s="148"/>
      <c r="UN63" s="148"/>
      <c r="UO63" s="148"/>
      <c r="UP63" s="148"/>
      <c r="UQ63" s="148"/>
      <c r="UR63" s="148"/>
      <c r="US63" s="148"/>
      <c r="UT63" s="148"/>
      <c r="UU63" s="148"/>
      <c r="UV63" s="148"/>
      <c r="UW63" s="148"/>
      <c r="UX63" s="148"/>
      <c r="UY63" s="148"/>
      <c r="UZ63" s="148"/>
      <c r="VA63" s="148"/>
      <c r="VB63" s="148"/>
      <c r="VC63" s="148"/>
      <c r="VD63" s="148"/>
      <c r="VE63" s="148"/>
      <c r="VF63" s="148"/>
      <c r="VG63" s="148"/>
      <c r="VH63" s="148"/>
      <c r="VI63" s="148"/>
      <c r="VJ63" s="148"/>
      <c r="VK63" s="148"/>
      <c r="VL63" s="148"/>
      <c r="VM63" s="148"/>
      <c r="VN63" s="148"/>
      <c r="VO63" s="148"/>
      <c r="VP63" s="148"/>
      <c r="VQ63" s="148"/>
      <c r="VR63" s="148"/>
      <c r="VS63" s="148"/>
      <c r="VT63" s="148"/>
      <c r="VU63" s="148"/>
      <c r="VV63" s="148"/>
      <c r="VW63" s="148"/>
      <c r="VX63" s="148"/>
      <c r="VY63" s="148"/>
      <c r="VZ63" s="148"/>
      <c r="WA63" s="148"/>
      <c r="WB63" s="148"/>
      <c r="WC63" s="148"/>
      <c r="WD63" s="148"/>
      <c r="WE63" s="148"/>
      <c r="WF63" s="148"/>
      <c r="WG63" s="148"/>
      <c r="WH63" s="148"/>
      <c r="WI63" s="148"/>
      <c r="WJ63" s="148"/>
      <c r="WK63" s="148"/>
      <c r="WL63" s="148"/>
      <c r="WM63" s="148"/>
      <c r="WN63" s="148"/>
      <c r="WO63" s="148"/>
      <c r="WP63" s="148"/>
      <c r="WQ63" s="148"/>
      <c r="WR63" s="148"/>
      <c r="WS63" s="148"/>
      <c r="WT63" s="148"/>
      <c r="WU63" s="148"/>
      <c r="WV63" s="148"/>
      <c r="WW63" s="148"/>
      <c r="WX63" s="148"/>
      <c r="WY63" s="148"/>
      <c r="WZ63" s="148"/>
      <c r="XA63" s="148"/>
      <c r="XB63" s="148"/>
      <c r="XC63" s="148"/>
      <c r="XD63" s="148"/>
      <c r="XE63" s="148"/>
      <c r="XF63" s="148"/>
      <c r="XG63" s="148"/>
      <c r="XH63" s="148"/>
      <c r="XI63" s="148"/>
      <c r="XJ63" s="148"/>
      <c r="XK63" s="148"/>
      <c r="XL63" s="148"/>
      <c r="XM63" s="148"/>
      <c r="XN63" s="148"/>
      <c r="XO63" s="148"/>
      <c r="XP63" s="148"/>
      <c r="XQ63" s="148"/>
      <c r="XR63" s="148"/>
      <c r="XS63" s="148"/>
      <c r="XT63" s="148"/>
      <c r="XU63" s="148"/>
      <c r="XV63" s="148"/>
      <c r="XW63" s="148"/>
      <c r="XX63" s="148"/>
      <c r="XY63" s="148"/>
      <c r="XZ63" s="148"/>
      <c r="YA63" s="148"/>
      <c r="YB63" s="148"/>
      <c r="YC63" s="148"/>
      <c r="YD63" s="148"/>
      <c r="YE63" s="148"/>
      <c r="YF63" s="148"/>
      <c r="YG63" s="148"/>
      <c r="YH63" s="148"/>
      <c r="YI63" s="148"/>
      <c r="YJ63" s="148"/>
      <c r="YK63" s="148"/>
      <c r="YL63" s="148"/>
      <c r="YM63" s="148"/>
      <c r="YN63" s="148"/>
      <c r="YO63" s="148"/>
      <c r="YP63" s="148"/>
      <c r="YQ63" s="148"/>
      <c r="YR63" s="148"/>
      <c r="YS63" s="148"/>
      <c r="YT63" s="148"/>
      <c r="YU63" s="148"/>
      <c r="YV63" s="148"/>
      <c r="YW63" s="148"/>
      <c r="YX63" s="148"/>
      <c r="YY63" s="148"/>
      <c r="YZ63" s="148"/>
      <c r="ZA63" s="148"/>
      <c r="ZB63" s="148"/>
      <c r="ZC63" s="148"/>
      <c r="ZD63" s="148"/>
      <c r="ZE63" s="148"/>
      <c r="ZF63" s="148"/>
      <c r="ZG63" s="148"/>
      <c r="ZH63" s="148"/>
      <c r="ZI63" s="148"/>
      <c r="ZJ63" s="148"/>
      <c r="ZK63" s="148"/>
      <c r="ZL63" s="148"/>
      <c r="ZM63" s="148"/>
      <c r="ZN63" s="148"/>
      <c r="ZO63" s="148"/>
      <c r="ZP63" s="148"/>
      <c r="ZQ63" s="148"/>
      <c r="ZR63" s="148"/>
      <c r="ZS63" s="148"/>
      <c r="ZT63" s="148"/>
      <c r="ZU63" s="148"/>
      <c r="ZV63" s="148"/>
      <c r="ZW63" s="148"/>
      <c r="ZX63" s="148"/>
      <c r="ZY63" s="148"/>
      <c r="ZZ63" s="148"/>
      <c r="AAA63" s="148"/>
      <c r="AAB63" s="148"/>
      <c r="AAC63" s="148"/>
      <c r="AAD63" s="148"/>
      <c r="AAE63" s="148"/>
      <c r="AAF63" s="148"/>
      <c r="AAG63" s="148"/>
      <c r="AAH63" s="148"/>
      <c r="AAI63" s="148"/>
      <c r="AAJ63" s="148"/>
      <c r="AAK63" s="148"/>
      <c r="AAL63" s="148"/>
      <c r="AAM63" s="148"/>
      <c r="AAN63" s="148"/>
      <c r="AAO63" s="148"/>
      <c r="AAP63" s="148"/>
      <c r="AAQ63" s="148"/>
      <c r="AAR63" s="148"/>
      <c r="AAS63" s="148"/>
      <c r="AAT63" s="148"/>
      <c r="AAU63" s="148"/>
      <c r="AAV63" s="148"/>
      <c r="AAW63" s="148"/>
      <c r="AAX63" s="148"/>
      <c r="AAY63" s="148"/>
      <c r="AAZ63" s="148"/>
      <c r="ABA63" s="148"/>
      <c r="ABB63" s="148"/>
      <c r="ABC63" s="148"/>
      <c r="ABD63" s="148"/>
      <c r="ABE63" s="148"/>
      <c r="ABF63" s="148"/>
      <c r="ABG63" s="148"/>
      <c r="ABH63" s="148"/>
      <c r="ABI63" s="148"/>
      <c r="ABJ63" s="148"/>
      <c r="ABK63" s="148"/>
      <c r="ABL63" s="148"/>
      <c r="ABM63" s="148"/>
      <c r="ABN63" s="148"/>
      <c r="ABO63" s="148"/>
      <c r="ABP63" s="148"/>
      <c r="ABQ63" s="148"/>
      <c r="ABR63" s="148"/>
      <c r="ABS63" s="148"/>
      <c r="ABT63" s="148"/>
      <c r="ABU63" s="148"/>
      <c r="ABV63" s="148"/>
      <c r="ABW63" s="148"/>
      <c r="ABX63" s="148"/>
      <c r="ABY63" s="148"/>
      <c r="ABZ63" s="148"/>
      <c r="ACA63" s="148"/>
      <c r="ACB63" s="148"/>
      <c r="ACC63" s="148"/>
      <c r="ACD63" s="148"/>
      <c r="ACE63" s="148"/>
      <c r="ACF63" s="148"/>
      <c r="ACG63" s="148"/>
      <c r="ACH63" s="148"/>
      <c r="ACI63" s="148"/>
      <c r="ACJ63" s="148"/>
      <c r="ACK63" s="148"/>
      <c r="ACL63" s="148"/>
      <c r="ACM63" s="148"/>
      <c r="ACN63" s="148"/>
      <c r="ACO63" s="148"/>
      <c r="ACP63" s="148"/>
      <c r="ACQ63" s="148"/>
      <c r="ACR63" s="148"/>
      <c r="ACS63" s="148"/>
      <c r="ACT63" s="148"/>
      <c r="ACU63" s="148"/>
      <c r="ACV63" s="148"/>
      <c r="ACW63" s="148"/>
      <c r="ACX63" s="148"/>
      <c r="ACY63" s="148"/>
      <c r="ACZ63" s="148"/>
      <c r="ADA63" s="148"/>
      <c r="ADB63" s="148"/>
      <c r="ADC63" s="148"/>
      <c r="ADD63" s="148"/>
      <c r="ADE63" s="148"/>
      <c r="ADF63" s="148"/>
      <c r="ADG63" s="148"/>
      <c r="ADH63" s="148"/>
      <c r="ADI63" s="148"/>
      <c r="ADJ63" s="148"/>
      <c r="ADK63" s="148"/>
      <c r="ADL63" s="148"/>
      <c r="ADM63" s="148"/>
      <c r="ADN63" s="148"/>
      <c r="ADO63" s="148"/>
      <c r="ADP63" s="148"/>
      <c r="ADQ63" s="148"/>
      <c r="ADR63" s="148"/>
      <c r="ADS63" s="148"/>
      <c r="ADT63" s="148"/>
      <c r="ADU63" s="148"/>
      <c r="ADV63" s="148"/>
      <c r="ADW63" s="148"/>
      <c r="ADX63" s="148"/>
      <c r="ADY63" s="148"/>
      <c r="ADZ63" s="148"/>
      <c r="AEA63" s="148"/>
      <c r="AEB63" s="148"/>
      <c r="AEC63" s="148"/>
      <c r="AED63" s="148"/>
      <c r="AEE63" s="148"/>
      <c r="AEF63" s="148"/>
      <c r="AEG63" s="148"/>
      <c r="AEH63" s="148"/>
      <c r="AEI63" s="148"/>
      <c r="AEJ63" s="148"/>
      <c r="AEK63" s="148"/>
      <c r="AEL63" s="148"/>
      <c r="AEM63" s="148"/>
      <c r="AEN63" s="148"/>
      <c r="AEO63" s="148"/>
      <c r="AEP63" s="148"/>
      <c r="AEQ63" s="148"/>
      <c r="AER63" s="148"/>
      <c r="AES63" s="148"/>
      <c r="AET63" s="148"/>
      <c r="AEU63" s="148"/>
      <c r="AEV63" s="148"/>
      <c r="AEW63" s="148"/>
      <c r="AEX63" s="148"/>
      <c r="AEY63" s="148"/>
      <c r="AEZ63" s="148"/>
      <c r="AFA63" s="148"/>
      <c r="AFB63" s="148"/>
      <c r="AFC63" s="148"/>
      <c r="AFD63" s="148"/>
      <c r="AFE63" s="148"/>
      <c r="AFF63" s="148"/>
      <c r="AFG63" s="148"/>
      <c r="AFH63" s="148"/>
      <c r="AFI63" s="148"/>
      <c r="AFJ63" s="148"/>
      <c r="AFK63" s="148"/>
      <c r="AFL63" s="148"/>
      <c r="AFM63" s="148"/>
      <c r="AFN63" s="148"/>
      <c r="AFO63" s="148"/>
      <c r="AFP63" s="148"/>
      <c r="AFQ63" s="148"/>
      <c r="AFR63" s="148"/>
      <c r="AFS63" s="148"/>
      <c r="AFT63" s="148"/>
      <c r="AFU63" s="148"/>
      <c r="AFV63" s="148"/>
      <c r="AFW63" s="148"/>
      <c r="AFX63" s="148"/>
      <c r="AFY63" s="148"/>
      <c r="AFZ63" s="148"/>
      <c r="AGA63" s="148"/>
      <c r="AGB63" s="148"/>
      <c r="AGC63" s="148"/>
      <c r="AGD63" s="148"/>
      <c r="AGE63" s="148"/>
      <c r="AGF63" s="148"/>
      <c r="AGG63" s="148"/>
      <c r="AGH63" s="148"/>
      <c r="AGI63" s="148"/>
      <c r="AGJ63" s="148"/>
      <c r="AGK63" s="148"/>
      <c r="AGL63" s="148"/>
      <c r="AGM63" s="148"/>
      <c r="AGN63" s="148"/>
      <c r="AGO63" s="148"/>
      <c r="AGP63" s="148"/>
      <c r="AGQ63" s="148"/>
      <c r="AGR63" s="148"/>
      <c r="AGS63" s="148"/>
      <c r="AGT63" s="148"/>
      <c r="AGU63" s="148"/>
      <c r="AGV63" s="148"/>
      <c r="AGW63" s="148"/>
      <c r="AGX63" s="148"/>
      <c r="AGY63" s="148"/>
      <c r="AGZ63" s="148"/>
      <c r="AHA63" s="148"/>
      <c r="AHB63" s="148"/>
      <c r="AHC63" s="148"/>
      <c r="AHD63" s="148"/>
      <c r="AHE63" s="148"/>
      <c r="AHF63" s="148"/>
      <c r="AHG63" s="148"/>
      <c r="AHH63" s="148"/>
      <c r="AHI63" s="148"/>
      <c r="AHJ63" s="148"/>
      <c r="AHK63" s="148"/>
      <c r="AHL63" s="148"/>
      <c r="AHM63" s="148"/>
      <c r="AHN63" s="148"/>
      <c r="AHO63" s="148"/>
      <c r="AHP63" s="148"/>
      <c r="AHQ63" s="148"/>
      <c r="AHR63" s="148"/>
      <c r="AHS63" s="148"/>
      <c r="AHT63" s="148"/>
      <c r="AHU63" s="148"/>
      <c r="AHV63" s="148"/>
      <c r="AHW63" s="148"/>
      <c r="AHX63" s="148"/>
      <c r="AHY63" s="148"/>
      <c r="AHZ63" s="148"/>
      <c r="AIA63" s="148"/>
      <c r="AIB63" s="148"/>
      <c r="AIC63" s="148"/>
      <c r="AID63" s="148"/>
      <c r="AIE63" s="148"/>
      <c r="AIF63" s="148"/>
      <c r="AIG63" s="148"/>
      <c r="AIH63" s="148"/>
      <c r="AII63" s="148"/>
      <c r="AIJ63" s="148"/>
      <c r="AIK63" s="148"/>
      <c r="AIL63" s="148"/>
      <c r="AIM63" s="148"/>
      <c r="AIN63" s="148"/>
      <c r="AIO63" s="148"/>
      <c r="AIP63" s="148"/>
      <c r="AIQ63" s="148"/>
      <c r="AIR63" s="148"/>
      <c r="AIS63" s="148"/>
      <c r="AIT63" s="148"/>
      <c r="AIU63" s="148"/>
      <c r="AIV63" s="148"/>
      <c r="AIW63" s="148"/>
      <c r="AIX63" s="148"/>
      <c r="AIY63" s="148"/>
      <c r="AIZ63" s="148"/>
      <c r="AJA63" s="148"/>
      <c r="AJB63" s="148"/>
      <c r="AJC63" s="148"/>
      <c r="AJD63" s="148"/>
      <c r="AJE63" s="148"/>
      <c r="AJF63" s="148"/>
      <c r="AJG63" s="148"/>
      <c r="AJH63" s="148"/>
      <c r="AJI63" s="148"/>
      <c r="AJJ63" s="148"/>
      <c r="AJK63" s="148"/>
      <c r="AJL63" s="148"/>
      <c r="AJM63" s="148"/>
      <c r="AJN63" s="148"/>
      <c r="AJO63" s="148"/>
      <c r="AJP63" s="148"/>
      <c r="AJQ63" s="148"/>
      <c r="AJR63" s="148"/>
      <c r="AJS63" s="148"/>
      <c r="AJT63" s="148"/>
      <c r="AJU63" s="148"/>
      <c r="AJV63" s="148"/>
      <c r="AJW63" s="148"/>
      <c r="AJX63" s="148"/>
      <c r="AJY63" s="148"/>
      <c r="AJZ63" s="148"/>
      <c r="AKA63" s="148"/>
      <c r="AKB63" s="148"/>
      <c r="AKC63" s="148"/>
      <c r="AKD63" s="148"/>
      <c r="AKE63" s="148"/>
      <c r="AKF63" s="148"/>
      <c r="AKG63" s="148"/>
      <c r="AKH63" s="148"/>
      <c r="AKI63" s="148"/>
      <c r="AKJ63" s="148"/>
      <c r="AKK63" s="148"/>
      <c r="AKL63" s="148"/>
      <c r="AKM63" s="148"/>
      <c r="AKN63" s="148"/>
      <c r="AKO63" s="148"/>
      <c r="AKP63" s="148"/>
      <c r="AKQ63" s="148"/>
      <c r="AKR63" s="148"/>
      <c r="AKS63" s="148"/>
      <c r="AKT63" s="148"/>
      <c r="AKU63" s="148"/>
      <c r="AKV63" s="148"/>
      <c r="AKW63" s="148"/>
      <c r="AKX63" s="148"/>
      <c r="AKY63" s="148"/>
      <c r="AKZ63" s="148"/>
      <c r="ALA63" s="148"/>
      <c r="ALB63" s="148"/>
      <c r="ALC63" s="148"/>
      <c r="ALD63" s="148"/>
      <c r="ALE63" s="148"/>
      <c r="ALF63" s="148"/>
      <c r="ALG63" s="148"/>
      <c r="ALH63" s="148"/>
      <c r="ALI63" s="148"/>
      <c r="ALJ63" s="148"/>
      <c r="ALK63" s="148"/>
      <c r="ALL63" s="148"/>
      <c r="ALM63" s="148"/>
      <c r="ALN63" s="148"/>
      <c r="ALO63" s="148"/>
      <c r="ALP63" s="148"/>
      <c r="ALQ63" s="148"/>
      <c r="ALR63" s="148"/>
      <c r="ALS63" s="148"/>
      <c r="ALT63" s="148"/>
      <c r="ALU63" s="148"/>
      <c r="ALV63" s="148"/>
      <c r="ALW63" s="148"/>
      <c r="ALX63" s="148"/>
      <c r="ALY63" s="148"/>
      <c r="ALZ63" s="148"/>
      <c r="AMA63" s="148"/>
      <c r="AMB63" s="148"/>
      <c r="AMC63" s="148"/>
      <c r="AMD63" s="148"/>
      <c r="AME63" s="148"/>
      <c r="AMF63" s="148"/>
      <c r="AMG63" s="148"/>
      <c r="AMH63" s="148"/>
      <c r="AMI63" s="148"/>
      <c r="AMJ63" s="148"/>
      <c r="AMK63" s="148"/>
      <c r="AML63" s="148"/>
    </row>
    <row r="64" spans="1:1026" s="183" customFormat="1">
      <c r="A64" s="192" t="str">
        <f t="shared" ref="A64:A69" si="15">CONCATENATE(I64,".",K64)</f>
        <v>REF_LEGAL_ENTITY.UNDEF</v>
      </c>
      <c r="B64" s="193">
        <f t="shared" ref="B64" si="16">B63+1</f>
        <v>110060</v>
      </c>
      <c r="C64" s="194">
        <v>0</v>
      </c>
      <c r="D64" s="194">
        <v>1</v>
      </c>
      <c r="E64" s="194">
        <f t="shared" si="1"/>
        <v>100000</v>
      </c>
      <c r="F64" s="194">
        <v>100002</v>
      </c>
      <c r="G64" s="194" t="s">
        <v>34</v>
      </c>
      <c r="H64" s="194">
        <v>100002</v>
      </c>
      <c r="I64" s="195" t="s">
        <v>693</v>
      </c>
      <c r="J64" s="194">
        <f>VLOOKUP(I64,T_FSM_TYPE!$A:$B,2,0)</f>
        <v>110001</v>
      </c>
      <c r="K64" s="196" t="s">
        <v>149</v>
      </c>
      <c r="L64" s="192" t="s">
        <v>37</v>
      </c>
      <c r="M64" s="218" t="s">
        <v>149</v>
      </c>
      <c r="N64" s="192" t="str">
        <f t="shared" si="14"/>
        <v>INSERT INTO T_FSM_STATE VALUES(110060, 0, 1, 100000, 100002, GETDATE(), 100002, 110001, 'UNDEF', '?' ,'UNDEF')</v>
      </c>
      <c r="O64" s="192"/>
      <c r="P64" s="192"/>
      <c r="Q64" s="192"/>
      <c r="R64" s="192"/>
      <c r="S64" s="192"/>
      <c r="T64" s="192"/>
      <c r="U64" s="192"/>
      <c r="V64" s="192"/>
      <c r="W64" s="192"/>
      <c r="X64" s="192"/>
      <c r="Y64" s="192"/>
      <c r="Z64" s="192"/>
      <c r="AA64" s="192"/>
      <c r="AB64" s="192"/>
      <c r="AC64" s="192"/>
      <c r="AD64" s="192"/>
      <c r="AE64" s="192"/>
      <c r="AF64" s="192"/>
      <c r="AG64" s="192"/>
      <c r="AH64" s="192"/>
      <c r="AI64" s="192"/>
      <c r="AJ64" s="192"/>
      <c r="AK64" s="192"/>
      <c r="AL64" s="192"/>
      <c r="AM64" s="192"/>
      <c r="AN64" s="192"/>
      <c r="AO64" s="192"/>
      <c r="AP64" s="192"/>
      <c r="AQ64" s="192"/>
      <c r="AR64" s="192"/>
      <c r="AS64" s="192"/>
      <c r="AT64" s="192"/>
      <c r="AU64" s="192"/>
      <c r="AV64" s="192"/>
      <c r="AW64" s="192"/>
      <c r="AX64" s="192"/>
      <c r="AY64" s="192"/>
      <c r="AZ64" s="192"/>
      <c r="BA64" s="192"/>
      <c r="BB64" s="192"/>
      <c r="BC64" s="192"/>
      <c r="BD64" s="192"/>
      <c r="BE64" s="192"/>
      <c r="BF64" s="192"/>
      <c r="BG64" s="192"/>
      <c r="BH64" s="192"/>
      <c r="BI64" s="192"/>
      <c r="BJ64" s="192"/>
      <c r="BK64" s="192"/>
      <c r="BL64" s="192"/>
      <c r="BM64" s="192"/>
      <c r="BN64" s="192"/>
      <c r="BO64" s="192"/>
      <c r="BP64" s="192"/>
      <c r="BQ64" s="192"/>
      <c r="BR64" s="192"/>
      <c r="BS64" s="192"/>
      <c r="BT64" s="192"/>
      <c r="BU64" s="192"/>
      <c r="BV64" s="192"/>
      <c r="BW64" s="192"/>
      <c r="BX64" s="192"/>
      <c r="BY64" s="192"/>
      <c r="BZ64" s="192"/>
      <c r="CA64" s="192"/>
      <c r="CB64" s="192"/>
      <c r="CC64" s="192"/>
      <c r="CD64" s="192"/>
      <c r="CE64" s="192"/>
      <c r="CF64" s="192"/>
      <c r="CG64" s="192"/>
      <c r="CH64" s="192"/>
      <c r="CI64" s="192"/>
      <c r="CJ64" s="192"/>
      <c r="CK64" s="192"/>
      <c r="CL64" s="192"/>
      <c r="CM64" s="192"/>
      <c r="CN64" s="192"/>
      <c r="CO64" s="192"/>
      <c r="CP64" s="192"/>
      <c r="CQ64" s="192"/>
      <c r="CR64" s="192"/>
      <c r="CS64" s="192"/>
      <c r="CT64" s="192"/>
      <c r="CU64" s="192"/>
      <c r="CV64" s="192"/>
      <c r="CW64" s="192"/>
      <c r="CX64" s="192"/>
      <c r="CY64" s="192"/>
      <c r="CZ64" s="192"/>
      <c r="DA64" s="192"/>
      <c r="DB64" s="192"/>
      <c r="DC64" s="192"/>
      <c r="DD64" s="192"/>
      <c r="DE64" s="192"/>
      <c r="DF64" s="192"/>
      <c r="DG64" s="192"/>
      <c r="DH64" s="192"/>
      <c r="DI64" s="192"/>
      <c r="DJ64" s="192"/>
      <c r="DK64" s="192"/>
      <c r="DL64" s="192"/>
      <c r="DM64" s="192"/>
      <c r="DN64" s="192"/>
      <c r="DO64" s="192"/>
      <c r="DP64" s="192"/>
      <c r="DQ64" s="192"/>
      <c r="DR64" s="192"/>
      <c r="DS64" s="192"/>
      <c r="DT64" s="192"/>
      <c r="DU64" s="192"/>
      <c r="DV64" s="192"/>
      <c r="DW64" s="192"/>
      <c r="DX64" s="192"/>
      <c r="DY64" s="192"/>
      <c r="DZ64" s="192"/>
      <c r="EA64" s="192"/>
      <c r="EB64" s="192"/>
      <c r="EC64" s="192"/>
      <c r="ED64" s="192"/>
      <c r="EE64" s="192"/>
      <c r="EF64" s="192"/>
      <c r="EG64" s="192"/>
      <c r="EH64" s="192"/>
      <c r="EI64" s="192"/>
      <c r="EJ64" s="192"/>
      <c r="EK64" s="192"/>
      <c r="EL64" s="192"/>
      <c r="EM64" s="192"/>
      <c r="EN64" s="192"/>
      <c r="EO64" s="192"/>
      <c r="EP64" s="192"/>
      <c r="EQ64" s="192"/>
      <c r="ER64" s="192"/>
      <c r="ES64" s="192"/>
      <c r="ET64" s="192"/>
      <c r="EU64" s="192"/>
      <c r="EV64" s="192"/>
      <c r="EW64" s="192"/>
      <c r="EX64" s="192"/>
      <c r="EY64" s="192"/>
      <c r="EZ64" s="192"/>
      <c r="FA64" s="192"/>
      <c r="FB64" s="192"/>
      <c r="FC64" s="192"/>
      <c r="FD64" s="192"/>
      <c r="FE64" s="192"/>
      <c r="FF64" s="192"/>
      <c r="FG64" s="192"/>
      <c r="FH64" s="192"/>
      <c r="FI64" s="192"/>
      <c r="FJ64" s="192"/>
      <c r="FK64" s="192"/>
      <c r="FL64" s="192"/>
      <c r="FM64" s="192"/>
      <c r="FN64" s="192"/>
      <c r="FO64" s="192"/>
      <c r="FP64" s="192"/>
      <c r="FQ64" s="192"/>
      <c r="FR64" s="192"/>
      <c r="FS64" s="192"/>
      <c r="FT64" s="192"/>
      <c r="FU64" s="192"/>
      <c r="FV64" s="192"/>
      <c r="FW64" s="192"/>
      <c r="FX64" s="192"/>
      <c r="FY64" s="192"/>
      <c r="FZ64" s="192"/>
      <c r="GA64" s="192"/>
      <c r="GB64" s="192"/>
      <c r="GC64" s="192"/>
      <c r="GD64" s="192"/>
      <c r="GE64" s="192"/>
      <c r="GF64" s="192"/>
      <c r="GG64" s="192"/>
      <c r="GH64" s="192"/>
      <c r="GI64" s="192"/>
      <c r="GJ64" s="192"/>
      <c r="GK64" s="192"/>
      <c r="GL64" s="192"/>
      <c r="GM64" s="192"/>
      <c r="GN64" s="192"/>
      <c r="GO64" s="192"/>
      <c r="GP64" s="192"/>
      <c r="GQ64" s="192"/>
      <c r="GR64" s="192"/>
      <c r="GS64" s="192"/>
      <c r="GT64" s="192"/>
      <c r="GU64" s="192"/>
      <c r="GV64" s="192"/>
      <c r="GW64" s="192"/>
      <c r="GX64" s="192"/>
      <c r="GY64" s="192"/>
      <c r="GZ64" s="192"/>
      <c r="HA64" s="192"/>
      <c r="HB64" s="192"/>
      <c r="HC64" s="192"/>
      <c r="HD64" s="192"/>
      <c r="HE64" s="192"/>
      <c r="HF64" s="192"/>
      <c r="HG64" s="192"/>
      <c r="HH64" s="192"/>
      <c r="HI64" s="192"/>
      <c r="HJ64" s="192"/>
      <c r="HK64" s="192"/>
      <c r="HL64" s="192"/>
      <c r="HM64" s="192"/>
      <c r="HN64" s="192"/>
      <c r="HO64" s="192"/>
      <c r="HP64" s="192"/>
      <c r="HQ64" s="192"/>
      <c r="HR64" s="192"/>
      <c r="HS64" s="192"/>
      <c r="HT64" s="192"/>
      <c r="HU64" s="192"/>
      <c r="HV64" s="192"/>
      <c r="HW64" s="192"/>
      <c r="HX64" s="192"/>
      <c r="HY64" s="192"/>
      <c r="HZ64" s="192"/>
      <c r="IA64" s="192"/>
      <c r="IB64" s="192"/>
      <c r="IC64" s="192"/>
      <c r="ID64" s="192"/>
      <c r="IE64" s="192"/>
      <c r="IF64" s="192"/>
      <c r="IG64" s="192"/>
      <c r="IH64" s="192"/>
      <c r="II64" s="192"/>
      <c r="IJ64" s="192"/>
      <c r="IK64" s="192"/>
      <c r="IL64" s="192"/>
      <c r="IM64" s="192"/>
      <c r="IN64" s="192"/>
      <c r="IO64" s="192"/>
      <c r="IP64" s="192"/>
      <c r="IQ64" s="192"/>
      <c r="IR64" s="192"/>
      <c r="IS64" s="192"/>
      <c r="IT64" s="192"/>
      <c r="IU64" s="192"/>
      <c r="IV64" s="192"/>
      <c r="IW64" s="192"/>
      <c r="IX64" s="192"/>
      <c r="IY64" s="192"/>
      <c r="IZ64" s="192"/>
      <c r="JA64" s="192"/>
      <c r="JB64" s="192"/>
      <c r="JC64" s="192"/>
      <c r="JD64" s="192"/>
      <c r="JE64" s="192"/>
      <c r="JF64" s="192"/>
      <c r="JG64" s="192"/>
      <c r="JH64" s="192"/>
      <c r="JI64" s="192"/>
      <c r="JJ64" s="192"/>
      <c r="JK64" s="192"/>
      <c r="JL64" s="192"/>
      <c r="JM64" s="192"/>
      <c r="JN64" s="192"/>
      <c r="JO64" s="192"/>
      <c r="JP64" s="192"/>
      <c r="JQ64" s="192"/>
      <c r="JR64" s="192"/>
      <c r="JS64" s="192"/>
      <c r="JT64" s="192"/>
      <c r="JU64" s="192"/>
      <c r="JV64" s="192"/>
      <c r="JW64" s="192"/>
      <c r="JX64" s="192"/>
      <c r="JY64" s="192"/>
      <c r="JZ64" s="192"/>
      <c r="KA64" s="192"/>
      <c r="KB64" s="192"/>
      <c r="KC64" s="192"/>
      <c r="KD64" s="192"/>
      <c r="KE64" s="192"/>
      <c r="KF64" s="192"/>
      <c r="KG64" s="192"/>
      <c r="KH64" s="192"/>
      <c r="KI64" s="192"/>
      <c r="KJ64" s="192"/>
      <c r="KK64" s="192"/>
      <c r="KL64" s="192"/>
      <c r="KM64" s="192"/>
      <c r="KN64" s="192"/>
      <c r="KO64" s="192"/>
      <c r="KP64" s="192"/>
      <c r="KQ64" s="192"/>
      <c r="KR64" s="192"/>
      <c r="KS64" s="192"/>
      <c r="KT64" s="192"/>
      <c r="KU64" s="192"/>
      <c r="KV64" s="192"/>
      <c r="KW64" s="192"/>
      <c r="KX64" s="192"/>
      <c r="KY64" s="192"/>
      <c r="KZ64" s="192"/>
      <c r="LA64" s="192"/>
      <c r="LB64" s="192"/>
      <c r="LC64" s="192"/>
      <c r="LD64" s="192"/>
      <c r="LE64" s="192"/>
      <c r="LF64" s="192"/>
      <c r="LG64" s="192"/>
      <c r="LH64" s="192"/>
      <c r="LI64" s="192"/>
      <c r="LJ64" s="192"/>
      <c r="LK64" s="192"/>
      <c r="LL64" s="192"/>
      <c r="LM64" s="192"/>
      <c r="LN64" s="192"/>
      <c r="LO64" s="192"/>
      <c r="LP64" s="192"/>
      <c r="LQ64" s="192"/>
      <c r="LR64" s="192"/>
      <c r="LS64" s="192"/>
      <c r="LT64" s="192"/>
      <c r="LU64" s="192"/>
      <c r="LV64" s="192"/>
      <c r="LW64" s="192"/>
      <c r="LX64" s="192"/>
      <c r="LY64" s="192"/>
      <c r="LZ64" s="192"/>
      <c r="MA64" s="192"/>
      <c r="MB64" s="192"/>
      <c r="MC64" s="192"/>
      <c r="MD64" s="192"/>
      <c r="ME64" s="192"/>
      <c r="MF64" s="192"/>
      <c r="MG64" s="192"/>
      <c r="MH64" s="192"/>
      <c r="MI64" s="192"/>
      <c r="MJ64" s="192"/>
      <c r="MK64" s="192"/>
      <c r="ML64" s="192"/>
      <c r="MM64" s="192"/>
      <c r="MN64" s="192"/>
      <c r="MO64" s="192"/>
      <c r="MP64" s="192"/>
      <c r="MQ64" s="192"/>
      <c r="MR64" s="192"/>
      <c r="MS64" s="192"/>
      <c r="MT64" s="192"/>
      <c r="MU64" s="192"/>
      <c r="MV64" s="192"/>
      <c r="MW64" s="192"/>
      <c r="MX64" s="192"/>
      <c r="MY64" s="192"/>
      <c r="MZ64" s="192"/>
      <c r="NA64" s="192"/>
      <c r="NB64" s="192"/>
      <c r="NC64" s="192"/>
      <c r="ND64" s="192"/>
      <c r="NE64" s="192"/>
      <c r="NF64" s="192"/>
      <c r="NG64" s="192"/>
      <c r="NH64" s="192"/>
      <c r="NI64" s="192"/>
      <c r="NJ64" s="192"/>
      <c r="NK64" s="192"/>
      <c r="NL64" s="192"/>
      <c r="NM64" s="192"/>
      <c r="NN64" s="192"/>
      <c r="NO64" s="192"/>
      <c r="NP64" s="192"/>
      <c r="NQ64" s="192"/>
      <c r="NR64" s="192"/>
      <c r="NS64" s="192"/>
      <c r="NT64" s="192"/>
      <c r="NU64" s="192"/>
      <c r="NV64" s="192"/>
      <c r="NW64" s="192"/>
      <c r="NX64" s="192"/>
      <c r="NY64" s="192"/>
      <c r="NZ64" s="192"/>
      <c r="OA64" s="192"/>
      <c r="OB64" s="192"/>
      <c r="OC64" s="192"/>
      <c r="OD64" s="192"/>
      <c r="OE64" s="192"/>
      <c r="OF64" s="192"/>
      <c r="OG64" s="192"/>
      <c r="OH64" s="192"/>
      <c r="OI64" s="192"/>
      <c r="OJ64" s="192"/>
      <c r="OK64" s="192"/>
      <c r="OL64" s="192"/>
      <c r="OM64" s="192"/>
      <c r="ON64" s="192"/>
      <c r="OO64" s="192"/>
      <c r="OP64" s="192"/>
      <c r="OQ64" s="192"/>
      <c r="OR64" s="192"/>
      <c r="OS64" s="192"/>
      <c r="OT64" s="192"/>
      <c r="OU64" s="192"/>
      <c r="OV64" s="192"/>
      <c r="OW64" s="192"/>
      <c r="OX64" s="192"/>
      <c r="OY64" s="192"/>
      <c r="OZ64" s="192"/>
      <c r="PA64" s="192"/>
      <c r="PB64" s="192"/>
      <c r="PC64" s="192"/>
      <c r="PD64" s="192"/>
      <c r="PE64" s="192"/>
      <c r="PF64" s="192"/>
      <c r="PG64" s="192"/>
      <c r="PH64" s="192"/>
      <c r="PI64" s="192"/>
      <c r="PJ64" s="192"/>
      <c r="PK64" s="192"/>
      <c r="PL64" s="192"/>
      <c r="PM64" s="192"/>
      <c r="PN64" s="192"/>
      <c r="PO64" s="192"/>
      <c r="PP64" s="192"/>
      <c r="PQ64" s="192"/>
      <c r="PR64" s="192"/>
      <c r="PS64" s="192"/>
      <c r="PT64" s="192"/>
      <c r="PU64" s="192"/>
      <c r="PV64" s="192"/>
      <c r="PW64" s="192"/>
      <c r="PX64" s="192"/>
      <c r="PY64" s="192"/>
      <c r="PZ64" s="192"/>
      <c r="QA64" s="192"/>
      <c r="QB64" s="192"/>
      <c r="QC64" s="192"/>
      <c r="QD64" s="192"/>
      <c r="QE64" s="192"/>
      <c r="QF64" s="192"/>
      <c r="QG64" s="192"/>
      <c r="QH64" s="192"/>
      <c r="QI64" s="192"/>
      <c r="QJ64" s="192"/>
      <c r="QK64" s="192"/>
      <c r="QL64" s="192"/>
      <c r="QM64" s="192"/>
      <c r="QN64" s="192"/>
      <c r="QO64" s="192"/>
      <c r="QP64" s="192"/>
      <c r="QQ64" s="192"/>
      <c r="QR64" s="192"/>
      <c r="QS64" s="192"/>
      <c r="QT64" s="192"/>
      <c r="QU64" s="192"/>
      <c r="QV64" s="192"/>
      <c r="QW64" s="192"/>
      <c r="QX64" s="192"/>
      <c r="QY64" s="192"/>
      <c r="QZ64" s="192"/>
      <c r="RA64" s="192"/>
      <c r="RB64" s="192"/>
      <c r="RC64" s="192"/>
      <c r="RD64" s="192"/>
      <c r="RE64" s="192"/>
      <c r="RF64" s="192"/>
      <c r="RG64" s="192"/>
      <c r="RH64" s="192"/>
      <c r="RI64" s="192"/>
      <c r="RJ64" s="192"/>
      <c r="RK64" s="192"/>
      <c r="RL64" s="192"/>
      <c r="RM64" s="192"/>
      <c r="RN64" s="192"/>
      <c r="RO64" s="192"/>
      <c r="RP64" s="192"/>
      <c r="RQ64" s="192"/>
      <c r="RR64" s="192"/>
      <c r="RS64" s="192"/>
      <c r="RT64" s="192"/>
      <c r="RU64" s="192"/>
      <c r="RV64" s="192"/>
      <c r="RW64" s="192"/>
      <c r="RX64" s="192"/>
      <c r="RY64" s="192"/>
      <c r="RZ64" s="192"/>
      <c r="SA64" s="192"/>
      <c r="SB64" s="192"/>
      <c r="SC64" s="192"/>
      <c r="SD64" s="192"/>
      <c r="SE64" s="192"/>
      <c r="SF64" s="192"/>
      <c r="SG64" s="192"/>
      <c r="SH64" s="192"/>
      <c r="SI64" s="192"/>
      <c r="SJ64" s="192"/>
      <c r="SK64" s="192"/>
      <c r="SL64" s="192"/>
      <c r="SM64" s="192"/>
      <c r="SN64" s="192"/>
      <c r="SO64" s="192"/>
      <c r="SP64" s="192"/>
      <c r="SQ64" s="192"/>
      <c r="SR64" s="192"/>
      <c r="SS64" s="192"/>
      <c r="ST64" s="192"/>
      <c r="SU64" s="192"/>
      <c r="SV64" s="192"/>
      <c r="SW64" s="192"/>
      <c r="SX64" s="192"/>
      <c r="SY64" s="192"/>
      <c r="SZ64" s="192"/>
      <c r="TA64" s="192"/>
      <c r="TB64" s="192"/>
      <c r="TC64" s="192"/>
      <c r="TD64" s="192"/>
      <c r="TE64" s="192"/>
      <c r="TF64" s="192"/>
      <c r="TG64" s="192"/>
      <c r="TH64" s="192"/>
      <c r="TI64" s="192"/>
      <c r="TJ64" s="192"/>
      <c r="TK64" s="192"/>
      <c r="TL64" s="192"/>
      <c r="TM64" s="192"/>
      <c r="TN64" s="192"/>
      <c r="TO64" s="192"/>
      <c r="TP64" s="192"/>
      <c r="TQ64" s="192"/>
      <c r="TR64" s="192"/>
      <c r="TS64" s="192"/>
      <c r="TT64" s="192"/>
      <c r="TU64" s="192"/>
      <c r="TV64" s="192"/>
      <c r="TW64" s="192"/>
      <c r="TX64" s="192"/>
      <c r="TY64" s="192"/>
      <c r="TZ64" s="192"/>
      <c r="UA64" s="192"/>
      <c r="UB64" s="192"/>
      <c r="UC64" s="192"/>
      <c r="UD64" s="192"/>
      <c r="UE64" s="192"/>
      <c r="UF64" s="192"/>
      <c r="UG64" s="192"/>
      <c r="UH64" s="192"/>
      <c r="UI64" s="192"/>
      <c r="UJ64" s="192"/>
      <c r="UK64" s="192"/>
      <c r="UL64" s="192"/>
      <c r="UM64" s="192"/>
      <c r="UN64" s="192"/>
      <c r="UO64" s="192"/>
      <c r="UP64" s="192"/>
      <c r="UQ64" s="192"/>
      <c r="UR64" s="192"/>
      <c r="US64" s="192"/>
      <c r="UT64" s="192"/>
      <c r="UU64" s="192"/>
      <c r="UV64" s="192"/>
      <c r="UW64" s="192"/>
      <c r="UX64" s="192"/>
      <c r="UY64" s="192"/>
      <c r="UZ64" s="192"/>
      <c r="VA64" s="192"/>
      <c r="VB64" s="192"/>
      <c r="VC64" s="192"/>
      <c r="VD64" s="192"/>
      <c r="VE64" s="192"/>
      <c r="VF64" s="192"/>
      <c r="VG64" s="192"/>
      <c r="VH64" s="192"/>
      <c r="VI64" s="192"/>
      <c r="VJ64" s="192"/>
      <c r="VK64" s="192"/>
      <c r="VL64" s="192"/>
      <c r="VM64" s="192"/>
      <c r="VN64" s="192"/>
      <c r="VO64" s="192"/>
      <c r="VP64" s="192"/>
      <c r="VQ64" s="192"/>
      <c r="VR64" s="192"/>
      <c r="VS64" s="192"/>
      <c r="VT64" s="192"/>
      <c r="VU64" s="192"/>
      <c r="VV64" s="192"/>
      <c r="VW64" s="192"/>
      <c r="VX64" s="192"/>
      <c r="VY64" s="192"/>
      <c r="VZ64" s="192"/>
      <c r="WA64" s="192"/>
      <c r="WB64" s="192"/>
      <c r="WC64" s="192"/>
      <c r="WD64" s="192"/>
      <c r="WE64" s="192"/>
      <c r="WF64" s="192"/>
      <c r="WG64" s="192"/>
      <c r="WH64" s="192"/>
      <c r="WI64" s="192"/>
      <c r="WJ64" s="192"/>
      <c r="WK64" s="192"/>
      <c r="WL64" s="192"/>
      <c r="WM64" s="192"/>
      <c r="WN64" s="192"/>
      <c r="WO64" s="192"/>
      <c r="WP64" s="192"/>
      <c r="WQ64" s="192"/>
      <c r="WR64" s="192"/>
      <c r="WS64" s="192"/>
      <c r="WT64" s="192"/>
      <c r="WU64" s="192"/>
      <c r="WV64" s="192"/>
      <c r="WW64" s="192"/>
      <c r="WX64" s="192"/>
      <c r="WY64" s="192"/>
      <c r="WZ64" s="192"/>
      <c r="XA64" s="192"/>
      <c r="XB64" s="192"/>
      <c r="XC64" s="192"/>
      <c r="XD64" s="192"/>
      <c r="XE64" s="192"/>
      <c r="XF64" s="192"/>
      <c r="XG64" s="192"/>
      <c r="XH64" s="192"/>
      <c r="XI64" s="192"/>
      <c r="XJ64" s="192"/>
      <c r="XK64" s="192"/>
      <c r="XL64" s="192"/>
      <c r="XM64" s="192"/>
      <c r="XN64" s="192"/>
      <c r="XO64" s="192"/>
      <c r="XP64" s="192"/>
      <c r="XQ64" s="192"/>
      <c r="XR64" s="192"/>
      <c r="XS64" s="192"/>
      <c r="XT64" s="192"/>
      <c r="XU64" s="192"/>
      <c r="XV64" s="192"/>
      <c r="XW64" s="192"/>
      <c r="XX64" s="192"/>
      <c r="XY64" s="192"/>
      <c r="XZ64" s="192"/>
      <c r="YA64" s="192"/>
      <c r="YB64" s="192"/>
      <c r="YC64" s="192"/>
      <c r="YD64" s="192"/>
      <c r="YE64" s="192"/>
      <c r="YF64" s="192"/>
      <c r="YG64" s="192"/>
      <c r="YH64" s="192"/>
      <c r="YI64" s="192"/>
      <c r="YJ64" s="192"/>
      <c r="YK64" s="192"/>
      <c r="YL64" s="192"/>
      <c r="YM64" s="192"/>
      <c r="YN64" s="192"/>
      <c r="YO64" s="192"/>
      <c r="YP64" s="192"/>
      <c r="YQ64" s="192"/>
      <c r="YR64" s="192"/>
      <c r="YS64" s="192"/>
      <c r="YT64" s="192"/>
      <c r="YU64" s="192"/>
      <c r="YV64" s="192"/>
      <c r="YW64" s="192"/>
      <c r="YX64" s="192"/>
      <c r="YY64" s="192"/>
      <c r="YZ64" s="192"/>
      <c r="ZA64" s="192"/>
      <c r="ZB64" s="192"/>
      <c r="ZC64" s="192"/>
      <c r="ZD64" s="192"/>
      <c r="ZE64" s="192"/>
      <c r="ZF64" s="192"/>
      <c r="ZG64" s="192"/>
      <c r="ZH64" s="192"/>
      <c r="ZI64" s="192"/>
      <c r="ZJ64" s="192"/>
      <c r="ZK64" s="192"/>
      <c r="ZL64" s="192"/>
      <c r="ZM64" s="192"/>
      <c r="ZN64" s="192"/>
      <c r="ZO64" s="192"/>
      <c r="ZP64" s="192"/>
      <c r="ZQ64" s="192"/>
      <c r="ZR64" s="192"/>
      <c r="ZS64" s="192"/>
      <c r="ZT64" s="192"/>
      <c r="ZU64" s="192"/>
      <c r="ZV64" s="192"/>
      <c r="ZW64" s="192"/>
      <c r="ZX64" s="192"/>
      <c r="ZY64" s="192"/>
      <c r="ZZ64" s="192"/>
      <c r="AAA64" s="192"/>
      <c r="AAB64" s="192"/>
      <c r="AAC64" s="192"/>
      <c r="AAD64" s="192"/>
      <c r="AAE64" s="192"/>
      <c r="AAF64" s="192"/>
      <c r="AAG64" s="192"/>
      <c r="AAH64" s="192"/>
      <c r="AAI64" s="192"/>
      <c r="AAJ64" s="192"/>
      <c r="AAK64" s="192"/>
      <c r="AAL64" s="192"/>
      <c r="AAM64" s="192"/>
      <c r="AAN64" s="192"/>
      <c r="AAO64" s="192"/>
      <c r="AAP64" s="192"/>
      <c r="AAQ64" s="192"/>
      <c r="AAR64" s="192"/>
      <c r="AAS64" s="192"/>
      <c r="AAT64" s="192"/>
      <c r="AAU64" s="192"/>
      <c r="AAV64" s="192"/>
      <c r="AAW64" s="192"/>
      <c r="AAX64" s="192"/>
      <c r="AAY64" s="192"/>
      <c r="AAZ64" s="192"/>
      <c r="ABA64" s="192"/>
      <c r="ABB64" s="192"/>
      <c r="ABC64" s="192"/>
      <c r="ABD64" s="192"/>
      <c r="ABE64" s="192"/>
      <c r="ABF64" s="192"/>
      <c r="ABG64" s="192"/>
      <c r="ABH64" s="192"/>
      <c r="ABI64" s="192"/>
      <c r="ABJ64" s="192"/>
      <c r="ABK64" s="192"/>
      <c r="ABL64" s="192"/>
      <c r="ABM64" s="192"/>
      <c r="ABN64" s="192"/>
      <c r="ABO64" s="192"/>
      <c r="ABP64" s="192"/>
      <c r="ABQ64" s="192"/>
      <c r="ABR64" s="192"/>
      <c r="ABS64" s="192"/>
      <c r="ABT64" s="192"/>
      <c r="ABU64" s="192"/>
      <c r="ABV64" s="192"/>
      <c r="ABW64" s="192"/>
      <c r="ABX64" s="192"/>
      <c r="ABY64" s="192"/>
      <c r="ABZ64" s="192"/>
      <c r="ACA64" s="192"/>
      <c r="ACB64" s="192"/>
      <c r="ACC64" s="192"/>
      <c r="ACD64" s="192"/>
      <c r="ACE64" s="192"/>
      <c r="ACF64" s="192"/>
      <c r="ACG64" s="192"/>
      <c r="ACH64" s="192"/>
      <c r="ACI64" s="192"/>
      <c r="ACJ64" s="192"/>
      <c r="ACK64" s="192"/>
      <c r="ACL64" s="192"/>
      <c r="ACM64" s="192"/>
      <c r="ACN64" s="192"/>
      <c r="ACO64" s="192"/>
      <c r="ACP64" s="192"/>
      <c r="ACQ64" s="192"/>
      <c r="ACR64" s="192"/>
      <c r="ACS64" s="192"/>
      <c r="ACT64" s="192"/>
      <c r="ACU64" s="192"/>
      <c r="ACV64" s="192"/>
      <c r="ACW64" s="192"/>
      <c r="ACX64" s="192"/>
      <c r="ACY64" s="192"/>
      <c r="ACZ64" s="192"/>
      <c r="ADA64" s="192"/>
      <c r="ADB64" s="192"/>
      <c r="ADC64" s="192"/>
      <c r="ADD64" s="192"/>
      <c r="ADE64" s="192"/>
      <c r="ADF64" s="192"/>
      <c r="ADG64" s="192"/>
      <c r="ADH64" s="192"/>
      <c r="ADI64" s="192"/>
      <c r="ADJ64" s="192"/>
      <c r="ADK64" s="192"/>
      <c r="ADL64" s="192"/>
      <c r="ADM64" s="192"/>
      <c r="ADN64" s="192"/>
      <c r="ADO64" s="192"/>
      <c r="ADP64" s="192"/>
      <c r="ADQ64" s="192"/>
      <c r="ADR64" s="192"/>
      <c r="ADS64" s="192"/>
      <c r="ADT64" s="192"/>
      <c r="ADU64" s="192"/>
      <c r="ADV64" s="192"/>
      <c r="ADW64" s="192"/>
      <c r="ADX64" s="192"/>
      <c r="ADY64" s="192"/>
      <c r="ADZ64" s="192"/>
      <c r="AEA64" s="192"/>
      <c r="AEB64" s="192"/>
      <c r="AEC64" s="192"/>
      <c r="AED64" s="192"/>
      <c r="AEE64" s="192"/>
      <c r="AEF64" s="192"/>
      <c r="AEG64" s="192"/>
      <c r="AEH64" s="192"/>
      <c r="AEI64" s="192"/>
      <c r="AEJ64" s="192"/>
      <c r="AEK64" s="192"/>
      <c r="AEL64" s="192"/>
      <c r="AEM64" s="192"/>
      <c r="AEN64" s="192"/>
      <c r="AEO64" s="192"/>
      <c r="AEP64" s="192"/>
      <c r="AEQ64" s="192"/>
      <c r="AER64" s="192"/>
      <c r="AES64" s="192"/>
      <c r="AET64" s="192"/>
      <c r="AEU64" s="192"/>
      <c r="AEV64" s="192"/>
      <c r="AEW64" s="192"/>
      <c r="AEX64" s="192"/>
      <c r="AEY64" s="192"/>
      <c r="AEZ64" s="192"/>
      <c r="AFA64" s="192"/>
      <c r="AFB64" s="192"/>
      <c r="AFC64" s="192"/>
      <c r="AFD64" s="192"/>
      <c r="AFE64" s="192"/>
      <c r="AFF64" s="192"/>
      <c r="AFG64" s="192"/>
      <c r="AFH64" s="192"/>
      <c r="AFI64" s="192"/>
      <c r="AFJ64" s="192"/>
      <c r="AFK64" s="192"/>
      <c r="AFL64" s="192"/>
      <c r="AFM64" s="192"/>
      <c r="AFN64" s="192"/>
      <c r="AFO64" s="192"/>
      <c r="AFP64" s="192"/>
      <c r="AFQ64" s="192"/>
      <c r="AFR64" s="192"/>
      <c r="AFS64" s="192"/>
      <c r="AFT64" s="192"/>
      <c r="AFU64" s="192"/>
      <c r="AFV64" s="192"/>
      <c r="AFW64" s="192"/>
      <c r="AFX64" s="192"/>
      <c r="AFY64" s="192"/>
      <c r="AFZ64" s="192"/>
      <c r="AGA64" s="192"/>
      <c r="AGB64" s="192"/>
      <c r="AGC64" s="192"/>
      <c r="AGD64" s="192"/>
      <c r="AGE64" s="192"/>
      <c r="AGF64" s="192"/>
      <c r="AGG64" s="192"/>
      <c r="AGH64" s="192"/>
      <c r="AGI64" s="192"/>
      <c r="AGJ64" s="192"/>
      <c r="AGK64" s="192"/>
      <c r="AGL64" s="192"/>
      <c r="AGM64" s="192"/>
      <c r="AGN64" s="192"/>
      <c r="AGO64" s="192"/>
      <c r="AGP64" s="192"/>
      <c r="AGQ64" s="192"/>
      <c r="AGR64" s="192"/>
      <c r="AGS64" s="192"/>
      <c r="AGT64" s="192"/>
      <c r="AGU64" s="192"/>
      <c r="AGV64" s="192"/>
      <c r="AGW64" s="192"/>
      <c r="AGX64" s="192"/>
      <c r="AGY64" s="192"/>
      <c r="AGZ64" s="192"/>
      <c r="AHA64" s="192"/>
      <c r="AHB64" s="192"/>
      <c r="AHC64" s="192"/>
      <c r="AHD64" s="192"/>
      <c r="AHE64" s="192"/>
      <c r="AHF64" s="192"/>
      <c r="AHG64" s="192"/>
      <c r="AHH64" s="192"/>
      <c r="AHI64" s="192"/>
      <c r="AHJ64" s="192"/>
      <c r="AHK64" s="192"/>
      <c r="AHL64" s="192"/>
      <c r="AHM64" s="192"/>
      <c r="AHN64" s="192"/>
      <c r="AHO64" s="192"/>
      <c r="AHP64" s="192"/>
      <c r="AHQ64" s="192"/>
      <c r="AHR64" s="192"/>
      <c r="AHS64" s="192"/>
      <c r="AHT64" s="192"/>
      <c r="AHU64" s="192"/>
      <c r="AHV64" s="192"/>
      <c r="AHW64" s="192"/>
      <c r="AHX64" s="192"/>
      <c r="AHY64" s="192"/>
      <c r="AHZ64" s="192"/>
      <c r="AIA64" s="192"/>
      <c r="AIB64" s="192"/>
      <c r="AIC64" s="192"/>
      <c r="AID64" s="192"/>
      <c r="AIE64" s="192"/>
      <c r="AIF64" s="192"/>
      <c r="AIG64" s="192"/>
      <c r="AIH64" s="192"/>
      <c r="AII64" s="192"/>
      <c r="AIJ64" s="192"/>
      <c r="AIK64" s="192"/>
      <c r="AIL64" s="192"/>
      <c r="AIM64" s="192"/>
      <c r="AIN64" s="192"/>
      <c r="AIO64" s="192"/>
      <c r="AIP64" s="192"/>
      <c r="AIQ64" s="192"/>
      <c r="AIR64" s="192"/>
      <c r="AIS64" s="192"/>
      <c r="AIT64" s="192"/>
      <c r="AIU64" s="192"/>
      <c r="AIV64" s="192"/>
      <c r="AIW64" s="192"/>
      <c r="AIX64" s="192"/>
      <c r="AIY64" s="192"/>
      <c r="AIZ64" s="192"/>
      <c r="AJA64" s="192"/>
      <c r="AJB64" s="192"/>
      <c r="AJC64" s="192"/>
      <c r="AJD64" s="192"/>
      <c r="AJE64" s="192"/>
      <c r="AJF64" s="192"/>
      <c r="AJG64" s="192"/>
      <c r="AJH64" s="192"/>
      <c r="AJI64" s="192"/>
      <c r="AJJ64" s="192"/>
      <c r="AJK64" s="192"/>
      <c r="AJL64" s="192"/>
      <c r="AJM64" s="192"/>
      <c r="AJN64" s="192"/>
      <c r="AJO64" s="192"/>
      <c r="AJP64" s="192"/>
      <c r="AJQ64" s="192"/>
      <c r="AJR64" s="192"/>
      <c r="AJS64" s="192"/>
      <c r="AJT64" s="192"/>
      <c r="AJU64" s="192"/>
      <c r="AJV64" s="192"/>
      <c r="AJW64" s="192"/>
      <c r="AJX64" s="192"/>
      <c r="AJY64" s="192"/>
      <c r="AJZ64" s="192"/>
      <c r="AKA64" s="192"/>
      <c r="AKB64" s="192"/>
      <c r="AKC64" s="192"/>
      <c r="AKD64" s="192"/>
      <c r="AKE64" s="192"/>
      <c r="AKF64" s="192"/>
      <c r="AKG64" s="192"/>
      <c r="AKH64" s="192"/>
      <c r="AKI64" s="192"/>
      <c r="AKJ64" s="192"/>
      <c r="AKK64" s="192"/>
      <c r="AKL64" s="192"/>
      <c r="AKM64" s="192"/>
      <c r="AKN64" s="192"/>
      <c r="AKO64" s="192"/>
      <c r="AKP64" s="192"/>
      <c r="AKQ64" s="192"/>
      <c r="AKR64" s="192"/>
      <c r="AKS64" s="192"/>
      <c r="AKT64" s="192"/>
      <c r="AKU64" s="192"/>
      <c r="AKV64" s="192"/>
      <c r="AKW64" s="192"/>
      <c r="AKX64" s="192"/>
      <c r="AKY64" s="192"/>
      <c r="AKZ64" s="192"/>
      <c r="ALA64" s="192"/>
      <c r="ALB64" s="192"/>
      <c r="ALC64" s="192"/>
      <c r="ALD64" s="192"/>
      <c r="ALE64" s="192"/>
      <c r="ALF64" s="192"/>
      <c r="ALG64" s="192"/>
      <c r="ALH64" s="192"/>
      <c r="ALI64" s="192"/>
      <c r="ALJ64" s="192"/>
      <c r="ALK64" s="192"/>
      <c r="ALL64" s="192"/>
      <c r="ALM64" s="192"/>
      <c r="ALN64" s="192"/>
      <c r="ALO64" s="192"/>
      <c r="ALP64" s="192"/>
      <c r="ALQ64" s="192"/>
      <c r="ALR64" s="192"/>
      <c r="ALS64" s="192"/>
      <c r="ALT64" s="192"/>
      <c r="ALU64" s="192"/>
      <c r="ALV64" s="192"/>
      <c r="ALW64" s="192"/>
      <c r="ALX64" s="192"/>
      <c r="ALY64" s="192"/>
      <c r="ALZ64" s="192"/>
      <c r="AMA64" s="192"/>
      <c r="AMB64" s="192"/>
      <c r="AMC64" s="192"/>
      <c r="AMD64" s="192"/>
      <c r="AME64" s="192"/>
      <c r="AMF64" s="192"/>
      <c r="AMG64" s="192"/>
      <c r="AMH64" s="192"/>
      <c r="AMI64" s="192"/>
      <c r="AMJ64" s="192"/>
      <c r="AMK64" s="192"/>
      <c r="AML64" s="192"/>
    </row>
    <row r="65" spans="1:1026" s="183" customFormat="1">
      <c r="A65" s="192" t="str">
        <f t="shared" si="15"/>
        <v>REF_LEGAL_ENTITY.PEND_NEW</v>
      </c>
      <c r="B65" s="193">
        <f t="shared" ref="B65" si="17">B64+1</f>
        <v>110061</v>
      </c>
      <c r="C65" s="194">
        <v>0</v>
      </c>
      <c r="D65" s="194">
        <v>1</v>
      </c>
      <c r="E65" s="194">
        <f t="shared" si="1"/>
        <v>100000</v>
      </c>
      <c r="F65" s="194">
        <v>100003</v>
      </c>
      <c r="G65" s="194" t="s">
        <v>34</v>
      </c>
      <c r="H65" s="194">
        <v>100003</v>
      </c>
      <c r="I65" s="195" t="s">
        <v>693</v>
      </c>
      <c r="J65" s="194">
        <f>VLOOKUP(I65,T_FSM_TYPE!$A:$B,2,0)</f>
        <v>110001</v>
      </c>
      <c r="K65" s="196" t="s">
        <v>694</v>
      </c>
      <c r="L65" s="192" t="s">
        <v>37</v>
      </c>
      <c r="M65" s="218" t="s">
        <v>694</v>
      </c>
      <c r="N65" s="192" t="str">
        <f t="shared" si="14"/>
        <v>INSERT INTO T_FSM_STATE VALUES(110061, 0, 1, 100000, 100003, GETDATE(), 100003, 110001, 'PEND_NEW', '?' ,'PEND_NEW')</v>
      </c>
      <c r="O65" s="192"/>
      <c r="P65" s="192"/>
      <c r="Q65" s="192"/>
      <c r="R65" s="192"/>
      <c r="S65" s="192"/>
      <c r="T65" s="192"/>
      <c r="U65" s="192"/>
      <c r="V65" s="192"/>
      <c r="W65" s="192"/>
      <c r="X65" s="192"/>
      <c r="Y65" s="192"/>
      <c r="Z65" s="192"/>
      <c r="AA65" s="192"/>
      <c r="AB65" s="192"/>
      <c r="AC65" s="192"/>
      <c r="AD65" s="192"/>
      <c r="AE65" s="192"/>
      <c r="AF65" s="192"/>
      <c r="AG65" s="192"/>
      <c r="AH65" s="192"/>
      <c r="AI65" s="192"/>
      <c r="AJ65" s="192"/>
      <c r="AK65" s="192"/>
      <c r="AL65" s="192"/>
      <c r="AM65" s="192"/>
      <c r="AN65" s="192"/>
      <c r="AO65" s="192"/>
      <c r="AP65" s="192"/>
      <c r="AQ65" s="192"/>
      <c r="AR65" s="192"/>
      <c r="AS65" s="192"/>
      <c r="AT65" s="192"/>
      <c r="AU65" s="192"/>
      <c r="AV65" s="192"/>
      <c r="AW65" s="192"/>
      <c r="AX65" s="192"/>
      <c r="AY65" s="192"/>
      <c r="AZ65" s="192"/>
      <c r="BA65" s="192"/>
      <c r="BB65" s="192"/>
      <c r="BC65" s="192"/>
      <c r="BD65" s="192"/>
      <c r="BE65" s="192"/>
      <c r="BF65" s="192"/>
      <c r="BG65" s="192"/>
      <c r="BH65" s="192"/>
      <c r="BI65" s="192"/>
      <c r="BJ65" s="192"/>
      <c r="BK65" s="192"/>
      <c r="BL65" s="192"/>
      <c r="BM65" s="192"/>
      <c r="BN65" s="192"/>
      <c r="BO65" s="192"/>
      <c r="BP65" s="192"/>
      <c r="BQ65" s="192"/>
      <c r="BR65" s="192"/>
      <c r="BS65" s="192"/>
      <c r="BT65" s="192"/>
      <c r="BU65" s="192"/>
      <c r="BV65" s="192"/>
      <c r="BW65" s="192"/>
      <c r="BX65" s="192"/>
      <c r="BY65" s="192"/>
      <c r="BZ65" s="192"/>
      <c r="CA65" s="192"/>
      <c r="CB65" s="192"/>
      <c r="CC65" s="192"/>
      <c r="CD65" s="192"/>
      <c r="CE65" s="192"/>
      <c r="CF65" s="192"/>
      <c r="CG65" s="192"/>
      <c r="CH65" s="192"/>
      <c r="CI65" s="192"/>
      <c r="CJ65" s="192"/>
      <c r="CK65" s="192"/>
      <c r="CL65" s="192"/>
      <c r="CM65" s="192"/>
      <c r="CN65" s="192"/>
      <c r="CO65" s="192"/>
      <c r="CP65" s="192"/>
      <c r="CQ65" s="192"/>
      <c r="CR65" s="192"/>
      <c r="CS65" s="192"/>
      <c r="CT65" s="192"/>
      <c r="CU65" s="192"/>
      <c r="CV65" s="192"/>
      <c r="CW65" s="192"/>
      <c r="CX65" s="192"/>
      <c r="CY65" s="192"/>
      <c r="CZ65" s="192"/>
      <c r="DA65" s="192"/>
      <c r="DB65" s="192"/>
      <c r="DC65" s="192"/>
      <c r="DD65" s="192"/>
      <c r="DE65" s="192"/>
      <c r="DF65" s="192"/>
      <c r="DG65" s="192"/>
      <c r="DH65" s="192"/>
      <c r="DI65" s="192"/>
      <c r="DJ65" s="192"/>
      <c r="DK65" s="192"/>
      <c r="DL65" s="192"/>
      <c r="DM65" s="192"/>
      <c r="DN65" s="192"/>
      <c r="DO65" s="192"/>
      <c r="DP65" s="192"/>
      <c r="DQ65" s="192"/>
      <c r="DR65" s="192"/>
      <c r="DS65" s="192"/>
      <c r="DT65" s="192"/>
      <c r="DU65" s="192"/>
      <c r="DV65" s="192"/>
      <c r="DW65" s="192"/>
      <c r="DX65" s="192"/>
      <c r="DY65" s="192"/>
      <c r="DZ65" s="192"/>
      <c r="EA65" s="192"/>
      <c r="EB65" s="192"/>
      <c r="EC65" s="192"/>
      <c r="ED65" s="192"/>
      <c r="EE65" s="192"/>
      <c r="EF65" s="192"/>
      <c r="EG65" s="192"/>
      <c r="EH65" s="192"/>
      <c r="EI65" s="192"/>
      <c r="EJ65" s="192"/>
      <c r="EK65" s="192"/>
      <c r="EL65" s="192"/>
      <c r="EM65" s="192"/>
      <c r="EN65" s="192"/>
      <c r="EO65" s="192"/>
      <c r="EP65" s="192"/>
      <c r="EQ65" s="192"/>
      <c r="ER65" s="192"/>
      <c r="ES65" s="192"/>
      <c r="ET65" s="192"/>
      <c r="EU65" s="192"/>
      <c r="EV65" s="192"/>
      <c r="EW65" s="192"/>
      <c r="EX65" s="192"/>
      <c r="EY65" s="192"/>
      <c r="EZ65" s="192"/>
      <c r="FA65" s="192"/>
      <c r="FB65" s="192"/>
      <c r="FC65" s="192"/>
      <c r="FD65" s="192"/>
      <c r="FE65" s="192"/>
      <c r="FF65" s="192"/>
      <c r="FG65" s="192"/>
      <c r="FH65" s="192"/>
      <c r="FI65" s="192"/>
      <c r="FJ65" s="192"/>
      <c r="FK65" s="192"/>
      <c r="FL65" s="192"/>
      <c r="FM65" s="192"/>
      <c r="FN65" s="192"/>
      <c r="FO65" s="192"/>
      <c r="FP65" s="192"/>
      <c r="FQ65" s="192"/>
      <c r="FR65" s="192"/>
      <c r="FS65" s="192"/>
      <c r="FT65" s="192"/>
      <c r="FU65" s="192"/>
      <c r="FV65" s="192"/>
      <c r="FW65" s="192"/>
      <c r="FX65" s="192"/>
      <c r="FY65" s="192"/>
      <c r="FZ65" s="192"/>
      <c r="GA65" s="192"/>
      <c r="GB65" s="192"/>
      <c r="GC65" s="192"/>
      <c r="GD65" s="192"/>
      <c r="GE65" s="192"/>
      <c r="GF65" s="192"/>
      <c r="GG65" s="192"/>
      <c r="GH65" s="192"/>
      <c r="GI65" s="192"/>
      <c r="GJ65" s="192"/>
      <c r="GK65" s="192"/>
      <c r="GL65" s="192"/>
      <c r="GM65" s="192"/>
      <c r="GN65" s="192"/>
      <c r="GO65" s="192"/>
      <c r="GP65" s="192"/>
      <c r="GQ65" s="192"/>
      <c r="GR65" s="192"/>
      <c r="GS65" s="192"/>
      <c r="GT65" s="192"/>
      <c r="GU65" s="192"/>
      <c r="GV65" s="192"/>
      <c r="GW65" s="192"/>
      <c r="GX65" s="192"/>
      <c r="GY65" s="192"/>
      <c r="GZ65" s="192"/>
      <c r="HA65" s="192"/>
      <c r="HB65" s="192"/>
      <c r="HC65" s="192"/>
      <c r="HD65" s="192"/>
      <c r="HE65" s="192"/>
      <c r="HF65" s="192"/>
      <c r="HG65" s="192"/>
      <c r="HH65" s="192"/>
      <c r="HI65" s="192"/>
      <c r="HJ65" s="192"/>
      <c r="HK65" s="192"/>
      <c r="HL65" s="192"/>
      <c r="HM65" s="192"/>
      <c r="HN65" s="192"/>
      <c r="HO65" s="192"/>
      <c r="HP65" s="192"/>
      <c r="HQ65" s="192"/>
      <c r="HR65" s="192"/>
      <c r="HS65" s="192"/>
      <c r="HT65" s="192"/>
      <c r="HU65" s="192"/>
      <c r="HV65" s="192"/>
      <c r="HW65" s="192"/>
      <c r="HX65" s="192"/>
      <c r="HY65" s="192"/>
      <c r="HZ65" s="192"/>
      <c r="IA65" s="192"/>
      <c r="IB65" s="192"/>
      <c r="IC65" s="192"/>
      <c r="ID65" s="192"/>
      <c r="IE65" s="192"/>
      <c r="IF65" s="192"/>
      <c r="IG65" s="192"/>
      <c r="IH65" s="192"/>
      <c r="II65" s="192"/>
      <c r="IJ65" s="192"/>
      <c r="IK65" s="192"/>
      <c r="IL65" s="192"/>
      <c r="IM65" s="192"/>
      <c r="IN65" s="192"/>
      <c r="IO65" s="192"/>
      <c r="IP65" s="192"/>
      <c r="IQ65" s="192"/>
      <c r="IR65" s="192"/>
      <c r="IS65" s="192"/>
      <c r="IT65" s="192"/>
      <c r="IU65" s="192"/>
      <c r="IV65" s="192"/>
      <c r="IW65" s="192"/>
      <c r="IX65" s="192"/>
      <c r="IY65" s="192"/>
      <c r="IZ65" s="192"/>
      <c r="JA65" s="192"/>
      <c r="JB65" s="192"/>
      <c r="JC65" s="192"/>
      <c r="JD65" s="192"/>
      <c r="JE65" s="192"/>
      <c r="JF65" s="192"/>
      <c r="JG65" s="192"/>
      <c r="JH65" s="192"/>
      <c r="JI65" s="192"/>
      <c r="JJ65" s="192"/>
      <c r="JK65" s="192"/>
      <c r="JL65" s="192"/>
      <c r="JM65" s="192"/>
      <c r="JN65" s="192"/>
      <c r="JO65" s="192"/>
      <c r="JP65" s="192"/>
      <c r="JQ65" s="192"/>
      <c r="JR65" s="192"/>
      <c r="JS65" s="192"/>
      <c r="JT65" s="192"/>
      <c r="JU65" s="192"/>
      <c r="JV65" s="192"/>
      <c r="JW65" s="192"/>
      <c r="JX65" s="192"/>
      <c r="JY65" s="192"/>
      <c r="JZ65" s="192"/>
      <c r="KA65" s="192"/>
      <c r="KB65" s="192"/>
      <c r="KC65" s="192"/>
      <c r="KD65" s="192"/>
      <c r="KE65" s="192"/>
      <c r="KF65" s="192"/>
      <c r="KG65" s="192"/>
      <c r="KH65" s="192"/>
      <c r="KI65" s="192"/>
      <c r="KJ65" s="192"/>
      <c r="KK65" s="192"/>
      <c r="KL65" s="192"/>
      <c r="KM65" s="192"/>
      <c r="KN65" s="192"/>
      <c r="KO65" s="192"/>
      <c r="KP65" s="192"/>
      <c r="KQ65" s="192"/>
      <c r="KR65" s="192"/>
      <c r="KS65" s="192"/>
      <c r="KT65" s="192"/>
      <c r="KU65" s="192"/>
      <c r="KV65" s="192"/>
      <c r="KW65" s="192"/>
      <c r="KX65" s="192"/>
      <c r="KY65" s="192"/>
      <c r="KZ65" s="192"/>
      <c r="LA65" s="192"/>
      <c r="LB65" s="192"/>
      <c r="LC65" s="192"/>
      <c r="LD65" s="192"/>
      <c r="LE65" s="192"/>
      <c r="LF65" s="192"/>
      <c r="LG65" s="192"/>
      <c r="LH65" s="192"/>
      <c r="LI65" s="192"/>
      <c r="LJ65" s="192"/>
      <c r="LK65" s="192"/>
      <c r="LL65" s="192"/>
      <c r="LM65" s="192"/>
      <c r="LN65" s="192"/>
      <c r="LO65" s="192"/>
      <c r="LP65" s="192"/>
      <c r="LQ65" s="192"/>
      <c r="LR65" s="192"/>
      <c r="LS65" s="192"/>
      <c r="LT65" s="192"/>
      <c r="LU65" s="192"/>
      <c r="LV65" s="192"/>
      <c r="LW65" s="192"/>
      <c r="LX65" s="192"/>
      <c r="LY65" s="192"/>
      <c r="LZ65" s="192"/>
      <c r="MA65" s="192"/>
      <c r="MB65" s="192"/>
      <c r="MC65" s="192"/>
      <c r="MD65" s="192"/>
      <c r="ME65" s="192"/>
      <c r="MF65" s="192"/>
      <c r="MG65" s="192"/>
      <c r="MH65" s="192"/>
      <c r="MI65" s="192"/>
      <c r="MJ65" s="192"/>
      <c r="MK65" s="192"/>
      <c r="ML65" s="192"/>
      <c r="MM65" s="192"/>
      <c r="MN65" s="192"/>
      <c r="MO65" s="192"/>
      <c r="MP65" s="192"/>
      <c r="MQ65" s="192"/>
      <c r="MR65" s="192"/>
      <c r="MS65" s="192"/>
      <c r="MT65" s="192"/>
      <c r="MU65" s="192"/>
      <c r="MV65" s="192"/>
      <c r="MW65" s="192"/>
      <c r="MX65" s="192"/>
      <c r="MY65" s="192"/>
      <c r="MZ65" s="192"/>
      <c r="NA65" s="192"/>
      <c r="NB65" s="192"/>
      <c r="NC65" s="192"/>
      <c r="ND65" s="192"/>
      <c r="NE65" s="192"/>
      <c r="NF65" s="192"/>
      <c r="NG65" s="192"/>
      <c r="NH65" s="192"/>
      <c r="NI65" s="192"/>
      <c r="NJ65" s="192"/>
      <c r="NK65" s="192"/>
      <c r="NL65" s="192"/>
      <c r="NM65" s="192"/>
      <c r="NN65" s="192"/>
      <c r="NO65" s="192"/>
      <c r="NP65" s="192"/>
      <c r="NQ65" s="192"/>
      <c r="NR65" s="192"/>
      <c r="NS65" s="192"/>
      <c r="NT65" s="192"/>
      <c r="NU65" s="192"/>
      <c r="NV65" s="192"/>
      <c r="NW65" s="192"/>
      <c r="NX65" s="192"/>
      <c r="NY65" s="192"/>
      <c r="NZ65" s="192"/>
      <c r="OA65" s="192"/>
      <c r="OB65" s="192"/>
      <c r="OC65" s="192"/>
      <c r="OD65" s="192"/>
      <c r="OE65" s="192"/>
      <c r="OF65" s="192"/>
      <c r="OG65" s="192"/>
      <c r="OH65" s="192"/>
      <c r="OI65" s="192"/>
      <c r="OJ65" s="192"/>
      <c r="OK65" s="192"/>
      <c r="OL65" s="192"/>
      <c r="OM65" s="192"/>
      <c r="ON65" s="192"/>
      <c r="OO65" s="192"/>
      <c r="OP65" s="192"/>
      <c r="OQ65" s="192"/>
      <c r="OR65" s="192"/>
      <c r="OS65" s="192"/>
      <c r="OT65" s="192"/>
      <c r="OU65" s="192"/>
      <c r="OV65" s="192"/>
      <c r="OW65" s="192"/>
      <c r="OX65" s="192"/>
      <c r="OY65" s="192"/>
      <c r="OZ65" s="192"/>
      <c r="PA65" s="192"/>
      <c r="PB65" s="192"/>
      <c r="PC65" s="192"/>
      <c r="PD65" s="192"/>
      <c r="PE65" s="192"/>
      <c r="PF65" s="192"/>
      <c r="PG65" s="192"/>
      <c r="PH65" s="192"/>
      <c r="PI65" s="192"/>
      <c r="PJ65" s="192"/>
      <c r="PK65" s="192"/>
      <c r="PL65" s="192"/>
      <c r="PM65" s="192"/>
      <c r="PN65" s="192"/>
      <c r="PO65" s="192"/>
      <c r="PP65" s="192"/>
      <c r="PQ65" s="192"/>
      <c r="PR65" s="192"/>
      <c r="PS65" s="192"/>
      <c r="PT65" s="192"/>
      <c r="PU65" s="192"/>
      <c r="PV65" s="192"/>
      <c r="PW65" s="192"/>
      <c r="PX65" s="192"/>
      <c r="PY65" s="192"/>
      <c r="PZ65" s="192"/>
      <c r="QA65" s="192"/>
      <c r="QB65" s="192"/>
      <c r="QC65" s="192"/>
      <c r="QD65" s="192"/>
      <c r="QE65" s="192"/>
      <c r="QF65" s="192"/>
      <c r="QG65" s="192"/>
      <c r="QH65" s="192"/>
      <c r="QI65" s="192"/>
      <c r="QJ65" s="192"/>
      <c r="QK65" s="192"/>
      <c r="QL65" s="192"/>
      <c r="QM65" s="192"/>
      <c r="QN65" s="192"/>
      <c r="QO65" s="192"/>
      <c r="QP65" s="192"/>
      <c r="QQ65" s="192"/>
      <c r="QR65" s="192"/>
      <c r="QS65" s="192"/>
      <c r="QT65" s="192"/>
      <c r="QU65" s="192"/>
      <c r="QV65" s="192"/>
      <c r="QW65" s="192"/>
      <c r="QX65" s="192"/>
      <c r="QY65" s="192"/>
      <c r="QZ65" s="192"/>
      <c r="RA65" s="192"/>
      <c r="RB65" s="192"/>
      <c r="RC65" s="192"/>
      <c r="RD65" s="192"/>
      <c r="RE65" s="192"/>
      <c r="RF65" s="192"/>
      <c r="RG65" s="192"/>
      <c r="RH65" s="192"/>
      <c r="RI65" s="192"/>
      <c r="RJ65" s="192"/>
      <c r="RK65" s="192"/>
      <c r="RL65" s="192"/>
      <c r="RM65" s="192"/>
      <c r="RN65" s="192"/>
      <c r="RO65" s="192"/>
      <c r="RP65" s="192"/>
      <c r="RQ65" s="192"/>
      <c r="RR65" s="192"/>
      <c r="RS65" s="192"/>
      <c r="RT65" s="192"/>
      <c r="RU65" s="192"/>
      <c r="RV65" s="192"/>
      <c r="RW65" s="192"/>
      <c r="RX65" s="192"/>
      <c r="RY65" s="192"/>
      <c r="RZ65" s="192"/>
      <c r="SA65" s="192"/>
      <c r="SB65" s="192"/>
      <c r="SC65" s="192"/>
      <c r="SD65" s="192"/>
      <c r="SE65" s="192"/>
      <c r="SF65" s="192"/>
      <c r="SG65" s="192"/>
      <c r="SH65" s="192"/>
      <c r="SI65" s="192"/>
      <c r="SJ65" s="192"/>
      <c r="SK65" s="192"/>
      <c r="SL65" s="192"/>
      <c r="SM65" s="192"/>
      <c r="SN65" s="192"/>
      <c r="SO65" s="192"/>
      <c r="SP65" s="192"/>
      <c r="SQ65" s="192"/>
      <c r="SR65" s="192"/>
      <c r="SS65" s="192"/>
      <c r="ST65" s="192"/>
      <c r="SU65" s="192"/>
      <c r="SV65" s="192"/>
      <c r="SW65" s="192"/>
      <c r="SX65" s="192"/>
      <c r="SY65" s="192"/>
      <c r="SZ65" s="192"/>
      <c r="TA65" s="192"/>
      <c r="TB65" s="192"/>
      <c r="TC65" s="192"/>
      <c r="TD65" s="192"/>
      <c r="TE65" s="192"/>
      <c r="TF65" s="192"/>
      <c r="TG65" s="192"/>
      <c r="TH65" s="192"/>
      <c r="TI65" s="192"/>
      <c r="TJ65" s="192"/>
      <c r="TK65" s="192"/>
      <c r="TL65" s="192"/>
      <c r="TM65" s="192"/>
      <c r="TN65" s="192"/>
      <c r="TO65" s="192"/>
      <c r="TP65" s="192"/>
      <c r="TQ65" s="192"/>
      <c r="TR65" s="192"/>
      <c r="TS65" s="192"/>
      <c r="TT65" s="192"/>
      <c r="TU65" s="192"/>
      <c r="TV65" s="192"/>
      <c r="TW65" s="192"/>
      <c r="TX65" s="192"/>
      <c r="TY65" s="192"/>
      <c r="TZ65" s="192"/>
      <c r="UA65" s="192"/>
      <c r="UB65" s="192"/>
      <c r="UC65" s="192"/>
      <c r="UD65" s="192"/>
      <c r="UE65" s="192"/>
      <c r="UF65" s="192"/>
      <c r="UG65" s="192"/>
      <c r="UH65" s="192"/>
      <c r="UI65" s="192"/>
      <c r="UJ65" s="192"/>
      <c r="UK65" s="192"/>
      <c r="UL65" s="192"/>
      <c r="UM65" s="192"/>
      <c r="UN65" s="192"/>
      <c r="UO65" s="192"/>
      <c r="UP65" s="192"/>
      <c r="UQ65" s="192"/>
      <c r="UR65" s="192"/>
      <c r="US65" s="192"/>
      <c r="UT65" s="192"/>
      <c r="UU65" s="192"/>
      <c r="UV65" s="192"/>
      <c r="UW65" s="192"/>
      <c r="UX65" s="192"/>
      <c r="UY65" s="192"/>
      <c r="UZ65" s="192"/>
      <c r="VA65" s="192"/>
      <c r="VB65" s="192"/>
      <c r="VC65" s="192"/>
      <c r="VD65" s="192"/>
      <c r="VE65" s="192"/>
      <c r="VF65" s="192"/>
      <c r="VG65" s="192"/>
      <c r="VH65" s="192"/>
      <c r="VI65" s="192"/>
      <c r="VJ65" s="192"/>
      <c r="VK65" s="192"/>
      <c r="VL65" s="192"/>
      <c r="VM65" s="192"/>
      <c r="VN65" s="192"/>
      <c r="VO65" s="192"/>
      <c r="VP65" s="192"/>
      <c r="VQ65" s="192"/>
      <c r="VR65" s="192"/>
      <c r="VS65" s="192"/>
      <c r="VT65" s="192"/>
      <c r="VU65" s="192"/>
      <c r="VV65" s="192"/>
      <c r="VW65" s="192"/>
      <c r="VX65" s="192"/>
      <c r="VY65" s="192"/>
      <c r="VZ65" s="192"/>
      <c r="WA65" s="192"/>
      <c r="WB65" s="192"/>
      <c r="WC65" s="192"/>
      <c r="WD65" s="192"/>
      <c r="WE65" s="192"/>
      <c r="WF65" s="192"/>
      <c r="WG65" s="192"/>
      <c r="WH65" s="192"/>
      <c r="WI65" s="192"/>
      <c r="WJ65" s="192"/>
      <c r="WK65" s="192"/>
      <c r="WL65" s="192"/>
      <c r="WM65" s="192"/>
      <c r="WN65" s="192"/>
      <c r="WO65" s="192"/>
      <c r="WP65" s="192"/>
      <c r="WQ65" s="192"/>
      <c r="WR65" s="192"/>
      <c r="WS65" s="192"/>
      <c r="WT65" s="192"/>
      <c r="WU65" s="192"/>
      <c r="WV65" s="192"/>
      <c r="WW65" s="192"/>
      <c r="WX65" s="192"/>
      <c r="WY65" s="192"/>
      <c r="WZ65" s="192"/>
      <c r="XA65" s="192"/>
      <c r="XB65" s="192"/>
      <c r="XC65" s="192"/>
      <c r="XD65" s="192"/>
      <c r="XE65" s="192"/>
      <c r="XF65" s="192"/>
      <c r="XG65" s="192"/>
      <c r="XH65" s="192"/>
      <c r="XI65" s="192"/>
      <c r="XJ65" s="192"/>
      <c r="XK65" s="192"/>
      <c r="XL65" s="192"/>
      <c r="XM65" s="192"/>
      <c r="XN65" s="192"/>
      <c r="XO65" s="192"/>
      <c r="XP65" s="192"/>
      <c r="XQ65" s="192"/>
      <c r="XR65" s="192"/>
      <c r="XS65" s="192"/>
      <c r="XT65" s="192"/>
      <c r="XU65" s="192"/>
      <c r="XV65" s="192"/>
      <c r="XW65" s="192"/>
      <c r="XX65" s="192"/>
      <c r="XY65" s="192"/>
      <c r="XZ65" s="192"/>
      <c r="YA65" s="192"/>
      <c r="YB65" s="192"/>
      <c r="YC65" s="192"/>
      <c r="YD65" s="192"/>
      <c r="YE65" s="192"/>
      <c r="YF65" s="192"/>
      <c r="YG65" s="192"/>
      <c r="YH65" s="192"/>
      <c r="YI65" s="192"/>
      <c r="YJ65" s="192"/>
      <c r="YK65" s="192"/>
      <c r="YL65" s="192"/>
      <c r="YM65" s="192"/>
      <c r="YN65" s="192"/>
      <c r="YO65" s="192"/>
      <c r="YP65" s="192"/>
      <c r="YQ65" s="192"/>
      <c r="YR65" s="192"/>
      <c r="YS65" s="192"/>
      <c r="YT65" s="192"/>
      <c r="YU65" s="192"/>
      <c r="YV65" s="192"/>
      <c r="YW65" s="192"/>
      <c r="YX65" s="192"/>
      <c r="YY65" s="192"/>
      <c r="YZ65" s="192"/>
      <c r="ZA65" s="192"/>
      <c r="ZB65" s="192"/>
      <c r="ZC65" s="192"/>
      <c r="ZD65" s="192"/>
      <c r="ZE65" s="192"/>
      <c r="ZF65" s="192"/>
      <c r="ZG65" s="192"/>
      <c r="ZH65" s="192"/>
      <c r="ZI65" s="192"/>
      <c r="ZJ65" s="192"/>
      <c r="ZK65" s="192"/>
      <c r="ZL65" s="192"/>
      <c r="ZM65" s="192"/>
      <c r="ZN65" s="192"/>
      <c r="ZO65" s="192"/>
      <c r="ZP65" s="192"/>
      <c r="ZQ65" s="192"/>
      <c r="ZR65" s="192"/>
      <c r="ZS65" s="192"/>
      <c r="ZT65" s="192"/>
      <c r="ZU65" s="192"/>
      <c r="ZV65" s="192"/>
      <c r="ZW65" s="192"/>
      <c r="ZX65" s="192"/>
      <c r="ZY65" s="192"/>
      <c r="ZZ65" s="192"/>
      <c r="AAA65" s="192"/>
      <c r="AAB65" s="192"/>
      <c r="AAC65" s="192"/>
      <c r="AAD65" s="192"/>
      <c r="AAE65" s="192"/>
      <c r="AAF65" s="192"/>
      <c r="AAG65" s="192"/>
      <c r="AAH65" s="192"/>
      <c r="AAI65" s="192"/>
      <c r="AAJ65" s="192"/>
      <c r="AAK65" s="192"/>
      <c r="AAL65" s="192"/>
      <c r="AAM65" s="192"/>
      <c r="AAN65" s="192"/>
      <c r="AAO65" s="192"/>
      <c r="AAP65" s="192"/>
      <c r="AAQ65" s="192"/>
      <c r="AAR65" s="192"/>
      <c r="AAS65" s="192"/>
      <c r="AAT65" s="192"/>
      <c r="AAU65" s="192"/>
      <c r="AAV65" s="192"/>
      <c r="AAW65" s="192"/>
      <c r="AAX65" s="192"/>
      <c r="AAY65" s="192"/>
      <c r="AAZ65" s="192"/>
      <c r="ABA65" s="192"/>
      <c r="ABB65" s="192"/>
      <c r="ABC65" s="192"/>
      <c r="ABD65" s="192"/>
      <c r="ABE65" s="192"/>
      <c r="ABF65" s="192"/>
      <c r="ABG65" s="192"/>
      <c r="ABH65" s="192"/>
      <c r="ABI65" s="192"/>
      <c r="ABJ65" s="192"/>
      <c r="ABK65" s="192"/>
      <c r="ABL65" s="192"/>
      <c r="ABM65" s="192"/>
      <c r="ABN65" s="192"/>
      <c r="ABO65" s="192"/>
      <c r="ABP65" s="192"/>
      <c r="ABQ65" s="192"/>
      <c r="ABR65" s="192"/>
      <c r="ABS65" s="192"/>
      <c r="ABT65" s="192"/>
      <c r="ABU65" s="192"/>
      <c r="ABV65" s="192"/>
      <c r="ABW65" s="192"/>
      <c r="ABX65" s="192"/>
      <c r="ABY65" s="192"/>
      <c r="ABZ65" s="192"/>
      <c r="ACA65" s="192"/>
      <c r="ACB65" s="192"/>
      <c r="ACC65" s="192"/>
      <c r="ACD65" s="192"/>
      <c r="ACE65" s="192"/>
      <c r="ACF65" s="192"/>
      <c r="ACG65" s="192"/>
      <c r="ACH65" s="192"/>
      <c r="ACI65" s="192"/>
      <c r="ACJ65" s="192"/>
      <c r="ACK65" s="192"/>
      <c r="ACL65" s="192"/>
      <c r="ACM65" s="192"/>
      <c r="ACN65" s="192"/>
      <c r="ACO65" s="192"/>
      <c r="ACP65" s="192"/>
      <c r="ACQ65" s="192"/>
      <c r="ACR65" s="192"/>
      <c r="ACS65" s="192"/>
      <c r="ACT65" s="192"/>
      <c r="ACU65" s="192"/>
      <c r="ACV65" s="192"/>
      <c r="ACW65" s="192"/>
      <c r="ACX65" s="192"/>
      <c r="ACY65" s="192"/>
      <c r="ACZ65" s="192"/>
      <c r="ADA65" s="192"/>
      <c r="ADB65" s="192"/>
      <c r="ADC65" s="192"/>
      <c r="ADD65" s="192"/>
      <c r="ADE65" s="192"/>
      <c r="ADF65" s="192"/>
      <c r="ADG65" s="192"/>
      <c r="ADH65" s="192"/>
      <c r="ADI65" s="192"/>
      <c r="ADJ65" s="192"/>
      <c r="ADK65" s="192"/>
      <c r="ADL65" s="192"/>
      <c r="ADM65" s="192"/>
      <c r="ADN65" s="192"/>
      <c r="ADO65" s="192"/>
      <c r="ADP65" s="192"/>
      <c r="ADQ65" s="192"/>
      <c r="ADR65" s="192"/>
      <c r="ADS65" s="192"/>
      <c r="ADT65" s="192"/>
      <c r="ADU65" s="192"/>
      <c r="ADV65" s="192"/>
      <c r="ADW65" s="192"/>
      <c r="ADX65" s="192"/>
      <c r="ADY65" s="192"/>
      <c r="ADZ65" s="192"/>
      <c r="AEA65" s="192"/>
      <c r="AEB65" s="192"/>
      <c r="AEC65" s="192"/>
      <c r="AED65" s="192"/>
      <c r="AEE65" s="192"/>
      <c r="AEF65" s="192"/>
      <c r="AEG65" s="192"/>
      <c r="AEH65" s="192"/>
      <c r="AEI65" s="192"/>
      <c r="AEJ65" s="192"/>
      <c r="AEK65" s="192"/>
      <c r="AEL65" s="192"/>
      <c r="AEM65" s="192"/>
      <c r="AEN65" s="192"/>
      <c r="AEO65" s="192"/>
      <c r="AEP65" s="192"/>
      <c r="AEQ65" s="192"/>
      <c r="AER65" s="192"/>
      <c r="AES65" s="192"/>
      <c r="AET65" s="192"/>
      <c r="AEU65" s="192"/>
      <c r="AEV65" s="192"/>
      <c r="AEW65" s="192"/>
      <c r="AEX65" s="192"/>
      <c r="AEY65" s="192"/>
      <c r="AEZ65" s="192"/>
      <c r="AFA65" s="192"/>
      <c r="AFB65" s="192"/>
      <c r="AFC65" s="192"/>
      <c r="AFD65" s="192"/>
      <c r="AFE65" s="192"/>
      <c r="AFF65" s="192"/>
      <c r="AFG65" s="192"/>
      <c r="AFH65" s="192"/>
      <c r="AFI65" s="192"/>
      <c r="AFJ65" s="192"/>
      <c r="AFK65" s="192"/>
      <c r="AFL65" s="192"/>
      <c r="AFM65" s="192"/>
      <c r="AFN65" s="192"/>
      <c r="AFO65" s="192"/>
      <c r="AFP65" s="192"/>
      <c r="AFQ65" s="192"/>
      <c r="AFR65" s="192"/>
      <c r="AFS65" s="192"/>
      <c r="AFT65" s="192"/>
      <c r="AFU65" s="192"/>
      <c r="AFV65" s="192"/>
      <c r="AFW65" s="192"/>
      <c r="AFX65" s="192"/>
      <c r="AFY65" s="192"/>
      <c r="AFZ65" s="192"/>
      <c r="AGA65" s="192"/>
      <c r="AGB65" s="192"/>
      <c r="AGC65" s="192"/>
      <c r="AGD65" s="192"/>
      <c r="AGE65" s="192"/>
      <c r="AGF65" s="192"/>
      <c r="AGG65" s="192"/>
      <c r="AGH65" s="192"/>
      <c r="AGI65" s="192"/>
      <c r="AGJ65" s="192"/>
      <c r="AGK65" s="192"/>
      <c r="AGL65" s="192"/>
      <c r="AGM65" s="192"/>
      <c r="AGN65" s="192"/>
      <c r="AGO65" s="192"/>
      <c r="AGP65" s="192"/>
      <c r="AGQ65" s="192"/>
      <c r="AGR65" s="192"/>
      <c r="AGS65" s="192"/>
      <c r="AGT65" s="192"/>
      <c r="AGU65" s="192"/>
      <c r="AGV65" s="192"/>
      <c r="AGW65" s="192"/>
      <c r="AGX65" s="192"/>
      <c r="AGY65" s="192"/>
      <c r="AGZ65" s="192"/>
      <c r="AHA65" s="192"/>
      <c r="AHB65" s="192"/>
      <c r="AHC65" s="192"/>
      <c r="AHD65" s="192"/>
      <c r="AHE65" s="192"/>
      <c r="AHF65" s="192"/>
      <c r="AHG65" s="192"/>
      <c r="AHH65" s="192"/>
      <c r="AHI65" s="192"/>
      <c r="AHJ65" s="192"/>
      <c r="AHK65" s="192"/>
      <c r="AHL65" s="192"/>
      <c r="AHM65" s="192"/>
      <c r="AHN65" s="192"/>
      <c r="AHO65" s="192"/>
      <c r="AHP65" s="192"/>
      <c r="AHQ65" s="192"/>
      <c r="AHR65" s="192"/>
      <c r="AHS65" s="192"/>
      <c r="AHT65" s="192"/>
      <c r="AHU65" s="192"/>
      <c r="AHV65" s="192"/>
      <c r="AHW65" s="192"/>
      <c r="AHX65" s="192"/>
      <c r="AHY65" s="192"/>
      <c r="AHZ65" s="192"/>
      <c r="AIA65" s="192"/>
      <c r="AIB65" s="192"/>
      <c r="AIC65" s="192"/>
      <c r="AID65" s="192"/>
      <c r="AIE65" s="192"/>
      <c r="AIF65" s="192"/>
      <c r="AIG65" s="192"/>
      <c r="AIH65" s="192"/>
      <c r="AII65" s="192"/>
      <c r="AIJ65" s="192"/>
      <c r="AIK65" s="192"/>
      <c r="AIL65" s="192"/>
      <c r="AIM65" s="192"/>
      <c r="AIN65" s="192"/>
      <c r="AIO65" s="192"/>
      <c r="AIP65" s="192"/>
      <c r="AIQ65" s="192"/>
      <c r="AIR65" s="192"/>
      <c r="AIS65" s="192"/>
      <c r="AIT65" s="192"/>
      <c r="AIU65" s="192"/>
      <c r="AIV65" s="192"/>
      <c r="AIW65" s="192"/>
      <c r="AIX65" s="192"/>
      <c r="AIY65" s="192"/>
      <c r="AIZ65" s="192"/>
      <c r="AJA65" s="192"/>
      <c r="AJB65" s="192"/>
      <c r="AJC65" s="192"/>
      <c r="AJD65" s="192"/>
      <c r="AJE65" s="192"/>
      <c r="AJF65" s="192"/>
      <c r="AJG65" s="192"/>
      <c r="AJH65" s="192"/>
      <c r="AJI65" s="192"/>
      <c r="AJJ65" s="192"/>
      <c r="AJK65" s="192"/>
      <c r="AJL65" s="192"/>
      <c r="AJM65" s="192"/>
      <c r="AJN65" s="192"/>
      <c r="AJO65" s="192"/>
      <c r="AJP65" s="192"/>
      <c r="AJQ65" s="192"/>
      <c r="AJR65" s="192"/>
      <c r="AJS65" s="192"/>
      <c r="AJT65" s="192"/>
      <c r="AJU65" s="192"/>
      <c r="AJV65" s="192"/>
      <c r="AJW65" s="192"/>
      <c r="AJX65" s="192"/>
      <c r="AJY65" s="192"/>
      <c r="AJZ65" s="192"/>
      <c r="AKA65" s="192"/>
      <c r="AKB65" s="192"/>
      <c r="AKC65" s="192"/>
      <c r="AKD65" s="192"/>
      <c r="AKE65" s="192"/>
      <c r="AKF65" s="192"/>
      <c r="AKG65" s="192"/>
      <c r="AKH65" s="192"/>
      <c r="AKI65" s="192"/>
      <c r="AKJ65" s="192"/>
      <c r="AKK65" s="192"/>
      <c r="AKL65" s="192"/>
      <c r="AKM65" s="192"/>
      <c r="AKN65" s="192"/>
      <c r="AKO65" s="192"/>
      <c r="AKP65" s="192"/>
      <c r="AKQ65" s="192"/>
      <c r="AKR65" s="192"/>
      <c r="AKS65" s="192"/>
      <c r="AKT65" s="192"/>
      <c r="AKU65" s="192"/>
      <c r="AKV65" s="192"/>
      <c r="AKW65" s="192"/>
      <c r="AKX65" s="192"/>
      <c r="AKY65" s="192"/>
      <c r="AKZ65" s="192"/>
      <c r="ALA65" s="192"/>
      <c r="ALB65" s="192"/>
      <c r="ALC65" s="192"/>
      <c r="ALD65" s="192"/>
      <c r="ALE65" s="192"/>
      <c r="ALF65" s="192"/>
      <c r="ALG65" s="192"/>
      <c r="ALH65" s="192"/>
      <c r="ALI65" s="192"/>
      <c r="ALJ65" s="192"/>
      <c r="ALK65" s="192"/>
      <c r="ALL65" s="192"/>
      <c r="ALM65" s="192"/>
      <c r="ALN65" s="192"/>
      <c r="ALO65" s="192"/>
      <c r="ALP65" s="192"/>
      <c r="ALQ65" s="192"/>
      <c r="ALR65" s="192"/>
      <c r="ALS65" s="192"/>
      <c r="ALT65" s="192"/>
      <c r="ALU65" s="192"/>
      <c r="ALV65" s="192"/>
      <c r="ALW65" s="192"/>
      <c r="ALX65" s="192"/>
      <c r="ALY65" s="192"/>
      <c r="ALZ65" s="192"/>
      <c r="AMA65" s="192"/>
      <c r="AMB65" s="192"/>
      <c r="AMC65" s="192"/>
      <c r="AMD65" s="192"/>
      <c r="AME65" s="192"/>
      <c r="AMF65" s="192"/>
      <c r="AMG65" s="192"/>
      <c r="AMH65" s="192"/>
      <c r="AMI65" s="192"/>
      <c r="AMJ65" s="192"/>
      <c r="AMK65" s="192"/>
      <c r="AML65" s="192"/>
    </row>
    <row r="66" spans="1:1026" s="183" customFormat="1">
      <c r="A66" s="192" t="str">
        <f t="shared" si="15"/>
        <v>REF_LEGAL_ENTITY.PEND_MOD</v>
      </c>
      <c r="B66" s="193">
        <f t="shared" ref="B66" si="18">B65+1</f>
        <v>110062</v>
      </c>
      <c r="C66" s="194">
        <v>0</v>
      </c>
      <c r="D66" s="194">
        <v>1</v>
      </c>
      <c r="E66" s="194">
        <f t="shared" si="1"/>
        <v>100000</v>
      </c>
      <c r="F66" s="194">
        <v>100004</v>
      </c>
      <c r="G66" s="194" t="s">
        <v>34</v>
      </c>
      <c r="H66" s="194">
        <v>100004</v>
      </c>
      <c r="I66" s="195" t="s">
        <v>693</v>
      </c>
      <c r="J66" s="194">
        <f>VLOOKUP(I66,T_FSM_TYPE!$A:$B,2,0)</f>
        <v>110001</v>
      </c>
      <c r="K66" s="196" t="s">
        <v>695</v>
      </c>
      <c r="L66" s="192" t="s">
        <v>37</v>
      </c>
      <c r="M66" s="218" t="s">
        <v>695</v>
      </c>
      <c r="N66" s="192" t="str">
        <f>"INSERT INTO "&amp;$B$2&amp;" VALUES("&amp;B66&amp;", "&amp;C66&amp;", "&amp;D66&amp;", "&amp;E66&amp;", "&amp;F66&amp;", "&amp;G66&amp;", "&amp;H66&amp;", "&amp;J66&amp;", '"&amp;K66&amp;"', '"&amp;L66&amp;"' ,'"&amp;M66&amp;"')"</f>
        <v>INSERT INTO T_FSM_STATE VALUES(110062, 0, 1, 100000, 100004, GETDATE(), 100004, 110001, 'PEND_MOD', '?' ,'PEND_MOD')</v>
      </c>
      <c r="O66" s="192"/>
      <c r="P66" s="192"/>
      <c r="Q66" s="192"/>
      <c r="R66" s="192"/>
      <c r="S66" s="192"/>
      <c r="T66" s="192"/>
      <c r="U66" s="192"/>
      <c r="V66" s="192"/>
      <c r="W66" s="192"/>
      <c r="X66" s="192"/>
      <c r="Y66" s="192"/>
      <c r="Z66" s="192"/>
      <c r="AA66" s="192"/>
      <c r="AB66" s="192"/>
      <c r="AC66" s="192"/>
      <c r="AD66" s="192"/>
      <c r="AE66" s="192"/>
      <c r="AF66" s="192"/>
      <c r="AG66" s="192"/>
      <c r="AH66" s="192"/>
      <c r="AI66" s="192"/>
      <c r="AJ66" s="192"/>
      <c r="AK66" s="192"/>
      <c r="AL66" s="192"/>
      <c r="AM66" s="192"/>
      <c r="AN66" s="192"/>
      <c r="AO66" s="192"/>
      <c r="AP66" s="192"/>
      <c r="AQ66" s="192"/>
      <c r="AR66" s="192"/>
      <c r="AS66" s="192"/>
      <c r="AT66" s="192"/>
      <c r="AU66" s="192"/>
      <c r="AV66" s="192"/>
      <c r="AW66" s="192"/>
      <c r="AX66" s="192"/>
      <c r="AY66" s="192"/>
      <c r="AZ66" s="192"/>
      <c r="BA66" s="192"/>
      <c r="BB66" s="192"/>
      <c r="BC66" s="192"/>
      <c r="BD66" s="192"/>
      <c r="BE66" s="192"/>
      <c r="BF66" s="192"/>
      <c r="BG66" s="192"/>
      <c r="BH66" s="192"/>
      <c r="BI66" s="192"/>
      <c r="BJ66" s="192"/>
      <c r="BK66" s="192"/>
      <c r="BL66" s="192"/>
      <c r="BM66" s="192"/>
      <c r="BN66" s="192"/>
      <c r="BO66" s="192"/>
      <c r="BP66" s="192"/>
      <c r="BQ66" s="192"/>
      <c r="BR66" s="192"/>
      <c r="BS66" s="192"/>
      <c r="BT66" s="192"/>
      <c r="BU66" s="192"/>
      <c r="BV66" s="192"/>
      <c r="BW66" s="192"/>
      <c r="BX66" s="192"/>
      <c r="BY66" s="192"/>
      <c r="BZ66" s="192"/>
      <c r="CA66" s="192"/>
      <c r="CB66" s="192"/>
      <c r="CC66" s="192"/>
      <c r="CD66" s="192"/>
      <c r="CE66" s="192"/>
      <c r="CF66" s="192"/>
      <c r="CG66" s="192"/>
      <c r="CH66" s="192"/>
      <c r="CI66" s="192"/>
      <c r="CJ66" s="192"/>
      <c r="CK66" s="192"/>
      <c r="CL66" s="192"/>
      <c r="CM66" s="192"/>
      <c r="CN66" s="192"/>
      <c r="CO66" s="192"/>
      <c r="CP66" s="192"/>
      <c r="CQ66" s="192"/>
      <c r="CR66" s="192"/>
      <c r="CS66" s="192"/>
      <c r="CT66" s="192"/>
      <c r="CU66" s="192"/>
      <c r="CV66" s="192"/>
      <c r="CW66" s="192"/>
      <c r="CX66" s="192"/>
      <c r="CY66" s="192"/>
      <c r="CZ66" s="192"/>
      <c r="DA66" s="192"/>
      <c r="DB66" s="192"/>
      <c r="DC66" s="192"/>
      <c r="DD66" s="192"/>
      <c r="DE66" s="192"/>
      <c r="DF66" s="192"/>
      <c r="DG66" s="192"/>
      <c r="DH66" s="192"/>
      <c r="DI66" s="192"/>
      <c r="DJ66" s="192"/>
      <c r="DK66" s="192"/>
      <c r="DL66" s="192"/>
      <c r="DM66" s="192"/>
      <c r="DN66" s="192"/>
      <c r="DO66" s="192"/>
      <c r="DP66" s="192"/>
      <c r="DQ66" s="192"/>
      <c r="DR66" s="192"/>
      <c r="DS66" s="192"/>
      <c r="DT66" s="192"/>
      <c r="DU66" s="192"/>
      <c r="DV66" s="192"/>
      <c r="DW66" s="192"/>
      <c r="DX66" s="192"/>
      <c r="DY66" s="192"/>
      <c r="DZ66" s="192"/>
      <c r="EA66" s="192"/>
      <c r="EB66" s="192"/>
      <c r="EC66" s="192"/>
      <c r="ED66" s="192"/>
      <c r="EE66" s="192"/>
      <c r="EF66" s="192"/>
      <c r="EG66" s="192"/>
      <c r="EH66" s="192"/>
      <c r="EI66" s="192"/>
      <c r="EJ66" s="192"/>
      <c r="EK66" s="192"/>
      <c r="EL66" s="192"/>
      <c r="EM66" s="192"/>
      <c r="EN66" s="192"/>
      <c r="EO66" s="192"/>
      <c r="EP66" s="192"/>
      <c r="EQ66" s="192"/>
      <c r="ER66" s="192"/>
      <c r="ES66" s="192"/>
      <c r="ET66" s="192"/>
      <c r="EU66" s="192"/>
      <c r="EV66" s="192"/>
      <c r="EW66" s="192"/>
      <c r="EX66" s="192"/>
      <c r="EY66" s="192"/>
      <c r="EZ66" s="192"/>
      <c r="FA66" s="192"/>
      <c r="FB66" s="192"/>
      <c r="FC66" s="192"/>
      <c r="FD66" s="192"/>
      <c r="FE66" s="192"/>
      <c r="FF66" s="192"/>
      <c r="FG66" s="192"/>
      <c r="FH66" s="192"/>
      <c r="FI66" s="192"/>
      <c r="FJ66" s="192"/>
      <c r="FK66" s="192"/>
      <c r="FL66" s="192"/>
      <c r="FM66" s="192"/>
      <c r="FN66" s="192"/>
      <c r="FO66" s="192"/>
      <c r="FP66" s="192"/>
      <c r="FQ66" s="192"/>
      <c r="FR66" s="192"/>
      <c r="FS66" s="192"/>
      <c r="FT66" s="192"/>
      <c r="FU66" s="192"/>
      <c r="FV66" s="192"/>
      <c r="FW66" s="192"/>
      <c r="FX66" s="192"/>
      <c r="FY66" s="192"/>
      <c r="FZ66" s="192"/>
      <c r="GA66" s="192"/>
      <c r="GB66" s="192"/>
      <c r="GC66" s="192"/>
      <c r="GD66" s="192"/>
      <c r="GE66" s="192"/>
      <c r="GF66" s="192"/>
      <c r="GG66" s="192"/>
      <c r="GH66" s="192"/>
      <c r="GI66" s="192"/>
      <c r="GJ66" s="192"/>
      <c r="GK66" s="192"/>
      <c r="GL66" s="192"/>
      <c r="GM66" s="192"/>
      <c r="GN66" s="192"/>
      <c r="GO66" s="192"/>
      <c r="GP66" s="192"/>
      <c r="GQ66" s="192"/>
      <c r="GR66" s="192"/>
      <c r="GS66" s="192"/>
      <c r="GT66" s="192"/>
      <c r="GU66" s="192"/>
      <c r="GV66" s="192"/>
      <c r="GW66" s="192"/>
      <c r="GX66" s="192"/>
      <c r="GY66" s="192"/>
      <c r="GZ66" s="192"/>
      <c r="HA66" s="192"/>
      <c r="HB66" s="192"/>
      <c r="HC66" s="192"/>
      <c r="HD66" s="192"/>
      <c r="HE66" s="192"/>
      <c r="HF66" s="192"/>
      <c r="HG66" s="192"/>
      <c r="HH66" s="192"/>
      <c r="HI66" s="192"/>
      <c r="HJ66" s="192"/>
      <c r="HK66" s="192"/>
      <c r="HL66" s="192"/>
      <c r="HM66" s="192"/>
      <c r="HN66" s="192"/>
      <c r="HO66" s="192"/>
      <c r="HP66" s="192"/>
      <c r="HQ66" s="192"/>
      <c r="HR66" s="192"/>
      <c r="HS66" s="192"/>
      <c r="HT66" s="192"/>
      <c r="HU66" s="192"/>
      <c r="HV66" s="192"/>
      <c r="HW66" s="192"/>
      <c r="HX66" s="192"/>
      <c r="HY66" s="192"/>
      <c r="HZ66" s="192"/>
      <c r="IA66" s="192"/>
      <c r="IB66" s="192"/>
      <c r="IC66" s="192"/>
      <c r="ID66" s="192"/>
      <c r="IE66" s="192"/>
      <c r="IF66" s="192"/>
      <c r="IG66" s="192"/>
      <c r="IH66" s="192"/>
      <c r="II66" s="192"/>
      <c r="IJ66" s="192"/>
      <c r="IK66" s="192"/>
      <c r="IL66" s="192"/>
      <c r="IM66" s="192"/>
      <c r="IN66" s="192"/>
      <c r="IO66" s="192"/>
      <c r="IP66" s="192"/>
      <c r="IQ66" s="192"/>
      <c r="IR66" s="192"/>
      <c r="IS66" s="192"/>
      <c r="IT66" s="192"/>
      <c r="IU66" s="192"/>
      <c r="IV66" s="192"/>
      <c r="IW66" s="192"/>
      <c r="IX66" s="192"/>
      <c r="IY66" s="192"/>
      <c r="IZ66" s="192"/>
      <c r="JA66" s="192"/>
      <c r="JB66" s="192"/>
      <c r="JC66" s="192"/>
      <c r="JD66" s="192"/>
      <c r="JE66" s="192"/>
      <c r="JF66" s="192"/>
      <c r="JG66" s="192"/>
      <c r="JH66" s="192"/>
      <c r="JI66" s="192"/>
      <c r="JJ66" s="192"/>
      <c r="JK66" s="192"/>
      <c r="JL66" s="192"/>
      <c r="JM66" s="192"/>
      <c r="JN66" s="192"/>
      <c r="JO66" s="192"/>
      <c r="JP66" s="192"/>
      <c r="JQ66" s="192"/>
      <c r="JR66" s="192"/>
      <c r="JS66" s="192"/>
      <c r="JT66" s="192"/>
      <c r="JU66" s="192"/>
      <c r="JV66" s="192"/>
      <c r="JW66" s="192"/>
      <c r="JX66" s="192"/>
      <c r="JY66" s="192"/>
      <c r="JZ66" s="192"/>
      <c r="KA66" s="192"/>
      <c r="KB66" s="192"/>
      <c r="KC66" s="192"/>
      <c r="KD66" s="192"/>
      <c r="KE66" s="192"/>
      <c r="KF66" s="192"/>
      <c r="KG66" s="192"/>
      <c r="KH66" s="192"/>
      <c r="KI66" s="192"/>
      <c r="KJ66" s="192"/>
      <c r="KK66" s="192"/>
      <c r="KL66" s="192"/>
      <c r="KM66" s="192"/>
      <c r="KN66" s="192"/>
      <c r="KO66" s="192"/>
      <c r="KP66" s="192"/>
      <c r="KQ66" s="192"/>
      <c r="KR66" s="192"/>
      <c r="KS66" s="192"/>
      <c r="KT66" s="192"/>
      <c r="KU66" s="192"/>
      <c r="KV66" s="192"/>
      <c r="KW66" s="192"/>
      <c r="KX66" s="192"/>
      <c r="KY66" s="192"/>
      <c r="KZ66" s="192"/>
      <c r="LA66" s="192"/>
      <c r="LB66" s="192"/>
      <c r="LC66" s="192"/>
      <c r="LD66" s="192"/>
      <c r="LE66" s="192"/>
      <c r="LF66" s="192"/>
      <c r="LG66" s="192"/>
      <c r="LH66" s="192"/>
      <c r="LI66" s="192"/>
      <c r="LJ66" s="192"/>
      <c r="LK66" s="192"/>
      <c r="LL66" s="192"/>
      <c r="LM66" s="192"/>
      <c r="LN66" s="192"/>
      <c r="LO66" s="192"/>
      <c r="LP66" s="192"/>
      <c r="LQ66" s="192"/>
      <c r="LR66" s="192"/>
      <c r="LS66" s="192"/>
      <c r="LT66" s="192"/>
      <c r="LU66" s="192"/>
      <c r="LV66" s="192"/>
      <c r="LW66" s="192"/>
      <c r="LX66" s="192"/>
      <c r="LY66" s="192"/>
      <c r="LZ66" s="192"/>
      <c r="MA66" s="192"/>
      <c r="MB66" s="192"/>
      <c r="MC66" s="192"/>
      <c r="MD66" s="192"/>
      <c r="ME66" s="192"/>
      <c r="MF66" s="192"/>
      <c r="MG66" s="192"/>
      <c r="MH66" s="192"/>
      <c r="MI66" s="192"/>
      <c r="MJ66" s="192"/>
      <c r="MK66" s="192"/>
      <c r="ML66" s="192"/>
      <c r="MM66" s="192"/>
      <c r="MN66" s="192"/>
      <c r="MO66" s="192"/>
      <c r="MP66" s="192"/>
      <c r="MQ66" s="192"/>
      <c r="MR66" s="192"/>
      <c r="MS66" s="192"/>
      <c r="MT66" s="192"/>
      <c r="MU66" s="192"/>
      <c r="MV66" s="192"/>
      <c r="MW66" s="192"/>
      <c r="MX66" s="192"/>
      <c r="MY66" s="192"/>
      <c r="MZ66" s="192"/>
      <c r="NA66" s="192"/>
      <c r="NB66" s="192"/>
      <c r="NC66" s="192"/>
      <c r="ND66" s="192"/>
      <c r="NE66" s="192"/>
      <c r="NF66" s="192"/>
      <c r="NG66" s="192"/>
      <c r="NH66" s="192"/>
      <c r="NI66" s="192"/>
      <c r="NJ66" s="192"/>
      <c r="NK66" s="192"/>
      <c r="NL66" s="192"/>
      <c r="NM66" s="192"/>
      <c r="NN66" s="192"/>
      <c r="NO66" s="192"/>
      <c r="NP66" s="192"/>
      <c r="NQ66" s="192"/>
      <c r="NR66" s="192"/>
      <c r="NS66" s="192"/>
      <c r="NT66" s="192"/>
      <c r="NU66" s="192"/>
      <c r="NV66" s="192"/>
      <c r="NW66" s="192"/>
      <c r="NX66" s="192"/>
      <c r="NY66" s="192"/>
      <c r="NZ66" s="192"/>
      <c r="OA66" s="192"/>
      <c r="OB66" s="192"/>
      <c r="OC66" s="192"/>
      <c r="OD66" s="192"/>
      <c r="OE66" s="192"/>
      <c r="OF66" s="192"/>
      <c r="OG66" s="192"/>
      <c r="OH66" s="192"/>
      <c r="OI66" s="192"/>
      <c r="OJ66" s="192"/>
      <c r="OK66" s="192"/>
      <c r="OL66" s="192"/>
      <c r="OM66" s="192"/>
      <c r="ON66" s="192"/>
      <c r="OO66" s="192"/>
      <c r="OP66" s="192"/>
      <c r="OQ66" s="192"/>
      <c r="OR66" s="192"/>
      <c r="OS66" s="192"/>
      <c r="OT66" s="192"/>
      <c r="OU66" s="192"/>
      <c r="OV66" s="192"/>
      <c r="OW66" s="192"/>
      <c r="OX66" s="192"/>
      <c r="OY66" s="192"/>
      <c r="OZ66" s="192"/>
      <c r="PA66" s="192"/>
      <c r="PB66" s="192"/>
      <c r="PC66" s="192"/>
      <c r="PD66" s="192"/>
      <c r="PE66" s="192"/>
      <c r="PF66" s="192"/>
      <c r="PG66" s="192"/>
      <c r="PH66" s="192"/>
      <c r="PI66" s="192"/>
      <c r="PJ66" s="192"/>
      <c r="PK66" s="192"/>
      <c r="PL66" s="192"/>
      <c r="PM66" s="192"/>
      <c r="PN66" s="192"/>
      <c r="PO66" s="192"/>
      <c r="PP66" s="192"/>
      <c r="PQ66" s="192"/>
      <c r="PR66" s="192"/>
      <c r="PS66" s="192"/>
      <c r="PT66" s="192"/>
      <c r="PU66" s="192"/>
      <c r="PV66" s="192"/>
      <c r="PW66" s="192"/>
      <c r="PX66" s="192"/>
      <c r="PY66" s="192"/>
      <c r="PZ66" s="192"/>
      <c r="QA66" s="192"/>
      <c r="QB66" s="192"/>
      <c r="QC66" s="192"/>
      <c r="QD66" s="192"/>
      <c r="QE66" s="192"/>
      <c r="QF66" s="192"/>
      <c r="QG66" s="192"/>
      <c r="QH66" s="192"/>
      <c r="QI66" s="192"/>
      <c r="QJ66" s="192"/>
      <c r="QK66" s="192"/>
      <c r="QL66" s="192"/>
      <c r="QM66" s="192"/>
      <c r="QN66" s="192"/>
      <c r="QO66" s="192"/>
      <c r="QP66" s="192"/>
      <c r="QQ66" s="192"/>
      <c r="QR66" s="192"/>
      <c r="QS66" s="192"/>
      <c r="QT66" s="192"/>
      <c r="QU66" s="192"/>
      <c r="QV66" s="192"/>
      <c r="QW66" s="192"/>
      <c r="QX66" s="192"/>
      <c r="QY66" s="192"/>
      <c r="QZ66" s="192"/>
      <c r="RA66" s="192"/>
      <c r="RB66" s="192"/>
      <c r="RC66" s="192"/>
      <c r="RD66" s="192"/>
      <c r="RE66" s="192"/>
      <c r="RF66" s="192"/>
      <c r="RG66" s="192"/>
      <c r="RH66" s="192"/>
      <c r="RI66" s="192"/>
      <c r="RJ66" s="192"/>
      <c r="RK66" s="192"/>
      <c r="RL66" s="192"/>
      <c r="RM66" s="192"/>
      <c r="RN66" s="192"/>
      <c r="RO66" s="192"/>
      <c r="RP66" s="192"/>
      <c r="RQ66" s="192"/>
      <c r="RR66" s="192"/>
      <c r="RS66" s="192"/>
      <c r="RT66" s="192"/>
      <c r="RU66" s="192"/>
      <c r="RV66" s="192"/>
      <c r="RW66" s="192"/>
      <c r="RX66" s="192"/>
      <c r="RY66" s="192"/>
      <c r="RZ66" s="192"/>
      <c r="SA66" s="192"/>
      <c r="SB66" s="192"/>
      <c r="SC66" s="192"/>
      <c r="SD66" s="192"/>
      <c r="SE66" s="192"/>
      <c r="SF66" s="192"/>
      <c r="SG66" s="192"/>
      <c r="SH66" s="192"/>
      <c r="SI66" s="192"/>
      <c r="SJ66" s="192"/>
      <c r="SK66" s="192"/>
      <c r="SL66" s="192"/>
      <c r="SM66" s="192"/>
      <c r="SN66" s="192"/>
      <c r="SO66" s="192"/>
      <c r="SP66" s="192"/>
      <c r="SQ66" s="192"/>
      <c r="SR66" s="192"/>
      <c r="SS66" s="192"/>
      <c r="ST66" s="192"/>
      <c r="SU66" s="192"/>
      <c r="SV66" s="192"/>
      <c r="SW66" s="192"/>
      <c r="SX66" s="192"/>
      <c r="SY66" s="192"/>
      <c r="SZ66" s="192"/>
      <c r="TA66" s="192"/>
      <c r="TB66" s="192"/>
      <c r="TC66" s="192"/>
      <c r="TD66" s="192"/>
      <c r="TE66" s="192"/>
      <c r="TF66" s="192"/>
      <c r="TG66" s="192"/>
      <c r="TH66" s="192"/>
      <c r="TI66" s="192"/>
      <c r="TJ66" s="192"/>
      <c r="TK66" s="192"/>
      <c r="TL66" s="192"/>
      <c r="TM66" s="192"/>
      <c r="TN66" s="192"/>
      <c r="TO66" s="192"/>
      <c r="TP66" s="192"/>
      <c r="TQ66" s="192"/>
      <c r="TR66" s="192"/>
      <c r="TS66" s="192"/>
      <c r="TT66" s="192"/>
      <c r="TU66" s="192"/>
      <c r="TV66" s="192"/>
      <c r="TW66" s="192"/>
      <c r="TX66" s="192"/>
      <c r="TY66" s="192"/>
      <c r="TZ66" s="192"/>
      <c r="UA66" s="192"/>
      <c r="UB66" s="192"/>
      <c r="UC66" s="192"/>
      <c r="UD66" s="192"/>
      <c r="UE66" s="192"/>
      <c r="UF66" s="192"/>
      <c r="UG66" s="192"/>
      <c r="UH66" s="192"/>
      <c r="UI66" s="192"/>
      <c r="UJ66" s="192"/>
      <c r="UK66" s="192"/>
      <c r="UL66" s="192"/>
      <c r="UM66" s="192"/>
      <c r="UN66" s="192"/>
      <c r="UO66" s="192"/>
      <c r="UP66" s="192"/>
      <c r="UQ66" s="192"/>
      <c r="UR66" s="192"/>
      <c r="US66" s="192"/>
      <c r="UT66" s="192"/>
      <c r="UU66" s="192"/>
      <c r="UV66" s="192"/>
      <c r="UW66" s="192"/>
      <c r="UX66" s="192"/>
      <c r="UY66" s="192"/>
      <c r="UZ66" s="192"/>
      <c r="VA66" s="192"/>
      <c r="VB66" s="192"/>
      <c r="VC66" s="192"/>
      <c r="VD66" s="192"/>
      <c r="VE66" s="192"/>
      <c r="VF66" s="192"/>
      <c r="VG66" s="192"/>
      <c r="VH66" s="192"/>
      <c r="VI66" s="192"/>
      <c r="VJ66" s="192"/>
      <c r="VK66" s="192"/>
      <c r="VL66" s="192"/>
      <c r="VM66" s="192"/>
      <c r="VN66" s="192"/>
      <c r="VO66" s="192"/>
      <c r="VP66" s="192"/>
      <c r="VQ66" s="192"/>
      <c r="VR66" s="192"/>
      <c r="VS66" s="192"/>
      <c r="VT66" s="192"/>
      <c r="VU66" s="192"/>
      <c r="VV66" s="192"/>
      <c r="VW66" s="192"/>
      <c r="VX66" s="192"/>
      <c r="VY66" s="192"/>
      <c r="VZ66" s="192"/>
      <c r="WA66" s="192"/>
      <c r="WB66" s="192"/>
      <c r="WC66" s="192"/>
      <c r="WD66" s="192"/>
      <c r="WE66" s="192"/>
      <c r="WF66" s="192"/>
      <c r="WG66" s="192"/>
      <c r="WH66" s="192"/>
      <c r="WI66" s="192"/>
      <c r="WJ66" s="192"/>
      <c r="WK66" s="192"/>
      <c r="WL66" s="192"/>
      <c r="WM66" s="192"/>
      <c r="WN66" s="192"/>
      <c r="WO66" s="192"/>
      <c r="WP66" s="192"/>
      <c r="WQ66" s="192"/>
      <c r="WR66" s="192"/>
      <c r="WS66" s="192"/>
      <c r="WT66" s="192"/>
      <c r="WU66" s="192"/>
      <c r="WV66" s="192"/>
      <c r="WW66" s="192"/>
      <c r="WX66" s="192"/>
      <c r="WY66" s="192"/>
      <c r="WZ66" s="192"/>
      <c r="XA66" s="192"/>
      <c r="XB66" s="192"/>
      <c r="XC66" s="192"/>
      <c r="XD66" s="192"/>
      <c r="XE66" s="192"/>
      <c r="XF66" s="192"/>
      <c r="XG66" s="192"/>
      <c r="XH66" s="192"/>
      <c r="XI66" s="192"/>
      <c r="XJ66" s="192"/>
      <c r="XK66" s="192"/>
      <c r="XL66" s="192"/>
      <c r="XM66" s="192"/>
      <c r="XN66" s="192"/>
      <c r="XO66" s="192"/>
      <c r="XP66" s="192"/>
      <c r="XQ66" s="192"/>
      <c r="XR66" s="192"/>
      <c r="XS66" s="192"/>
      <c r="XT66" s="192"/>
      <c r="XU66" s="192"/>
      <c r="XV66" s="192"/>
      <c r="XW66" s="192"/>
      <c r="XX66" s="192"/>
      <c r="XY66" s="192"/>
      <c r="XZ66" s="192"/>
      <c r="YA66" s="192"/>
      <c r="YB66" s="192"/>
      <c r="YC66" s="192"/>
      <c r="YD66" s="192"/>
      <c r="YE66" s="192"/>
      <c r="YF66" s="192"/>
      <c r="YG66" s="192"/>
      <c r="YH66" s="192"/>
      <c r="YI66" s="192"/>
      <c r="YJ66" s="192"/>
      <c r="YK66" s="192"/>
      <c r="YL66" s="192"/>
      <c r="YM66" s="192"/>
      <c r="YN66" s="192"/>
      <c r="YO66" s="192"/>
      <c r="YP66" s="192"/>
      <c r="YQ66" s="192"/>
      <c r="YR66" s="192"/>
      <c r="YS66" s="192"/>
      <c r="YT66" s="192"/>
      <c r="YU66" s="192"/>
      <c r="YV66" s="192"/>
      <c r="YW66" s="192"/>
      <c r="YX66" s="192"/>
      <c r="YY66" s="192"/>
      <c r="YZ66" s="192"/>
      <c r="ZA66" s="192"/>
      <c r="ZB66" s="192"/>
      <c r="ZC66" s="192"/>
      <c r="ZD66" s="192"/>
      <c r="ZE66" s="192"/>
      <c r="ZF66" s="192"/>
      <c r="ZG66" s="192"/>
      <c r="ZH66" s="192"/>
      <c r="ZI66" s="192"/>
      <c r="ZJ66" s="192"/>
      <c r="ZK66" s="192"/>
      <c r="ZL66" s="192"/>
      <c r="ZM66" s="192"/>
      <c r="ZN66" s="192"/>
      <c r="ZO66" s="192"/>
      <c r="ZP66" s="192"/>
      <c r="ZQ66" s="192"/>
      <c r="ZR66" s="192"/>
      <c r="ZS66" s="192"/>
      <c r="ZT66" s="192"/>
      <c r="ZU66" s="192"/>
      <c r="ZV66" s="192"/>
      <c r="ZW66" s="192"/>
      <c r="ZX66" s="192"/>
      <c r="ZY66" s="192"/>
      <c r="ZZ66" s="192"/>
      <c r="AAA66" s="192"/>
      <c r="AAB66" s="192"/>
      <c r="AAC66" s="192"/>
      <c r="AAD66" s="192"/>
      <c r="AAE66" s="192"/>
      <c r="AAF66" s="192"/>
      <c r="AAG66" s="192"/>
      <c r="AAH66" s="192"/>
      <c r="AAI66" s="192"/>
      <c r="AAJ66" s="192"/>
      <c r="AAK66" s="192"/>
      <c r="AAL66" s="192"/>
      <c r="AAM66" s="192"/>
      <c r="AAN66" s="192"/>
      <c r="AAO66" s="192"/>
      <c r="AAP66" s="192"/>
      <c r="AAQ66" s="192"/>
      <c r="AAR66" s="192"/>
      <c r="AAS66" s="192"/>
      <c r="AAT66" s="192"/>
      <c r="AAU66" s="192"/>
      <c r="AAV66" s="192"/>
      <c r="AAW66" s="192"/>
      <c r="AAX66" s="192"/>
      <c r="AAY66" s="192"/>
      <c r="AAZ66" s="192"/>
      <c r="ABA66" s="192"/>
      <c r="ABB66" s="192"/>
      <c r="ABC66" s="192"/>
      <c r="ABD66" s="192"/>
      <c r="ABE66" s="192"/>
      <c r="ABF66" s="192"/>
      <c r="ABG66" s="192"/>
      <c r="ABH66" s="192"/>
      <c r="ABI66" s="192"/>
      <c r="ABJ66" s="192"/>
      <c r="ABK66" s="192"/>
      <c r="ABL66" s="192"/>
      <c r="ABM66" s="192"/>
      <c r="ABN66" s="192"/>
      <c r="ABO66" s="192"/>
      <c r="ABP66" s="192"/>
      <c r="ABQ66" s="192"/>
      <c r="ABR66" s="192"/>
      <c r="ABS66" s="192"/>
      <c r="ABT66" s="192"/>
      <c r="ABU66" s="192"/>
      <c r="ABV66" s="192"/>
      <c r="ABW66" s="192"/>
      <c r="ABX66" s="192"/>
      <c r="ABY66" s="192"/>
      <c r="ABZ66" s="192"/>
      <c r="ACA66" s="192"/>
      <c r="ACB66" s="192"/>
      <c r="ACC66" s="192"/>
      <c r="ACD66" s="192"/>
      <c r="ACE66" s="192"/>
      <c r="ACF66" s="192"/>
      <c r="ACG66" s="192"/>
      <c r="ACH66" s="192"/>
      <c r="ACI66" s="192"/>
      <c r="ACJ66" s="192"/>
      <c r="ACK66" s="192"/>
      <c r="ACL66" s="192"/>
      <c r="ACM66" s="192"/>
      <c r="ACN66" s="192"/>
      <c r="ACO66" s="192"/>
      <c r="ACP66" s="192"/>
      <c r="ACQ66" s="192"/>
      <c r="ACR66" s="192"/>
      <c r="ACS66" s="192"/>
      <c r="ACT66" s="192"/>
      <c r="ACU66" s="192"/>
      <c r="ACV66" s="192"/>
      <c r="ACW66" s="192"/>
      <c r="ACX66" s="192"/>
      <c r="ACY66" s="192"/>
      <c r="ACZ66" s="192"/>
      <c r="ADA66" s="192"/>
      <c r="ADB66" s="192"/>
      <c r="ADC66" s="192"/>
      <c r="ADD66" s="192"/>
      <c r="ADE66" s="192"/>
      <c r="ADF66" s="192"/>
      <c r="ADG66" s="192"/>
      <c r="ADH66" s="192"/>
      <c r="ADI66" s="192"/>
      <c r="ADJ66" s="192"/>
      <c r="ADK66" s="192"/>
      <c r="ADL66" s="192"/>
      <c r="ADM66" s="192"/>
      <c r="ADN66" s="192"/>
      <c r="ADO66" s="192"/>
      <c r="ADP66" s="192"/>
      <c r="ADQ66" s="192"/>
      <c r="ADR66" s="192"/>
      <c r="ADS66" s="192"/>
      <c r="ADT66" s="192"/>
      <c r="ADU66" s="192"/>
      <c r="ADV66" s="192"/>
      <c r="ADW66" s="192"/>
      <c r="ADX66" s="192"/>
      <c r="ADY66" s="192"/>
      <c r="ADZ66" s="192"/>
      <c r="AEA66" s="192"/>
      <c r="AEB66" s="192"/>
      <c r="AEC66" s="192"/>
      <c r="AED66" s="192"/>
      <c r="AEE66" s="192"/>
      <c r="AEF66" s="192"/>
      <c r="AEG66" s="192"/>
      <c r="AEH66" s="192"/>
      <c r="AEI66" s="192"/>
      <c r="AEJ66" s="192"/>
      <c r="AEK66" s="192"/>
      <c r="AEL66" s="192"/>
      <c r="AEM66" s="192"/>
      <c r="AEN66" s="192"/>
      <c r="AEO66" s="192"/>
      <c r="AEP66" s="192"/>
      <c r="AEQ66" s="192"/>
      <c r="AER66" s="192"/>
      <c r="AES66" s="192"/>
      <c r="AET66" s="192"/>
      <c r="AEU66" s="192"/>
      <c r="AEV66" s="192"/>
      <c r="AEW66" s="192"/>
      <c r="AEX66" s="192"/>
      <c r="AEY66" s="192"/>
      <c r="AEZ66" s="192"/>
      <c r="AFA66" s="192"/>
      <c r="AFB66" s="192"/>
      <c r="AFC66" s="192"/>
      <c r="AFD66" s="192"/>
      <c r="AFE66" s="192"/>
      <c r="AFF66" s="192"/>
      <c r="AFG66" s="192"/>
      <c r="AFH66" s="192"/>
      <c r="AFI66" s="192"/>
      <c r="AFJ66" s="192"/>
      <c r="AFK66" s="192"/>
      <c r="AFL66" s="192"/>
      <c r="AFM66" s="192"/>
      <c r="AFN66" s="192"/>
      <c r="AFO66" s="192"/>
      <c r="AFP66" s="192"/>
      <c r="AFQ66" s="192"/>
      <c r="AFR66" s="192"/>
      <c r="AFS66" s="192"/>
      <c r="AFT66" s="192"/>
      <c r="AFU66" s="192"/>
      <c r="AFV66" s="192"/>
      <c r="AFW66" s="192"/>
      <c r="AFX66" s="192"/>
      <c r="AFY66" s="192"/>
      <c r="AFZ66" s="192"/>
      <c r="AGA66" s="192"/>
      <c r="AGB66" s="192"/>
      <c r="AGC66" s="192"/>
      <c r="AGD66" s="192"/>
      <c r="AGE66" s="192"/>
      <c r="AGF66" s="192"/>
      <c r="AGG66" s="192"/>
      <c r="AGH66" s="192"/>
      <c r="AGI66" s="192"/>
      <c r="AGJ66" s="192"/>
      <c r="AGK66" s="192"/>
      <c r="AGL66" s="192"/>
      <c r="AGM66" s="192"/>
      <c r="AGN66" s="192"/>
      <c r="AGO66" s="192"/>
      <c r="AGP66" s="192"/>
      <c r="AGQ66" s="192"/>
      <c r="AGR66" s="192"/>
      <c r="AGS66" s="192"/>
      <c r="AGT66" s="192"/>
      <c r="AGU66" s="192"/>
      <c r="AGV66" s="192"/>
      <c r="AGW66" s="192"/>
      <c r="AGX66" s="192"/>
      <c r="AGY66" s="192"/>
      <c r="AGZ66" s="192"/>
      <c r="AHA66" s="192"/>
      <c r="AHB66" s="192"/>
      <c r="AHC66" s="192"/>
      <c r="AHD66" s="192"/>
      <c r="AHE66" s="192"/>
      <c r="AHF66" s="192"/>
      <c r="AHG66" s="192"/>
      <c r="AHH66" s="192"/>
      <c r="AHI66" s="192"/>
      <c r="AHJ66" s="192"/>
      <c r="AHK66" s="192"/>
      <c r="AHL66" s="192"/>
      <c r="AHM66" s="192"/>
      <c r="AHN66" s="192"/>
      <c r="AHO66" s="192"/>
      <c r="AHP66" s="192"/>
      <c r="AHQ66" s="192"/>
      <c r="AHR66" s="192"/>
      <c r="AHS66" s="192"/>
      <c r="AHT66" s="192"/>
      <c r="AHU66" s="192"/>
      <c r="AHV66" s="192"/>
      <c r="AHW66" s="192"/>
      <c r="AHX66" s="192"/>
      <c r="AHY66" s="192"/>
      <c r="AHZ66" s="192"/>
      <c r="AIA66" s="192"/>
      <c r="AIB66" s="192"/>
      <c r="AIC66" s="192"/>
      <c r="AID66" s="192"/>
      <c r="AIE66" s="192"/>
      <c r="AIF66" s="192"/>
      <c r="AIG66" s="192"/>
      <c r="AIH66" s="192"/>
      <c r="AII66" s="192"/>
      <c r="AIJ66" s="192"/>
      <c r="AIK66" s="192"/>
      <c r="AIL66" s="192"/>
      <c r="AIM66" s="192"/>
      <c r="AIN66" s="192"/>
      <c r="AIO66" s="192"/>
      <c r="AIP66" s="192"/>
      <c r="AIQ66" s="192"/>
      <c r="AIR66" s="192"/>
      <c r="AIS66" s="192"/>
      <c r="AIT66" s="192"/>
      <c r="AIU66" s="192"/>
      <c r="AIV66" s="192"/>
      <c r="AIW66" s="192"/>
      <c r="AIX66" s="192"/>
      <c r="AIY66" s="192"/>
      <c r="AIZ66" s="192"/>
      <c r="AJA66" s="192"/>
      <c r="AJB66" s="192"/>
      <c r="AJC66" s="192"/>
      <c r="AJD66" s="192"/>
      <c r="AJE66" s="192"/>
      <c r="AJF66" s="192"/>
      <c r="AJG66" s="192"/>
      <c r="AJH66" s="192"/>
      <c r="AJI66" s="192"/>
      <c r="AJJ66" s="192"/>
      <c r="AJK66" s="192"/>
      <c r="AJL66" s="192"/>
      <c r="AJM66" s="192"/>
      <c r="AJN66" s="192"/>
      <c r="AJO66" s="192"/>
      <c r="AJP66" s="192"/>
      <c r="AJQ66" s="192"/>
      <c r="AJR66" s="192"/>
      <c r="AJS66" s="192"/>
      <c r="AJT66" s="192"/>
      <c r="AJU66" s="192"/>
      <c r="AJV66" s="192"/>
      <c r="AJW66" s="192"/>
      <c r="AJX66" s="192"/>
      <c r="AJY66" s="192"/>
      <c r="AJZ66" s="192"/>
      <c r="AKA66" s="192"/>
      <c r="AKB66" s="192"/>
      <c r="AKC66" s="192"/>
      <c r="AKD66" s="192"/>
      <c r="AKE66" s="192"/>
      <c r="AKF66" s="192"/>
      <c r="AKG66" s="192"/>
      <c r="AKH66" s="192"/>
      <c r="AKI66" s="192"/>
      <c r="AKJ66" s="192"/>
      <c r="AKK66" s="192"/>
      <c r="AKL66" s="192"/>
      <c r="AKM66" s="192"/>
      <c r="AKN66" s="192"/>
      <c r="AKO66" s="192"/>
      <c r="AKP66" s="192"/>
      <c r="AKQ66" s="192"/>
      <c r="AKR66" s="192"/>
      <c r="AKS66" s="192"/>
      <c r="AKT66" s="192"/>
      <c r="AKU66" s="192"/>
      <c r="AKV66" s="192"/>
      <c r="AKW66" s="192"/>
      <c r="AKX66" s="192"/>
      <c r="AKY66" s="192"/>
      <c r="AKZ66" s="192"/>
      <c r="ALA66" s="192"/>
      <c r="ALB66" s="192"/>
      <c r="ALC66" s="192"/>
      <c r="ALD66" s="192"/>
      <c r="ALE66" s="192"/>
      <c r="ALF66" s="192"/>
      <c r="ALG66" s="192"/>
      <c r="ALH66" s="192"/>
      <c r="ALI66" s="192"/>
      <c r="ALJ66" s="192"/>
      <c r="ALK66" s="192"/>
      <c r="ALL66" s="192"/>
      <c r="ALM66" s="192"/>
      <c r="ALN66" s="192"/>
      <c r="ALO66" s="192"/>
      <c r="ALP66" s="192"/>
      <c r="ALQ66" s="192"/>
      <c r="ALR66" s="192"/>
      <c r="ALS66" s="192"/>
      <c r="ALT66" s="192"/>
      <c r="ALU66" s="192"/>
      <c r="ALV66" s="192"/>
      <c r="ALW66" s="192"/>
      <c r="ALX66" s="192"/>
      <c r="ALY66" s="192"/>
      <c r="ALZ66" s="192"/>
      <c r="AMA66" s="192"/>
      <c r="AMB66" s="192"/>
      <c r="AMC66" s="192"/>
      <c r="AMD66" s="192"/>
      <c r="AME66" s="192"/>
      <c r="AMF66" s="192"/>
      <c r="AMG66" s="192"/>
      <c r="AMH66" s="192"/>
      <c r="AMI66" s="192"/>
      <c r="AMJ66" s="192"/>
      <c r="AMK66" s="192"/>
      <c r="AML66" s="192"/>
    </row>
    <row r="67" spans="1:1026" s="183" customFormat="1">
      <c r="A67" s="192" t="str">
        <f t="shared" si="15"/>
        <v>REF_LEGAL_ENTITY.PEND_APPROVAL</v>
      </c>
      <c r="B67" s="193">
        <f t="shared" ref="B67" si="19">B66+1</f>
        <v>110063</v>
      </c>
      <c r="C67" s="194">
        <v>0</v>
      </c>
      <c r="D67" s="194">
        <v>1</v>
      </c>
      <c r="E67" s="194">
        <f t="shared" si="1"/>
        <v>100000</v>
      </c>
      <c r="F67" s="194">
        <v>100005</v>
      </c>
      <c r="G67" s="194" t="s">
        <v>34</v>
      </c>
      <c r="H67" s="194">
        <v>100005</v>
      </c>
      <c r="I67" s="195" t="s">
        <v>693</v>
      </c>
      <c r="J67" s="194">
        <f>VLOOKUP(I67,T_FSM_TYPE!$A:$B,2,0)</f>
        <v>110001</v>
      </c>
      <c r="K67" s="196" t="s">
        <v>696</v>
      </c>
      <c r="L67" s="192" t="s">
        <v>37</v>
      </c>
      <c r="M67" s="218" t="s">
        <v>696</v>
      </c>
      <c r="N67" s="192" t="str">
        <f t="shared" si="14"/>
        <v>INSERT INTO T_FSM_STATE VALUES(110063, 0, 1, 100000, 100005, GETDATE(), 100005, 110001, 'PEND_APPROVAL', '?' ,'PEND_APPROVAL')</v>
      </c>
      <c r="O67" s="192"/>
      <c r="P67" s="192"/>
      <c r="Q67" s="192"/>
      <c r="R67" s="192"/>
      <c r="S67" s="192"/>
      <c r="T67" s="192"/>
      <c r="U67" s="192"/>
      <c r="V67" s="192"/>
      <c r="W67" s="192"/>
      <c r="X67" s="192"/>
      <c r="Y67" s="192"/>
      <c r="Z67" s="192"/>
      <c r="AA67" s="192"/>
      <c r="AB67" s="192"/>
      <c r="AC67" s="192"/>
      <c r="AD67" s="192"/>
      <c r="AE67" s="192"/>
      <c r="AF67" s="192"/>
      <c r="AG67" s="192"/>
      <c r="AH67" s="192"/>
      <c r="AI67" s="192"/>
      <c r="AJ67" s="192"/>
      <c r="AK67" s="192"/>
      <c r="AL67" s="192"/>
      <c r="AM67" s="192"/>
      <c r="AN67" s="192"/>
      <c r="AO67" s="192"/>
      <c r="AP67" s="192"/>
      <c r="AQ67" s="192"/>
      <c r="AR67" s="192"/>
      <c r="AS67" s="192"/>
      <c r="AT67" s="192"/>
      <c r="AU67" s="192"/>
      <c r="AV67" s="192"/>
      <c r="AW67" s="192"/>
      <c r="AX67" s="192"/>
      <c r="AY67" s="192"/>
      <c r="AZ67" s="192"/>
      <c r="BA67" s="192"/>
      <c r="BB67" s="192"/>
      <c r="BC67" s="192"/>
      <c r="BD67" s="192"/>
      <c r="BE67" s="192"/>
      <c r="BF67" s="192"/>
      <c r="BG67" s="192"/>
      <c r="BH67" s="192"/>
      <c r="BI67" s="192"/>
      <c r="BJ67" s="192"/>
      <c r="BK67" s="192"/>
      <c r="BL67" s="192"/>
      <c r="BM67" s="192"/>
      <c r="BN67" s="192"/>
      <c r="BO67" s="192"/>
      <c r="BP67" s="192"/>
      <c r="BQ67" s="192"/>
      <c r="BR67" s="192"/>
      <c r="BS67" s="192"/>
      <c r="BT67" s="192"/>
      <c r="BU67" s="192"/>
      <c r="BV67" s="192"/>
      <c r="BW67" s="192"/>
      <c r="BX67" s="192"/>
      <c r="BY67" s="192"/>
      <c r="BZ67" s="192"/>
      <c r="CA67" s="192"/>
      <c r="CB67" s="192"/>
      <c r="CC67" s="192"/>
      <c r="CD67" s="192"/>
      <c r="CE67" s="192"/>
      <c r="CF67" s="192"/>
      <c r="CG67" s="192"/>
      <c r="CH67" s="192"/>
      <c r="CI67" s="192"/>
      <c r="CJ67" s="192"/>
      <c r="CK67" s="192"/>
      <c r="CL67" s="192"/>
      <c r="CM67" s="192"/>
      <c r="CN67" s="192"/>
      <c r="CO67" s="192"/>
      <c r="CP67" s="192"/>
      <c r="CQ67" s="192"/>
      <c r="CR67" s="192"/>
      <c r="CS67" s="192"/>
      <c r="CT67" s="192"/>
      <c r="CU67" s="192"/>
      <c r="CV67" s="192"/>
      <c r="CW67" s="192"/>
      <c r="CX67" s="192"/>
      <c r="CY67" s="192"/>
      <c r="CZ67" s="192"/>
      <c r="DA67" s="192"/>
      <c r="DB67" s="192"/>
      <c r="DC67" s="192"/>
      <c r="DD67" s="192"/>
      <c r="DE67" s="192"/>
      <c r="DF67" s="192"/>
      <c r="DG67" s="192"/>
      <c r="DH67" s="192"/>
      <c r="DI67" s="192"/>
      <c r="DJ67" s="192"/>
      <c r="DK67" s="192"/>
      <c r="DL67" s="192"/>
      <c r="DM67" s="192"/>
      <c r="DN67" s="192"/>
      <c r="DO67" s="192"/>
      <c r="DP67" s="192"/>
      <c r="DQ67" s="192"/>
      <c r="DR67" s="192"/>
      <c r="DS67" s="192"/>
      <c r="DT67" s="192"/>
      <c r="DU67" s="192"/>
      <c r="DV67" s="192"/>
      <c r="DW67" s="192"/>
      <c r="DX67" s="192"/>
      <c r="DY67" s="192"/>
      <c r="DZ67" s="192"/>
      <c r="EA67" s="192"/>
      <c r="EB67" s="192"/>
      <c r="EC67" s="192"/>
      <c r="ED67" s="192"/>
      <c r="EE67" s="192"/>
      <c r="EF67" s="192"/>
      <c r="EG67" s="192"/>
      <c r="EH67" s="192"/>
      <c r="EI67" s="192"/>
      <c r="EJ67" s="192"/>
      <c r="EK67" s="192"/>
      <c r="EL67" s="192"/>
      <c r="EM67" s="192"/>
      <c r="EN67" s="192"/>
      <c r="EO67" s="192"/>
      <c r="EP67" s="192"/>
      <c r="EQ67" s="192"/>
      <c r="ER67" s="192"/>
      <c r="ES67" s="192"/>
      <c r="ET67" s="192"/>
      <c r="EU67" s="192"/>
      <c r="EV67" s="192"/>
      <c r="EW67" s="192"/>
      <c r="EX67" s="192"/>
      <c r="EY67" s="192"/>
      <c r="EZ67" s="192"/>
      <c r="FA67" s="192"/>
      <c r="FB67" s="192"/>
      <c r="FC67" s="192"/>
      <c r="FD67" s="192"/>
      <c r="FE67" s="192"/>
      <c r="FF67" s="192"/>
      <c r="FG67" s="192"/>
      <c r="FH67" s="192"/>
      <c r="FI67" s="192"/>
      <c r="FJ67" s="192"/>
      <c r="FK67" s="192"/>
      <c r="FL67" s="192"/>
      <c r="FM67" s="192"/>
      <c r="FN67" s="192"/>
      <c r="FO67" s="192"/>
      <c r="FP67" s="192"/>
      <c r="FQ67" s="192"/>
      <c r="FR67" s="192"/>
      <c r="FS67" s="192"/>
      <c r="FT67" s="192"/>
      <c r="FU67" s="192"/>
      <c r="FV67" s="192"/>
      <c r="FW67" s="192"/>
      <c r="FX67" s="192"/>
      <c r="FY67" s="192"/>
      <c r="FZ67" s="192"/>
      <c r="GA67" s="192"/>
      <c r="GB67" s="192"/>
      <c r="GC67" s="192"/>
      <c r="GD67" s="192"/>
      <c r="GE67" s="192"/>
      <c r="GF67" s="192"/>
      <c r="GG67" s="192"/>
      <c r="GH67" s="192"/>
      <c r="GI67" s="192"/>
      <c r="GJ67" s="192"/>
      <c r="GK67" s="192"/>
      <c r="GL67" s="192"/>
      <c r="GM67" s="192"/>
      <c r="GN67" s="192"/>
      <c r="GO67" s="192"/>
      <c r="GP67" s="192"/>
      <c r="GQ67" s="192"/>
      <c r="GR67" s="192"/>
      <c r="GS67" s="192"/>
      <c r="GT67" s="192"/>
      <c r="GU67" s="192"/>
      <c r="GV67" s="192"/>
      <c r="GW67" s="192"/>
      <c r="GX67" s="192"/>
      <c r="GY67" s="192"/>
      <c r="GZ67" s="192"/>
      <c r="HA67" s="192"/>
      <c r="HB67" s="192"/>
      <c r="HC67" s="192"/>
      <c r="HD67" s="192"/>
      <c r="HE67" s="192"/>
      <c r="HF67" s="192"/>
      <c r="HG67" s="192"/>
      <c r="HH67" s="192"/>
      <c r="HI67" s="192"/>
      <c r="HJ67" s="192"/>
      <c r="HK67" s="192"/>
      <c r="HL67" s="192"/>
      <c r="HM67" s="192"/>
      <c r="HN67" s="192"/>
      <c r="HO67" s="192"/>
      <c r="HP67" s="192"/>
      <c r="HQ67" s="192"/>
      <c r="HR67" s="192"/>
      <c r="HS67" s="192"/>
      <c r="HT67" s="192"/>
      <c r="HU67" s="192"/>
      <c r="HV67" s="192"/>
      <c r="HW67" s="192"/>
      <c r="HX67" s="192"/>
      <c r="HY67" s="192"/>
      <c r="HZ67" s="192"/>
      <c r="IA67" s="192"/>
      <c r="IB67" s="192"/>
      <c r="IC67" s="192"/>
      <c r="ID67" s="192"/>
      <c r="IE67" s="192"/>
      <c r="IF67" s="192"/>
      <c r="IG67" s="192"/>
      <c r="IH67" s="192"/>
      <c r="II67" s="192"/>
      <c r="IJ67" s="192"/>
      <c r="IK67" s="192"/>
      <c r="IL67" s="192"/>
      <c r="IM67" s="192"/>
      <c r="IN67" s="192"/>
      <c r="IO67" s="192"/>
      <c r="IP67" s="192"/>
      <c r="IQ67" s="192"/>
      <c r="IR67" s="192"/>
      <c r="IS67" s="192"/>
      <c r="IT67" s="192"/>
      <c r="IU67" s="192"/>
      <c r="IV67" s="192"/>
      <c r="IW67" s="192"/>
      <c r="IX67" s="192"/>
      <c r="IY67" s="192"/>
      <c r="IZ67" s="192"/>
      <c r="JA67" s="192"/>
      <c r="JB67" s="192"/>
      <c r="JC67" s="192"/>
      <c r="JD67" s="192"/>
      <c r="JE67" s="192"/>
      <c r="JF67" s="192"/>
      <c r="JG67" s="192"/>
      <c r="JH67" s="192"/>
      <c r="JI67" s="192"/>
      <c r="JJ67" s="192"/>
      <c r="JK67" s="192"/>
      <c r="JL67" s="192"/>
      <c r="JM67" s="192"/>
      <c r="JN67" s="192"/>
      <c r="JO67" s="192"/>
      <c r="JP67" s="192"/>
      <c r="JQ67" s="192"/>
      <c r="JR67" s="192"/>
      <c r="JS67" s="192"/>
      <c r="JT67" s="192"/>
      <c r="JU67" s="192"/>
      <c r="JV67" s="192"/>
      <c r="JW67" s="192"/>
      <c r="JX67" s="192"/>
      <c r="JY67" s="192"/>
      <c r="JZ67" s="192"/>
      <c r="KA67" s="192"/>
      <c r="KB67" s="192"/>
      <c r="KC67" s="192"/>
      <c r="KD67" s="192"/>
      <c r="KE67" s="192"/>
      <c r="KF67" s="192"/>
      <c r="KG67" s="192"/>
      <c r="KH67" s="192"/>
      <c r="KI67" s="192"/>
      <c r="KJ67" s="192"/>
      <c r="KK67" s="192"/>
      <c r="KL67" s="192"/>
      <c r="KM67" s="192"/>
      <c r="KN67" s="192"/>
      <c r="KO67" s="192"/>
      <c r="KP67" s="192"/>
      <c r="KQ67" s="192"/>
      <c r="KR67" s="192"/>
      <c r="KS67" s="192"/>
      <c r="KT67" s="192"/>
      <c r="KU67" s="192"/>
      <c r="KV67" s="192"/>
      <c r="KW67" s="192"/>
      <c r="KX67" s="192"/>
      <c r="KY67" s="192"/>
      <c r="KZ67" s="192"/>
      <c r="LA67" s="192"/>
      <c r="LB67" s="192"/>
      <c r="LC67" s="192"/>
      <c r="LD67" s="192"/>
      <c r="LE67" s="192"/>
      <c r="LF67" s="192"/>
      <c r="LG67" s="192"/>
      <c r="LH67" s="192"/>
      <c r="LI67" s="192"/>
      <c r="LJ67" s="192"/>
      <c r="LK67" s="192"/>
      <c r="LL67" s="192"/>
      <c r="LM67" s="192"/>
      <c r="LN67" s="192"/>
      <c r="LO67" s="192"/>
      <c r="LP67" s="192"/>
      <c r="LQ67" s="192"/>
      <c r="LR67" s="192"/>
      <c r="LS67" s="192"/>
      <c r="LT67" s="192"/>
      <c r="LU67" s="192"/>
      <c r="LV67" s="192"/>
      <c r="LW67" s="192"/>
      <c r="LX67" s="192"/>
      <c r="LY67" s="192"/>
      <c r="LZ67" s="192"/>
      <c r="MA67" s="192"/>
      <c r="MB67" s="192"/>
      <c r="MC67" s="192"/>
      <c r="MD67" s="192"/>
      <c r="ME67" s="192"/>
      <c r="MF67" s="192"/>
      <c r="MG67" s="192"/>
      <c r="MH67" s="192"/>
      <c r="MI67" s="192"/>
      <c r="MJ67" s="192"/>
      <c r="MK67" s="192"/>
      <c r="ML67" s="192"/>
      <c r="MM67" s="192"/>
      <c r="MN67" s="192"/>
      <c r="MO67" s="192"/>
      <c r="MP67" s="192"/>
      <c r="MQ67" s="192"/>
      <c r="MR67" s="192"/>
      <c r="MS67" s="192"/>
      <c r="MT67" s="192"/>
      <c r="MU67" s="192"/>
      <c r="MV67" s="192"/>
      <c r="MW67" s="192"/>
      <c r="MX67" s="192"/>
      <c r="MY67" s="192"/>
      <c r="MZ67" s="192"/>
      <c r="NA67" s="192"/>
      <c r="NB67" s="192"/>
      <c r="NC67" s="192"/>
      <c r="ND67" s="192"/>
      <c r="NE67" s="192"/>
      <c r="NF67" s="192"/>
      <c r="NG67" s="192"/>
      <c r="NH67" s="192"/>
      <c r="NI67" s="192"/>
      <c r="NJ67" s="192"/>
      <c r="NK67" s="192"/>
      <c r="NL67" s="192"/>
      <c r="NM67" s="192"/>
      <c r="NN67" s="192"/>
      <c r="NO67" s="192"/>
      <c r="NP67" s="192"/>
      <c r="NQ67" s="192"/>
      <c r="NR67" s="192"/>
      <c r="NS67" s="192"/>
      <c r="NT67" s="192"/>
      <c r="NU67" s="192"/>
      <c r="NV67" s="192"/>
      <c r="NW67" s="192"/>
      <c r="NX67" s="192"/>
      <c r="NY67" s="192"/>
      <c r="NZ67" s="192"/>
      <c r="OA67" s="192"/>
      <c r="OB67" s="192"/>
      <c r="OC67" s="192"/>
      <c r="OD67" s="192"/>
      <c r="OE67" s="192"/>
      <c r="OF67" s="192"/>
      <c r="OG67" s="192"/>
      <c r="OH67" s="192"/>
      <c r="OI67" s="192"/>
      <c r="OJ67" s="192"/>
      <c r="OK67" s="192"/>
      <c r="OL67" s="192"/>
      <c r="OM67" s="192"/>
      <c r="ON67" s="192"/>
      <c r="OO67" s="192"/>
      <c r="OP67" s="192"/>
      <c r="OQ67" s="192"/>
      <c r="OR67" s="192"/>
      <c r="OS67" s="192"/>
      <c r="OT67" s="192"/>
      <c r="OU67" s="192"/>
      <c r="OV67" s="192"/>
      <c r="OW67" s="192"/>
      <c r="OX67" s="192"/>
      <c r="OY67" s="192"/>
      <c r="OZ67" s="192"/>
      <c r="PA67" s="192"/>
      <c r="PB67" s="192"/>
      <c r="PC67" s="192"/>
      <c r="PD67" s="192"/>
      <c r="PE67" s="192"/>
      <c r="PF67" s="192"/>
      <c r="PG67" s="192"/>
      <c r="PH67" s="192"/>
      <c r="PI67" s="192"/>
      <c r="PJ67" s="192"/>
      <c r="PK67" s="192"/>
      <c r="PL67" s="192"/>
      <c r="PM67" s="192"/>
      <c r="PN67" s="192"/>
      <c r="PO67" s="192"/>
      <c r="PP67" s="192"/>
      <c r="PQ67" s="192"/>
      <c r="PR67" s="192"/>
      <c r="PS67" s="192"/>
      <c r="PT67" s="192"/>
      <c r="PU67" s="192"/>
      <c r="PV67" s="192"/>
      <c r="PW67" s="192"/>
      <c r="PX67" s="192"/>
      <c r="PY67" s="192"/>
      <c r="PZ67" s="192"/>
      <c r="QA67" s="192"/>
      <c r="QB67" s="192"/>
      <c r="QC67" s="192"/>
      <c r="QD67" s="192"/>
      <c r="QE67" s="192"/>
      <c r="QF67" s="192"/>
      <c r="QG67" s="192"/>
      <c r="QH67" s="192"/>
      <c r="QI67" s="192"/>
      <c r="QJ67" s="192"/>
      <c r="QK67" s="192"/>
      <c r="QL67" s="192"/>
      <c r="QM67" s="192"/>
      <c r="QN67" s="192"/>
      <c r="QO67" s="192"/>
      <c r="QP67" s="192"/>
      <c r="QQ67" s="192"/>
      <c r="QR67" s="192"/>
      <c r="QS67" s="192"/>
      <c r="QT67" s="192"/>
      <c r="QU67" s="192"/>
      <c r="QV67" s="192"/>
      <c r="QW67" s="192"/>
      <c r="QX67" s="192"/>
      <c r="QY67" s="192"/>
      <c r="QZ67" s="192"/>
      <c r="RA67" s="192"/>
      <c r="RB67" s="192"/>
      <c r="RC67" s="192"/>
      <c r="RD67" s="192"/>
      <c r="RE67" s="192"/>
      <c r="RF67" s="192"/>
      <c r="RG67" s="192"/>
      <c r="RH67" s="192"/>
      <c r="RI67" s="192"/>
      <c r="RJ67" s="192"/>
      <c r="RK67" s="192"/>
      <c r="RL67" s="192"/>
      <c r="RM67" s="192"/>
      <c r="RN67" s="192"/>
      <c r="RO67" s="192"/>
      <c r="RP67" s="192"/>
      <c r="RQ67" s="192"/>
      <c r="RR67" s="192"/>
      <c r="RS67" s="192"/>
      <c r="RT67" s="192"/>
      <c r="RU67" s="192"/>
      <c r="RV67" s="192"/>
      <c r="RW67" s="192"/>
      <c r="RX67" s="192"/>
      <c r="RY67" s="192"/>
      <c r="RZ67" s="192"/>
      <c r="SA67" s="192"/>
      <c r="SB67" s="192"/>
      <c r="SC67" s="192"/>
      <c r="SD67" s="192"/>
      <c r="SE67" s="192"/>
      <c r="SF67" s="192"/>
      <c r="SG67" s="192"/>
      <c r="SH67" s="192"/>
      <c r="SI67" s="192"/>
      <c r="SJ67" s="192"/>
      <c r="SK67" s="192"/>
      <c r="SL67" s="192"/>
      <c r="SM67" s="192"/>
      <c r="SN67" s="192"/>
      <c r="SO67" s="192"/>
      <c r="SP67" s="192"/>
      <c r="SQ67" s="192"/>
      <c r="SR67" s="192"/>
      <c r="SS67" s="192"/>
      <c r="ST67" s="192"/>
      <c r="SU67" s="192"/>
      <c r="SV67" s="192"/>
      <c r="SW67" s="192"/>
      <c r="SX67" s="192"/>
      <c r="SY67" s="192"/>
      <c r="SZ67" s="192"/>
      <c r="TA67" s="192"/>
      <c r="TB67" s="192"/>
      <c r="TC67" s="192"/>
      <c r="TD67" s="192"/>
      <c r="TE67" s="192"/>
      <c r="TF67" s="192"/>
      <c r="TG67" s="192"/>
      <c r="TH67" s="192"/>
      <c r="TI67" s="192"/>
      <c r="TJ67" s="192"/>
      <c r="TK67" s="192"/>
      <c r="TL67" s="192"/>
      <c r="TM67" s="192"/>
      <c r="TN67" s="192"/>
      <c r="TO67" s="192"/>
      <c r="TP67" s="192"/>
      <c r="TQ67" s="192"/>
      <c r="TR67" s="192"/>
      <c r="TS67" s="192"/>
      <c r="TT67" s="192"/>
      <c r="TU67" s="192"/>
      <c r="TV67" s="192"/>
      <c r="TW67" s="192"/>
      <c r="TX67" s="192"/>
      <c r="TY67" s="192"/>
      <c r="TZ67" s="192"/>
      <c r="UA67" s="192"/>
      <c r="UB67" s="192"/>
      <c r="UC67" s="192"/>
      <c r="UD67" s="192"/>
      <c r="UE67" s="192"/>
      <c r="UF67" s="192"/>
      <c r="UG67" s="192"/>
      <c r="UH67" s="192"/>
      <c r="UI67" s="192"/>
      <c r="UJ67" s="192"/>
      <c r="UK67" s="192"/>
      <c r="UL67" s="192"/>
      <c r="UM67" s="192"/>
      <c r="UN67" s="192"/>
      <c r="UO67" s="192"/>
      <c r="UP67" s="192"/>
      <c r="UQ67" s="192"/>
      <c r="UR67" s="192"/>
      <c r="US67" s="192"/>
      <c r="UT67" s="192"/>
      <c r="UU67" s="192"/>
      <c r="UV67" s="192"/>
      <c r="UW67" s="192"/>
      <c r="UX67" s="192"/>
      <c r="UY67" s="192"/>
      <c r="UZ67" s="192"/>
      <c r="VA67" s="192"/>
      <c r="VB67" s="192"/>
      <c r="VC67" s="192"/>
      <c r="VD67" s="192"/>
      <c r="VE67" s="192"/>
      <c r="VF67" s="192"/>
      <c r="VG67" s="192"/>
      <c r="VH67" s="192"/>
      <c r="VI67" s="192"/>
      <c r="VJ67" s="192"/>
      <c r="VK67" s="192"/>
      <c r="VL67" s="192"/>
      <c r="VM67" s="192"/>
      <c r="VN67" s="192"/>
      <c r="VO67" s="192"/>
      <c r="VP67" s="192"/>
      <c r="VQ67" s="192"/>
      <c r="VR67" s="192"/>
      <c r="VS67" s="192"/>
      <c r="VT67" s="192"/>
      <c r="VU67" s="192"/>
      <c r="VV67" s="192"/>
      <c r="VW67" s="192"/>
      <c r="VX67" s="192"/>
      <c r="VY67" s="192"/>
      <c r="VZ67" s="192"/>
      <c r="WA67" s="192"/>
      <c r="WB67" s="192"/>
      <c r="WC67" s="192"/>
      <c r="WD67" s="192"/>
      <c r="WE67" s="192"/>
      <c r="WF67" s="192"/>
      <c r="WG67" s="192"/>
      <c r="WH67" s="192"/>
      <c r="WI67" s="192"/>
      <c r="WJ67" s="192"/>
      <c r="WK67" s="192"/>
      <c r="WL67" s="192"/>
      <c r="WM67" s="192"/>
      <c r="WN67" s="192"/>
      <c r="WO67" s="192"/>
      <c r="WP67" s="192"/>
      <c r="WQ67" s="192"/>
      <c r="WR67" s="192"/>
      <c r="WS67" s="192"/>
      <c r="WT67" s="192"/>
      <c r="WU67" s="192"/>
      <c r="WV67" s="192"/>
      <c r="WW67" s="192"/>
      <c r="WX67" s="192"/>
      <c r="WY67" s="192"/>
      <c r="WZ67" s="192"/>
      <c r="XA67" s="192"/>
      <c r="XB67" s="192"/>
      <c r="XC67" s="192"/>
      <c r="XD67" s="192"/>
      <c r="XE67" s="192"/>
      <c r="XF67" s="192"/>
      <c r="XG67" s="192"/>
      <c r="XH67" s="192"/>
      <c r="XI67" s="192"/>
      <c r="XJ67" s="192"/>
      <c r="XK67" s="192"/>
      <c r="XL67" s="192"/>
      <c r="XM67" s="192"/>
      <c r="XN67" s="192"/>
      <c r="XO67" s="192"/>
      <c r="XP67" s="192"/>
      <c r="XQ67" s="192"/>
      <c r="XR67" s="192"/>
      <c r="XS67" s="192"/>
      <c r="XT67" s="192"/>
      <c r="XU67" s="192"/>
      <c r="XV67" s="192"/>
      <c r="XW67" s="192"/>
      <c r="XX67" s="192"/>
      <c r="XY67" s="192"/>
      <c r="XZ67" s="192"/>
      <c r="YA67" s="192"/>
      <c r="YB67" s="192"/>
      <c r="YC67" s="192"/>
      <c r="YD67" s="192"/>
      <c r="YE67" s="192"/>
      <c r="YF67" s="192"/>
      <c r="YG67" s="192"/>
      <c r="YH67" s="192"/>
      <c r="YI67" s="192"/>
      <c r="YJ67" s="192"/>
      <c r="YK67" s="192"/>
      <c r="YL67" s="192"/>
      <c r="YM67" s="192"/>
      <c r="YN67" s="192"/>
      <c r="YO67" s="192"/>
      <c r="YP67" s="192"/>
      <c r="YQ67" s="192"/>
      <c r="YR67" s="192"/>
      <c r="YS67" s="192"/>
      <c r="YT67" s="192"/>
      <c r="YU67" s="192"/>
      <c r="YV67" s="192"/>
      <c r="YW67" s="192"/>
      <c r="YX67" s="192"/>
      <c r="YY67" s="192"/>
      <c r="YZ67" s="192"/>
      <c r="ZA67" s="192"/>
      <c r="ZB67" s="192"/>
      <c r="ZC67" s="192"/>
      <c r="ZD67" s="192"/>
      <c r="ZE67" s="192"/>
      <c r="ZF67" s="192"/>
      <c r="ZG67" s="192"/>
      <c r="ZH67" s="192"/>
      <c r="ZI67" s="192"/>
      <c r="ZJ67" s="192"/>
      <c r="ZK67" s="192"/>
      <c r="ZL67" s="192"/>
      <c r="ZM67" s="192"/>
      <c r="ZN67" s="192"/>
      <c r="ZO67" s="192"/>
      <c r="ZP67" s="192"/>
      <c r="ZQ67" s="192"/>
      <c r="ZR67" s="192"/>
      <c r="ZS67" s="192"/>
      <c r="ZT67" s="192"/>
      <c r="ZU67" s="192"/>
      <c r="ZV67" s="192"/>
      <c r="ZW67" s="192"/>
      <c r="ZX67" s="192"/>
      <c r="ZY67" s="192"/>
      <c r="ZZ67" s="192"/>
      <c r="AAA67" s="192"/>
      <c r="AAB67" s="192"/>
      <c r="AAC67" s="192"/>
      <c r="AAD67" s="192"/>
      <c r="AAE67" s="192"/>
      <c r="AAF67" s="192"/>
      <c r="AAG67" s="192"/>
      <c r="AAH67" s="192"/>
      <c r="AAI67" s="192"/>
      <c r="AAJ67" s="192"/>
      <c r="AAK67" s="192"/>
      <c r="AAL67" s="192"/>
      <c r="AAM67" s="192"/>
      <c r="AAN67" s="192"/>
      <c r="AAO67" s="192"/>
      <c r="AAP67" s="192"/>
      <c r="AAQ67" s="192"/>
      <c r="AAR67" s="192"/>
      <c r="AAS67" s="192"/>
      <c r="AAT67" s="192"/>
      <c r="AAU67" s="192"/>
      <c r="AAV67" s="192"/>
      <c r="AAW67" s="192"/>
      <c r="AAX67" s="192"/>
      <c r="AAY67" s="192"/>
      <c r="AAZ67" s="192"/>
      <c r="ABA67" s="192"/>
      <c r="ABB67" s="192"/>
      <c r="ABC67" s="192"/>
      <c r="ABD67" s="192"/>
      <c r="ABE67" s="192"/>
      <c r="ABF67" s="192"/>
      <c r="ABG67" s="192"/>
      <c r="ABH67" s="192"/>
      <c r="ABI67" s="192"/>
      <c r="ABJ67" s="192"/>
      <c r="ABK67" s="192"/>
      <c r="ABL67" s="192"/>
      <c r="ABM67" s="192"/>
      <c r="ABN67" s="192"/>
      <c r="ABO67" s="192"/>
      <c r="ABP67" s="192"/>
      <c r="ABQ67" s="192"/>
      <c r="ABR67" s="192"/>
      <c r="ABS67" s="192"/>
      <c r="ABT67" s="192"/>
      <c r="ABU67" s="192"/>
      <c r="ABV67" s="192"/>
      <c r="ABW67" s="192"/>
      <c r="ABX67" s="192"/>
      <c r="ABY67" s="192"/>
      <c r="ABZ67" s="192"/>
      <c r="ACA67" s="192"/>
      <c r="ACB67" s="192"/>
      <c r="ACC67" s="192"/>
      <c r="ACD67" s="192"/>
      <c r="ACE67" s="192"/>
      <c r="ACF67" s="192"/>
      <c r="ACG67" s="192"/>
      <c r="ACH67" s="192"/>
      <c r="ACI67" s="192"/>
      <c r="ACJ67" s="192"/>
      <c r="ACK67" s="192"/>
      <c r="ACL67" s="192"/>
      <c r="ACM67" s="192"/>
      <c r="ACN67" s="192"/>
      <c r="ACO67" s="192"/>
      <c r="ACP67" s="192"/>
      <c r="ACQ67" s="192"/>
      <c r="ACR67" s="192"/>
      <c r="ACS67" s="192"/>
      <c r="ACT67" s="192"/>
      <c r="ACU67" s="192"/>
      <c r="ACV67" s="192"/>
      <c r="ACW67" s="192"/>
      <c r="ACX67" s="192"/>
      <c r="ACY67" s="192"/>
      <c r="ACZ67" s="192"/>
      <c r="ADA67" s="192"/>
      <c r="ADB67" s="192"/>
      <c r="ADC67" s="192"/>
      <c r="ADD67" s="192"/>
      <c r="ADE67" s="192"/>
      <c r="ADF67" s="192"/>
      <c r="ADG67" s="192"/>
      <c r="ADH67" s="192"/>
      <c r="ADI67" s="192"/>
      <c r="ADJ67" s="192"/>
      <c r="ADK67" s="192"/>
      <c r="ADL67" s="192"/>
      <c r="ADM67" s="192"/>
      <c r="ADN67" s="192"/>
      <c r="ADO67" s="192"/>
      <c r="ADP67" s="192"/>
      <c r="ADQ67" s="192"/>
      <c r="ADR67" s="192"/>
      <c r="ADS67" s="192"/>
      <c r="ADT67" s="192"/>
      <c r="ADU67" s="192"/>
      <c r="ADV67" s="192"/>
      <c r="ADW67" s="192"/>
      <c r="ADX67" s="192"/>
      <c r="ADY67" s="192"/>
      <c r="ADZ67" s="192"/>
      <c r="AEA67" s="192"/>
      <c r="AEB67" s="192"/>
      <c r="AEC67" s="192"/>
      <c r="AED67" s="192"/>
      <c r="AEE67" s="192"/>
      <c r="AEF67" s="192"/>
      <c r="AEG67" s="192"/>
      <c r="AEH67" s="192"/>
      <c r="AEI67" s="192"/>
      <c r="AEJ67" s="192"/>
      <c r="AEK67" s="192"/>
      <c r="AEL67" s="192"/>
      <c r="AEM67" s="192"/>
      <c r="AEN67" s="192"/>
      <c r="AEO67" s="192"/>
      <c r="AEP67" s="192"/>
      <c r="AEQ67" s="192"/>
      <c r="AER67" s="192"/>
      <c r="AES67" s="192"/>
      <c r="AET67" s="192"/>
      <c r="AEU67" s="192"/>
      <c r="AEV67" s="192"/>
      <c r="AEW67" s="192"/>
      <c r="AEX67" s="192"/>
      <c r="AEY67" s="192"/>
      <c r="AEZ67" s="192"/>
      <c r="AFA67" s="192"/>
      <c r="AFB67" s="192"/>
      <c r="AFC67" s="192"/>
      <c r="AFD67" s="192"/>
      <c r="AFE67" s="192"/>
      <c r="AFF67" s="192"/>
      <c r="AFG67" s="192"/>
      <c r="AFH67" s="192"/>
      <c r="AFI67" s="192"/>
      <c r="AFJ67" s="192"/>
      <c r="AFK67" s="192"/>
      <c r="AFL67" s="192"/>
      <c r="AFM67" s="192"/>
      <c r="AFN67" s="192"/>
      <c r="AFO67" s="192"/>
      <c r="AFP67" s="192"/>
      <c r="AFQ67" s="192"/>
      <c r="AFR67" s="192"/>
      <c r="AFS67" s="192"/>
      <c r="AFT67" s="192"/>
      <c r="AFU67" s="192"/>
      <c r="AFV67" s="192"/>
      <c r="AFW67" s="192"/>
      <c r="AFX67" s="192"/>
      <c r="AFY67" s="192"/>
      <c r="AFZ67" s="192"/>
      <c r="AGA67" s="192"/>
      <c r="AGB67" s="192"/>
      <c r="AGC67" s="192"/>
      <c r="AGD67" s="192"/>
      <c r="AGE67" s="192"/>
      <c r="AGF67" s="192"/>
      <c r="AGG67" s="192"/>
      <c r="AGH67" s="192"/>
      <c r="AGI67" s="192"/>
      <c r="AGJ67" s="192"/>
      <c r="AGK67" s="192"/>
      <c r="AGL67" s="192"/>
      <c r="AGM67" s="192"/>
      <c r="AGN67" s="192"/>
      <c r="AGO67" s="192"/>
      <c r="AGP67" s="192"/>
      <c r="AGQ67" s="192"/>
      <c r="AGR67" s="192"/>
      <c r="AGS67" s="192"/>
      <c r="AGT67" s="192"/>
      <c r="AGU67" s="192"/>
      <c r="AGV67" s="192"/>
      <c r="AGW67" s="192"/>
      <c r="AGX67" s="192"/>
      <c r="AGY67" s="192"/>
      <c r="AGZ67" s="192"/>
      <c r="AHA67" s="192"/>
      <c r="AHB67" s="192"/>
      <c r="AHC67" s="192"/>
      <c r="AHD67" s="192"/>
      <c r="AHE67" s="192"/>
      <c r="AHF67" s="192"/>
      <c r="AHG67" s="192"/>
      <c r="AHH67" s="192"/>
      <c r="AHI67" s="192"/>
      <c r="AHJ67" s="192"/>
      <c r="AHK67" s="192"/>
      <c r="AHL67" s="192"/>
      <c r="AHM67" s="192"/>
      <c r="AHN67" s="192"/>
      <c r="AHO67" s="192"/>
      <c r="AHP67" s="192"/>
      <c r="AHQ67" s="192"/>
      <c r="AHR67" s="192"/>
      <c r="AHS67" s="192"/>
      <c r="AHT67" s="192"/>
      <c r="AHU67" s="192"/>
      <c r="AHV67" s="192"/>
      <c r="AHW67" s="192"/>
      <c r="AHX67" s="192"/>
      <c r="AHY67" s="192"/>
      <c r="AHZ67" s="192"/>
      <c r="AIA67" s="192"/>
      <c r="AIB67" s="192"/>
      <c r="AIC67" s="192"/>
      <c r="AID67" s="192"/>
      <c r="AIE67" s="192"/>
      <c r="AIF67" s="192"/>
      <c r="AIG67" s="192"/>
      <c r="AIH67" s="192"/>
      <c r="AII67" s="192"/>
      <c r="AIJ67" s="192"/>
      <c r="AIK67" s="192"/>
      <c r="AIL67" s="192"/>
      <c r="AIM67" s="192"/>
      <c r="AIN67" s="192"/>
      <c r="AIO67" s="192"/>
      <c r="AIP67" s="192"/>
      <c r="AIQ67" s="192"/>
      <c r="AIR67" s="192"/>
      <c r="AIS67" s="192"/>
      <c r="AIT67" s="192"/>
      <c r="AIU67" s="192"/>
      <c r="AIV67" s="192"/>
      <c r="AIW67" s="192"/>
      <c r="AIX67" s="192"/>
      <c r="AIY67" s="192"/>
      <c r="AIZ67" s="192"/>
      <c r="AJA67" s="192"/>
      <c r="AJB67" s="192"/>
      <c r="AJC67" s="192"/>
      <c r="AJD67" s="192"/>
      <c r="AJE67" s="192"/>
      <c r="AJF67" s="192"/>
      <c r="AJG67" s="192"/>
      <c r="AJH67" s="192"/>
      <c r="AJI67" s="192"/>
      <c r="AJJ67" s="192"/>
      <c r="AJK67" s="192"/>
      <c r="AJL67" s="192"/>
      <c r="AJM67" s="192"/>
      <c r="AJN67" s="192"/>
      <c r="AJO67" s="192"/>
      <c r="AJP67" s="192"/>
      <c r="AJQ67" s="192"/>
      <c r="AJR67" s="192"/>
      <c r="AJS67" s="192"/>
      <c r="AJT67" s="192"/>
      <c r="AJU67" s="192"/>
      <c r="AJV67" s="192"/>
      <c r="AJW67" s="192"/>
      <c r="AJX67" s="192"/>
      <c r="AJY67" s="192"/>
      <c r="AJZ67" s="192"/>
      <c r="AKA67" s="192"/>
      <c r="AKB67" s="192"/>
      <c r="AKC67" s="192"/>
      <c r="AKD67" s="192"/>
      <c r="AKE67" s="192"/>
      <c r="AKF67" s="192"/>
      <c r="AKG67" s="192"/>
      <c r="AKH67" s="192"/>
      <c r="AKI67" s="192"/>
      <c r="AKJ67" s="192"/>
      <c r="AKK67" s="192"/>
      <c r="AKL67" s="192"/>
      <c r="AKM67" s="192"/>
      <c r="AKN67" s="192"/>
      <c r="AKO67" s="192"/>
      <c r="AKP67" s="192"/>
      <c r="AKQ67" s="192"/>
      <c r="AKR67" s="192"/>
      <c r="AKS67" s="192"/>
      <c r="AKT67" s="192"/>
      <c r="AKU67" s="192"/>
      <c r="AKV67" s="192"/>
      <c r="AKW67" s="192"/>
      <c r="AKX67" s="192"/>
      <c r="AKY67" s="192"/>
      <c r="AKZ67" s="192"/>
      <c r="ALA67" s="192"/>
      <c r="ALB67" s="192"/>
      <c r="ALC67" s="192"/>
      <c r="ALD67" s="192"/>
      <c r="ALE67" s="192"/>
      <c r="ALF67" s="192"/>
      <c r="ALG67" s="192"/>
      <c r="ALH67" s="192"/>
      <c r="ALI67" s="192"/>
      <c r="ALJ67" s="192"/>
      <c r="ALK67" s="192"/>
      <c r="ALL67" s="192"/>
      <c r="ALM67" s="192"/>
      <c r="ALN67" s="192"/>
      <c r="ALO67" s="192"/>
      <c r="ALP67" s="192"/>
      <c r="ALQ67" s="192"/>
      <c r="ALR67" s="192"/>
      <c r="ALS67" s="192"/>
      <c r="ALT67" s="192"/>
      <c r="ALU67" s="192"/>
      <c r="ALV67" s="192"/>
      <c r="ALW67" s="192"/>
      <c r="ALX67" s="192"/>
      <c r="ALY67" s="192"/>
      <c r="ALZ67" s="192"/>
      <c r="AMA67" s="192"/>
      <c r="AMB67" s="192"/>
      <c r="AMC67" s="192"/>
      <c r="AMD67" s="192"/>
      <c r="AME67" s="192"/>
      <c r="AMF67" s="192"/>
      <c r="AMG67" s="192"/>
      <c r="AMH67" s="192"/>
      <c r="AMI67" s="192"/>
      <c r="AMJ67" s="192"/>
      <c r="AMK67" s="192"/>
      <c r="AML67" s="192"/>
    </row>
    <row r="68" spans="1:1026" s="183" customFormat="1">
      <c r="A68" s="192" t="str">
        <f t="shared" si="15"/>
        <v>REF_LEGAL_ENTITY.APPROVED</v>
      </c>
      <c r="B68" s="193">
        <f t="shared" ref="B68" si="20">B67+1</f>
        <v>110064</v>
      </c>
      <c r="C68" s="194">
        <v>0</v>
      </c>
      <c r="D68" s="194">
        <v>1</v>
      </c>
      <c r="E68" s="194">
        <f t="shared" ref="E68:E80" si="21">ID_ENV_KEY</f>
        <v>100000</v>
      </c>
      <c r="F68" s="194">
        <v>100006</v>
      </c>
      <c r="G68" s="194" t="s">
        <v>34</v>
      </c>
      <c r="H68" s="194">
        <v>100006</v>
      </c>
      <c r="I68" s="195" t="s">
        <v>693</v>
      </c>
      <c r="J68" s="194">
        <f>VLOOKUP(I68,T_FSM_TYPE!$A:$B,2,0)</f>
        <v>110001</v>
      </c>
      <c r="K68" s="196" t="s">
        <v>697</v>
      </c>
      <c r="L68" s="192" t="s">
        <v>37</v>
      </c>
      <c r="M68" s="218" t="s">
        <v>697</v>
      </c>
      <c r="N68" s="192" t="str">
        <f t="shared" si="14"/>
        <v>INSERT INTO T_FSM_STATE VALUES(110064, 0, 1, 100000, 100006, GETDATE(), 100006, 110001, 'APPROVED', '?' ,'APPROVED')</v>
      </c>
      <c r="O68" s="192"/>
      <c r="P68" s="192"/>
      <c r="Q68" s="192"/>
      <c r="R68" s="192"/>
      <c r="S68" s="192"/>
      <c r="T68" s="192"/>
      <c r="U68" s="192"/>
      <c r="V68" s="192"/>
      <c r="W68" s="192"/>
      <c r="X68" s="192"/>
      <c r="Y68" s="192"/>
      <c r="Z68" s="192"/>
      <c r="AA68" s="192"/>
      <c r="AB68" s="192"/>
      <c r="AC68" s="192"/>
      <c r="AD68" s="192"/>
      <c r="AE68" s="192"/>
      <c r="AF68" s="192"/>
      <c r="AG68" s="192"/>
      <c r="AH68" s="192"/>
      <c r="AI68" s="192"/>
      <c r="AJ68" s="192"/>
      <c r="AK68" s="192"/>
      <c r="AL68" s="192"/>
      <c r="AM68" s="192"/>
      <c r="AN68" s="192"/>
      <c r="AO68" s="192"/>
      <c r="AP68" s="192"/>
      <c r="AQ68" s="192"/>
      <c r="AR68" s="192"/>
      <c r="AS68" s="192"/>
      <c r="AT68" s="192"/>
      <c r="AU68" s="192"/>
      <c r="AV68" s="192"/>
      <c r="AW68" s="192"/>
      <c r="AX68" s="192"/>
      <c r="AY68" s="192"/>
      <c r="AZ68" s="192"/>
      <c r="BA68" s="192"/>
      <c r="BB68" s="192"/>
      <c r="BC68" s="192"/>
      <c r="BD68" s="192"/>
      <c r="BE68" s="192"/>
      <c r="BF68" s="192"/>
      <c r="BG68" s="192"/>
      <c r="BH68" s="192"/>
      <c r="BI68" s="192"/>
      <c r="BJ68" s="192"/>
      <c r="BK68" s="192"/>
      <c r="BL68" s="192"/>
      <c r="BM68" s="192"/>
      <c r="BN68" s="192"/>
      <c r="BO68" s="192"/>
      <c r="BP68" s="192"/>
      <c r="BQ68" s="192"/>
      <c r="BR68" s="192"/>
      <c r="BS68" s="192"/>
      <c r="BT68" s="192"/>
      <c r="BU68" s="192"/>
      <c r="BV68" s="192"/>
      <c r="BW68" s="192"/>
      <c r="BX68" s="192"/>
      <c r="BY68" s="192"/>
      <c r="BZ68" s="192"/>
      <c r="CA68" s="192"/>
      <c r="CB68" s="192"/>
      <c r="CC68" s="192"/>
      <c r="CD68" s="192"/>
      <c r="CE68" s="192"/>
      <c r="CF68" s="192"/>
      <c r="CG68" s="192"/>
      <c r="CH68" s="192"/>
      <c r="CI68" s="192"/>
      <c r="CJ68" s="192"/>
      <c r="CK68" s="192"/>
      <c r="CL68" s="192"/>
      <c r="CM68" s="192"/>
      <c r="CN68" s="192"/>
      <c r="CO68" s="192"/>
      <c r="CP68" s="192"/>
      <c r="CQ68" s="192"/>
      <c r="CR68" s="192"/>
      <c r="CS68" s="192"/>
      <c r="CT68" s="192"/>
      <c r="CU68" s="192"/>
      <c r="CV68" s="192"/>
      <c r="CW68" s="192"/>
      <c r="CX68" s="192"/>
      <c r="CY68" s="192"/>
      <c r="CZ68" s="192"/>
      <c r="DA68" s="192"/>
      <c r="DB68" s="192"/>
      <c r="DC68" s="192"/>
      <c r="DD68" s="192"/>
      <c r="DE68" s="192"/>
      <c r="DF68" s="192"/>
      <c r="DG68" s="192"/>
      <c r="DH68" s="192"/>
      <c r="DI68" s="192"/>
      <c r="DJ68" s="192"/>
      <c r="DK68" s="192"/>
      <c r="DL68" s="192"/>
      <c r="DM68" s="192"/>
      <c r="DN68" s="192"/>
      <c r="DO68" s="192"/>
      <c r="DP68" s="192"/>
      <c r="DQ68" s="192"/>
      <c r="DR68" s="192"/>
      <c r="DS68" s="192"/>
      <c r="DT68" s="192"/>
      <c r="DU68" s="192"/>
      <c r="DV68" s="192"/>
      <c r="DW68" s="192"/>
      <c r="DX68" s="192"/>
      <c r="DY68" s="192"/>
      <c r="DZ68" s="192"/>
      <c r="EA68" s="192"/>
      <c r="EB68" s="192"/>
      <c r="EC68" s="192"/>
      <c r="ED68" s="192"/>
      <c r="EE68" s="192"/>
      <c r="EF68" s="192"/>
      <c r="EG68" s="192"/>
      <c r="EH68" s="192"/>
      <c r="EI68" s="192"/>
      <c r="EJ68" s="192"/>
      <c r="EK68" s="192"/>
      <c r="EL68" s="192"/>
      <c r="EM68" s="192"/>
      <c r="EN68" s="192"/>
      <c r="EO68" s="192"/>
      <c r="EP68" s="192"/>
      <c r="EQ68" s="192"/>
      <c r="ER68" s="192"/>
      <c r="ES68" s="192"/>
      <c r="ET68" s="192"/>
      <c r="EU68" s="192"/>
      <c r="EV68" s="192"/>
      <c r="EW68" s="192"/>
      <c r="EX68" s="192"/>
      <c r="EY68" s="192"/>
      <c r="EZ68" s="192"/>
      <c r="FA68" s="192"/>
      <c r="FB68" s="192"/>
      <c r="FC68" s="192"/>
      <c r="FD68" s="192"/>
      <c r="FE68" s="192"/>
      <c r="FF68" s="192"/>
      <c r="FG68" s="192"/>
      <c r="FH68" s="192"/>
      <c r="FI68" s="192"/>
      <c r="FJ68" s="192"/>
      <c r="FK68" s="192"/>
      <c r="FL68" s="192"/>
      <c r="FM68" s="192"/>
      <c r="FN68" s="192"/>
      <c r="FO68" s="192"/>
      <c r="FP68" s="192"/>
      <c r="FQ68" s="192"/>
      <c r="FR68" s="192"/>
      <c r="FS68" s="192"/>
      <c r="FT68" s="192"/>
      <c r="FU68" s="192"/>
      <c r="FV68" s="192"/>
      <c r="FW68" s="192"/>
      <c r="FX68" s="192"/>
      <c r="FY68" s="192"/>
      <c r="FZ68" s="192"/>
      <c r="GA68" s="192"/>
      <c r="GB68" s="192"/>
      <c r="GC68" s="192"/>
      <c r="GD68" s="192"/>
      <c r="GE68" s="192"/>
      <c r="GF68" s="192"/>
      <c r="GG68" s="192"/>
      <c r="GH68" s="192"/>
      <c r="GI68" s="192"/>
      <c r="GJ68" s="192"/>
      <c r="GK68" s="192"/>
      <c r="GL68" s="192"/>
      <c r="GM68" s="192"/>
      <c r="GN68" s="192"/>
      <c r="GO68" s="192"/>
      <c r="GP68" s="192"/>
      <c r="GQ68" s="192"/>
      <c r="GR68" s="192"/>
      <c r="GS68" s="192"/>
      <c r="GT68" s="192"/>
      <c r="GU68" s="192"/>
      <c r="GV68" s="192"/>
      <c r="GW68" s="192"/>
      <c r="GX68" s="192"/>
      <c r="GY68" s="192"/>
      <c r="GZ68" s="192"/>
      <c r="HA68" s="192"/>
      <c r="HB68" s="192"/>
      <c r="HC68" s="192"/>
      <c r="HD68" s="192"/>
      <c r="HE68" s="192"/>
      <c r="HF68" s="192"/>
      <c r="HG68" s="192"/>
      <c r="HH68" s="192"/>
      <c r="HI68" s="192"/>
      <c r="HJ68" s="192"/>
      <c r="HK68" s="192"/>
      <c r="HL68" s="192"/>
      <c r="HM68" s="192"/>
      <c r="HN68" s="192"/>
      <c r="HO68" s="192"/>
      <c r="HP68" s="192"/>
      <c r="HQ68" s="192"/>
      <c r="HR68" s="192"/>
      <c r="HS68" s="192"/>
      <c r="HT68" s="192"/>
      <c r="HU68" s="192"/>
      <c r="HV68" s="192"/>
      <c r="HW68" s="192"/>
      <c r="HX68" s="192"/>
      <c r="HY68" s="192"/>
      <c r="HZ68" s="192"/>
      <c r="IA68" s="192"/>
      <c r="IB68" s="192"/>
      <c r="IC68" s="192"/>
      <c r="ID68" s="192"/>
      <c r="IE68" s="192"/>
      <c r="IF68" s="192"/>
      <c r="IG68" s="192"/>
      <c r="IH68" s="192"/>
      <c r="II68" s="192"/>
      <c r="IJ68" s="192"/>
      <c r="IK68" s="192"/>
      <c r="IL68" s="192"/>
      <c r="IM68" s="192"/>
      <c r="IN68" s="192"/>
      <c r="IO68" s="192"/>
      <c r="IP68" s="192"/>
      <c r="IQ68" s="192"/>
      <c r="IR68" s="192"/>
      <c r="IS68" s="192"/>
      <c r="IT68" s="192"/>
      <c r="IU68" s="192"/>
      <c r="IV68" s="192"/>
      <c r="IW68" s="192"/>
      <c r="IX68" s="192"/>
      <c r="IY68" s="192"/>
      <c r="IZ68" s="192"/>
      <c r="JA68" s="192"/>
      <c r="JB68" s="192"/>
      <c r="JC68" s="192"/>
      <c r="JD68" s="192"/>
      <c r="JE68" s="192"/>
      <c r="JF68" s="192"/>
      <c r="JG68" s="192"/>
      <c r="JH68" s="192"/>
      <c r="JI68" s="192"/>
      <c r="JJ68" s="192"/>
      <c r="JK68" s="192"/>
      <c r="JL68" s="192"/>
      <c r="JM68" s="192"/>
      <c r="JN68" s="192"/>
      <c r="JO68" s="192"/>
      <c r="JP68" s="192"/>
      <c r="JQ68" s="192"/>
      <c r="JR68" s="192"/>
      <c r="JS68" s="192"/>
      <c r="JT68" s="192"/>
      <c r="JU68" s="192"/>
      <c r="JV68" s="192"/>
      <c r="JW68" s="192"/>
      <c r="JX68" s="192"/>
      <c r="JY68" s="192"/>
      <c r="JZ68" s="192"/>
      <c r="KA68" s="192"/>
      <c r="KB68" s="192"/>
      <c r="KC68" s="192"/>
      <c r="KD68" s="192"/>
      <c r="KE68" s="192"/>
      <c r="KF68" s="192"/>
      <c r="KG68" s="192"/>
      <c r="KH68" s="192"/>
      <c r="KI68" s="192"/>
      <c r="KJ68" s="192"/>
      <c r="KK68" s="192"/>
      <c r="KL68" s="192"/>
      <c r="KM68" s="192"/>
      <c r="KN68" s="192"/>
      <c r="KO68" s="192"/>
      <c r="KP68" s="192"/>
      <c r="KQ68" s="192"/>
      <c r="KR68" s="192"/>
      <c r="KS68" s="192"/>
      <c r="KT68" s="192"/>
      <c r="KU68" s="192"/>
      <c r="KV68" s="192"/>
      <c r="KW68" s="192"/>
      <c r="KX68" s="192"/>
      <c r="KY68" s="192"/>
      <c r="KZ68" s="192"/>
      <c r="LA68" s="192"/>
      <c r="LB68" s="192"/>
      <c r="LC68" s="192"/>
      <c r="LD68" s="192"/>
      <c r="LE68" s="192"/>
      <c r="LF68" s="192"/>
      <c r="LG68" s="192"/>
      <c r="LH68" s="192"/>
      <c r="LI68" s="192"/>
      <c r="LJ68" s="192"/>
      <c r="LK68" s="192"/>
      <c r="LL68" s="192"/>
      <c r="LM68" s="192"/>
      <c r="LN68" s="192"/>
      <c r="LO68" s="192"/>
      <c r="LP68" s="192"/>
      <c r="LQ68" s="192"/>
      <c r="LR68" s="192"/>
      <c r="LS68" s="192"/>
      <c r="LT68" s="192"/>
      <c r="LU68" s="192"/>
      <c r="LV68" s="192"/>
      <c r="LW68" s="192"/>
      <c r="LX68" s="192"/>
      <c r="LY68" s="192"/>
      <c r="LZ68" s="192"/>
      <c r="MA68" s="192"/>
      <c r="MB68" s="192"/>
      <c r="MC68" s="192"/>
      <c r="MD68" s="192"/>
      <c r="ME68" s="192"/>
      <c r="MF68" s="192"/>
      <c r="MG68" s="192"/>
      <c r="MH68" s="192"/>
      <c r="MI68" s="192"/>
      <c r="MJ68" s="192"/>
      <c r="MK68" s="192"/>
      <c r="ML68" s="192"/>
      <c r="MM68" s="192"/>
      <c r="MN68" s="192"/>
      <c r="MO68" s="192"/>
      <c r="MP68" s="192"/>
      <c r="MQ68" s="192"/>
      <c r="MR68" s="192"/>
      <c r="MS68" s="192"/>
      <c r="MT68" s="192"/>
      <c r="MU68" s="192"/>
      <c r="MV68" s="192"/>
      <c r="MW68" s="192"/>
      <c r="MX68" s="192"/>
      <c r="MY68" s="192"/>
      <c r="MZ68" s="192"/>
      <c r="NA68" s="192"/>
      <c r="NB68" s="192"/>
      <c r="NC68" s="192"/>
      <c r="ND68" s="192"/>
      <c r="NE68" s="192"/>
      <c r="NF68" s="192"/>
      <c r="NG68" s="192"/>
      <c r="NH68" s="192"/>
      <c r="NI68" s="192"/>
      <c r="NJ68" s="192"/>
      <c r="NK68" s="192"/>
      <c r="NL68" s="192"/>
      <c r="NM68" s="192"/>
      <c r="NN68" s="192"/>
      <c r="NO68" s="192"/>
      <c r="NP68" s="192"/>
      <c r="NQ68" s="192"/>
      <c r="NR68" s="192"/>
      <c r="NS68" s="192"/>
      <c r="NT68" s="192"/>
      <c r="NU68" s="192"/>
      <c r="NV68" s="192"/>
      <c r="NW68" s="192"/>
      <c r="NX68" s="192"/>
      <c r="NY68" s="192"/>
      <c r="NZ68" s="192"/>
      <c r="OA68" s="192"/>
      <c r="OB68" s="192"/>
      <c r="OC68" s="192"/>
      <c r="OD68" s="192"/>
      <c r="OE68" s="192"/>
      <c r="OF68" s="192"/>
      <c r="OG68" s="192"/>
      <c r="OH68" s="192"/>
      <c r="OI68" s="192"/>
      <c r="OJ68" s="192"/>
      <c r="OK68" s="192"/>
      <c r="OL68" s="192"/>
      <c r="OM68" s="192"/>
      <c r="ON68" s="192"/>
      <c r="OO68" s="192"/>
      <c r="OP68" s="192"/>
      <c r="OQ68" s="192"/>
      <c r="OR68" s="192"/>
      <c r="OS68" s="192"/>
      <c r="OT68" s="192"/>
      <c r="OU68" s="192"/>
      <c r="OV68" s="192"/>
      <c r="OW68" s="192"/>
      <c r="OX68" s="192"/>
      <c r="OY68" s="192"/>
      <c r="OZ68" s="192"/>
      <c r="PA68" s="192"/>
      <c r="PB68" s="192"/>
      <c r="PC68" s="192"/>
      <c r="PD68" s="192"/>
      <c r="PE68" s="192"/>
      <c r="PF68" s="192"/>
      <c r="PG68" s="192"/>
      <c r="PH68" s="192"/>
      <c r="PI68" s="192"/>
      <c r="PJ68" s="192"/>
      <c r="PK68" s="192"/>
      <c r="PL68" s="192"/>
      <c r="PM68" s="192"/>
      <c r="PN68" s="192"/>
      <c r="PO68" s="192"/>
      <c r="PP68" s="192"/>
      <c r="PQ68" s="192"/>
      <c r="PR68" s="192"/>
      <c r="PS68" s="192"/>
      <c r="PT68" s="192"/>
      <c r="PU68" s="192"/>
      <c r="PV68" s="192"/>
      <c r="PW68" s="192"/>
      <c r="PX68" s="192"/>
      <c r="PY68" s="192"/>
      <c r="PZ68" s="192"/>
      <c r="QA68" s="192"/>
      <c r="QB68" s="192"/>
      <c r="QC68" s="192"/>
      <c r="QD68" s="192"/>
      <c r="QE68" s="192"/>
      <c r="QF68" s="192"/>
      <c r="QG68" s="192"/>
      <c r="QH68" s="192"/>
      <c r="QI68" s="192"/>
      <c r="QJ68" s="192"/>
      <c r="QK68" s="192"/>
      <c r="QL68" s="192"/>
      <c r="QM68" s="192"/>
      <c r="QN68" s="192"/>
      <c r="QO68" s="192"/>
      <c r="QP68" s="192"/>
      <c r="QQ68" s="192"/>
      <c r="QR68" s="192"/>
      <c r="QS68" s="192"/>
      <c r="QT68" s="192"/>
      <c r="QU68" s="192"/>
      <c r="QV68" s="192"/>
      <c r="QW68" s="192"/>
      <c r="QX68" s="192"/>
      <c r="QY68" s="192"/>
      <c r="QZ68" s="192"/>
      <c r="RA68" s="192"/>
      <c r="RB68" s="192"/>
      <c r="RC68" s="192"/>
      <c r="RD68" s="192"/>
      <c r="RE68" s="192"/>
      <c r="RF68" s="192"/>
      <c r="RG68" s="192"/>
      <c r="RH68" s="192"/>
      <c r="RI68" s="192"/>
      <c r="RJ68" s="192"/>
      <c r="RK68" s="192"/>
      <c r="RL68" s="192"/>
      <c r="RM68" s="192"/>
      <c r="RN68" s="192"/>
      <c r="RO68" s="192"/>
      <c r="RP68" s="192"/>
      <c r="RQ68" s="192"/>
      <c r="RR68" s="192"/>
      <c r="RS68" s="192"/>
      <c r="RT68" s="192"/>
      <c r="RU68" s="192"/>
      <c r="RV68" s="192"/>
      <c r="RW68" s="192"/>
      <c r="RX68" s="192"/>
      <c r="RY68" s="192"/>
      <c r="RZ68" s="192"/>
      <c r="SA68" s="192"/>
      <c r="SB68" s="192"/>
      <c r="SC68" s="192"/>
      <c r="SD68" s="192"/>
      <c r="SE68" s="192"/>
      <c r="SF68" s="192"/>
      <c r="SG68" s="192"/>
      <c r="SH68" s="192"/>
      <c r="SI68" s="192"/>
      <c r="SJ68" s="192"/>
      <c r="SK68" s="192"/>
      <c r="SL68" s="192"/>
      <c r="SM68" s="192"/>
      <c r="SN68" s="192"/>
      <c r="SO68" s="192"/>
      <c r="SP68" s="192"/>
      <c r="SQ68" s="192"/>
      <c r="SR68" s="192"/>
      <c r="SS68" s="192"/>
      <c r="ST68" s="192"/>
      <c r="SU68" s="192"/>
      <c r="SV68" s="192"/>
      <c r="SW68" s="192"/>
      <c r="SX68" s="192"/>
      <c r="SY68" s="192"/>
      <c r="SZ68" s="192"/>
      <c r="TA68" s="192"/>
      <c r="TB68" s="192"/>
      <c r="TC68" s="192"/>
      <c r="TD68" s="192"/>
      <c r="TE68" s="192"/>
      <c r="TF68" s="192"/>
      <c r="TG68" s="192"/>
      <c r="TH68" s="192"/>
      <c r="TI68" s="192"/>
      <c r="TJ68" s="192"/>
      <c r="TK68" s="192"/>
      <c r="TL68" s="192"/>
      <c r="TM68" s="192"/>
      <c r="TN68" s="192"/>
      <c r="TO68" s="192"/>
      <c r="TP68" s="192"/>
      <c r="TQ68" s="192"/>
      <c r="TR68" s="192"/>
      <c r="TS68" s="192"/>
      <c r="TT68" s="192"/>
      <c r="TU68" s="192"/>
      <c r="TV68" s="192"/>
      <c r="TW68" s="192"/>
      <c r="TX68" s="192"/>
      <c r="TY68" s="192"/>
      <c r="TZ68" s="192"/>
      <c r="UA68" s="192"/>
      <c r="UB68" s="192"/>
      <c r="UC68" s="192"/>
      <c r="UD68" s="192"/>
      <c r="UE68" s="192"/>
      <c r="UF68" s="192"/>
      <c r="UG68" s="192"/>
      <c r="UH68" s="192"/>
      <c r="UI68" s="192"/>
      <c r="UJ68" s="192"/>
      <c r="UK68" s="192"/>
      <c r="UL68" s="192"/>
      <c r="UM68" s="192"/>
      <c r="UN68" s="192"/>
      <c r="UO68" s="192"/>
      <c r="UP68" s="192"/>
      <c r="UQ68" s="192"/>
      <c r="UR68" s="192"/>
      <c r="US68" s="192"/>
      <c r="UT68" s="192"/>
      <c r="UU68" s="192"/>
      <c r="UV68" s="192"/>
      <c r="UW68" s="192"/>
      <c r="UX68" s="192"/>
      <c r="UY68" s="192"/>
      <c r="UZ68" s="192"/>
      <c r="VA68" s="192"/>
      <c r="VB68" s="192"/>
      <c r="VC68" s="192"/>
      <c r="VD68" s="192"/>
      <c r="VE68" s="192"/>
      <c r="VF68" s="192"/>
      <c r="VG68" s="192"/>
      <c r="VH68" s="192"/>
      <c r="VI68" s="192"/>
      <c r="VJ68" s="192"/>
      <c r="VK68" s="192"/>
      <c r="VL68" s="192"/>
      <c r="VM68" s="192"/>
      <c r="VN68" s="192"/>
      <c r="VO68" s="192"/>
      <c r="VP68" s="192"/>
      <c r="VQ68" s="192"/>
      <c r="VR68" s="192"/>
      <c r="VS68" s="192"/>
      <c r="VT68" s="192"/>
      <c r="VU68" s="192"/>
      <c r="VV68" s="192"/>
      <c r="VW68" s="192"/>
      <c r="VX68" s="192"/>
      <c r="VY68" s="192"/>
      <c r="VZ68" s="192"/>
      <c r="WA68" s="192"/>
      <c r="WB68" s="192"/>
      <c r="WC68" s="192"/>
      <c r="WD68" s="192"/>
      <c r="WE68" s="192"/>
      <c r="WF68" s="192"/>
      <c r="WG68" s="192"/>
      <c r="WH68" s="192"/>
      <c r="WI68" s="192"/>
      <c r="WJ68" s="192"/>
      <c r="WK68" s="192"/>
      <c r="WL68" s="192"/>
      <c r="WM68" s="192"/>
      <c r="WN68" s="192"/>
      <c r="WO68" s="192"/>
      <c r="WP68" s="192"/>
      <c r="WQ68" s="192"/>
      <c r="WR68" s="192"/>
      <c r="WS68" s="192"/>
      <c r="WT68" s="192"/>
      <c r="WU68" s="192"/>
      <c r="WV68" s="192"/>
      <c r="WW68" s="192"/>
      <c r="WX68" s="192"/>
      <c r="WY68" s="192"/>
      <c r="WZ68" s="192"/>
      <c r="XA68" s="192"/>
      <c r="XB68" s="192"/>
      <c r="XC68" s="192"/>
      <c r="XD68" s="192"/>
      <c r="XE68" s="192"/>
      <c r="XF68" s="192"/>
      <c r="XG68" s="192"/>
      <c r="XH68" s="192"/>
      <c r="XI68" s="192"/>
      <c r="XJ68" s="192"/>
      <c r="XK68" s="192"/>
      <c r="XL68" s="192"/>
      <c r="XM68" s="192"/>
      <c r="XN68" s="192"/>
      <c r="XO68" s="192"/>
      <c r="XP68" s="192"/>
      <c r="XQ68" s="192"/>
      <c r="XR68" s="192"/>
      <c r="XS68" s="192"/>
      <c r="XT68" s="192"/>
      <c r="XU68" s="192"/>
      <c r="XV68" s="192"/>
      <c r="XW68" s="192"/>
      <c r="XX68" s="192"/>
      <c r="XY68" s="192"/>
      <c r="XZ68" s="192"/>
      <c r="YA68" s="192"/>
      <c r="YB68" s="192"/>
      <c r="YC68" s="192"/>
      <c r="YD68" s="192"/>
      <c r="YE68" s="192"/>
      <c r="YF68" s="192"/>
      <c r="YG68" s="192"/>
      <c r="YH68" s="192"/>
      <c r="YI68" s="192"/>
      <c r="YJ68" s="192"/>
      <c r="YK68" s="192"/>
      <c r="YL68" s="192"/>
      <c r="YM68" s="192"/>
      <c r="YN68" s="192"/>
      <c r="YO68" s="192"/>
      <c r="YP68" s="192"/>
      <c r="YQ68" s="192"/>
      <c r="YR68" s="192"/>
      <c r="YS68" s="192"/>
      <c r="YT68" s="192"/>
      <c r="YU68" s="192"/>
      <c r="YV68" s="192"/>
      <c r="YW68" s="192"/>
      <c r="YX68" s="192"/>
      <c r="YY68" s="192"/>
      <c r="YZ68" s="192"/>
      <c r="ZA68" s="192"/>
      <c r="ZB68" s="192"/>
      <c r="ZC68" s="192"/>
      <c r="ZD68" s="192"/>
      <c r="ZE68" s="192"/>
      <c r="ZF68" s="192"/>
      <c r="ZG68" s="192"/>
      <c r="ZH68" s="192"/>
      <c r="ZI68" s="192"/>
      <c r="ZJ68" s="192"/>
      <c r="ZK68" s="192"/>
      <c r="ZL68" s="192"/>
      <c r="ZM68" s="192"/>
      <c r="ZN68" s="192"/>
      <c r="ZO68" s="192"/>
      <c r="ZP68" s="192"/>
      <c r="ZQ68" s="192"/>
      <c r="ZR68" s="192"/>
      <c r="ZS68" s="192"/>
      <c r="ZT68" s="192"/>
      <c r="ZU68" s="192"/>
      <c r="ZV68" s="192"/>
      <c r="ZW68" s="192"/>
      <c r="ZX68" s="192"/>
      <c r="ZY68" s="192"/>
      <c r="ZZ68" s="192"/>
      <c r="AAA68" s="192"/>
      <c r="AAB68" s="192"/>
      <c r="AAC68" s="192"/>
      <c r="AAD68" s="192"/>
      <c r="AAE68" s="192"/>
      <c r="AAF68" s="192"/>
      <c r="AAG68" s="192"/>
      <c r="AAH68" s="192"/>
      <c r="AAI68" s="192"/>
      <c r="AAJ68" s="192"/>
      <c r="AAK68" s="192"/>
      <c r="AAL68" s="192"/>
      <c r="AAM68" s="192"/>
      <c r="AAN68" s="192"/>
      <c r="AAO68" s="192"/>
      <c r="AAP68" s="192"/>
      <c r="AAQ68" s="192"/>
      <c r="AAR68" s="192"/>
      <c r="AAS68" s="192"/>
      <c r="AAT68" s="192"/>
      <c r="AAU68" s="192"/>
      <c r="AAV68" s="192"/>
      <c r="AAW68" s="192"/>
      <c r="AAX68" s="192"/>
      <c r="AAY68" s="192"/>
      <c r="AAZ68" s="192"/>
      <c r="ABA68" s="192"/>
      <c r="ABB68" s="192"/>
      <c r="ABC68" s="192"/>
      <c r="ABD68" s="192"/>
      <c r="ABE68" s="192"/>
      <c r="ABF68" s="192"/>
      <c r="ABG68" s="192"/>
      <c r="ABH68" s="192"/>
      <c r="ABI68" s="192"/>
      <c r="ABJ68" s="192"/>
      <c r="ABK68" s="192"/>
      <c r="ABL68" s="192"/>
      <c r="ABM68" s="192"/>
      <c r="ABN68" s="192"/>
      <c r="ABO68" s="192"/>
      <c r="ABP68" s="192"/>
      <c r="ABQ68" s="192"/>
      <c r="ABR68" s="192"/>
      <c r="ABS68" s="192"/>
      <c r="ABT68" s="192"/>
      <c r="ABU68" s="192"/>
      <c r="ABV68" s="192"/>
      <c r="ABW68" s="192"/>
      <c r="ABX68" s="192"/>
      <c r="ABY68" s="192"/>
      <c r="ABZ68" s="192"/>
      <c r="ACA68" s="192"/>
      <c r="ACB68" s="192"/>
      <c r="ACC68" s="192"/>
      <c r="ACD68" s="192"/>
      <c r="ACE68" s="192"/>
      <c r="ACF68" s="192"/>
      <c r="ACG68" s="192"/>
      <c r="ACH68" s="192"/>
      <c r="ACI68" s="192"/>
      <c r="ACJ68" s="192"/>
      <c r="ACK68" s="192"/>
      <c r="ACL68" s="192"/>
      <c r="ACM68" s="192"/>
      <c r="ACN68" s="192"/>
      <c r="ACO68" s="192"/>
      <c r="ACP68" s="192"/>
      <c r="ACQ68" s="192"/>
      <c r="ACR68" s="192"/>
      <c r="ACS68" s="192"/>
      <c r="ACT68" s="192"/>
      <c r="ACU68" s="192"/>
      <c r="ACV68" s="192"/>
      <c r="ACW68" s="192"/>
      <c r="ACX68" s="192"/>
      <c r="ACY68" s="192"/>
      <c r="ACZ68" s="192"/>
      <c r="ADA68" s="192"/>
      <c r="ADB68" s="192"/>
      <c r="ADC68" s="192"/>
      <c r="ADD68" s="192"/>
      <c r="ADE68" s="192"/>
      <c r="ADF68" s="192"/>
      <c r="ADG68" s="192"/>
      <c r="ADH68" s="192"/>
      <c r="ADI68" s="192"/>
      <c r="ADJ68" s="192"/>
      <c r="ADK68" s="192"/>
      <c r="ADL68" s="192"/>
      <c r="ADM68" s="192"/>
      <c r="ADN68" s="192"/>
      <c r="ADO68" s="192"/>
      <c r="ADP68" s="192"/>
      <c r="ADQ68" s="192"/>
      <c r="ADR68" s="192"/>
      <c r="ADS68" s="192"/>
      <c r="ADT68" s="192"/>
      <c r="ADU68" s="192"/>
      <c r="ADV68" s="192"/>
      <c r="ADW68" s="192"/>
      <c r="ADX68" s="192"/>
      <c r="ADY68" s="192"/>
      <c r="ADZ68" s="192"/>
      <c r="AEA68" s="192"/>
      <c r="AEB68" s="192"/>
      <c r="AEC68" s="192"/>
      <c r="AED68" s="192"/>
      <c r="AEE68" s="192"/>
      <c r="AEF68" s="192"/>
      <c r="AEG68" s="192"/>
      <c r="AEH68" s="192"/>
      <c r="AEI68" s="192"/>
      <c r="AEJ68" s="192"/>
      <c r="AEK68" s="192"/>
      <c r="AEL68" s="192"/>
      <c r="AEM68" s="192"/>
      <c r="AEN68" s="192"/>
      <c r="AEO68" s="192"/>
      <c r="AEP68" s="192"/>
      <c r="AEQ68" s="192"/>
      <c r="AER68" s="192"/>
      <c r="AES68" s="192"/>
      <c r="AET68" s="192"/>
      <c r="AEU68" s="192"/>
      <c r="AEV68" s="192"/>
      <c r="AEW68" s="192"/>
      <c r="AEX68" s="192"/>
      <c r="AEY68" s="192"/>
      <c r="AEZ68" s="192"/>
      <c r="AFA68" s="192"/>
      <c r="AFB68" s="192"/>
      <c r="AFC68" s="192"/>
      <c r="AFD68" s="192"/>
      <c r="AFE68" s="192"/>
      <c r="AFF68" s="192"/>
      <c r="AFG68" s="192"/>
      <c r="AFH68" s="192"/>
      <c r="AFI68" s="192"/>
      <c r="AFJ68" s="192"/>
      <c r="AFK68" s="192"/>
      <c r="AFL68" s="192"/>
      <c r="AFM68" s="192"/>
      <c r="AFN68" s="192"/>
      <c r="AFO68" s="192"/>
      <c r="AFP68" s="192"/>
      <c r="AFQ68" s="192"/>
      <c r="AFR68" s="192"/>
      <c r="AFS68" s="192"/>
      <c r="AFT68" s="192"/>
      <c r="AFU68" s="192"/>
      <c r="AFV68" s="192"/>
      <c r="AFW68" s="192"/>
      <c r="AFX68" s="192"/>
      <c r="AFY68" s="192"/>
      <c r="AFZ68" s="192"/>
      <c r="AGA68" s="192"/>
      <c r="AGB68" s="192"/>
      <c r="AGC68" s="192"/>
      <c r="AGD68" s="192"/>
      <c r="AGE68" s="192"/>
      <c r="AGF68" s="192"/>
      <c r="AGG68" s="192"/>
      <c r="AGH68" s="192"/>
      <c r="AGI68" s="192"/>
      <c r="AGJ68" s="192"/>
      <c r="AGK68" s="192"/>
      <c r="AGL68" s="192"/>
      <c r="AGM68" s="192"/>
      <c r="AGN68" s="192"/>
      <c r="AGO68" s="192"/>
      <c r="AGP68" s="192"/>
      <c r="AGQ68" s="192"/>
      <c r="AGR68" s="192"/>
      <c r="AGS68" s="192"/>
      <c r="AGT68" s="192"/>
      <c r="AGU68" s="192"/>
      <c r="AGV68" s="192"/>
      <c r="AGW68" s="192"/>
      <c r="AGX68" s="192"/>
      <c r="AGY68" s="192"/>
      <c r="AGZ68" s="192"/>
      <c r="AHA68" s="192"/>
      <c r="AHB68" s="192"/>
      <c r="AHC68" s="192"/>
      <c r="AHD68" s="192"/>
      <c r="AHE68" s="192"/>
      <c r="AHF68" s="192"/>
      <c r="AHG68" s="192"/>
      <c r="AHH68" s="192"/>
      <c r="AHI68" s="192"/>
      <c r="AHJ68" s="192"/>
      <c r="AHK68" s="192"/>
      <c r="AHL68" s="192"/>
      <c r="AHM68" s="192"/>
      <c r="AHN68" s="192"/>
      <c r="AHO68" s="192"/>
      <c r="AHP68" s="192"/>
      <c r="AHQ68" s="192"/>
      <c r="AHR68" s="192"/>
      <c r="AHS68" s="192"/>
      <c r="AHT68" s="192"/>
      <c r="AHU68" s="192"/>
      <c r="AHV68" s="192"/>
      <c r="AHW68" s="192"/>
      <c r="AHX68" s="192"/>
      <c r="AHY68" s="192"/>
      <c r="AHZ68" s="192"/>
      <c r="AIA68" s="192"/>
      <c r="AIB68" s="192"/>
      <c r="AIC68" s="192"/>
      <c r="AID68" s="192"/>
      <c r="AIE68" s="192"/>
      <c r="AIF68" s="192"/>
      <c r="AIG68" s="192"/>
      <c r="AIH68" s="192"/>
      <c r="AII68" s="192"/>
      <c r="AIJ68" s="192"/>
      <c r="AIK68" s="192"/>
      <c r="AIL68" s="192"/>
      <c r="AIM68" s="192"/>
      <c r="AIN68" s="192"/>
      <c r="AIO68" s="192"/>
      <c r="AIP68" s="192"/>
      <c r="AIQ68" s="192"/>
      <c r="AIR68" s="192"/>
      <c r="AIS68" s="192"/>
      <c r="AIT68" s="192"/>
      <c r="AIU68" s="192"/>
      <c r="AIV68" s="192"/>
      <c r="AIW68" s="192"/>
      <c r="AIX68" s="192"/>
      <c r="AIY68" s="192"/>
      <c r="AIZ68" s="192"/>
      <c r="AJA68" s="192"/>
      <c r="AJB68" s="192"/>
      <c r="AJC68" s="192"/>
      <c r="AJD68" s="192"/>
      <c r="AJE68" s="192"/>
      <c r="AJF68" s="192"/>
      <c r="AJG68" s="192"/>
      <c r="AJH68" s="192"/>
      <c r="AJI68" s="192"/>
      <c r="AJJ68" s="192"/>
      <c r="AJK68" s="192"/>
      <c r="AJL68" s="192"/>
      <c r="AJM68" s="192"/>
      <c r="AJN68" s="192"/>
      <c r="AJO68" s="192"/>
      <c r="AJP68" s="192"/>
      <c r="AJQ68" s="192"/>
      <c r="AJR68" s="192"/>
      <c r="AJS68" s="192"/>
      <c r="AJT68" s="192"/>
      <c r="AJU68" s="192"/>
      <c r="AJV68" s="192"/>
      <c r="AJW68" s="192"/>
      <c r="AJX68" s="192"/>
      <c r="AJY68" s="192"/>
      <c r="AJZ68" s="192"/>
      <c r="AKA68" s="192"/>
      <c r="AKB68" s="192"/>
      <c r="AKC68" s="192"/>
      <c r="AKD68" s="192"/>
      <c r="AKE68" s="192"/>
      <c r="AKF68" s="192"/>
      <c r="AKG68" s="192"/>
      <c r="AKH68" s="192"/>
      <c r="AKI68" s="192"/>
      <c r="AKJ68" s="192"/>
      <c r="AKK68" s="192"/>
      <c r="AKL68" s="192"/>
      <c r="AKM68" s="192"/>
      <c r="AKN68" s="192"/>
      <c r="AKO68" s="192"/>
      <c r="AKP68" s="192"/>
      <c r="AKQ68" s="192"/>
      <c r="AKR68" s="192"/>
      <c r="AKS68" s="192"/>
      <c r="AKT68" s="192"/>
      <c r="AKU68" s="192"/>
      <c r="AKV68" s="192"/>
      <c r="AKW68" s="192"/>
      <c r="AKX68" s="192"/>
      <c r="AKY68" s="192"/>
      <c r="AKZ68" s="192"/>
      <c r="ALA68" s="192"/>
      <c r="ALB68" s="192"/>
      <c r="ALC68" s="192"/>
      <c r="ALD68" s="192"/>
      <c r="ALE68" s="192"/>
      <c r="ALF68" s="192"/>
      <c r="ALG68" s="192"/>
      <c r="ALH68" s="192"/>
      <c r="ALI68" s="192"/>
      <c r="ALJ68" s="192"/>
      <c r="ALK68" s="192"/>
      <c r="ALL68" s="192"/>
      <c r="ALM68" s="192"/>
      <c r="ALN68" s="192"/>
      <c r="ALO68" s="192"/>
      <c r="ALP68" s="192"/>
      <c r="ALQ68" s="192"/>
      <c r="ALR68" s="192"/>
      <c r="ALS68" s="192"/>
      <c r="ALT68" s="192"/>
      <c r="ALU68" s="192"/>
      <c r="ALV68" s="192"/>
      <c r="ALW68" s="192"/>
      <c r="ALX68" s="192"/>
      <c r="ALY68" s="192"/>
      <c r="ALZ68" s="192"/>
      <c r="AMA68" s="192"/>
      <c r="AMB68" s="192"/>
      <c r="AMC68" s="192"/>
      <c r="AMD68" s="192"/>
      <c r="AME68" s="192"/>
      <c r="AMF68" s="192"/>
      <c r="AMG68" s="192"/>
      <c r="AMH68" s="192"/>
      <c r="AMI68" s="192"/>
      <c r="AMJ68" s="192"/>
      <c r="AMK68" s="192"/>
      <c r="AML68" s="192"/>
    </row>
    <row r="69" spans="1:1026" s="183" customFormat="1">
      <c r="A69" s="192" t="str">
        <f t="shared" si="15"/>
        <v>REF_LEGAL_ENTITY.REJECTED</v>
      </c>
      <c r="B69" s="193">
        <f t="shared" ref="B69:B77" si="22">B68+1</f>
        <v>110065</v>
      </c>
      <c r="C69" s="194">
        <v>0</v>
      </c>
      <c r="D69" s="194">
        <v>1</v>
      </c>
      <c r="E69" s="194">
        <f t="shared" si="21"/>
        <v>100000</v>
      </c>
      <c r="F69" s="194">
        <v>100007</v>
      </c>
      <c r="G69" s="194" t="s">
        <v>34</v>
      </c>
      <c r="H69" s="194">
        <v>100007</v>
      </c>
      <c r="I69" s="195" t="s">
        <v>693</v>
      </c>
      <c r="J69" s="194">
        <f>VLOOKUP(I69,T_FSM_TYPE!$A:$B,2,0)</f>
        <v>110001</v>
      </c>
      <c r="K69" s="196" t="s">
        <v>698</v>
      </c>
      <c r="L69" s="192" t="s">
        <v>37</v>
      </c>
      <c r="M69" s="218" t="s">
        <v>698</v>
      </c>
      <c r="N69" s="192" t="str">
        <f t="shared" si="14"/>
        <v>INSERT INTO T_FSM_STATE VALUES(110065, 0, 1, 100000, 100007, GETDATE(), 100007, 110001, 'REJECTED', '?' ,'REJECTED')</v>
      </c>
      <c r="O69" s="192"/>
      <c r="P69" s="192"/>
      <c r="Q69" s="192"/>
      <c r="R69" s="192"/>
      <c r="S69" s="192"/>
      <c r="T69" s="192"/>
      <c r="U69" s="192"/>
      <c r="V69" s="192"/>
      <c r="W69" s="192"/>
      <c r="X69" s="192"/>
      <c r="Y69" s="192"/>
      <c r="Z69" s="192"/>
      <c r="AA69" s="192"/>
      <c r="AB69" s="192"/>
      <c r="AC69" s="192"/>
      <c r="AD69" s="192"/>
      <c r="AE69" s="192"/>
      <c r="AF69" s="192"/>
      <c r="AG69" s="192"/>
      <c r="AH69" s="192"/>
      <c r="AI69" s="192"/>
      <c r="AJ69" s="192"/>
      <c r="AK69" s="192"/>
      <c r="AL69" s="192"/>
      <c r="AM69" s="192"/>
      <c r="AN69" s="192"/>
      <c r="AO69" s="192"/>
      <c r="AP69" s="192"/>
      <c r="AQ69" s="192"/>
      <c r="AR69" s="192"/>
      <c r="AS69" s="192"/>
      <c r="AT69" s="192"/>
      <c r="AU69" s="192"/>
      <c r="AV69" s="192"/>
      <c r="AW69" s="192"/>
      <c r="AX69" s="192"/>
      <c r="AY69" s="192"/>
      <c r="AZ69" s="192"/>
      <c r="BA69" s="192"/>
      <c r="BB69" s="192"/>
      <c r="BC69" s="192"/>
      <c r="BD69" s="192"/>
      <c r="BE69" s="192"/>
      <c r="BF69" s="192"/>
      <c r="BG69" s="192"/>
      <c r="BH69" s="192"/>
      <c r="BI69" s="192"/>
      <c r="BJ69" s="192"/>
      <c r="BK69" s="192"/>
      <c r="BL69" s="192"/>
      <c r="BM69" s="192"/>
      <c r="BN69" s="192"/>
      <c r="BO69" s="192"/>
      <c r="BP69" s="192"/>
      <c r="BQ69" s="192"/>
      <c r="BR69" s="192"/>
      <c r="BS69" s="192"/>
      <c r="BT69" s="192"/>
      <c r="BU69" s="192"/>
      <c r="BV69" s="192"/>
      <c r="BW69" s="192"/>
      <c r="BX69" s="192"/>
      <c r="BY69" s="192"/>
      <c r="BZ69" s="192"/>
      <c r="CA69" s="192"/>
      <c r="CB69" s="192"/>
      <c r="CC69" s="192"/>
      <c r="CD69" s="192"/>
      <c r="CE69" s="192"/>
      <c r="CF69" s="192"/>
      <c r="CG69" s="192"/>
      <c r="CH69" s="192"/>
      <c r="CI69" s="192"/>
      <c r="CJ69" s="192"/>
      <c r="CK69" s="192"/>
      <c r="CL69" s="192"/>
      <c r="CM69" s="192"/>
      <c r="CN69" s="192"/>
      <c r="CO69" s="192"/>
      <c r="CP69" s="192"/>
      <c r="CQ69" s="192"/>
      <c r="CR69" s="192"/>
      <c r="CS69" s="192"/>
      <c r="CT69" s="192"/>
      <c r="CU69" s="192"/>
      <c r="CV69" s="192"/>
      <c r="CW69" s="192"/>
      <c r="CX69" s="192"/>
      <c r="CY69" s="192"/>
      <c r="CZ69" s="192"/>
      <c r="DA69" s="192"/>
      <c r="DB69" s="192"/>
      <c r="DC69" s="192"/>
      <c r="DD69" s="192"/>
      <c r="DE69" s="192"/>
      <c r="DF69" s="192"/>
      <c r="DG69" s="192"/>
      <c r="DH69" s="192"/>
      <c r="DI69" s="192"/>
      <c r="DJ69" s="192"/>
      <c r="DK69" s="192"/>
      <c r="DL69" s="192"/>
      <c r="DM69" s="192"/>
      <c r="DN69" s="192"/>
      <c r="DO69" s="192"/>
      <c r="DP69" s="192"/>
      <c r="DQ69" s="192"/>
      <c r="DR69" s="192"/>
      <c r="DS69" s="192"/>
      <c r="DT69" s="192"/>
      <c r="DU69" s="192"/>
      <c r="DV69" s="192"/>
      <c r="DW69" s="192"/>
      <c r="DX69" s="192"/>
      <c r="DY69" s="192"/>
      <c r="DZ69" s="192"/>
      <c r="EA69" s="192"/>
      <c r="EB69" s="192"/>
      <c r="EC69" s="192"/>
      <c r="ED69" s="192"/>
      <c r="EE69" s="192"/>
      <c r="EF69" s="192"/>
      <c r="EG69" s="192"/>
      <c r="EH69" s="192"/>
      <c r="EI69" s="192"/>
      <c r="EJ69" s="192"/>
      <c r="EK69" s="192"/>
      <c r="EL69" s="192"/>
      <c r="EM69" s="192"/>
      <c r="EN69" s="192"/>
      <c r="EO69" s="192"/>
      <c r="EP69" s="192"/>
      <c r="EQ69" s="192"/>
      <c r="ER69" s="192"/>
      <c r="ES69" s="192"/>
      <c r="ET69" s="192"/>
      <c r="EU69" s="192"/>
      <c r="EV69" s="192"/>
      <c r="EW69" s="192"/>
      <c r="EX69" s="192"/>
      <c r="EY69" s="192"/>
      <c r="EZ69" s="192"/>
      <c r="FA69" s="192"/>
      <c r="FB69" s="192"/>
      <c r="FC69" s="192"/>
      <c r="FD69" s="192"/>
      <c r="FE69" s="192"/>
      <c r="FF69" s="192"/>
      <c r="FG69" s="192"/>
      <c r="FH69" s="192"/>
      <c r="FI69" s="192"/>
      <c r="FJ69" s="192"/>
      <c r="FK69" s="192"/>
      <c r="FL69" s="192"/>
      <c r="FM69" s="192"/>
      <c r="FN69" s="192"/>
      <c r="FO69" s="192"/>
      <c r="FP69" s="192"/>
      <c r="FQ69" s="192"/>
      <c r="FR69" s="192"/>
      <c r="FS69" s="192"/>
      <c r="FT69" s="192"/>
      <c r="FU69" s="192"/>
      <c r="FV69" s="192"/>
      <c r="FW69" s="192"/>
      <c r="FX69" s="192"/>
      <c r="FY69" s="192"/>
      <c r="FZ69" s="192"/>
      <c r="GA69" s="192"/>
      <c r="GB69" s="192"/>
      <c r="GC69" s="192"/>
      <c r="GD69" s="192"/>
      <c r="GE69" s="192"/>
      <c r="GF69" s="192"/>
      <c r="GG69" s="192"/>
      <c r="GH69" s="192"/>
      <c r="GI69" s="192"/>
      <c r="GJ69" s="192"/>
      <c r="GK69" s="192"/>
      <c r="GL69" s="192"/>
      <c r="GM69" s="192"/>
      <c r="GN69" s="192"/>
      <c r="GO69" s="192"/>
      <c r="GP69" s="192"/>
      <c r="GQ69" s="192"/>
      <c r="GR69" s="192"/>
      <c r="GS69" s="192"/>
      <c r="GT69" s="192"/>
      <c r="GU69" s="192"/>
      <c r="GV69" s="192"/>
      <c r="GW69" s="192"/>
      <c r="GX69" s="192"/>
      <c r="GY69" s="192"/>
      <c r="GZ69" s="192"/>
      <c r="HA69" s="192"/>
      <c r="HB69" s="192"/>
      <c r="HC69" s="192"/>
      <c r="HD69" s="192"/>
      <c r="HE69" s="192"/>
      <c r="HF69" s="192"/>
      <c r="HG69" s="192"/>
      <c r="HH69" s="192"/>
      <c r="HI69" s="192"/>
      <c r="HJ69" s="192"/>
      <c r="HK69" s="192"/>
      <c r="HL69" s="192"/>
      <c r="HM69" s="192"/>
      <c r="HN69" s="192"/>
      <c r="HO69" s="192"/>
      <c r="HP69" s="192"/>
      <c r="HQ69" s="192"/>
      <c r="HR69" s="192"/>
      <c r="HS69" s="192"/>
      <c r="HT69" s="192"/>
      <c r="HU69" s="192"/>
      <c r="HV69" s="192"/>
      <c r="HW69" s="192"/>
      <c r="HX69" s="192"/>
      <c r="HY69" s="192"/>
      <c r="HZ69" s="192"/>
      <c r="IA69" s="192"/>
      <c r="IB69" s="192"/>
      <c r="IC69" s="192"/>
      <c r="ID69" s="192"/>
      <c r="IE69" s="192"/>
      <c r="IF69" s="192"/>
      <c r="IG69" s="192"/>
      <c r="IH69" s="192"/>
      <c r="II69" s="192"/>
      <c r="IJ69" s="192"/>
      <c r="IK69" s="192"/>
      <c r="IL69" s="192"/>
      <c r="IM69" s="192"/>
      <c r="IN69" s="192"/>
      <c r="IO69" s="192"/>
      <c r="IP69" s="192"/>
      <c r="IQ69" s="192"/>
      <c r="IR69" s="192"/>
      <c r="IS69" s="192"/>
      <c r="IT69" s="192"/>
      <c r="IU69" s="192"/>
      <c r="IV69" s="192"/>
      <c r="IW69" s="192"/>
      <c r="IX69" s="192"/>
      <c r="IY69" s="192"/>
      <c r="IZ69" s="192"/>
      <c r="JA69" s="192"/>
      <c r="JB69" s="192"/>
      <c r="JC69" s="192"/>
      <c r="JD69" s="192"/>
      <c r="JE69" s="192"/>
      <c r="JF69" s="192"/>
      <c r="JG69" s="192"/>
      <c r="JH69" s="192"/>
      <c r="JI69" s="192"/>
      <c r="JJ69" s="192"/>
      <c r="JK69" s="192"/>
      <c r="JL69" s="192"/>
      <c r="JM69" s="192"/>
      <c r="JN69" s="192"/>
      <c r="JO69" s="192"/>
      <c r="JP69" s="192"/>
      <c r="JQ69" s="192"/>
      <c r="JR69" s="192"/>
      <c r="JS69" s="192"/>
      <c r="JT69" s="192"/>
      <c r="JU69" s="192"/>
      <c r="JV69" s="192"/>
      <c r="JW69" s="192"/>
      <c r="JX69" s="192"/>
      <c r="JY69" s="192"/>
      <c r="JZ69" s="192"/>
      <c r="KA69" s="192"/>
      <c r="KB69" s="192"/>
      <c r="KC69" s="192"/>
      <c r="KD69" s="192"/>
      <c r="KE69" s="192"/>
      <c r="KF69" s="192"/>
      <c r="KG69" s="192"/>
      <c r="KH69" s="192"/>
      <c r="KI69" s="192"/>
      <c r="KJ69" s="192"/>
      <c r="KK69" s="192"/>
      <c r="KL69" s="192"/>
      <c r="KM69" s="192"/>
      <c r="KN69" s="192"/>
      <c r="KO69" s="192"/>
      <c r="KP69" s="192"/>
      <c r="KQ69" s="192"/>
      <c r="KR69" s="192"/>
      <c r="KS69" s="192"/>
      <c r="KT69" s="192"/>
      <c r="KU69" s="192"/>
      <c r="KV69" s="192"/>
      <c r="KW69" s="192"/>
      <c r="KX69" s="192"/>
      <c r="KY69" s="192"/>
      <c r="KZ69" s="192"/>
      <c r="LA69" s="192"/>
      <c r="LB69" s="192"/>
      <c r="LC69" s="192"/>
      <c r="LD69" s="192"/>
      <c r="LE69" s="192"/>
      <c r="LF69" s="192"/>
      <c r="LG69" s="192"/>
      <c r="LH69" s="192"/>
      <c r="LI69" s="192"/>
      <c r="LJ69" s="192"/>
      <c r="LK69" s="192"/>
      <c r="LL69" s="192"/>
      <c r="LM69" s="192"/>
      <c r="LN69" s="192"/>
      <c r="LO69" s="192"/>
      <c r="LP69" s="192"/>
      <c r="LQ69" s="192"/>
      <c r="LR69" s="192"/>
      <c r="LS69" s="192"/>
      <c r="LT69" s="192"/>
      <c r="LU69" s="192"/>
      <c r="LV69" s="192"/>
      <c r="LW69" s="192"/>
      <c r="LX69" s="192"/>
      <c r="LY69" s="192"/>
      <c r="LZ69" s="192"/>
      <c r="MA69" s="192"/>
      <c r="MB69" s="192"/>
      <c r="MC69" s="192"/>
      <c r="MD69" s="192"/>
      <c r="ME69" s="192"/>
      <c r="MF69" s="192"/>
      <c r="MG69" s="192"/>
      <c r="MH69" s="192"/>
      <c r="MI69" s="192"/>
      <c r="MJ69" s="192"/>
      <c r="MK69" s="192"/>
      <c r="ML69" s="192"/>
      <c r="MM69" s="192"/>
      <c r="MN69" s="192"/>
      <c r="MO69" s="192"/>
      <c r="MP69" s="192"/>
      <c r="MQ69" s="192"/>
      <c r="MR69" s="192"/>
      <c r="MS69" s="192"/>
      <c r="MT69" s="192"/>
      <c r="MU69" s="192"/>
      <c r="MV69" s="192"/>
      <c r="MW69" s="192"/>
      <c r="MX69" s="192"/>
      <c r="MY69" s="192"/>
      <c r="MZ69" s="192"/>
      <c r="NA69" s="192"/>
      <c r="NB69" s="192"/>
      <c r="NC69" s="192"/>
      <c r="ND69" s="192"/>
      <c r="NE69" s="192"/>
      <c r="NF69" s="192"/>
      <c r="NG69" s="192"/>
      <c r="NH69" s="192"/>
      <c r="NI69" s="192"/>
      <c r="NJ69" s="192"/>
      <c r="NK69" s="192"/>
      <c r="NL69" s="192"/>
      <c r="NM69" s="192"/>
      <c r="NN69" s="192"/>
      <c r="NO69" s="192"/>
      <c r="NP69" s="192"/>
      <c r="NQ69" s="192"/>
      <c r="NR69" s="192"/>
      <c r="NS69" s="192"/>
      <c r="NT69" s="192"/>
      <c r="NU69" s="192"/>
      <c r="NV69" s="192"/>
      <c r="NW69" s="192"/>
      <c r="NX69" s="192"/>
      <c r="NY69" s="192"/>
      <c r="NZ69" s="192"/>
      <c r="OA69" s="192"/>
      <c r="OB69" s="192"/>
      <c r="OC69" s="192"/>
      <c r="OD69" s="192"/>
      <c r="OE69" s="192"/>
      <c r="OF69" s="192"/>
      <c r="OG69" s="192"/>
      <c r="OH69" s="192"/>
      <c r="OI69" s="192"/>
      <c r="OJ69" s="192"/>
      <c r="OK69" s="192"/>
      <c r="OL69" s="192"/>
      <c r="OM69" s="192"/>
      <c r="ON69" s="192"/>
      <c r="OO69" s="192"/>
      <c r="OP69" s="192"/>
      <c r="OQ69" s="192"/>
      <c r="OR69" s="192"/>
      <c r="OS69" s="192"/>
      <c r="OT69" s="192"/>
      <c r="OU69" s="192"/>
      <c r="OV69" s="192"/>
      <c r="OW69" s="192"/>
      <c r="OX69" s="192"/>
      <c r="OY69" s="192"/>
      <c r="OZ69" s="192"/>
      <c r="PA69" s="192"/>
      <c r="PB69" s="192"/>
      <c r="PC69" s="192"/>
      <c r="PD69" s="192"/>
      <c r="PE69" s="192"/>
      <c r="PF69" s="192"/>
      <c r="PG69" s="192"/>
      <c r="PH69" s="192"/>
      <c r="PI69" s="192"/>
      <c r="PJ69" s="192"/>
      <c r="PK69" s="192"/>
      <c r="PL69" s="192"/>
      <c r="PM69" s="192"/>
      <c r="PN69" s="192"/>
      <c r="PO69" s="192"/>
      <c r="PP69" s="192"/>
      <c r="PQ69" s="192"/>
      <c r="PR69" s="192"/>
      <c r="PS69" s="192"/>
      <c r="PT69" s="192"/>
      <c r="PU69" s="192"/>
      <c r="PV69" s="192"/>
      <c r="PW69" s="192"/>
      <c r="PX69" s="192"/>
      <c r="PY69" s="192"/>
      <c r="PZ69" s="192"/>
      <c r="QA69" s="192"/>
      <c r="QB69" s="192"/>
      <c r="QC69" s="192"/>
      <c r="QD69" s="192"/>
      <c r="QE69" s="192"/>
      <c r="QF69" s="192"/>
      <c r="QG69" s="192"/>
      <c r="QH69" s="192"/>
      <c r="QI69" s="192"/>
      <c r="QJ69" s="192"/>
      <c r="QK69" s="192"/>
      <c r="QL69" s="192"/>
      <c r="QM69" s="192"/>
      <c r="QN69" s="192"/>
      <c r="QO69" s="192"/>
      <c r="QP69" s="192"/>
      <c r="QQ69" s="192"/>
      <c r="QR69" s="192"/>
      <c r="QS69" s="192"/>
      <c r="QT69" s="192"/>
      <c r="QU69" s="192"/>
      <c r="QV69" s="192"/>
      <c r="QW69" s="192"/>
      <c r="QX69" s="192"/>
      <c r="QY69" s="192"/>
      <c r="QZ69" s="192"/>
      <c r="RA69" s="192"/>
      <c r="RB69" s="192"/>
      <c r="RC69" s="192"/>
      <c r="RD69" s="192"/>
      <c r="RE69" s="192"/>
      <c r="RF69" s="192"/>
      <c r="RG69" s="192"/>
      <c r="RH69" s="192"/>
      <c r="RI69" s="192"/>
      <c r="RJ69" s="192"/>
      <c r="RK69" s="192"/>
      <c r="RL69" s="192"/>
      <c r="RM69" s="192"/>
      <c r="RN69" s="192"/>
      <c r="RO69" s="192"/>
      <c r="RP69" s="192"/>
      <c r="RQ69" s="192"/>
      <c r="RR69" s="192"/>
      <c r="RS69" s="192"/>
      <c r="RT69" s="192"/>
      <c r="RU69" s="192"/>
      <c r="RV69" s="192"/>
      <c r="RW69" s="192"/>
      <c r="RX69" s="192"/>
      <c r="RY69" s="192"/>
      <c r="RZ69" s="192"/>
      <c r="SA69" s="192"/>
      <c r="SB69" s="192"/>
      <c r="SC69" s="192"/>
      <c r="SD69" s="192"/>
      <c r="SE69" s="192"/>
      <c r="SF69" s="192"/>
      <c r="SG69" s="192"/>
      <c r="SH69" s="192"/>
      <c r="SI69" s="192"/>
      <c r="SJ69" s="192"/>
      <c r="SK69" s="192"/>
      <c r="SL69" s="192"/>
      <c r="SM69" s="192"/>
      <c r="SN69" s="192"/>
      <c r="SO69" s="192"/>
      <c r="SP69" s="192"/>
      <c r="SQ69" s="192"/>
      <c r="SR69" s="192"/>
      <c r="SS69" s="192"/>
      <c r="ST69" s="192"/>
      <c r="SU69" s="192"/>
      <c r="SV69" s="192"/>
      <c r="SW69" s="192"/>
      <c r="SX69" s="192"/>
      <c r="SY69" s="192"/>
      <c r="SZ69" s="192"/>
      <c r="TA69" s="192"/>
      <c r="TB69" s="192"/>
      <c r="TC69" s="192"/>
      <c r="TD69" s="192"/>
      <c r="TE69" s="192"/>
      <c r="TF69" s="192"/>
      <c r="TG69" s="192"/>
      <c r="TH69" s="192"/>
      <c r="TI69" s="192"/>
      <c r="TJ69" s="192"/>
      <c r="TK69" s="192"/>
      <c r="TL69" s="192"/>
      <c r="TM69" s="192"/>
      <c r="TN69" s="192"/>
      <c r="TO69" s="192"/>
      <c r="TP69" s="192"/>
      <c r="TQ69" s="192"/>
      <c r="TR69" s="192"/>
      <c r="TS69" s="192"/>
      <c r="TT69" s="192"/>
      <c r="TU69" s="192"/>
      <c r="TV69" s="192"/>
      <c r="TW69" s="192"/>
      <c r="TX69" s="192"/>
      <c r="TY69" s="192"/>
      <c r="TZ69" s="192"/>
      <c r="UA69" s="192"/>
      <c r="UB69" s="192"/>
      <c r="UC69" s="192"/>
      <c r="UD69" s="192"/>
      <c r="UE69" s="192"/>
      <c r="UF69" s="192"/>
      <c r="UG69" s="192"/>
      <c r="UH69" s="192"/>
      <c r="UI69" s="192"/>
      <c r="UJ69" s="192"/>
      <c r="UK69" s="192"/>
      <c r="UL69" s="192"/>
      <c r="UM69" s="192"/>
      <c r="UN69" s="192"/>
      <c r="UO69" s="192"/>
      <c r="UP69" s="192"/>
      <c r="UQ69" s="192"/>
      <c r="UR69" s="192"/>
      <c r="US69" s="192"/>
      <c r="UT69" s="192"/>
      <c r="UU69" s="192"/>
      <c r="UV69" s="192"/>
      <c r="UW69" s="192"/>
      <c r="UX69" s="192"/>
      <c r="UY69" s="192"/>
      <c r="UZ69" s="192"/>
      <c r="VA69" s="192"/>
      <c r="VB69" s="192"/>
      <c r="VC69" s="192"/>
      <c r="VD69" s="192"/>
      <c r="VE69" s="192"/>
      <c r="VF69" s="192"/>
      <c r="VG69" s="192"/>
      <c r="VH69" s="192"/>
      <c r="VI69" s="192"/>
      <c r="VJ69" s="192"/>
      <c r="VK69" s="192"/>
      <c r="VL69" s="192"/>
      <c r="VM69" s="192"/>
      <c r="VN69" s="192"/>
      <c r="VO69" s="192"/>
      <c r="VP69" s="192"/>
      <c r="VQ69" s="192"/>
      <c r="VR69" s="192"/>
      <c r="VS69" s="192"/>
      <c r="VT69" s="192"/>
      <c r="VU69" s="192"/>
      <c r="VV69" s="192"/>
      <c r="VW69" s="192"/>
      <c r="VX69" s="192"/>
      <c r="VY69" s="192"/>
      <c r="VZ69" s="192"/>
      <c r="WA69" s="192"/>
      <c r="WB69" s="192"/>
      <c r="WC69" s="192"/>
      <c r="WD69" s="192"/>
      <c r="WE69" s="192"/>
      <c r="WF69" s="192"/>
      <c r="WG69" s="192"/>
      <c r="WH69" s="192"/>
      <c r="WI69" s="192"/>
      <c r="WJ69" s="192"/>
      <c r="WK69" s="192"/>
      <c r="WL69" s="192"/>
      <c r="WM69" s="192"/>
      <c r="WN69" s="192"/>
      <c r="WO69" s="192"/>
      <c r="WP69" s="192"/>
      <c r="WQ69" s="192"/>
      <c r="WR69" s="192"/>
      <c r="WS69" s="192"/>
      <c r="WT69" s="192"/>
      <c r="WU69" s="192"/>
      <c r="WV69" s="192"/>
      <c r="WW69" s="192"/>
      <c r="WX69" s="192"/>
      <c r="WY69" s="192"/>
      <c r="WZ69" s="192"/>
      <c r="XA69" s="192"/>
      <c r="XB69" s="192"/>
      <c r="XC69" s="192"/>
      <c r="XD69" s="192"/>
      <c r="XE69" s="192"/>
      <c r="XF69" s="192"/>
      <c r="XG69" s="192"/>
      <c r="XH69" s="192"/>
      <c r="XI69" s="192"/>
      <c r="XJ69" s="192"/>
      <c r="XK69" s="192"/>
      <c r="XL69" s="192"/>
      <c r="XM69" s="192"/>
      <c r="XN69" s="192"/>
      <c r="XO69" s="192"/>
      <c r="XP69" s="192"/>
      <c r="XQ69" s="192"/>
      <c r="XR69" s="192"/>
      <c r="XS69" s="192"/>
      <c r="XT69" s="192"/>
      <c r="XU69" s="192"/>
      <c r="XV69" s="192"/>
      <c r="XW69" s="192"/>
      <c r="XX69" s="192"/>
      <c r="XY69" s="192"/>
      <c r="XZ69" s="192"/>
      <c r="YA69" s="192"/>
      <c r="YB69" s="192"/>
      <c r="YC69" s="192"/>
      <c r="YD69" s="192"/>
      <c r="YE69" s="192"/>
      <c r="YF69" s="192"/>
      <c r="YG69" s="192"/>
      <c r="YH69" s="192"/>
      <c r="YI69" s="192"/>
      <c r="YJ69" s="192"/>
      <c r="YK69" s="192"/>
      <c r="YL69" s="192"/>
      <c r="YM69" s="192"/>
      <c r="YN69" s="192"/>
      <c r="YO69" s="192"/>
      <c r="YP69" s="192"/>
      <c r="YQ69" s="192"/>
      <c r="YR69" s="192"/>
      <c r="YS69" s="192"/>
      <c r="YT69" s="192"/>
      <c r="YU69" s="192"/>
      <c r="YV69" s="192"/>
      <c r="YW69" s="192"/>
      <c r="YX69" s="192"/>
      <c r="YY69" s="192"/>
      <c r="YZ69" s="192"/>
      <c r="ZA69" s="192"/>
      <c r="ZB69" s="192"/>
      <c r="ZC69" s="192"/>
      <c r="ZD69" s="192"/>
      <c r="ZE69" s="192"/>
      <c r="ZF69" s="192"/>
      <c r="ZG69" s="192"/>
      <c r="ZH69" s="192"/>
      <c r="ZI69" s="192"/>
      <c r="ZJ69" s="192"/>
      <c r="ZK69" s="192"/>
      <c r="ZL69" s="192"/>
      <c r="ZM69" s="192"/>
      <c r="ZN69" s="192"/>
      <c r="ZO69" s="192"/>
      <c r="ZP69" s="192"/>
      <c r="ZQ69" s="192"/>
      <c r="ZR69" s="192"/>
      <c r="ZS69" s="192"/>
      <c r="ZT69" s="192"/>
      <c r="ZU69" s="192"/>
      <c r="ZV69" s="192"/>
      <c r="ZW69" s="192"/>
      <c r="ZX69" s="192"/>
      <c r="ZY69" s="192"/>
      <c r="ZZ69" s="192"/>
      <c r="AAA69" s="192"/>
      <c r="AAB69" s="192"/>
      <c r="AAC69" s="192"/>
      <c r="AAD69" s="192"/>
      <c r="AAE69" s="192"/>
      <c r="AAF69" s="192"/>
      <c r="AAG69" s="192"/>
      <c r="AAH69" s="192"/>
      <c r="AAI69" s="192"/>
      <c r="AAJ69" s="192"/>
      <c r="AAK69" s="192"/>
      <c r="AAL69" s="192"/>
      <c r="AAM69" s="192"/>
      <c r="AAN69" s="192"/>
      <c r="AAO69" s="192"/>
      <c r="AAP69" s="192"/>
      <c r="AAQ69" s="192"/>
      <c r="AAR69" s="192"/>
      <c r="AAS69" s="192"/>
      <c r="AAT69" s="192"/>
      <c r="AAU69" s="192"/>
      <c r="AAV69" s="192"/>
      <c r="AAW69" s="192"/>
      <c r="AAX69" s="192"/>
      <c r="AAY69" s="192"/>
      <c r="AAZ69" s="192"/>
      <c r="ABA69" s="192"/>
      <c r="ABB69" s="192"/>
      <c r="ABC69" s="192"/>
      <c r="ABD69" s="192"/>
      <c r="ABE69" s="192"/>
      <c r="ABF69" s="192"/>
      <c r="ABG69" s="192"/>
      <c r="ABH69" s="192"/>
      <c r="ABI69" s="192"/>
      <c r="ABJ69" s="192"/>
      <c r="ABK69" s="192"/>
      <c r="ABL69" s="192"/>
      <c r="ABM69" s="192"/>
      <c r="ABN69" s="192"/>
      <c r="ABO69" s="192"/>
      <c r="ABP69" s="192"/>
      <c r="ABQ69" s="192"/>
      <c r="ABR69" s="192"/>
      <c r="ABS69" s="192"/>
      <c r="ABT69" s="192"/>
      <c r="ABU69" s="192"/>
      <c r="ABV69" s="192"/>
      <c r="ABW69" s="192"/>
      <c r="ABX69" s="192"/>
      <c r="ABY69" s="192"/>
      <c r="ABZ69" s="192"/>
      <c r="ACA69" s="192"/>
      <c r="ACB69" s="192"/>
      <c r="ACC69" s="192"/>
      <c r="ACD69" s="192"/>
      <c r="ACE69" s="192"/>
      <c r="ACF69" s="192"/>
      <c r="ACG69" s="192"/>
      <c r="ACH69" s="192"/>
      <c r="ACI69" s="192"/>
      <c r="ACJ69" s="192"/>
      <c r="ACK69" s="192"/>
      <c r="ACL69" s="192"/>
      <c r="ACM69" s="192"/>
      <c r="ACN69" s="192"/>
      <c r="ACO69" s="192"/>
      <c r="ACP69" s="192"/>
      <c r="ACQ69" s="192"/>
      <c r="ACR69" s="192"/>
      <c r="ACS69" s="192"/>
      <c r="ACT69" s="192"/>
      <c r="ACU69" s="192"/>
      <c r="ACV69" s="192"/>
      <c r="ACW69" s="192"/>
      <c r="ACX69" s="192"/>
      <c r="ACY69" s="192"/>
      <c r="ACZ69" s="192"/>
      <c r="ADA69" s="192"/>
      <c r="ADB69" s="192"/>
      <c r="ADC69" s="192"/>
      <c r="ADD69" s="192"/>
      <c r="ADE69" s="192"/>
      <c r="ADF69" s="192"/>
      <c r="ADG69" s="192"/>
      <c r="ADH69" s="192"/>
      <c r="ADI69" s="192"/>
      <c r="ADJ69" s="192"/>
      <c r="ADK69" s="192"/>
      <c r="ADL69" s="192"/>
      <c r="ADM69" s="192"/>
      <c r="ADN69" s="192"/>
      <c r="ADO69" s="192"/>
      <c r="ADP69" s="192"/>
      <c r="ADQ69" s="192"/>
      <c r="ADR69" s="192"/>
      <c r="ADS69" s="192"/>
      <c r="ADT69" s="192"/>
      <c r="ADU69" s="192"/>
      <c r="ADV69" s="192"/>
      <c r="ADW69" s="192"/>
      <c r="ADX69" s="192"/>
      <c r="ADY69" s="192"/>
      <c r="ADZ69" s="192"/>
      <c r="AEA69" s="192"/>
      <c r="AEB69" s="192"/>
      <c r="AEC69" s="192"/>
      <c r="AED69" s="192"/>
      <c r="AEE69" s="192"/>
      <c r="AEF69" s="192"/>
      <c r="AEG69" s="192"/>
      <c r="AEH69" s="192"/>
      <c r="AEI69" s="192"/>
      <c r="AEJ69" s="192"/>
      <c r="AEK69" s="192"/>
      <c r="AEL69" s="192"/>
      <c r="AEM69" s="192"/>
      <c r="AEN69" s="192"/>
      <c r="AEO69" s="192"/>
      <c r="AEP69" s="192"/>
      <c r="AEQ69" s="192"/>
      <c r="AER69" s="192"/>
      <c r="AES69" s="192"/>
      <c r="AET69" s="192"/>
      <c r="AEU69" s="192"/>
      <c r="AEV69" s="192"/>
      <c r="AEW69" s="192"/>
      <c r="AEX69" s="192"/>
      <c r="AEY69" s="192"/>
      <c r="AEZ69" s="192"/>
      <c r="AFA69" s="192"/>
      <c r="AFB69" s="192"/>
      <c r="AFC69" s="192"/>
      <c r="AFD69" s="192"/>
      <c r="AFE69" s="192"/>
      <c r="AFF69" s="192"/>
      <c r="AFG69" s="192"/>
      <c r="AFH69" s="192"/>
      <c r="AFI69" s="192"/>
      <c r="AFJ69" s="192"/>
      <c r="AFK69" s="192"/>
      <c r="AFL69" s="192"/>
      <c r="AFM69" s="192"/>
      <c r="AFN69" s="192"/>
      <c r="AFO69" s="192"/>
      <c r="AFP69" s="192"/>
      <c r="AFQ69" s="192"/>
      <c r="AFR69" s="192"/>
      <c r="AFS69" s="192"/>
      <c r="AFT69" s="192"/>
      <c r="AFU69" s="192"/>
      <c r="AFV69" s="192"/>
      <c r="AFW69" s="192"/>
      <c r="AFX69" s="192"/>
      <c r="AFY69" s="192"/>
      <c r="AFZ69" s="192"/>
      <c r="AGA69" s="192"/>
      <c r="AGB69" s="192"/>
      <c r="AGC69" s="192"/>
      <c r="AGD69" s="192"/>
      <c r="AGE69" s="192"/>
      <c r="AGF69" s="192"/>
      <c r="AGG69" s="192"/>
      <c r="AGH69" s="192"/>
      <c r="AGI69" s="192"/>
      <c r="AGJ69" s="192"/>
      <c r="AGK69" s="192"/>
      <c r="AGL69" s="192"/>
      <c r="AGM69" s="192"/>
      <c r="AGN69" s="192"/>
      <c r="AGO69" s="192"/>
      <c r="AGP69" s="192"/>
      <c r="AGQ69" s="192"/>
      <c r="AGR69" s="192"/>
      <c r="AGS69" s="192"/>
      <c r="AGT69" s="192"/>
      <c r="AGU69" s="192"/>
      <c r="AGV69" s="192"/>
      <c r="AGW69" s="192"/>
      <c r="AGX69" s="192"/>
      <c r="AGY69" s="192"/>
      <c r="AGZ69" s="192"/>
      <c r="AHA69" s="192"/>
      <c r="AHB69" s="192"/>
      <c r="AHC69" s="192"/>
      <c r="AHD69" s="192"/>
      <c r="AHE69" s="192"/>
      <c r="AHF69" s="192"/>
      <c r="AHG69" s="192"/>
      <c r="AHH69" s="192"/>
      <c r="AHI69" s="192"/>
      <c r="AHJ69" s="192"/>
      <c r="AHK69" s="192"/>
      <c r="AHL69" s="192"/>
      <c r="AHM69" s="192"/>
      <c r="AHN69" s="192"/>
      <c r="AHO69" s="192"/>
      <c r="AHP69" s="192"/>
      <c r="AHQ69" s="192"/>
      <c r="AHR69" s="192"/>
      <c r="AHS69" s="192"/>
      <c r="AHT69" s="192"/>
      <c r="AHU69" s="192"/>
      <c r="AHV69" s="192"/>
      <c r="AHW69" s="192"/>
      <c r="AHX69" s="192"/>
      <c r="AHY69" s="192"/>
      <c r="AHZ69" s="192"/>
      <c r="AIA69" s="192"/>
      <c r="AIB69" s="192"/>
      <c r="AIC69" s="192"/>
      <c r="AID69" s="192"/>
      <c r="AIE69" s="192"/>
      <c r="AIF69" s="192"/>
      <c r="AIG69" s="192"/>
      <c r="AIH69" s="192"/>
      <c r="AII69" s="192"/>
      <c r="AIJ69" s="192"/>
      <c r="AIK69" s="192"/>
      <c r="AIL69" s="192"/>
      <c r="AIM69" s="192"/>
      <c r="AIN69" s="192"/>
      <c r="AIO69" s="192"/>
      <c r="AIP69" s="192"/>
      <c r="AIQ69" s="192"/>
      <c r="AIR69" s="192"/>
      <c r="AIS69" s="192"/>
      <c r="AIT69" s="192"/>
      <c r="AIU69" s="192"/>
      <c r="AIV69" s="192"/>
      <c r="AIW69" s="192"/>
      <c r="AIX69" s="192"/>
      <c r="AIY69" s="192"/>
      <c r="AIZ69" s="192"/>
      <c r="AJA69" s="192"/>
      <c r="AJB69" s="192"/>
      <c r="AJC69" s="192"/>
      <c r="AJD69" s="192"/>
      <c r="AJE69" s="192"/>
      <c r="AJF69" s="192"/>
      <c r="AJG69" s="192"/>
      <c r="AJH69" s="192"/>
      <c r="AJI69" s="192"/>
      <c r="AJJ69" s="192"/>
      <c r="AJK69" s="192"/>
      <c r="AJL69" s="192"/>
      <c r="AJM69" s="192"/>
      <c r="AJN69" s="192"/>
      <c r="AJO69" s="192"/>
      <c r="AJP69" s="192"/>
      <c r="AJQ69" s="192"/>
      <c r="AJR69" s="192"/>
      <c r="AJS69" s="192"/>
      <c r="AJT69" s="192"/>
      <c r="AJU69" s="192"/>
      <c r="AJV69" s="192"/>
      <c r="AJW69" s="192"/>
      <c r="AJX69" s="192"/>
      <c r="AJY69" s="192"/>
      <c r="AJZ69" s="192"/>
      <c r="AKA69" s="192"/>
      <c r="AKB69" s="192"/>
      <c r="AKC69" s="192"/>
      <c r="AKD69" s="192"/>
      <c r="AKE69" s="192"/>
      <c r="AKF69" s="192"/>
      <c r="AKG69" s="192"/>
      <c r="AKH69" s="192"/>
      <c r="AKI69" s="192"/>
      <c r="AKJ69" s="192"/>
      <c r="AKK69" s="192"/>
      <c r="AKL69" s="192"/>
      <c r="AKM69" s="192"/>
      <c r="AKN69" s="192"/>
      <c r="AKO69" s="192"/>
      <c r="AKP69" s="192"/>
      <c r="AKQ69" s="192"/>
      <c r="AKR69" s="192"/>
      <c r="AKS69" s="192"/>
      <c r="AKT69" s="192"/>
      <c r="AKU69" s="192"/>
      <c r="AKV69" s="192"/>
      <c r="AKW69" s="192"/>
      <c r="AKX69" s="192"/>
      <c r="AKY69" s="192"/>
      <c r="AKZ69" s="192"/>
      <c r="ALA69" s="192"/>
      <c r="ALB69" s="192"/>
      <c r="ALC69" s="192"/>
      <c r="ALD69" s="192"/>
      <c r="ALE69" s="192"/>
      <c r="ALF69" s="192"/>
      <c r="ALG69" s="192"/>
      <c r="ALH69" s="192"/>
      <c r="ALI69" s="192"/>
      <c r="ALJ69" s="192"/>
      <c r="ALK69" s="192"/>
      <c r="ALL69" s="192"/>
      <c r="ALM69" s="192"/>
      <c r="ALN69" s="192"/>
      <c r="ALO69" s="192"/>
      <c r="ALP69" s="192"/>
      <c r="ALQ69" s="192"/>
      <c r="ALR69" s="192"/>
      <c r="ALS69" s="192"/>
      <c r="ALT69" s="192"/>
      <c r="ALU69" s="192"/>
      <c r="ALV69" s="192"/>
      <c r="ALW69" s="192"/>
      <c r="ALX69" s="192"/>
      <c r="ALY69" s="192"/>
      <c r="ALZ69" s="192"/>
      <c r="AMA69" s="192"/>
      <c r="AMB69" s="192"/>
      <c r="AMC69" s="192"/>
      <c r="AMD69" s="192"/>
      <c r="AME69" s="192"/>
      <c r="AMF69" s="192"/>
      <c r="AMG69" s="192"/>
      <c r="AMH69" s="192"/>
      <c r="AMI69" s="192"/>
      <c r="AMJ69" s="192"/>
      <c r="AMK69" s="192"/>
      <c r="AML69" s="192"/>
    </row>
    <row r="70" spans="1:1026" s="149" customFormat="1">
      <c r="A70" s="202" t="str">
        <f t="shared" ref="A70:A71" si="23">CONCATENATE(I70,".",K70)</f>
        <v>LOAN.APPROVED_RETURNED</v>
      </c>
      <c r="B70" s="156">
        <f t="shared" si="22"/>
        <v>110066</v>
      </c>
      <c r="C70" s="203">
        <v>0</v>
      </c>
      <c r="D70" s="203">
        <v>1</v>
      </c>
      <c r="E70" s="203">
        <f t="shared" si="21"/>
        <v>100000</v>
      </c>
      <c r="F70" s="203">
        <v>100007</v>
      </c>
      <c r="G70" s="203" t="s">
        <v>34</v>
      </c>
      <c r="H70" s="203">
        <v>100000</v>
      </c>
      <c r="I70" s="202" t="s">
        <v>505</v>
      </c>
      <c r="J70" s="203">
        <f>VLOOKUP(I70,T_FSM_TYPE!$A:$B,2,0)</f>
        <v>110000</v>
      </c>
      <c r="K70" s="204" t="s">
        <v>706</v>
      </c>
      <c r="L70" s="202" t="s">
        <v>37</v>
      </c>
      <c r="M70" s="219" t="s">
        <v>706</v>
      </c>
      <c r="N70" s="192" t="str">
        <f t="shared" si="14"/>
        <v>INSERT INTO T_FSM_STATE VALUES(110066, 0, 1, 100000, 100007, GETDATE(), 100000, 110000, 'APPROVED_RETURNED', '?' ,'APPROVED_RETURNED')</v>
      </c>
      <c r="O70" s="202"/>
      <c r="P70" s="202"/>
      <c r="Q70" s="202"/>
      <c r="R70" s="202"/>
      <c r="S70" s="202"/>
      <c r="T70" s="202"/>
      <c r="U70" s="202"/>
      <c r="V70" s="202"/>
      <c r="W70" s="202"/>
      <c r="X70" s="202"/>
      <c r="Y70" s="202"/>
      <c r="Z70" s="202"/>
      <c r="AA70" s="202"/>
      <c r="AB70" s="202"/>
      <c r="AC70" s="202"/>
      <c r="AD70" s="202"/>
      <c r="AE70" s="202"/>
      <c r="AF70" s="202"/>
      <c r="AG70" s="202"/>
      <c r="AH70" s="202"/>
      <c r="AI70" s="202"/>
      <c r="AJ70" s="202"/>
      <c r="AK70" s="202"/>
      <c r="AL70" s="202"/>
      <c r="AM70" s="202"/>
      <c r="AN70" s="202"/>
      <c r="AO70" s="202"/>
      <c r="AP70" s="202"/>
      <c r="AQ70" s="202"/>
      <c r="AR70" s="202"/>
      <c r="AS70" s="202"/>
      <c r="AT70" s="202"/>
      <c r="AU70" s="202"/>
      <c r="AV70" s="202"/>
      <c r="AW70" s="202"/>
      <c r="AX70" s="202"/>
      <c r="AY70" s="202"/>
      <c r="AZ70" s="202"/>
      <c r="BA70" s="202"/>
      <c r="BB70" s="202"/>
      <c r="BC70" s="202"/>
      <c r="BD70" s="202"/>
      <c r="BE70" s="202"/>
      <c r="BF70" s="202"/>
      <c r="BG70" s="202"/>
      <c r="BH70" s="202"/>
      <c r="BI70" s="202"/>
      <c r="BJ70" s="202"/>
      <c r="BK70" s="202"/>
      <c r="BL70" s="202"/>
      <c r="BM70" s="202"/>
      <c r="BN70" s="202"/>
      <c r="BO70" s="202"/>
      <c r="BP70" s="202"/>
      <c r="BQ70" s="202"/>
      <c r="BR70" s="202"/>
      <c r="BS70" s="202"/>
      <c r="BT70" s="202"/>
      <c r="BU70" s="202"/>
      <c r="BV70" s="202"/>
      <c r="BW70" s="202"/>
      <c r="BX70" s="202"/>
      <c r="BY70" s="202"/>
      <c r="BZ70" s="202"/>
      <c r="CA70" s="202"/>
      <c r="CB70" s="202"/>
      <c r="CC70" s="202"/>
      <c r="CD70" s="202"/>
      <c r="CE70" s="202"/>
      <c r="CF70" s="202"/>
      <c r="CG70" s="202"/>
      <c r="CH70" s="202"/>
      <c r="CI70" s="202"/>
      <c r="CJ70" s="202"/>
      <c r="CK70" s="202"/>
      <c r="CL70" s="202"/>
      <c r="CM70" s="202"/>
      <c r="CN70" s="202"/>
      <c r="CO70" s="202"/>
      <c r="CP70" s="202"/>
      <c r="CQ70" s="202"/>
      <c r="CR70" s="202"/>
      <c r="CS70" s="202"/>
      <c r="CT70" s="202"/>
      <c r="CU70" s="202"/>
      <c r="CV70" s="202"/>
      <c r="CW70" s="202"/>
      <c r="CX70" s="202"/>
      <c r="CY70" s="202"/>
      <c r="CZ70" s="202"/>
      <c r="DA70" s="202"/>
      <c r="DB70" s="202"/>
      <c r="DC70" s="202"/>
      <c r="DD70" s="202"/>
      <c r="DE70" s="202"/>
      <c r="DF70" s="202"/>
      <c r="DG70" s="202"/>
      <c r="DH70" s="202"/>
      <c r="DI70" s="202"/>
      <c r="DJ70" s="202"/>
      <c r="DK70" s="202"/>
      <c r="DL70" s="202"/>
      <c r="DM70" s="202"/>
      <c r="DN70" s="202"/>
      <c r="DO70" s="202"/>
      <c r="DP70" s="202"/>
      <c r="DQ70" s="202"/>
      <c r="DR70" s="202"/>
      <c r="DS70" s="202"/>
      <c r="DT70" s="202"/>
      <c r="DU70" s="202"/>
      <c r="DV70" s="202"/>
      <c r="DW70" s="202"/>
      <c r="DX70" s="202"/>
      <c r="DY70" s="202"/>
      <c r="DZ70" s="202"/>
      <c r="EA70" s="202"/>
      <c r="EB70" s="202"/>
      <c r="EC70" s="202"/>
      <c r="ED70" s="202"/>
      <c r="EE70" s="202"/>
      <c r="EF70" s="202"/>
      <c r="EG70" s="202"/>
      <c r="EH70" s="202"/>
      <c r="EI70" s="202"/>
      <c r="EJ70" s="202"/>
      <c r="EK70" s="202"/>
      <c r="EL70" s="202"/>
      <c r="EM70" s="202"/>
      <c r="EN70" s="202"/>
      <c r="EO70" s="202"/>
      <c r="EP70" s="202"/>
      <c r="EQ70" s="202"/>
      <c r="ER70" s="202"/>
      <c r="ES70" s="202"/>
      <c r="ET70" s="202"/>
      <c r="EU70" s="202"/>
      <c r="EV70" s="202"/>
      <c r="EW70" s="202"/>
      <c r="EX70" s="202"/>
      <c r="EY70" s="202"/>
      <c r="EZ70" s="202"/>
      <c r="FA70" s="202"/>
      <c r="FB70" s="202"/>
      <c r="FC70" s="202"/>
      <c r="FD70" s="202"/>
      <c r="FE70" s="202"/>
      <c r="FF70" s="202"/>
      <c r="FG70" s="202"/>
      <c r="FH70" s="202"/>
      <c r="FI70" s="202"/>
      <c r="FJ70" s="202"/>
      <c r="FK70" s="202"/>
      <c r="FL70" s="202"/>
      <c r="FM70" s="202"/>
      <c r="FN70" s="202"/>
      <c r="FO70" s="202"/>
      <c r="FP70" s="202"/>
      <c r="FQ70" s="202"/>
      <c r="FR70" s="202"/>
      <c r="FS70" s="202"/>
      <c r="FT70" s="202"/>
      <c r="FU70" s="202"/>
      <c r="FV70" s="202"/>
      <c r="FW70" s="202"/>
      <c r="FX70" s="202"/>
      <c r="FY70" s="202"/>
      <c r="FZ70" s="202"/>
      <c r="GA70" s="202"/>
      <c r="GB70" s="202"/>
      <c r="GC70" s="202"/>
      <c r="GD70" s="202"/>
      <c r="GE70" s="202"/>
      <c r="GF70" s="202"/>
      <c r="GG70" s="202"/>
      <c r="GH70" s="202"/>
      <c r="GI70" s="202"/>
      <c r="GJ70" s="202"/>
      <c r="GK70" s="202"/>
      <c r="GL70" s="202"/>
      <c r="GM70" s="202"/>
      <c r="GN70" s="202"/>
      <c r="GO70" s="202"/>
      <c r="GP70" s="202"/>
      <c r="GQ70" s="202"/>
      <c r="GR70" s="202"/>
      <c r="GS70" s="202"/>
      <c r="GT70" s="202"/>
      <c r="GU70" s="202"/>
      <c r="GV70" s="202"/>
      <c r="GW70" s="202"/>
      <c r="GX70" s="202"/>
      <c r="GY70" s="202"/>
      <c r="GZ70" s="202"/>
      <c r="HA70" s="202"/>
      <c r="HB70" s="202"/>
      <c r="HC70" s="202"/>
      <c r="HD70" s="202"/>
      <c r="HE70" s="202"/>
      <c r="HF70" s="202"/>
      <c r="HG70" s="202"/>
      <c r="HH70" s="202"/>
      <c r="HI70" s="202"/>
      <c r="HJ70" s="202"/>
      <c r="HK70" s="202"/>
      <c r="HL70" s="202"/>
      <c r="HM70" s="202"/>
      <c r="HN70" s="202"/>
      <c r="HO70" s="202"/>
      <c r="HP70" s="202"/>
      <c r="HQ70" s="202"/>
      <c r="HR70" s="202"/>
      <c r="HS70" s="202"/>
      <c r="HT70" s="202"/>
      <c r="HU70" s="202"/>
      <c r="HV70" s="202"/>
      <c r="HW70" s="202"/>
      <c r="HX70" s="202"/>
      <c r="HY70" s="202"/>
      <c r="HZ70" s="202"/>
      <c r="IA70" s="202"/>
      <c r="IB70" s="202"/>
      <c r="IC70" s="202"/>
      <c r="ID70" s="202"/>
      <c r="IE70" s="202"/>
      <c r="IF70" s="202"/>
      <c r="IG70" s="202"/>
      <c r="IH70" s="202"/>
      <c r="II70" s="202"/>
      <c r="IJ70" s="202"/>
      <c r="IK70" s="202"/>
      <c r="IL70" s="202"/>
      <c r="IM70" s="202"/>
      <c r="IN70" s="202"/>
      <c r="IO70" s="202"/>
      <c r="IP70" s="202"/>
      <c r="IQ70" s="202"/>
      <c r="IR70" s="202"/>
      <c r="IS70" s="202"/>
      <c r="IT70" s="202"/>
      <c r="IU70" s="202"/>
      <c r="IV70" s="202"/>
      <c r="IW70" s="202"/>
      <c r="IX70" s="202"/>
      <c r="IY70" s="202"/>
      <c r="IZ70" s="202"/>
      <c r="JA70" s="202"/>
      <c r="JB70" s="202"/>
      <c r="JC70" s="202"/>
      <c r="JD70" s="202"/>
      <c r="JE70" s="202"/>
      <c r="JF70" s="202"/>
      <c r="JG70" s="202"/>
      <c r="JH70" s="202"/>
      <c r="JI70" s="202"/>
      <c r="JJ70" s="202"/>
      <c r="JK70" s="202"/>
      <c r="JL70" s="202"/>
      <c r="JM70" s="202"/>
      <c r="JN70" s="202"/>
      <c r="JO70" s="202"/>
      <c r="JP70" s="202"/>
      <c r="JQ70" s="202"/>
      <c r="JR70" s="202"/>
      <c r="JS70" s="202"/>
      <c r="JT70" s="202"/>
      <c r="JU70" s="202"/>
      <c r="JV70" s="202"/>
      <c r="JW70" s="202"/>
      <c r="JX70" s="202"/>
      <c r="JY70" s="202"/>
      <c r="JZ70" s="202"/>
      <c r="KA70" s="202"/>
      <c r="KB70" s="202"/>
      <c r="KC70" s="202"/>
      <c r="KD70" s="202"/>
      <c r="KE70" s="202"/>
      <c r="KF70" s="202"/>
      <c r="KG70" s="202"/>
      <c r="KH70" s="202"/>
      <c r="KI70" s="202"/>
      <c r="KJ70" s="202"/>
      <c r="KK70" s="202"/>
      <c r="KL70" s="202"/>
      <c r="KM70" s="202"/>
      <c r="KN70" s="202"/>
      <c r="KO70" s="202"/>
      <c r="KP70" s="202"/>
      <c r="KQ70" s="202"/>
      <c r="KR70" s="202"/>
      <c r="KS70" s="202"/>
      <c r="KT70" s="202"/>
      <c r="KU70" s="202"/>
      <c r="KV70" s="202"/>
      <c r="KW70" s="202"/>
      <c r="KX70" s="202"/>
      <c r="KY70" s="202"/>
      <c r="KZ70" s="202"/>
      <c r="LA70" s="202"/>
      <c r="LB70" s="202"/>
      <c r="LC70" s="202"/>
      <c r="LD70" s="202"/>
      <c r="LE70" s="202"/>
      <c r="LF70" s="202"/>
      <c r="LG70" s="202"/>
      <c r="LH70" s="202"/>
      <c r="LI70" s="202"/>
      <c r="LJ70" s="202"/>
      <c r="LK70" s="202"/>
      <c r="LL70" s="202"/>
      <c r="LM70" s="202"/>
      <c r="LN70" s="202"/>
      <c r="LO70" s="202"/>
      <c r="LP70" s="202"/>
      <c r="LQ70" s="202"/>
      <c r="LR70" s="202"/>
      <c r="LS70" s="202"/>
      <c r="LT70" s="202"/>
      <c r="LU70" s="202"/>
      <c r="LV70" s="202"/>
      <c r="LW70" s="202"/>
      <c r="LX70" s="202"/>
      <c r="LY70" s="202"/>
      <c r="LZ70" s="202"/>
      <c r="MA70" s="202"/>
      <c r="MB70" s="202"/>
      <c r="MC70" s="202"/>
      <c r="MD70" s="202"/>
      <c r="ME70" s="202"/>
      <c r="MF70" s="202"/>
      <c r="MG70" s="202"/>
      <c r="MH70" s="202"/>
      <c r="MI70" s="202"/>
      <c r="MJ70" s="202"/>
      <c r="MK70" s="202"/>
      <c r="ML70" s="202"/>
      <c r="MM70" s="202"/>
      <c r="MN70" s="202"/>
      <c r="MO70" s="202"/>
      <c r="MP70" s="202"/>
      <c r="MQ70" s="202"/>
      <c r="MR70" s="202"/>
      <c r="MS70" s="202"/>
      <c r="MT70" s="202"/>
      <c r="MU70" s="202"/>
      <c r="MV70" s="202"/>
      <c r="MW70" s="202"/>
      <c r="MX70" s="202"/>
      <c r="MY70" s="202"/>
      <c r="MZ70" s="202"/>
      <c r="NA70" s="202"/>
      <c r="NB70" s="202"/>
      <c r="NC70" s="202"/>
      <c r="ND70" s="202"/>
      <c r="NE70" s="202"/>
      <c r="NF70" s="202"/>
      <c r="NG70" s="202"/>
      <c r="NH70" s="202"/>
      <c r="NI70" s="202"/>
      <c r="NJ70" s="202"/>
      <c r="NK70" s="202"/>
      <c r="NL70" s="202"/>
      <c r="NM70" s="202"/>
      <c r="NN70" s="202"/>
      <c r="NO70" s="202"/>
      <c r="NP70" s="202"/>
      <c r="NQ70" s="202"/>
      <c r="NR70" s="202"/>
      <c r="NS70" s="202"/>
      <c r="NT70" s="202"/>
      <c r="NU70" s="202"/>
      <c r="NV70" s="202"/>
      <c r="NW70" s="202"/>
      <c r="NX70" s="202"/>
      <c r="NY70" s="202"/>
      <c r="NZ70" s="202"/>
      <c r="OA70" s="202"/>
      <c r="OB70" s="202"/>
      <c r="OC70" s="202"/>
      <c r="OD70" s="202"/>
      <c r="OE70" s="202"/>
      <c r="OF70" s="202"/>
      <c r="OG70" s="202"/>
      <c r="OH70" s="202"/>
      <c r="OI70" s="202"/>
      <c r="OJ70" s="202"/>
      <c r="OK70" s="202"/>
      <c r="OL70" s="202"/>
      <c r="OM70" s="202"/>
      <c r="ON70" s="202"/>
      <c r="OO70" s="202"/>
      <c r="OP70" s="202"/>
      <c r="OQ70" s="202"/>
      <c r="OR70" s="202"/>
      <c r="OS70" s="202"/>
      <c r="OT70" s="202"/>
      <c r="OU70" s="202"/>
      <c r="OV70" s="202"/>
      <c r="OW70" s="202"/>
      <c r="OX70" s="202"/>
      <c r="OY70" s="202"/>
      <c r="OZ70" s="202"/>
      <c r="PA70" s="202"/>
      <c r="PB70" s="202"/>
      <c r="PC70" s="202"/>
      <c r="PD70" s="202"/>
      <c r="PE70" s="202"/>
      <c r="PF70" s="202"/>
      <c r="PG70" s="202"/>
      <c r="PH70" s="202"/>
      <c r="PI70" s="202"/>
      <c r="PJ70" s="202"/>
      <c r="PK70" s="202"/>
      <c r="PL70" s="202"/>
      <c r="PM70" s="202"/>
      <c r="PN70" s="202"/>
      <c r="PO70" s="202"/>
      <c r="PP70" s="202"/>
      <c r="PQ70" s="202"/>
      <c r="PR70" s="202"/>
      <c r="PS70" s="202"/>
      <c r="PT70" s="202"/>
      <c r="PU70" s="202"/>
      <c r="PV70" s="202"/>
      <c r="PW70" s="202"/>
      <c r="PX70" s="202"/>
      <c r="PY70" s="202"/>
      <c r="PZ70" s="202"/>
      <c r="QA70" s="202"/>
      <c r="QB70" s="202"/>
      <c r="QC70" s="202"/>
      <c r="QD70" s="202"/>
      <c r="QE70" s="202"/>
      <c r="QF70" s="202"/>
      <c r="QG70" s="202"/>
      <c r="QH70" s="202"/>
      <c r="QI70" s="202"/>
      <c r="QJ70" s="202"/>
      <c r="QK70" s="202"/>
      <c r="QL70" s="202"/>
      <c r="QM70" s="202"/>
      <c r="QN70" s="202"/>
      <c r="QO70" s="202"/>
      <c r="QP70" s="202"/>
      <c r="QQ70" s="202"/>
      <c r="QR70" s="202"/>
      <c r="QS70" s="202"/>
      <c r="QT70" s="202"/>
      <c r="QU70" s="202"/>
      <c r="QV70" s="202"/>
      <c r="QW70" s="202"/>
      <c r="QX70" s="202"/>
      <c r="QY70" s="202"/>
      <c r="QZ70" s="202"/>
      <c r="RA70" s="202"/>
      <c r="RB70" s="202"/>
      <c r="RC70" s="202"/>
      <c r="RD70" s="202"/>
      <c r="RE70" s="202"/>
      <c r="RF70" s="202"/>
      <c r="RG70" s="202"/>
      <c r="RH70" s="202"/>
      <c r="RI70" s="202"/>
      <c r="RJ70" s="202"/>
      <c r="RK70" s="202"/>
      <c r="RL70" s="202"/>
      <c r="RM70" s="202"/>
      <c r="RN70" s="202"/>
      <c r="RO70" s="202"/>
      <c r="RP70" s="202"/>
      <c r="RQ70" s="202"/>
      <c r="RR70" s="202"/>
      <c r="RS70" s="202"/>
      <c r="RT70" s="202"/>
      <c r="RU70" s="202"/>
      <c r="RV70" s="202"/>
      <c r="RW70" s="202"/>
      <c r="RX70" s="202"/>
      <c r="RY70" s="202"/>
      <c r="RZ70" s="202"/>
      <c r="SA70" s="202"/>
      <c r="SB70" s="202"/>
      <c r="SC70" s="202"/>
      <c r="SD70" s="202"/>
      <c r="SE70" s="202"/>
      <c r="SF70" s="202"/>
      <c r="SG70" s="202"/>
      <c r="SH70" s="202"/>
      <c r="SI70" s="202"/>
      <c r="SJ70" s="202"/>
      <c r="SK70" s="202"/>
      <c r="SL70" s="202"/>
      <c r="SM70" s="202"/>
      <c r="SN70" s="202"/>
      <c r="SO70" s="202"/>
      <c r="SP70" s="202"/>
      <c r="SQ70" s="202"/>
      <c r="SR70" s="202"/>
      <c r="SS70" s="202"/>
      <c r="ST70" s="202"/>
      <c r="SU70" s="202"/>
      <c r="SV70" s="202"/>
      <c r="SW70" s="202"/>
      <c r="SX70" s="202"/>
      <c r="SY70" s="202"/>
      <c r="SZ70" s="202"/>
      <c r="TA70" s="202"/>
      <c r="TB70" s="202"/>
      <c r="TC70" s="202"/>
      <c r="TD70" s="202"/>
      <c r="TE70" s="202"/>
      <c r="TF70" s="202"/>
      <c r="TG70" s="202"/>
      <c r="TH70" s="202"/>
      <c r="TI70" s="202"/>
      <c r="TJ70" s="202"/>
      <c r="TK70" s="202"/>
      <c r="TL70" s="202"/>
      <c r="TM70" s="202"/>
      <c r="TN70" s="202"/>
      <c r="TO70" s="202"/>
      <c r="TP70" s="202"/>
      <c r="TQ70" s="202"/>
      <c r="TR70" s="202"/>
      <c r="TS70" s="202"/>
      <c r="TT70" s="202"/>
      <c r="TU70" s="202"/>
      <c r="TV70" s="202"/>
      <c r="TW70" s="202"/>
      <c r="TX70" s="202"/>
      <c r="TY70" s="202"/>
      <c r="TZ70" s="202"/>
      <c r="UA70" s="202"/>
      <c r="UB70" s="202"/>
      <c r="UC70" s="202"/>
      <c r="UD70" s="202"/>
      <c r="UE70" s="202"/>
      <c r="UF70" s="202"/>
      <c r="UG70" s="202"/>
      <c r="UH70" s="202"/>
      <c r="UI70" s="202"/>
      <c r="UJ70" s="202"/>
      <c r="UK70" s="202"/>
      <c r="UL70" s="202"/>
      <c r="UM70" s="202"/>
      <c r="UN70" s="202"/>
      <c r="UO70" s="202"/>
      <c r="UP70" s="202"/>
      <c r="UQ70" s="202"/>
      <c r="UR70" s="202"/>
      <c r="US70" s="202"/>
      <c r="UT70" s="202"/>
      <c r="UU70" s="202"/>
      <c r="UV70" s="202"/>
      <c r="UW70" s="202"/>
      <c r="UX70" s="202"/>
      <c r="UY70" s="202"/>
      <c r="UZ70" s="202"/>
      <c r="VA70" s="202"/>
      <c r="VB70" s="202"/>
      <c r="VC70" s="202"/>
      <c r="VD70" s="202"/>
      <c r="VE70" s="202"/>
      <c r="VF70" s="202"/>
      <c r="VG70" s="202"/>
      <c r="VH70" s="202"/>
      <c r="VI70" s="202"/>
      <c r="VJ70" s="202"/>
      <c r="VK70" s="202"/>
      <c r="VL70" s="202"/>
      <c r="VM70" s="202"/>
      <c r="VN70" s="202"/>
      <c r="VO70" s="202"/>
      <c r="VP70" s="202"/>
      <c r="VQ70" s="202"/>
      <c r="VR70" s="202"/>
      <c r="VS70" s="202"/>
      <c r="VT70" s="202"/>
      <c r="VU70" s="202"/>
      <c r="VV70" s="202"/>
      <c r="VW70" s="202"/>
      <c r="VX70" s="202"/>
      <c r="VY70" s="202"/>
      <c r="VZ70" s="202"/>
      <c r="WA70" s="202"/>
      <c r="WB70" s="202"/>
      <c r="WC70" s="202"/>
      <c r="WD70" s="202"/>
      <c r="WE70" s="202"/>
      <c r="WF70" s="202"/>
      <c r="WG70" s="202"/>
      <c r="WH70" s="202"/>
      <c r="WI70" s="202"/>
      <c r="WJ70" s="202"/>
      <c r="WK70" s="202"/>
      <c r="WL70" s="202"/>
      <c r="WM70" s="202"/>
      <c r="WN70" s="202"/>
      <c r="WO70" s="202"/>
      <c r="WP70" s="202"/>
      <c r="WQ70" s="202"/>
      <c r="WR70" s="202"/>
      <c r="WS70" s="202"/>
      <c r="WT70" s="202"/>
      <c r="WU70" s="202"/>
      <c r="WV70" s="202"/>
      <c r="WW70" s="202"/>
      <c r="WX70" s="202"/>
      <c r="WY70" s="202"/>
      <c r="WZ70" s="202"/>
      <c r="XA70" s="202"/>
      <c r="XB70" s="202"/>
      <c r="XC70" s="202"/>
      <c r="XD70" s="202"/>
      <c r="XE70" s="202"/>
      <c r="XF70" s="202"/>
      <c r="XG70" s="202"/>
      <c r="XH70" s="202"/>
      <c r="XI70" s="202"/>
      <c r="XJ70" s="202"/>
      <c r="XK70" s="202"/>
      <c r="XL70" s="202"/>
      <c r="XM70" s="202"/>
      <c r="XN70" s="202"/>
      <c r="XO70" s="202"/>
      <c r="XP70" s="202"/>
      <c r="XQ70" s="202"/>
      <c r="XR70" s="202"/>
      <c r="XS70" s="202"/>
      <c r="XT70" s="202"/>
      <c r="XU70" s="202"/>
      <c r="XV70" s="202"/>
      <c r="XW70" s="202"/>
      <c r="XX70" s="202"/>
      <c r="XY70" s="202"/>
      <c r="XZ70" s="202"/>
      <c r="YA70" s="202"/>
      <c r="YB70" s="202"/>
      <c r="YC70" s="202"/>
      <c r="YD70" s="202"/>
      <c r="YE70" s="202"/>
      <c r="YF70" s="202"/>
      <c r="YG70" s="202"/>
      <c r="YH70" s="202"/>
      <c r="YI70" s="202"/>
      <c r="YJ70" s="202"/>
      <c r="YK70" s="202"/>
      <c r="YL70" s="202"/>
      <c r="YM70" s="202"/>
      <c r="YN70" s="202"/>
      <c r="YO70" s="202"/>
      <c r="YP70" s="202"/>
      <c r="YQ70" s="202"/>
      <c r="YR70" s="202"/>
      <c r="YS70" s="202"/>
      <c r="YT70" s="202"/>
      <c r="YU70" s="202"/>
      <c r="YV70" s="202"/>
      <c r="YW70" s="202"/>
      <c r="YX70" s="202"/>
      <c r="YY70" s="202"/>
      <c r="YZ70" s="202"/>
      <c r="ZA70" s="202"/>
      <c r="ZB70" s="202"/>
      <c r="ZC70" s="202"/>
      <c r="ZD70" s="202"/>
      <c r="ZE70" s="202"/>
      <c r="ZF70" s="202"/>
      <c r="ZG70" s="202"/>
      <c r="ZH70" s="202"/>
      <c r="ZI70" s="202"/>
      <c r="ZJ70" s="202"/>
      <c r="ZK70" s="202"/>
      <c r="ZL70" s="202"/>
      <c r="ZM70" s="202"/>
      <c r="ZN70" s="202"/>
      <c r="ZO70" s="202"/>
      <c r="ZP70" s="202"/>
      <c r="ZQ70" s="202"/>
      <c r="ZR70" s="202"/>
      <c r="ZS70" s="202"/>
      <c r="ZT70" s="202"/>
      <c r="ZU70" s="202"/>
      <c r="ZV70" s="202"/>
      <c r="ZW70" s="202"/>
      <c r="ZX70" s="202"/>
      <c r="ZY70" s="202"/>
      <c r="ZZ70" s="202"/>
      <c r="AAA70" s="202"/>
      <c r="AAB70" s="202"/>
      <c r="AAC70" s="202"/>
      <c r="AAD70" s="202"/>
      <c r="AAE70" s="202"/>
      <c r="AAF70" s="202"/>
      <c r="AAG70" s="202"/>
      <c r="AAH70" s="202"/>
      <c r="AAI70" s="202"/>
      <c r="AAJ70" s="202"/>
      <c r="AAK70" s="202"/>
      <c r="AAL70" s="202"/>
      <c r="AAM70" s="202"/>
      <c r="AAN70" s="202"/>
      <c r="AAO70" s="202"/>
      <c r="AAP70" s="202"/>
      <c r="AAQ70" s="202"/>
      <c r="AAR70" s="202"/>
      <c r="AAS70" s="202"/>
      <c r="AAT70" s="202"/>
      <c r="AAU70" s="202"/>
      <c r="AAV70" s="202"/>
      <c r="AAW70" s="202"/>
      <c r="AAX70" s="202"/>
      <c r="AAY70" s="202"/>
      <c r="AAZ70" s="202"/>
      <c r="ABA70" s="202"/>
      <c r="ABB70" s="202"/>
      <c r="ABC70" s="202"/>
      <c r="ABD70" s="202"/>
      <c r="ABE70" s="202"/>
      <c r="ABF70" s="202"/>
      <c r="ABG70" s="202"/>
      <c r="ABH70" s="202"/>
      <c r="ABI70" s="202"/>
      <c r="ABJ70" s="202"/>
      <c r="ABK70" s="202"/>
      <c r="ABL70" s="202"/>
      <c r="ABM70" s="202"/>
      <c r="ABN70" s="202"/>
      <c r="ABO70" s="202"/>
      <c r="ABP70" s="202"/>
      <c r="ABQ70" s="202"/>
      <c r="ABR70" s="202"/>
      <c r="ABS70" s="202"/>
      <c r="ABT70" s="202"/>
      <c r="ABU70" s="202"/>
      <c r="ABV70" s="202"/>
      <c r="ABW70" s="202"/>
      <c r="ABX70" s="202"/>
      <c r="ABY70" s="202"/>
      <c r="ABZ70" s="202"/>
      <c r="ACA70" s="202"/>
      <c r="ACB70" s="202"/>
      <c r="ACC70" s="202"/>
      <c r="ACD70" s="202"/>
      <c r="ACE70" s="202"/>
      <c r="ACF70" s="202"/>
      <c r="ACG70" s="202"/>
      <c r="ACH70" s="202"/>
      <c r="ACI70" s="202"/>
      <c r="ACJ70" s="202"/>
      <c r="ACK70" s="202"/>
      <c r="ACL70" s="202"/>
      <c r="ACM70" s="202"/>
      <c r="ACN70" s="202"/>
      <c r="ACO70" s="202"/>
      <c r="ACP70" s="202"/>
      <c r="ACQ70" s="202"/>
      <c r="ACR70" s="202"/>
      <c r="ACS70" s="202"/>
      <c r="ACT70" s="202"/>
      <c r="ACU70" s="202"/>
      <c r="ACV70" s="202"/>
      <c r="ACW70" s="202"/>
      <c r="ACX70" s="202"/>
      <c r="ACY70" s="202"/>
      <c r="ACZ70" s="202"/>
      <c r="ADA70" s="202"/>
      <c r="ADB70" s="202"/>
      <c r="ADC70" s="202"/>
      <c r="ADD70" s="202"/>
      <c r="ADE70" s="202"/>
      <c r="ADF70" s="202"/>
      <c r="ADG70" s="202"/>
      <c r="ADH70" s="202"/>
      <c r="ADI70" s="202"/>
      <c r="ADJ70" s="202"/>
      <c r="ADK70" s="202"/>
      <c r="ADL70" s="202"/>
      <c r="ADM70" s="202"/>
      <c r="ADN70" s="202"/>
      <c r="ADO70" s="202"/>
      <c r="ADP70" s="202"/>
      <c r="ADQ70" s="202"/>
      <c r="ADR70" s="202"/>
      <c r="ADS70" s="202"/>
      <c r="ADT70" s="202"/>
      <c r="ADU70" s="202"/>
      <c r="ADV70" s="202"/>
      <c r="ADW70" s="202"/>
      <c r="ADX70" s="202"/>
      <c r="ADY70" s="202"/>
      <c r="ADZ70" s="202"/>
      <c r="AEA70" s="202"/>
      <c r="AEB70" s="202"/>
      <c r="AEC70" s="202"/>
      <c r="AED70" s="202"/>
      <c r="AEE70" s="202"/>
      <c r="AEF70" s="202"/>
      <c r="AEG70" s="202"/>
      <c r="AEH70" s="202"/>
      <c r="AEI70" s="202"/>
      <c r="AEJ70" s="202"/>
      <c r="AEK70" s="202"/>
      <c r="AEL70" s="202"/>
      <c r="AEM70" s="202"/>
      <c r="AEN70" s="202"/>
      <c r="AEO70" s="202"/>
      <c r="AEP70" s="202"/>
      <c r="AEQ70" s="202"/>
      <c r="AER70" s="202"/>
      <c r="AES70" s="202"/>
      <c r="AET70" s="202"/>
      <c r="AEU70" s="202"/>
      <c r="AEV70" s="202"/>
      <c r="AEW70" s="202"/>
      <c r="AEX70" s="202"/>
      <c r="AEY70" s="202"/>
      <c r="AEZ70" s="202"/>
      <c r="AFA70" s="202"/>
      <c r="AFB70" s="202"/>
      <c r="AFC70" s="202"/>
      <c r="AFD70" s="202"/>
      <c r="AFE70" s="202"/>
      <c r="AFF70" s="202"/>
      <c r="AFG70" s="202"/>
      <c r="AFH70" s="202"/>
      <c r="AFI70" s="202"/>
      <c r="AFJ70" s="202"/>
      <c r="AFK70" s="202"/>
      <c r="AFL70" s="202"/>
      <c r="AFM70" s="202"/>
      <c r="AFN70" s="202"/>
      <c r="AFO70" s="202"/>
      <c r="AFP70" s="202"/>
      <c r="AFQ70" s="202"/>
      <c r="AFR70" s="202"/>
      <c r="AFS70" s="202"/>
      <c r="AFT70" s="202"/>
      <c r="AFU70" s="202"/>
      <c r="AFV70" s="202"/>
      <c r="AFW70" s="202"/>
      <c r="AFX70" s="202"/>
      <c r="AFY70" s="202"/>
      <c r="AFZ70" s="202"/>
      <c r="AGA70" s="202"/>
      <c r="AGB70" s="202"/>
      <c r="AGC70" s="202"/>
      <c r="AGD70" s="202"/>
      <c r="AGE70" s="202"/>
      <c r="AGF70" s="202"/>
      <c r="AGG70" s="202"/>
      <c r="AGH70" s="202"/>
      <c r="AGI70" s="202"/>
      <c r="AGJ70" s="202"/>
      <c r="AGK70" s="202"/>
      <c r="AGL70" s="202"/>
      <c r="AGM70" s="202"/>
      <c r="AGN70" s="202"/>
      <c r="AGO70" s="202"/>
      <c r="AGP70" s="202"/>
      <c r="AGQ70" s="202"/>
      <c r="AGR70" s="202"/>
      <c r="AGS70" s="202"/>
      <c r="AGT70" s="202"/>
      <c r="AGU70" s="202"/>
      <c r="AGV70" s="202"/>
      <c r="AGW70" s="202"/>
      <c r="AGX70" s="202"/>
      <c r="AGY70" s="202"/>
      <c r="AGZ70" s="202"/>
      <c r="AHA70" s="202"/>
      <c r="AHB70" s="202"/>
      <c r="AHC70" s="202"/>
      <c r="AHD70" s="202"/>
      <c r="AHE70" s="202"/>
      <c r="AHF70" s="202"/>
      <c r="AHG70" s="202"/>
      <c r="AHH70" s="202"/>
      <c r="AHI70" s="202"/>
      <c r="AHJ70" s="202"/>
      <c r="AHK70" s="202"/>
      <c r="AHL70" s="202"/>
      <c r="AHM70" s="202"/>
      <c r="AHN70" s="202"/>
      <c r="AHO70" s="202"/>
      <c r="AHP70" s="202"/>
      <c r="AHQ70" s="202"/>
      <c r="AHR70" s="202"/>
      <c r="AHS70" s="202"/>
      <c r="AHT70" s="202"/>
      <c r="AHU70" s="202"/>
      <c r="AHV70" s="202"/>
      <c r="AHW70" s="202"/>
      <c r="AHX70" s="202"/>
      <c r="AHY70" s="202"/>
      <c r="AHZ70" s="202"/>
      <c r="AIA70" s="202"/>
      <c r="AIB70" s="202"/>
      <c r="AIC70" s="202"/>
      <c r="AID70" s="202"/>
      <c r="AIE70" s="202"/>
      <c r="AIF70" s="202"/>
      <c r="AIG70" s="202"/>
      <c r="AIH70" s="202"/>
      <c r="AII70" s="202"/>
      <c r="AIJ70" s="202"/>
      <c r="AIK70" s="202"/>
      <c r="AIL70" s="202"/>
      <c r="AIM70" s="202"/>
      <c r="AIN70" s="202"/>
      <c r="AIO70" s="202"/>
      <c r="AIP70" s="202"/>
      <c r="AIQ70" s="202"/>
      <c r="AIR70" s="202"/>
      <c r="AIS70" s="202"/>
      <c r="AIT70" s="202"/>
      <c r="AIU70" s="202"/>
      <c r="AIV70" s="202"/>
      <c r="AIW70" s="202"/>
      <c r="AIX70" s="202"/>
      <c r="AIY70" s="202"/>
      <c r="AIZ70" s="202"/>
      <c r="AJA70" s="202"/>
      <c r="AJB70" s="202"/>
      <c r="AJC70" s="202"/>
      <c r="AJD70" s="202"/>
      <c r="AJE70" s="202"/>
      <c r="AJF70" s="202"/>
      <c r="AJG70" s="202"/>
      <c r="AJH70" s="202"/>
      <c r="AJI70" s="202"/>
      <c r="AJJ70" s="202"/>
      <c r="AJK70" s="202"/>
      <c r="AJL70" s="202"/>
      <c r="AJM70" s="202"/>
      <c r="AJN70" s="202"/>
      <c r="AJO70" s="202"/>
      <c r="AJP70" s="202"/>
      <c r="AJQ70" s="202"/>
      <c r="AJR70" s="202"/>
      <c r="AJS70" s="202"/>
      <c r="AJT70" s="202"/>
      <c r="AJU70" s="202"/>
      <c r="AJV70" s="202"/>
      <c r="AJW70" s="202"/>
      <c r="AJX70" s="202"/>
      <c r="AJY70" s="202"/>
      <c r="AJZ70" s="202"/>
      <c r="AKA70" s="202"/>
      <c r="AKB70" s="202"/>
      <c r="AKC70" s="202"/>
      <c r="AKD70" s="202"/>
      <c r="AKE70" s="202"/>
      <c r="AKF70" s="202"/>
      <c r="AKG70" s="202"/>
      <c r="AKH70" s="202"/>
      <c r="AKI70" s="202"/>
      <c r="AKJ70" s="202"/>
      <c r="AKK70" s="202"/>
      <c r="AKL70" s="202"/>
      <c r="AKM70" s="202"/>
      <c r="AKN70" s="202"/>
      <c r="AKO70" s="202"/>
      <c r="AKP70" s="202"/>
      <c r="AKQ70" s="202"/>
      <c r="AKR70" s="202"/>
      <c r="AKS70" s="202"/>
      <c r="AKT70" s="202"/>
      <c r="AKU70" s="202"/>
      <c r="AKV70" s="202"/>
      <c r="AKW70" s="202"/>
      <c r="AKX70" s="202"/>
      <c r="AKY70" s="202"/>
      <c r="AKZ70" s="202"/>
      <c r="ALA70" s="202"/>
      <c r="ALB70" s="202"/>
      <c r="ALC70" s="202"/>
      <c r="ALD70" s="202"/>
      <c r="ALE70" s="202"/>
      <c r="ALF70" s="202"/>
      <c r="ALG70" s="202"/>
      <c r="ALH70" s="202"/>
      <c r="ALI70" s="202"/>
      <c r="ALJ70" s="202"/>
      <c r="ALK70" s="202"/>
      <c r="ALL70" s="202"/>
      <c r="ALM70" s="202"/>
      <c r="ALN70" s="202"/>
      <c r="ALO70" s="202"/>
      <c r="ALP70" s="202"/>
      <c r="ALQ70" s="202"/>
      <c r="ALR70" s="202"/>
      <c r="ALS70" s="202"/>
      <c r="ALT70" s="202"/>
      <c r="ALU70" s="202"/>
      <c r="ALV70" s="202"/>
      <c r="ALW70" s="202"/>
      <c r="ALX70" s="202"/>
      <c r="ALY70" s="202"/>
      <c r="ALZ70" s="202"/>
      <c r="AMA70" s="202"/>
      <c r="AMB70" s="202"/>
      <c r="AMC70" s="202"/>
      <c r="AMD70" s="202"/>
      <c r="AME70" s="202"/>
      <c r="AMF70" s="202"/>
      <c r="AMG70" s="202"/>
      <c r="AMH70" s="202"/>
      <c r="AMI70" s="202"/>
      <c r="AMJ70" s="202"/>
      <c r="AMK70" s="202"/>
      <c r="AML70" s="202"/>
    </row>
    <row r="71" spans="1:1026" s="149" customFormat="1">
      <c r="A71" s="202" t="str">
        <f t="shared" si="23"/>
        <v>LOAN.CAD_RETURNED</v>
      </c>
      <c r="B71" s="156">
        <f t="shared" si="22"/>
        <v>110067</v>
      </c>
      <c r="C71" s="203">
        <v>0</v>
      </c>
      <c r="D71" s="203">
        <v>1</v>
      </c>
      <c r="E71" s="203">
        <f t="shared" si="21"/>
        <v>100000</v>
      </c>
      <c r="F71" s="203">
        <v>100007</v>
      </c>
      <c r="G71" s="203" t="s">
        <v>34</v>
      </c>
      <c r="H71" s="203">
        <v>100000</v>
      </c>
      <c r="I71" s="202" t="s">
        <v>505</v>
      </c>
      <c r="J71" s="203">
        <f>VLOOKUP(I71,T_FSM_TYPE!$A:$B,2,0)</f>
        <v>110000</v>
      </c>
      <c r="K71" s="204" t="s">
        <v>708</v>
      </c>
      <c r="L71" s="202" t="s">
        <v>37</v>
      </c>
      <c r="M71" s="219" t="s">
        <v>708</v>
      </c>
      <c r="N71" s="192" t="str">
        <f t="shared" si="14"/>
        <v>INSERT INTO T_FSM_STATE VALUES(110067, 0, 1, 100000, 100007, GETDATE(), 100000, 110000, 'CAD_RETURNED', '?' ,'CAD_RETURNED')</v>
      </c>
      <c r="O71" s="202"/>
      <c r="P71" s="202"/>
      <c r="Q71" s="202"/>
      <c r="R71" s="202"/>
      <c r="S71" s="202"/>
      <c r="T71" s="202"/>
      <c r="U71" s="202"/>
      <c r="V71" s="202"/>
      <c r="W71" s="202"/>
      <c r="X71" s="202"/>
      <c r="Y71" s="202"/>
      <c r="Z71" s="202"/>
      <c r="AA71" s="202"/>
      <c r="AB71" s="202"/>
      <c r="AC71" s="202"/>
      <c r="AD71" s="202"/>
      <c r="AE71" s="202"/>
      <c r="AF71" s="202"/>
      <c r="AG71" s="202"/>
      <c r="AH71" s="202"/>
      <c r="AI71" s="202"/>
      <c r="AJ71" s="202"/>
      <c r="AK71" s="202"/>
      <c r="AL71" s="202"/>
      <c r="AM71" s="202"/>
      <c r="AN71" s="202"/>
      <c r="AO71" s="202"/>
      <c r="AP71" s="202"/>
      <c r="AQ71" s="202"/>
      <c r="AR71" s="202"/>
      <c r="AS71" s="202"/>
      <c r="AT71" s="202"/>
      <c r="AU71" s="202"/>
      <c r="AV71" s="202"/>
      <c r="AW71" s="202"/>
      <c r="AX71" s="202"/>
      <c r="AY71" s="202"/>
      <c r="AZ71" s="202"/>
      <c r="BA71" s="202"/>
      <c r="BB71" s="202"/>
      <c r="BC71" s="202"/>
      <c r="BD71" s="202"/>
      <c r="BE71" s="202"/>
      <c r="BF71" s="202"/>
      <c r="BG71" s="202"/>
      <c r="BH71" s="202"/>
      <c r="BI71" s="202"/>
      <c r="BJ71" s="202"/>
      <c r="BK71" s="202"/>
      <c r="BL71" s="202"/>
      <c r="BM71" s="202"/>
      <c r="BN71" s="202"/>
      <c r="BO71" s="202"/>
      <c r="BP71" s="202"/>
      <c r="BQ71" s="202"/>
      <c r="BR71" s="202"/>
      <c r="BS71" s="202"/>
      <c r="BT71" s="202"/>
      <c r="BU71" s="202"/>
      <c r="BV71" s="202"/>
      <c r="BW71" s="202"/>
      <c r="BX71" s="202"/>
      <c r="BY71" s="202"/>
      <c r="BZ71" s="202"/>
      <c r="CA71" s="202"/>
      <c r="CB71" s="202"/>
      <c r="CC71" s="202"/>
      <c r="CD71" s="202"/>
      <c r="CE71" s="202"/>
      <c r="CF71" s="202"/>
      <c r="CG71" s="202"/>
      <c r="CH71" s="202"/>
      <c r="CI71" s="202"/>
      <c r="CJ71" s="202"/>
      <c r="CK71" s="202"/>
      <c r="CL71" s="202"/>
      <c r="CM71" s="202"/>
      <c r="CN71" s="202"/>
      <c r="CO71" s="202"/>
      <c r="CP71" s="202"/>
      <c r="CQ71" s="202"/>
      <c r="CR71" s="202"/>
      <c r="CS71" s="202"/>
      <c r="CT71" s="202"/>
      <c r="CU71" s="202"/>
      <c r="CV71" s="202"/>
      <c r="CW71" s="202"/>
      <c r="CX71" s="202"/>
      <c r="CY71" s="202"/>
      <c r="CZ71" s="202"/>
      <c r="DA71" s="202"/>
      <c r="DB71" s="202"/>
      <c r="DC71" s="202"/>
      <c r="DD71" s="202"/>
      <c r="DE71" s="202"/>
      <c r="DF71" s="202"/>
      <c r="DG71" s="202"/>
      <c r="DH71" s="202"/>
      <c r="DI71" s="202"/>
      <c r="DJ71" s="202"/>
      <c r="DK71" s="202"/>
      <c r="DL71" s="202"/>
      <c r="DM71" s="202"/>
      <c r="DN71" s="202"/>
      <c r="DO71" s="202"/>
      <c r="DP71" s="202"/>
      <c r="DQ71" s="202"/>
      <c r="DR71" s="202"/>
      <c r="DS71" s="202"/>
      <c r="DT71" s="202"/>
      <c r="DU71" s="202"/>
      <c r="DV71" s="202"/>
      <c r="DW71" s="202"/>
      <c r="DX71" s="202"/>
      <c r="DY71" s="202"/>
      <c r="DZ71" s="202"/>
      <c r="EA71" s="202"/>
      <c r="EB71" s="202"/>
      <c r="EC71" s="202"/>
      <c r="ED71" s="202"/>
      <c r="EE71" s="202"/>
      <c r="EF71" s="202"/>
      <c r="EG71" s="202"/>
      <c r="EH71" s="202"/>
      <c r="EI71" s="202"/>
      <c r="EJ71" s="202"/>
      <c r="EK71" s="202"/>
      <c r="EL71" s="202"/>
      <c r="EM71" s="202"/>
      <c r="EN71" s="202"/>
      <c r="EO71" s="202"/>
      <c r="EP71" s="202"/>
      <c r="EQ71" s="202"/>
      <c r="ER71" s="202"/>
      <c r="ES71" s="202"/>
      <c r="ET71" s="202"/>
      <c r="EU71" s="202"/>
      <c r="EV71" s="202"/>
      <c r="EW71" s="202"/>
      <c r="EX71" s="202"/>
      <c r="EY71" s="202"/>
      <c r="EZ71" s="202"/>
      <c r="FA71" s="202"/>
      <c r="FB71" s="202"/>
      <c r="FC71" s="202"/>
      <c r="FD71" s="202"/>
      <c r="FE71" s="202"/>
      <c r="FF71" s="202"/>
      <c r="FG71" s="202"/>
      <c r="FH71" s="202"/>
      <c r="FI71" s="202"/>
      <c r="FJ71" s="202"/>
      <c r="FK71" s="202"/>
      <c r="FL71" s="202"/>
      <c r="FM71" s="202"/>
      <c r="FN71" s="202"/>
      <c r="FO71" s="202"/>
      <c r="FP71" s="202"/>
      <c r="FQ71" s="202"/>
      <c r="FR71" s="202"/>
      <c r="FS71" s="202"/>
      <c r="FT71" s="202"/>
      <c r="FU71" s="202"/>
      <c r="FV71" s="202"/>
      <c r="FW71" s="202"/>
      <c r="FX71" s="202"/>
      <c r="FY71" s="202"/>
      <c r="FZ71" s="202"/>
      <c r="GA71" s="202"/>
      <c r="GB71" s="202"/>
      <c r="GC71" s="202"/>
      <c r="GD71" s="202"/>
      <c r="GE71" s="202"/>
      <c r="GF71" s="202"/>
      <c r="GG71" s="202"/>
      <c r="GH71" s="202"/>
      <c r="GI71" s="202"/>
      <c r="GJ71" s="202"/>
      <c r="GK71" s="202"/>
      <c r="GL71" s="202"/>
      <c r="GM71" s="202"/>
      <c r="GN71" s="202"/>
      <c r="GO71" s="202"/>
      <c r="GP71" s="202"/>
      <c r="GQ71" s="202"/>
      <c r="GR71" s="202"/>
      <c r="GS71" s="202"/>
      <c r="GT71" s="202"/>
      <c r="GU71" s="202"/>
      <c r="GV71" s="202"/>
      <c r="GW71" s="202"/>
      <c r="GX71" s="202"/>
      <c r="GY71" s="202"/>
      <c r="GZ71" s="202"/>
      <c r="HA71" s="202"/>
      <c r="HB71" s="202"/>
      <c r="HC71" s="202"/>
      <c r="HD71" s="202"/>
      <c r="HE71" s="202"/>
      <c r="HF71" s="202"/>
      <c r="HG71" s="202"/>
      <c r="HH71" s="202"/>
      <c r="HI71" s="202"/>
      <c r="HJ71" s="202"/>
      <c r="HK71" s="202"/>
      <c r="HL71" s="202"/>
      <c r="HM71" s="202"/>
      <c r="HN71" s="202"/>
      <c r="HO71" s="202"/>
      <c r="HP71" s="202"/>
      <c r="HQ71" s="202"/>
      <c r="HR71" s="202"/>
      <c r="HS71" s="202"/>
      <c r="HT71" s="202"/>
      <c r="HU71" s="202"/>
      <c r="HV71" s="202"/>
      <c r="HW71" s="202"/>
      <c r="HX71" s="202"/>
      <c r="HY71" s="202"/>
      <c r="HZ71" s="202"/>
      <c r="IA71" s="202"/>
      <c r="IB71" s="202"/>
      <c r="IC71" s="202"/>
      <c r="ID71" s="202"/>
      <c r="IE71" s="202"/>
      <c r="IF71" s="202"/>
      <c r="IG71" s="202"/>
      <c r="IH71" s="202"/>
      <c r="II71" s="202"/>
      <c r="IJ71" s="202"/>
      <c r="IK71" s="202"/>
      <c r="IL71" s="202"/>
      <c r="IM71" s="202"/>
      <c r="IN71" s="202"/>
      <c r="IO71" s="202"/>
      <c r="IP71" s="202"/>
      <c r="IQ71" s="202"/>
      <c r="IR71" s="202"/>
      <c r="IS71" s="202"/>
      <c r="IT71" s="202"/>
      <c r="IU71" s="202"/>
      <c r="IV71" s="202"/>
      <c r="IW71" s="202"/>
      <c r="IX71" s="202"/>
      <c r="IY71" s="202"/>
      <c r="IZ71" s="202"/>
      <c r="JA71" s="202"/>
      <c r="JB71" s="202"/>
      <c r="JC71" s="202"/>
      <c r="JD71" s="202"/>
      <c r="JE71" s="202"/>
      <c r="JF71" s="202"/>
      <c r="JG71" s="202"/>
      <c r="JH71" s="202"/>
      <c r="JI71" s="202"/>
      <c r="JJ71" s="202"/>
      <c r="JK71" s="202"/>
      <c r="JL71" s="202"/>
      <c r="JM71" s="202"/>
      <c r="JN71" s="202"/>
      <c r="JO71" s="202"/>
      <c r="JP71" s="202"/>
      <c r="JQ71" s="202"/>
      <c r="JR71" s="202"/>
      <c r="JS71" s="202"/>
      <c r="JT71" s="202"/>
      <c r="JU71" s="202"/>
      <c r="JV71" s="202"/>
      <c r="JW71" s="202"/>
      <c r="JX71" s="202"/>
      <c r="JY71" s="202"/>
      <c r="JZ71" s="202"/>
      <c r="KA71" s="202"/>
      <c r="KB71" s="202"/>
      <c r="KC71" s="202"/>
      <c r="KD71" s="202"/>
      <c r="KE71" s="202"/>
      <c r="KF71" s="202"/>
      <c r="KG71" s="202"/>
      <c r="KH71" s="202"/>
      <c r="KI71" s="202"/>
      <c r="KJ71" s="202"/>
      <c r="KK71" s="202"/>
      <c r="KL71" s="202"/>
      <c r="KM71" s="202"/>
      <c r="KN71" s="202"/>
      <c r="KO71" s="202"/>
      <c r="KP71" s="202"/>
      <c r="KQ71" s="202"/>
      <c r="KR71" s="202"/>
      <c r="KS71" s="202"/>
      <c r="KT71" s="202"/>
      <c r="KU71" s="202"/>
      <c r="KV71" s="202"/>
      <c r="KW71" s="202"/>
      <c r="KX71" s="202"/>
      <c r="KY71" s="202"/>
      <c r="KZ71" s="202"/>
      <c r="LA71" s="202"/>
      <c r="LB71" s="202"/>
      <c r="LC71" s="202"/>
      <c r="LD71" s="202"/>
      <c r="LE71" s="202"/>
      <c r="LF71" s="202"/>
      <c r="LG71" s="202"/>
      <c r="LH71" s="202"/>
      <c r="LI71" s="202"/>
      <c r="LJ71" s="202"/>
      <c r="LK71" s="202"/>
      <c r="LL71" s="202"/>
      <c r="LM71" s="202"/>
      <c r="LN71" s="202"/>
      <c r="LO71" s="202"/>
      <c r="LP71" s="202"/>
      <c r="LQ71" s="202"/>
      <c r="LR71" s="202"/>
      <c r="LS71" s="202"/>
      <c r="LT71" s="202"/>
      <c r="LU71" s="202"/>
      <c r="LV71" s="202"/>
      <c r="LW71" s="202"/>
      <c r="LX71" s="202"/>
      <c r="LY71" s="202"/>
      <c r="LZ71" s="202"/>
      <c r="MA71" s="202"/>
      <c r="MB71" s="202"/>
      <c r="MC71" s="202"/>
      <c r="MD71" s="202"/>
      <c r="ME71" s="202"/>
      <c r="MF71" s="202"/>
      <c r="MG71" s="202"/>
      <c r="MH71" s="202"/>
      <c r="MI71" s="202"/>
      <c r="MJ71" s="202"/>
      <c r="MK71" s="202"/>
      <c r="ML71" s="202"/>
      <c r="MM71" s="202"/>
      <c r="MN71" s="202"/>
      <c r="MO71" s="202"/>
      <c r="MP71" s="202"/>
      <c r="MQ71" s="202"/>
      <c r="MR71" s="202"/>
      <c r="MS71" s="202"/>
      <c r="MT71" s="202"/>
      <c r="MU71" s="202"/>
      <c r="MV71" s="202"/>
      <c r="MW71" s="202"/>
      <c r="MX71" s="202"/>
      <c r="MY71" s="202"/>
      <c r="MZ71" s="202"/>
      <c r="NA71" s="202"/>
      <c r="NB71" s="202"/>
      <c r="NC71" s="202"/>
      <c r="ND71" s="202"/>
      <c r="NE71" s="202"/>
      <c r="NF71" s="202"/>
      <c r="NG71" s="202"/>
      <c r="NH71" s="202"/>
      <c r="NI71" s="202"/>
      <c r="NJ71" s="202"/>
      <c r="NK71" s="202"/>
      <c r="NL71" s="202"/>
      <c r="NM71" s="202"/>
      <c r="NN71" s="202"/>
      <c r="NO71" s="202"/>
      <c r="NP71" s="202"/>
      <c r="NQ71" s="202"/>
      <c r="NR71" s="202"/>
      <c r="NS71" s="202"/>
      <c r="NT71" s="202"/>
      <c r="NU71" s="202"/>
      <c r="NV71" s="202"/>
      <c r="NW71" s="202"/>
      <c r="NX71" s="202"/>
      <c r="NY71" s="202"/>
      <c r="NZ71" s="202"/>
      <c r="OA71" s="202"/>
      <c r="OB71" s="202"/>
      <c r="OC71" s="202"/>
      <c r="OD71" s="202"/>
      <c r="OE71" s="202"/>
      <c r="OF71" s="202"/>
      <c r="OG71" s="202"/>
      <c r="OH71" s="202"/>
      <c r="OI71" s="202"/>
      <c r="OJ71" s="202"/>
      <c r="OK71" s="202"/>
      <c r="OL71" s="202"/>
      <c r="OM71" s="202"/>
      <c r="ON71" s="202"/>
      <c r="OO71" s="202"/>
      <c r="OP71" s="202"/>
      <c r="OQ71" s="202"/>
      <c r="OR71" s="202"/>
      <c r="OS71" s="202"/>
      <c r="OT71" s="202"/>
      <c r="OU71" s="202"/>
      <c r="OV71" s="202"/>
      <c r="OW71" s="202"/>
      <c r="OX71" s="202"/>
      <c r="OY71" s="202"/>
      <c r="OZ71" s="202"/>
      <c r="PA71" s="202"/>
      <c r="PB71" s="202"/>
      <c r="PC71" s="202"/>
      <c r="PD71" s="202"/>
      <c r="PE71" s="202"/>
      <c r="PF71" s="202"/>
      <c r="PG71" s="202"/>
      <c r="PH71" s="202"/>
      <c r="PI71" s="202"/>
      <c r="PJ71" s="202"/>
      <c r="PK71" s="202"/>
      <c r="PL71" s="202"/>
      <c r="PM71" s="202"/>
      <c r="PN71" s="202"/>
      <c r="PO71" s="202"/>
      <c r="PP71" s="202"/>
      <c r="PQ71" s="202"/>
      <c r="PR71" s="202"/>
      <c r="PS71" s="202"/>
      <c r="PT71" s="202"/>
      <c r="PU71" s="202"/>
      <c r="PV71" s="202"/>
      <c r="PW71" s="202"/>
      <c r="PX71" s="202"/>
      <c r="PY71" s="202"/>
      <c r="PZ71" s="202"/>
      <c r="QA71" s="202"/>
      <c r="QB71" s="202"/>
      <c r="QC71" s="202"/>
      <c r="QD71" s="202"/>
      <c r="QE71" s="202"/>
      <c r="QF71" s="202"/>
      <c r="QG71" s="202"/>
      <c r="QH71" s="202"/>
      <c r="QI71" s="202"/>
      <c r="QJ71" s="202"/>
      <c r="QK71" s="202"/>
      <c r="QL71" s="202"/>
      <c r="QM71" s="202"/>
      <c r="QN71" s="202"/>
      <c r="QO71" s="202"/>
      <c r="QP71" s="202"/>
      <c r="QQ71" s="202"/>
      <c r="QR71" s="202"/>
      <c r="QS71" s="202"/>
      <c r="QT71" s="202"/>
      <c r="QU71" s="202"/>
      <c r="QV71" s="202"/>
      <c r="QW71" s="202"/>
      <c r="QX71" s="202"/>
      <c r="QY71" s="202"/>
      <c r="QZ71" s="202"/>
      <c r="RA71" s="202"/>
      <c r="RB71" s="202"/>
      <c r="RC71" s="202"/>
      <c r="RD71" s="202"/>
      <c r="RE71" s="202"/>
      <c r="RF71" s="202"/>
      <c r="RG71" s="202"/>
      <c r="RH71" s="202"/>
      <c r="RI71" s="202"/>
      <c r="RJ71" s="202"/>
      <c r="RK71" s="202"/>
      <c r="RL71" s="202"/>
      <c r="RM71" s="202"/>
      <c r="RN71" s="202"/>
      <c r="RO71" s="202"/>
      <c r="RP71" s="202"/>
      <c r="RQ71" s="202"/>
      <c r="RR71" s="202"/>
      <c r="RS71" s="202"/>
      <c r="RT71" s="202"/>
      <c r="RU71" s="202"/>
      <c r="RV71" s="202"/>
      <c r="RW71" s="202"/>
      <c r="RX71" s="202"/>
      <c r="RY71" s="202"/>
      <c r="RZ71" s="202"/>
      <c r="SA71" s="202"/>
      <c r="SB71" s="202"/>
      <c r="SC71" s="202"/>
      <c r="SD71" s="202"/>
      <c r="SE71" s="202"/>
      <c r="SF71" s="202"/>
      <c r="SG71" s="202"/>
      <c r="SH71" s="202"/>
      <c r="SI71" s="202"/>
      <c r="SJ71" s="202"/>
      <c r="SK71" s="202"/>
      <c r="SL71" s="202"/>
      <c r="SM71" s="202"/>
      <c r="SN71" s="202"/>
      <c r="SO71" s="202"/>
      <c r="SP71" s="202"/>
      <c r="SQ71" s="202"/>
      <c r="SR71" s="202"/>
      <c r="SS71" s="202"/>
      <c r="ST71" s="202"/>
      <c r="SU71" s="202"/>
      <c r="SV71" s="202"/>
      <c r="SW71" s="202"/>
      <c r="SX71" s="202"/>
      <c r="SY71" s="202"/>
      <c r="SZ71" s="202"/>
      <c r="TA71" s="202"/>
      <c r="TB71" s="202"/>
      <c r="TC71" s="202"/>
      <c r="TD71" s="202"/>
      <c r="TE71" s="202"/>
      <c r="TF71" s="202"/>
      <c r="TG71" s="202"/>
      <c r="TH71" s="202"/>
      <c r="TI71" s="202"/>
      <c r="TJ71" s="202"/>
      <c r="TK71" s="202"/>
      <c r="TL71" s="202"/>
      <c r="TM71" s="202"/>
      <c r="TN71" s="202"/>
      <c r="TO71" s="202"/>
      <c r="TP71" s="202"/>
      <c r="TQ71" s="202"/>
      <c r="TR71" s="202"/>
      <c r="TS71" s="202"/>
      <c r="TT71" s="202"/>
      <c r="TU71" s="202"/>
      <c r="TV71" s="202"/>
      <c r="TW71" s="202"/>
      <c r="TX71" s="202"/>
      <c r="TY71" s="202"/>
      <c r="TZ71" s="202"/>
      <c r="UA71" s="202"/>
      <c r="UB71" s="202"/>
      <c r="UC71" s="202"/>
      <c r="UD71" s="202"/>
      <c r="UE71" s="202"/>
      <c r="UF71" s="202"/>
      <c r="UG71" s="202"/>
      <c r="UH71" s="202"/>
      <c r="UI71" s="202"/>
      <c r="UJ71" s="202"/>
      <c r="UK71" s="202"/>
      <c r="UL71" s="202"/>
      <c r="UM71" s="202"/>
      <c r="UN71" s="202"/>
      <c r="UO71" s="202"/>
      <c r="UP71" s="202"/>
      <c r="UQ71" s="202"/>
      <c r="UR71" s="202"/>
      <c r="US71" s="202"/>
      <c r="UT71" s="202"/>
      <c r="UU71" s="202"/>
      <c r="UV71" s="202"/>
      <c r="UW71" s="202"/>
      <c r="UX71" s="202"/>
      <c r="UY71" s="202"/>
      <c r="UZ71" s="202"/>
      <c r="VA71" s="202"/>
      <c r="VB71" s="202"/>
      <c r="VC71" s="202"/>
      <c r="VD71" s="202"/>
      <c r="VE71" s="202"/>
      <c r="VF71" s="202"/>
      <c r="VG71" s="202"/>
      <c r="VH71" s="202"/>
      <c r="VI71" s="202"/>
      <c r="VJ71" s="202"/>
      <c r="VK71" s="202"/>
      <c r="VL71" s="202"/>
      <c r="VM71" s="202"/>
      <c r="VN71" s="202"/>
      <c r="VO71" s="202"/>
      <c r="VP71" s="202"/>
      <c r="VQ71" s="202"/>
      <c r="VR71" s="202"/>
      <c r="VS71" s="202"/>
      <c r="VT71" s="202"/>
      <c r="VU71" s="202"/>
      <c r="VV71" s="202"/>
      <c r="VW71" s="202"/>
      <c r="VX71" s="202"/>
      <c r="VY71" s="202"/>
      <c r="VZ71" s="202"/>
      <c r="WA71" s="202"/>
      <c r="WB71" s="202"/>
      <c r="WC71" s="202"/>
      <c r="WD71" s="202"/>
      <c r="WE71" s="202"/>
      <c r="WF71" s="202"/>
      <c r="WG71" s="202"/>
      <c r="WH71" s="202"/>
      <c r="WI71" s="202"/>
      <c r="WJ71" s="202"/>
      <c r="WK71" s="202"/>
      <c r="WL71" s="202"/>
      <c r="WM71" s="202"/>
      <c r="WN71" s="202"/>
      <c r="WO71" s="202"/>
      <c r="WP71" s="202"/>
      <c r="WQ71" s="202"/>
      <c r="WR71" s="202"/>
      <c r="WS71" s="202"/>
      <c r="WT71" s="202"/>
      <c r="WU71" s="202"/>
      <c r="WV71" s="202"/>
      <c r="WW71" s="202"/>
      <c r="WX71" s="202"/>
      <c r="WY71" s="202"/>
      <c r="WZ71" s="202"/>
      <c r="XA71" s="202"/>
      <c r="XB71" s="202"/>
      <c r="XC71" s="202"/>
      <c r="XD71" s="202"/>
      <c r="XE71" s="202"/>
      <c r="XF71" s="202"/>
      <c r="XG71" s="202"/>
      <c r="XH71" s="202"/>
      <c r="XI71" s="202"/>
      <c r="XJ71" s="202"/>
      <c r="XK71" s="202"/>
      <c r="XL71" s="202"/>
      <c r="XM71" s="202"/>
      <c r="XN71" s="202"/>
      <c r="XO71" s="202"/>
      <c r="XP71" s="202"/>
      <c r="XQ71" s="202"/>
      <c r="XR71" s="202"/>
      <c r="XS71" s="202"/>
      <c r="XT71" s="202"/>
      <c r="XU71" s="202"/>
      <c r="XV71" s="202"/>
      <c r="XW71" s="202"/>
      <c r="XX71" s="202"/>
      <c r="XY71" s="202"/>
      <c r="XZ71" s="202"/>
      <c r="YA71" s="202"/>
      <c r="YB71" s="202"/>
      <c r="YC71" s="202"/>
      <c r="YD71" s="202"/>
      <c r="YE71" s="202"/>
      <c r="YF71" s="202"/>
      <c r="YG71" s="202"/>
      <c r="YH71" s="202"/>
      <c r="YI71" s="202"/>
      <c r="YJ71" s="202"/>
      <c r="YK71" s="202"/>
      <c r="YL71" s="202"/>
      <c r="YM71" s="202"/>
      <c r="YN71" s="202"/>
      <c r="YO71" s="202"/>
      <c r="YP71" s="202"/>
      <c r="YQ71" s="202"/>
      <c r="YR71" s="202"/>
      <c r="YS71" s="202"/>
      <c r="YT71" s="202"/>
      <c r="YU71" s="202"/>
      <c r="YV71" s="202"/>
      <c r="YW71" s="202"/>
      <c r="YX71" s="202"/>
      <c r="YY71" s="202"/>
      <c r="YZ71" s="202"/>
      <c r="ZA71" s="202"/>
      <c r="ZB71" s="202"/>
      <c r="ZC71" s="202"/>
      <c r="ZD71" s="202"/>
      <c r="ZE71" s="202"/>
      <c r="ZF71" s="202"/>
      <c r="ZG71" s="202"/>
      <c r="ZH71" s="202"/>
      <c r="ZI71" s="202"/>
      <c r="ZJ71" s="202"/>
      <c r="ZK71" s="202"/>
      <c r="ZL71" s="202"/>
      <c r="ZM71" s="202"/>
      <c r="ZN71" s="202"/>
      <c r="ZO71" s="202"/>
      <c r="ZP71" s="202"/>
      <c r="ZQ71" s="202"/>
      <c r="ZR71" s="202"/>
      <c r="ZS71" s="202"/>
      <c r="ZT71" s="202"/>
      <c r="ZU71" s="202"/>
      <c r="ZV71" s="202"/>
      <c r="ZW71" s="202"/>
      <c r="ZX71" s="202"/>
      <c r="ZY71" s="202"/>
      <c r="ZZ71" s="202"/>
      <c r="AAA71" s="202"/>
      <c r="AAB71" s="202"/>
      <c r="AAC71" s="202"/>
      <c r="AAD71" s="202"/>
      <c r="AAE71" s="202"/>
      <c r="AAF71" s="202"/>
      <c r="AAG71" s="202"/>
      <c r="AAH71" s="202"/>
      <c r="AAI71" s="202"/>
      <c r="AAJ71" s="202"/>
      <c r="AAK71" s="202"/>
      <c r="AAL71" s="202"/>
      <c r="AAM71" s="202"/>
      <c r="AAN71" s="202"/>
      <c r="AAO71" s="202"/>
      <c r="AAP71" s="202"/>
      <c r="AAQ71" s="202"/>
      <c r="AAR71" s="202"/>
      <c r="AAS71" s="202"/>
      <c r="AAT71" s="202"/>
      <c r="AAU71" s="202"/>
      <c r="AAV71" s="202"/>
      <c r="AAW71" s="202"/>
      <c r="AAX71" s="202"/>
      <c r="AAY71" s="202"/>
      <c r="AAZ71" s="202"/>
      <c r="ABA71" s="202"/>
      <c r="ABB71" s="202"/>
      <c r="ABC71" s="202"/>
      <c r="ABD71" s="202"/>
      <c r="ABE71" s="202"/>
      <c r="ABF71" s="202"/>
      <c r="ABG71" s="202"/>
      <c r="ABH71" s="202"/>
      <c r="ABI71" s="202"/>
      <c r="ABJ71" s="202"/>
      <c r="ABK71" s="202"/>
      <c r="ABL71" s="202"/>
      <c r="ABM71" s="202"/>
      <c r="ABN71" s="202"/>
      <c r="ABO71" s="202"/>
      <c r="ABP71" s="202"/>
      <c r="ABQ71" s="202"/>
      <c r="ABR71" s="202"/>
      <c r="ABS71" s="202"/>
      <c r="ABT71" s="202"/>
      <c r="ABU71" s="202"/>
      <c r="ABV71" s="202"/>
      <c r="ABW71" s="202"/>
      <c r="ABX71" s="202"/>
      <c r="ABY71" s="202"/>
      <c r="ABZ71" s="202"/>
      <c r="ACA71" s="202"/>
      <c r="ACB71" s="202"/>
      <c r="ACC71" s="202"/>
      <c r="ACD71" s="202"/>
      <c r="ACE71" s="202"/>
      <c r="ACF71" s="202"/>
      <c r="ACG71" s="202"/>
      <c r="ACH71" s="202"/>
      <c r="ACI71" s="202"/>
      <c r="ACJ71" s="202"/>
      <c r="ACK71" s="202"/>
      <c r="ACL71" s="202"/>
      <c r="ACM71" s="202"/>
      <c r="ACN71" s="202"/>
      <c r="ACO71" s="202"/>
      <c r="ACP71" s="202"/>
      <c r="ACQ71" s="202"/>
      <c r="ACR71" s="202"/>
      <c r="ACS71" s="202"/>
      <c r="ACT71" s="202"/>
      <c r="ACU71" s="202"/>
      <c r="ACV71" s="202"/>
      <c r="ACW71" s="202"/>
      <c r="ACX71" s="202"/>
      <c r="ACY71" s="202"/>
      <c r="ACZ71" s="202"/>
      <c r="ADA71" s="202"/>
      <c r="ADB71" s="202"/>
      <c r="ADC71" s="202"/>
      <c r="ADD71" s="202"/>
      <c r="ADE71" s="202"/>
      <c r="ADF71" s="202"/>
      <c r="ADG71" s="202"/>
      <c r="ADH71" s="202"/>
      <c r="ADI71" s="202"/>
      <c r="ADJ71" s="202"/>
      <c r="ADK71" s="202"/>
      <c r="ADL71" s="202"/>
      <c r="ADM71" s="202"/>
      <c r="ADN71" s="202"/>
      <c r="ADO71" s="202"/>
      <c r="ADP71" s="202"/>
      <c r="ADQ71" s="202"/>
      <c r="ADR71" s="202"/>
      <c r="ADS71" s="202"/>
      <c r="ADT71" s="202"/>
      <c r="ADU71" s="202"/>
      <c r="ADV71" s="202"/>
      <c r="ADW71" s="202"/>
      <c r="ADX71" s="202"/>
      <c r="ADY71" s="202"/>
      <c r="ADZ71" s="202"/>
      <c r="AEA71" s="202"/>
      <c r="AEB71" s="202"/>
      <c r="AEC71" s="202"/>
      <c r="AED71" s="202"/>
      <c r="AEE71" s="202"/>
      <c r="AEF71" s="202"/>
      <c r="AEG71" s="202"/>
      <c r="AEH71" s="202"/>
      <c r="AEI71" s="202"/>
      <c r="AEJ71" s="202"/>
      <c r="AEK71" s="202"/>
      <c r="AEL71" s="202"/>
      <c r="AEM71" s="202"/>
      <c r="AEN71" s="202"/>
      <c r="AEO71" s="202"/>
      <c r="AEP71" s="202"/>
      <c r="AEQ71" s="202"/>
      <c r="AER71" s="202"/>
      <c r="AES71" s="202"/>
      <c r="AET71" s="202"/>
      <c r="AEU71" s="202"/>
      <c r="AEV71" s="202"/>
      <c r="AEW71" s="202"/>
      <c r="AEX71" s="202"/>
      <c r="AEY71" s="202"/>
      <c r="AEZ71" s="202"/>
      <c r="AFA71" s="202"/>
      <c r="AFB71" s="202"/>
      <c r="AFC71" s="202"/>
      <c r="AFD71" s="202"/>
      <c r="AFE71" s="202"/>
      <c r="AFF71" s="202"/>
      <c r="AFG71" s="202"/>
      <c r="AFH71" s="202"/>
      <c r="AFI71" s="202"/>
      <c r="AFJ71" s="202"/>
      <c r="AFK71" s="202"/>
      <c r="AFL71" s="202"/>
      <c r="AFM71" s="202"/>
      <c r="AFN71" s="202"/>
      <c r="AFO71" s="202"/>
      <c r="AFP71" s="202"/>
      <c r="AFQ71" s="202"/>
      <c r="AFR71" s="202"/>
      <c r="AFS71" s="202"/>
      <c r="AFT71" s="202"/>
      <c r="AFU71" s="202"/>
      <c r="AFV71" s="202"/>
      <c r="AFW71" s="202"/>
      <c r="AFX71" s="202"/>
      <c r="AFY71" s="202"/>
      <c r="AFZ71" s="202"/>
      <c r="AGA71" s="202"/>
      <c r="AGB71" s="202"/>
      <c r="AGC71" s="202"/>
      <c r="AGD71" s="202"/>
      <c r="AGE71" s="202"/>
      <c r="AGF71" s="202"/>
      <c r="AGG71" s="202"/>
      <c r="AGH71" s="202"/>
      <c r="AGI71" s="202"/>
      <c r="AGJ71" s="202"/>
      <c r="AGK71" s="202"/>
      <c r="AGL71" s="202"/>
      <c r="AGM71" s="202"/>
      <c r="AGN71" s="202"/>
      <c r="AGO71" s="202"/>
      <c r="AGP71" s="202"/>
      <c r="AGQ71" s="202"/>
      <c r="AGR71" s="202"/>
      <c r="AGS71" s="202"/>
      <c r="AGT71" s="202"/>
      <c r="AGU71" s="202"/>
      <c r="AGV71" s="202"/>
      <c r="AGW71" s="202"/>
      <c r="AGX71" s="202"/>
      <c r="AGY71" s="202"/>
      <c r="AGZ71" s="202"/>
      <c r="AHA71" s="202"/>
      <c r="AHB71" s="202"/>
      <c r="AHC71" s="202"/>
      <c r="AHD71" s="202"/>
      <c r="AHE71" s="202"/>
      <c r="AHF71" s="202"/>
      <c r="AHG71" s="202"/>
      <c r="AHH71" s="202"/>
      <c r="AHI71" s="202"/>
      <c r="AHJ71" s="202"/>
      <c r="AHK71" s="202"/>
      <c r="AHL71" s="202"/>
      <c r="AHM71" s="202"/>
      <c r="AHN71" s="202"/>
      <c r="AHO71" s="202"/>
      <c r="AHP71" s="202"/>
      <c r="AHQ71" s="202"/>
      <c r="AHR71" s="202"/>
      <c r="AHS71" s="202"/>
      <c r="AHT71" s="202"/>
      <c r="AHU71" s="202"/>
      <c r="AHV71" s="202"/>
      <c r="AHW71" s="202"/>
      <c r="AHX71" s="202"/>
      <c r="AHY71" s="202"/>
      <c r="AHZ71" s="202"/>
      <c r="AIA71" s="202"/>
      <c r="AIB71" s="202"/>
      <c r="AIC71" s="202"/>
      <c r="AID71" s="202"/>
      <c r="AIE71" s="202"/>
      <c r="AIF71" s="202"/>
      <c r="AIG71" s="202"/>
      <c r="AIH71" s="202"/>
      <c r="AII71" s="202"/>
      <c r="AIJ71" s="202"/>
      <c r="AIK71" s="202"/>
      <c r="AIL71" s="202"/>
      <c r="AIM71" s="202"/>
      <c r="AIN71" s="202"/>
      <c r="AIO71" s="202"/>
      <c r="AIP71" s="202"/>
      <c r="AIQ71" s="202"/>
      <c r="AIR71" s="202"/>
      <c r="AIS71" s="202"/>
      <c r="AIT71" s="202"/>
      <c r="AIU71" s="202"/>
      <c r="AIV71" s="202"/>
      <c r="AIW71" s="202"/>
      <c r="AIX71" s="202"/>
      <c r="AIY71" s="202"/>
      <c r="AIZ71" s="202"/>
      <c r="AJA71" s="202"/>
      <c r="AJB71" s="202"/>
      <c r="AJC71" s="202"/>
      <c r="AJD71" s="202"/>
      <c r="AJE71" s="202"/>
      <c r="AJF71" s="202"/>
      <c r="AJG71" s="202"/>
      <c r="AJH71" s="202"/>
      <c r="AJI71" s="202"/>
      <c r="AJJ71" s="202"/>
      <c r="AJK71" s="202"/>
      <c r="AJL71" s="202"/>
      <c r="AJM71" s="202"/>
      <c r="AJN71" s="202"/>
      <c r="AJO71" s="202"/>
      <c r="AJP71" s="202"/>
      <c r="AJQ71" s="202"/>
      <c r="AJR71" s="202"/>
      <c r="AJS71" s="202"/>
      <c r="AJT71" s="202"/>
      <c r="AJU71" s="202"/>
      <c r="AJV71" s="202"/>
      <c r="AJW71" s="202"/>
      <c r="AJX71" s="202"/>
      <c r="AJY71" s="202"/>
      <c r="AJZ71" s="202"/>
      <c r="AKA71" s="202"/>
      <c r="AKB71" s="202"/>
      <c r="AKC71" s="202"/>
      <c r="AKD71" s="202"/>
      <c r="AKE71" s="202"/>
      <c r="AKF71" s="202"/>
      <c r="AKG71" s="202"/>
      <c r="AKH71" s="202"/>
      <c r="AKI71" s="202"/>
      <c r="AKJ71" s="202"/>
      <c r="AKK71" s="202"/>
      <c r="AKL71" s="202"/>
      <c r="AKM71" s="202"/>
      <c r="AKN71" s="202"/>
      <c r="AKO71" s="202"/>
      <c r="AKP71" s="202"/>
      <c r="AKQ71" s="202"/>
      <c r="AKR71" s="202"/>
      <c r="AKS71" s="202"/>
      <c r="AKT71" s="202"/>
      <c r="AKU71" s="202"/>
      <c r="AKV71" s="202"/>
      <c r="AKW71" s="202"/>
      <c r="AKX71" s="202"/>
      <c r="AKY71" s="202"/>
      <c r="AKZ71" s="202"/>
      <c r="ALA71" s="202"/>
      <c r="ALB71" s="202"/>
      <c r="ALC71" s="202"/>
      <c r="ALD71" s="202"/>
      <c r="ALE71" s="202"/>
      <c r="ALF71" s="202"/>
      <c r="ALG71" s="202"/>
      <c r="ALH71" s="202"/>
      <c r="ALI71" s="202"/>
      <c r="ALJ71" s="202"/>
      <c r="ALK71" s="202"/>
      <c r="ALL71" s="202"/>
      <c r="ALM71" s="202"/>
      <c r="ALN71" s="202"/>
      <c r="ALO71" s="202"/>
      <c r="ALP71" s="202"/>
      <c r="ALQ71" s="202"/>
      <c r="ALR71" s="202"/>
      <c r="ALS71" s="202"/>
      <c r="ALT71" s="202"/>
      <c r="ALU71" s="202"/>
      <c r="ALV71" s="202"/>
      <c r="ALW71" s="202"/>
      <c r="ALX71" s="202"/>
      <c r="ALY71" s="202"/>
      <c r="ALZ71" s="202"/>
      <c r="AMA71" s="202"/>
      <c r="AMB71" s="202"/>
      <c r="AMC71" s="202"/>
      <c r="AMD71" s="202"/>
      <c r="AME71" s="202"/>
      <c r="AMF71" s="202"/>
      <c r="AMG71" s="202"/>
      <c r="AMH71" s="202"/>
      <c r="AMI71" s="202"/>
      <c r="AMJ71" s="202"/>
      <c r="AMK71" s="202"/>
      <c r="AML71" s="202"/>
    </row>
    <row r="72" spans="1:1026" s="149" customFormat="1">
      <c r="A72" s="202" t="str">
        <f t="shared" ref="A72" si="24">CONCATENATE(I72,".",K72)</f>
        <v>LOAN.SENT_QUERY_UPDATED</v>
      </c>
      <c r="B72" s="156">
        <f t="shared" si="22"/>
        <v>110068</v>
      </c>
      <c r="C72" s="203">
        <v>0</v>
      </c>
      <c r="D72" s="203">
        <v>1</v>
      </c>
      <c r="E72" s="203">
        <f t="shared" si="21"/>
        <v>100000</v>
      </c>
      <c r="F72" s="203">
        <v>100007</v>
      </c>
      <c r="G72" s="203" t="s">
        <v>34</v>
      </c>
      <c r="H72" s="203">
        <v>100000</v>
      </c>
      <c r="I72" s="202" t="s">
        <v>505</v>
      </c>
      <c r="J72" s="203">
        <f>VLOOKUP(I72,T_FSM_TYPE!$A:$B,2,0)</f>
        <v>110000</v>
      </c>
      <c r="K72" s="204" t="s">
        <v>710</v>
      </c>
      <c r="L72" s="202" t="s">
        <v>37</v>
      </c>
      <c r="M72" s="219" t="s">
        <v>710</v>
      </c>
      <c r="N72" s="192" t="str">
        <f t="shared" si="14"/>
        <v>INSERT INTO T_FSM_STATE VALUES(110068, 0, 1, 100000, 100007, GETDATE(), 100000, 110000, 'SENT_QUERY_UPDATED', '?' ,'SENT_QUERY_UPDATED')</v>
      </c>
      <c r="O72" s="202"/>
      <c r="P72" s="202"/>
      <c r="Q72" s="202"/>
      <c r="R72" s="202"/>
      <c r="S72" s="202"/>
      <c r="T72" s="202"/>
      <c r="U72" s="202"/>
      <c r="V72" s="202"/>
      <c r="W72" s="202"/>
      <c r="X72" s="202"/>
      <c r="Y72" s="202"/>
      <c r="Z72" s="202"/>
      <c r="AA72" s="202"/>
      <c r="AB72" s="202"/>
      <c r="AC72" s="202"/>
      <c r="AD72" s="202"/>
      <c r="AE72" s="202"/>
      <c r="AF72" s="202"/>
      <c r="AG72" s="202"/>
      <c r="AH72" s="202"/>
      <c r="AI72" s="202"/>
      <c r="AJ72" s="202"/>
      <c r="AK72" s="202"/>
      <c r="AL72" s="202"/>
      <c r="AM72" s="202"/>
      <c r="AN72" s="202"/>
      <c r="AO72" s="202"/>
      <c r="AP72" s="202"/>
      <c r="AQ72" s="202"/>
      <c r="AR72" s="202"/>
      <c r="AS72" s="202"/>
      <c r="AT72" s="202"/>
      <c r="AU72" s="202"/>
      <c r="AV72" s="202"/>
      <c r="AW72" s="202"/>
      <c r="AX72" s="202"/>
      <c r="AY72" s="202"/>
      <c r="AZ72" s="202"/>
      <c r="BA72" s="202"/>
      <c r="BB72" s="202"/>
      <c r="BC72" s="202"/>
      <c r="BD72" s="202"/>
      <c r="BE72" s="202"/>
      <c r="BF72" s="202"/>
      <c r="BG72" s="202"/>
      <c r="BH72" s="202"/>
      <c r="BI72" s="202"/>
      <c r="BJ72" s="202"/>
      <c r="BK72" s="202"/>
      <c r="BL72" s="202"/>
      <c r="BM72" s="202"/>
      <c r="BN72" s="202"/>
      <c r="BO72" s="202"/>
      <c r="BP72" s="202"/>
      <c r="BQ72" s="202"/>
      <c r="BR72" s="202"/>
      <c r="BS72" s="202"/>
      <c r="BT72" s="202"/>
      <c r="BU72" s="202"/>
      <c r="BV72" s="202"/>
      <c r="BW72" s="202"/>
      <c r="BX72" s="202"/>
      <c r="BY72" s="202"/>
      <c r="BZ72" s="202"/>
      <c r="CA72" s="202"/>
      <c r="CB72" s="202"/>
      <c r="CC72" s="202"/>
      <c r="CD72" s="202"/>
      <c r="CE72" s="202"/>
      <c r="CF72" s="202"/>
      <c r="CG72" s="202"/>
      <c r="CH72" s="202"/>
      <c r="CI72" s="202"/>
      <c r="CJ72" s="202"/>
      <c r="CK72" s="202"/>
      <c r="CL72" s="202"/>
      <c r="CM72" s="202"/>
      <c r="CN72" s="202"/>
      <c r="CO72" s="202"/>
      <c r="CP72" s="202"/>
      <c r="CQ72" s="202"/>
      <c r="CR72" s="202"/>
      <c r="CS72" s="202"/>
      <c r="CT72" s="202"/>
      <c r="CU72" s="202"/>
      <c r="CV72" s="202"/>
      <c r="CW72" s="202"/>
      <c r="CX72" s="202"/>
      <c r="CY72" s="202"/>
      <c r="CZ72" s="202"/>
      <c r="DA72" s="202"/>
      <c r="DB72" s="202"/>
      <c r="DC72" s="202"/>
      <c r="DD72" s="202"/>
      <c r="DE72" s="202"/>
      <c r="DF72" s="202"/>
      <c r="DG72" s="202"/>
      <c r="DH72" s="202"/>
      <c r="DI72" s="202"/>
      <c r="DJ72" s="202"/>
      <c r="DK72" s="202"/>
      <c r="DL72" s="202"/>
      <c r="DM72" s="202"/>
      <c r="DN72" s="202"/>
      <c r="DO72" s="202"/>
      <c r="DP72" s="202"/>
      <c r="DQ72" s="202"/>
      <c r="DR72" s="202"/>
      <c r="DS72" s="202"/>
      <c r="DT72" s="202"/>
      <c r="DU72" s="202"/>
      <c r="DV72" s="202"/>
      <c r="DW72" s="202"/>
      <c r="DX72" s="202"/>
      <c r="DY72" s="202"/>
      <c r="DZ72" s="202"/>
      <c r="EA72" s="202"/>
      <c r="EB72" s="202"/>
      <c r="EC72" s="202"/>
      <c r="ED72" s="202"/>
      <c r="EE72" s="202"/>
      <c r="EF72" s="202"/>
      <c r="EG72" s="202"/>
      <c r="EH72" s="202"/>
      <c r="EI72" s="202"/>
      <c r="EJ72" s="202"/>
      <c r="EK72" s="202"/>
      <c r="EL72" s="202"/>
      <c r="EM72" s="202"/>
      <c r="EN72" s="202"/>
      <c r="EO72" s="202"/>
      <c r="EP72" s="202"/>
      <c r="EQ72" s="202"/>
      <c r="ER72" s="202"/>
      <c r="ES72" s="202"/>
      <c r="ET72" s="202"/>
      <c r="EU72" s="202"/>
      <c r="EV72" s="202"/>
      <c r="EW72" s="202"/>
      <c r="EX72" s="202"/>
      <c r="EY72" s="202"/>
      <c r="EZ72" s="202"/>
      <c r="FA72" s="202"/>
      <c r="FB72" s="202"/>
      <c r="FC72" s="202"/>
      <c r="FD72" s="202"/>
      <c r="FE72" s="202"/>
      <c r="FF72" s="202"/>
      <c r="FG72" s="202"/>
      <c r="FH72" s="202"/>
      <c r="FI72" s="202"/>
      <c r="FJ72" s="202"/>
      <c r="FK72" s="202"/>
      <c r="FL72" s="202"/>
      <c r="FM72" s="202"/>
      <c r="FN72" s="202"/>
      <c r="FO72" s="202"/>
      <c r="FP72" s="202"/>
      <c r="FQ72" s="202"/>
      <c r="FR72" s="202"/>
      <c r="FS72" s="202"/>
      <c r="FT72" s="202"/>
      <c r="FU72" s="202"/>
      <c r="FV72" s="202"/>
      <c r="FW72" s="202"/>
      <c r="FX72" s="202"/>
      <c r="FY72" s="202"/>
      <c r="FZ72" s="202"/>
      <c r="GA72" s="202"/>
      <c r="GB72" s="202"/>
      <c r="GC72" s="202"/>
      <c r="GD72" s="202"/>
      <c r="GE72" s="202"/>
      <c r="GF72" s="202"/>
      <c r="GG72" s="202"/>
      <c r="GH72" s="202"/>
      <c r="GI72" s="202"/>
      <c r="GJ72" s="202"/>
      <c r="GK72" s="202"/>
      <c r="GL72" s="202"/>
      <c r="GM72" s="202"/>
      <c r="GN72" s="202"/>
      <c r="GO72" s="202"/>
      <c r="GP72" s="202"/>
      <c r="GQ72" s="202"/>
      <c r="GR72" s="202"/>
      <c r="GS72" s="202"/>
      <c r="GT72" s="202"/>
      <c r="GU72" s="202"/>
      <c r="GV72" s="202"/>
      <c r="GW72" s="202"/>
      <c r="GX72" s="202"/>
      <c r="GY72" s="202"/>
      <c r="GZ72" s="202"/>
      <c r="HA72" s="202"/>
      <c r="HB72" s="202"/>
      <c r="HC72" s="202"/>
      <c r="HD72" s="202"/>
      <c r="HE72" s="202"/>
      <c r="HF72" s="202"/>
      <c r="HG72" s="202"/>
      <c r="HH72" s="202"/>
      <c r="HI72" s="202"/>
      <c r="HJ72" s="202"/>
      <c r="HK72" s="202"/>
      <c r="HL72" s="202"/>
      <c r="HM72" s="202"/>
      <c r="HN72" s="202"/>
      <c r="HO72" s="202"/>
      <c r="HP72" s="202"/>
      <c r="HQ72" s="202"/>
      <c r="HR72" s="202"/>
      <c r="HS72" s="202"/>
      <c r="HT72" s="202"/>
      <c r="HU72" s="202"/>
      <c r="HV72" s="202"/>
      <c r="HW72" s="202"/>
      <c r="HX72" s="202"/>
      <c r="HY72" s="202"/>
      <c r="HZ72" s="202"/>
      <c r="IA72" s="202"/>
      <c r="IB72" s="202"/>
      <c r="IC72" s="202"/>
      <c r="ID72" s="202"/>
      <c r="IE72" s="202"/>
      <c r="IF72" s="202"/>
      <c r="IG72" s="202"/>
      <c r="IH72" s="202"/>
      <c r="II72" s="202"/>
      <c r="IJ72" s="202"/>
      <c r="IK72" s="202"/>
      <c r="IL72" s="202"/>
      <c r="IM72" s="202"/>
      <c r="IN72" s="202"/>
      <c r="IO72" s="202"/>
      <c r="IP72" s="202"/>
      <c r="IQ72" s="202"/>
      <c r="IR72" s="202"/>
      <c r="IS72" s="202"/>
      <c r="IT72" s="202"/>
      <c r="IU72" s="202"/>
      <c r="IV72" s="202"/>
      <c r="IW72" s="202"/>
      <c r="IX72" s="202"/>
      <c r="IY72" s="202"/>
      <c r="IZ72" s="202"/>
      <c r="JA72" s="202"/>
      <c r="JB72" s="202"/>
      <c r="JC72" s="202"/>
      <c r="JD72" s="202"/>
      <c r="JE72" s="202"/>
      <c r="JF72" s="202"/>
      <c r="JG72" s="202"/>
      <c r="JH72" s="202"/>
      <c r="JI72" s="202"/>
      <c r="JJ72" s="202"/>
      <c r="JK72" s="202"/>
      <c r="JL72" s="202"/>
      <c r="JM72" s="202"/>
      <c r="JN72" s="202"/>
      <c r="JO72" s="202"/>
      <c r="JP72" s="202"/>
      <c r="JQ72" s="202"/>
      <c r="JR72" s="202"/>
      <c r="JS72" s="202"/>
      <c r="JT72" s="202"/>
      <c r="JU72" s="202"/>
      <c r="JV72" s="202"/>
      <c r="JW72" s="202"/>
      <c r="JX72" s="202"/>
      <c r="JY72" s="202"/>
      <c r="JZ72" s="202"/>
      <c r="KA72" s="202"/>
      <c r="KB72" s="202"/>
      <c r="KC72" s="202"/>
      <c r="KD72" s="202"/>
      <c r="KE72" s="202"/>
      <c r="KF72" s="202"/>
      <c r="KG72" s="202"/>
      <c r="KH72" s="202"/>
      <c r="KI72" s="202"/>
      <c r="KJ72" s="202"/>
      <c r="KK72" s="202"/>
      <c r="KL72" s="202"/>
      <c r="KM72" s="202"/>
      <c r="KN72" s="202"/>
      <c r="KO72" s="202"/>
      <c r="KP72" s="202"/>
      <c r="KQ72" s="202"/>
      <c r="KR72" s="202"/>
      <c r="KS72" s="202"/>
      <c r="KT72" s="202"/>
      <c r="KU72" s="202"/>
      <c r="KV72" s="202"/>
      <c r="KW72" s="202"/>
      <c r="KX72" s="202"/>
      <c r="KY72" s="202"/>
      <c r="KZ72" s="202"/>
      <c r="LA72" s="202"/>
      <c r="LB72" s="202"/>
      <c r="LC72" s="202"/>
      <c r="LD72" s="202"/>
      <c r="LE72" s="202"/>
      <c r="LF72" s="202"/>
      <c r="LG72" s="202"/>
      <c r="LH72" s="202"/>
      <c r="LI72" s="202"/>
      <c r="LJ72" s="202"/>
      <c r="LK72" s="202"/>
      <c r="LL72" s="202"/>
      <c r="LM72" s="202"/>
      <c r="LN72" s="202"/>
      <c r="LO72" s="202"/>
      <c r="LP72" s="202"/>
      <c r="LQ72" s="202"/>
      <c r="LR72" s="202"/>
      <c r="LS72" s="202"/>
      <c r="LT72" s="202"/>
      <c r="LU72" s="202"/>
      <c r="LV72" s="202"/>
      <c r="LW72" s="202"/>
      <c r="LX72" s="202"/>
      <c r="LY72" s="202"/>
      <c r="LZ72" s="202"/>
      <c r="MA72" s="202"/>
      <c r="MB72" s="202"/>
      <c r="MC72" s="202"/>
      <c r="MD72" s="202"/>
      <c r="ME72" s="202"/>
      <c r="MF72" s="202"/>
      <c r="MG72" s="202"/>
      <c r="MH72" s="202"/>
      <c r="MI72" s="202"/>
      <c r="MJ72" s="202"/>
      <c r="MK72" s="202"/>
      <c r="ML72" s="202"/>
      <c r="MM72" s="202"/>
      <c r="MN72" s="202"/>
      <c r="MO72" s="202"/>
      <c r="MP72" s="202"/>
      <c r="MQ72" s="202"/>
      <c r="MR72" s="202"/>
      <c r="MS72" s="202"/>
      <c r="MT72" s="202"/>
      <c r="MU72" s="202"/>
      <c r="MV72" s="202"/>
      <c r="MW72" s="202"/>
      <c r="MX72" s="202"/>
      <c r="MY72" s="202"/>
      <c r="MZ72" s="202"/>
      <c r="NA72" s="202"/>
      <c r="NB72" s="202"/>
      <c r="NC72" s="202"/>
      <c r="ND72" s="202"/>
      <c r="NE72" s="202"/>
      <c r="NF72" s="202"/>
      <c r="NG72" s="202"/>
      <c r="NH72" s="202"/>
      <c r="NI72" s="202"/>
      <c r="NJ72" s="202"/>
      <c r="NK72" s="202"/>
      <c r="NL72" s="202"/>
      <c r="NM72" s="202"/>
      <c r="NN72" s="202"/>
      <c r="NO72" s="202"/>
      <c r="NP72" s="202"/>
      <c r="NQ72" s="202"/>
      <c r="NR72" s="202"/>
      <c r="NS72" s="202"/>
      <c r="NT72" s="202"/>
      <c r="NU72" s="202"/>
      <c r="NV72" s="202"/>
      <c r="NW72" s="202"/>
      <c r="NX72" s="202"/>
      <c r="NY72" s="202"/>
      <c r="NZ72" s="202"/>
      <c r="OA72" s="202"/>
      <c r="OB72" s="202"/>
      <c r="OC72" s="202"/>
      <c r="OD72" s="202"/>
      <c r="OE72" s="202"/>
      <c r="OF72" s="202"/>
      <c r="OG72" s="202"/>
      <c r="OH72" s="202"/>
      <c r="OI72" s="202"/>
      <c r="OJ72" s="202"/>
      <c r="OK72" s="202"/>
      <c r="OL72" s="202"/>
      <c r="OM72" s="202"/>
      <c r="ON72" s="202"/>
      <c r="OO72" s="202"/>
      <c r="OP72" s="202"/>
      <c r="OQ72" s="202"/>
      <c r="OR72" s="202"/>
      <c r="OS72" s="202"/>
      <c r="OT72" s="202"/>
      <c r="OU72" s="202"/>
      <c r="OV72" s="202"/>
      <c r="OW72" s="202"/>
      <c r="OX72" s="202"/>
      <c r="OY72" s="202"/>
      <c r="OZ72" s="202"/>
      <c r="PA72" s="202"/>
      <c r="PB72" s="202"/>
      <c r="PC72" s="202"/>
      <c r="PD72" s="202"/>
      <c r="PE72" s="202"/>
      <c r="PF72" s="202"/>
      <c r="PG72" s="202"/>
      <c r="PH72" s="202"/>
      <c r="PI72" s="202"/>
      <c r="PJ72" s="202"/>
      <c r="PK72" s="202"/>
      <c r="PL72" s="202"/>
      <c r="PM72" s="202"/>
      <c r="PN72" s="202"/>
      <c r="PO72" s="202"/>
      <c r="PP72" s="202"/>
      <c r="PQ72" s="202"/>
      <c r="PR72" s="202"/>
      <c r="PS72" s="202"/>
      <c r="PT72" s="202"/>
      <c r="PU72" s="202"/>
      <c r="PV72" s="202"/>
      <c r="PW72" s="202"/>
      <c r="PX72" s="202"/>
      <c r="PY72" s="202"/>
      <c r="PZ72" s="202"/>
      <c r="QA72" s="202"/>
      <c r="QB72" s="202"/>
      <c r="QC72" s="202"/>
      <c r="QD72" s="202"/>
      <c r="QE72" s="202"/>
      <c r="QF72" s="202"/>
      <c r="QG72" s="202"/>
      <c r="QH72" s="202"/>
      <c r="QI72" s="202"/>
      <c r="QJ72" s="202"/>
      <c r="QK72" s="202"/>
      <c r="QL72" s="202"/>
      <c r="QM72" s="202"/>
      <c r="QN72" s="202"/>
      <c r="QO72" s="202"/>
      <c r="QP72" s="202"/>
      <c r="QQ72" s="202"/>
      <c r="QR72" s="202"/>
      <c r="QS72" s="202"/>
      <c r="QT72" s="202"/>
      <c r="QU72" s="202"/>
      <c r="QV72" s="202"/>
      <c r="QW72" s="202"/>
      <c r="QX72" s="202"/>
      <c r="QY72" s="202"/>
      <c r="QZ72" s="202"/>
      <c r="RA72" s="202"/>
      <c r="RB72" s="202"/>
      <c r="RC72" s="202"/>
      <c r="RD72" s="202"/>
      <c r="RE72" s="202"/>
      <c r="RF72" s="202"/>
      <c r="RG72" s="202"/>
      <c r="RH72" s="202"/>
      <c r="RI72" s="202"/>
      <c r="RJ72" s="202"/>
      <c r="RK72" s="202"/>
      <c r="RL72" s="202"/>
      <c r="RM72" s="202"/>
      <c r="RN72" s="202"/>
      <c r="RO72" s="202"/>
      <c r="RP72" s="202"/>
      <c r="RQ72" s="202"/>
      <c r="RR72" s="202"/>
      <c r="RS72" s="202"/>
      <c r="RT72" s="202"/>
      <c r="RU72" s="202"/>
      <c r="RV72" s="202"/>
      <c r="RW72" s="202"/>
      <c r="RX72" s="202"/>
      <c r="RY72" s="202"/>
      <c r="RZ72" s="202"/>
      <c r="SA72" s="202"/>
      <c r="SB72" s="202"/>
      <c r="SC72" s="202"/>
      <c r="SD72" s="202"/>
      <c r="SE72" s="202"/>
      <c r="SF72" s="202"/>
      <c r="SG72" s="202"/>
      <c r="SH72" s="202"/>
      <c r="SI72" s="202"/>
      <c r="SJ72" s="202"/>
      <c r="SK72" s="202"/>
      <c r="SL72" s="202"/>
      <c r="SM72" s="202"/>
      <c r="SN72" s="202"/>
      <c r="SO72" s="202"/>
      <c r="SP72" s="202"/>
      <c r="SQ72" s="202"/>
      <c r="SR72" s="202"/>
      <c r="SS72" s="202"/>
      <c r="ST72" s="202"/>
      <c r="SU72" s="202"/>
      <c r="SV72" s="202"/>
      <c r="SW72" s="202"/>
      <c r="SX72" s="202"/>
      <c r="SY72" s="202"/>
      <c r="SZ72" s="202"/>
      <c r="TA72" s="202"/>
      <c r="TB72" s="202"/>
      <c r="TC72" s="202"/>
      <c r="TD72" s="202"/>
      <c r="TE72" s="202"/>
      <c r="TF72" s="202"/>
      <c r="TG72" s="202"/>
      <c r="TH72" s="202"/>
      <c r="TI72" s="202"/>
      <c r="TJ72" s="202"/>
      <c r="TK72" s="202"/>
      <c r="TL72" s="202"/>
      <c r="TM72" s="202"/>
      <c r="TN72" s="202"/>
      <c r="TO72" s="202"/>
      <c r="TP72" s="202"/>
      <c r="TQ72" s="202"/>
      <c r="TR72" s="202"/>
      <c r="TS72" s="202"/>
      <c r="TT72" s="202"/>
      <c r="TU72" s="202"/>
      <c r="TV72" s="202"/>
      <c r="TW72" s="202"/>
      <c r="TX72" s="202"/>
      <c r="TY72" s="202"/>
      <c r="TZ72" s="202"/>
      <c r="UA72" s="202"/>
      <c r="UB72" s="202"/>
      <c r="UC72" s="202"/>
      <c r="UD72" s="202"/>
      <c r="UE72" s="202"/>
      <c r="UF72" s="202"/>
      <c r="UG72" s="202"/>
      <c r="UH72" s="202"/>
      <c r="UI72" s="202"/>
      <c r="UJ72" s="202"/>
      <c r="UK72" s="202"/>
      <c r="UL72" s="202"/>
      <c r="UM72" s="202"/>
      <c r="UN72" s="202"/>
      <c r="UO72" s="202"/>
      <c r="UP72" s="202"/>
      <c r="UQ72" s="202"/>
      <c r="UR72" s="202"/>
      <c r="US72" s="202"/>
      <c r="UT72" s="202"/>
      <c r="UU72" s="202"/>
      <c r="UV72" s="202"/>
      <c r="UW72" s="202"/>
      <c r="UX72" s="202"/>
      <c r="UY72" s="202"/>
      <c r="UZ72" s="202"/>
      <c r="VA72" s="202"/>
      <c r="VB72" s="202"/>
      <c r="VC72" s="202"/>
      <c r="VD72" s="202"/>
      <c r="VE72" s="202"/>
      <c r="VF72" s="202"/>
      <c r="VG72" s="202"/>
      <c r="VH72" s="202"/>
      <c r="VI72" s="202"/>
      <c r="VJ72" s="202"/>
      <c r="VK72" s="202"/>
      <c r="VL72" s="202"/>
      <c r="VM72" s="202"/>
      <c r="VN72" s="202"/>
      <c r="VO72" s="202"/>
      <c r="VP72" s="202"/>
      <c r="VQ72" s="202"/>
      <c r="VR72" s="202"/>
      <c r="VS72" s="202"/>
      <c r="VT72" s="202"/>
      <c r="VU72" s="202"/>
      <c r="VV72" s="202"/>
      <c r="VW72" s="202"/>
      <c r="VX72" s="202"/>
      <c r="VY72" s="202"/>
      <c r="VZ72" s="202"/>
      <c r="WA72" s="202"/>
      <c r="WB72" s="202"/>
      <c r="WC72" s="202"/>
      <c r="WD72" s="202"/>
      <c r="WE72" s="202"/>
      <c r="WF72" s="202"/>
      <c r="WG72" s="202"/>
      <c r="WH72" s="202"/>
      <c r="WI72" s="202"/>
      <c r="WJ72" s="202"/>
      <c r="WK72" s="202"/>
      <c r="WL72" s="202"/>
      <c r="WM72" s="202"/>
      <c r="WN72" s="202"/>
      <c r="WO72" s="202"/>
      <c r="WP72" s="202"/>
      <c r="WQ72" s="202"/>
      <c r="WR72" s="202"/>
      <c r="WS72" s="202"/>
      <c r="WT72" s="202"/>
      <c r="WU72" s="202"/>
      <c r="WV72" s="202"/>
      <c r="WW72" s="202"/>
      <c r="WX72" s="202"/>
      <c r="WY72" s="202"/>
      <c r="WZ72" s="202"/>
      <c r="XA72" s="202"/>
      <c r="XB72" s="202"/>
      <c r="XC72" s="202"/>
      <c r="XD72" s="202"/>
      <c r="XE72" s="202"/>
      <c r="XF72" s="202"/>
      <c r="XG72" s="202"/>
      <c r="XH72" s="202"/>
      <c r="XI72" s="202"/>
      <c r="XJ72" s="202"/>
      <c r="XK72" s="202"/>
      <c r="XL72" s="202"/>
      <c r="XM72" s="202"/>
      <c r="XN72" s="202"/>
      <c r="XO72" s="202"/>
      <c r="XP72" s="202"/>
      <c r="XQ72" s="202"/>
      <c r="XR72" s="202"/>
      <c r="XS72" s="202"/>
      <c r="XT72" s="202"/>
      <c r="XU72" s="202"/>
      <c r="XV72" s="202"/>
      <c r="XW72" s="202"/>
      <c r="XX72" s="202"/>
      <c r="XY72" s="202"/>
      <c r="XZ72" s="202"/>
      <c r="YA72" s="202"/>
      <c r="YB72" s="202"/>
      <c r="YC72" s="202"/>
      <c r="YD72" s="202"/>
      <c r="YE72" s="202"/>
      <c r="YF72" s="202"/>
      <c r="YG72" s="202"/>
      <c r="YH72" s="202"/>
      <c r="YI72" s="202"/>
      <c r="YJ72" s="202"/>
      <c r="YK72" s="202"/>
      <c r="YL72" s="202"/>
      <c r="YM72" s="202"/>
      <c r="YN72" s="202"/>
      <c r="YO72" s="202"/>
      <c r="YP72" s="202"/>
      <c r="YQ72" s="202"/>
      <c r="YR72" s="202"/>
      <c r="YS72" s="202"/>
      <c r="YT72" s="202"/>
      <c r="YU72" s="202"/>
      <c r="YV72" s="202"/>
      <c r="YW72" s="202"/>
      <c r="YX72" s="202"/>
      <c r="YY72" s="202"/>
      <c r="YZ72" s="202"/>
      <c r="ZA72" s="202"/>
      <c r="ZB72" s="202"/>
      <c r="ZC72" s="202"/>
      <c r="ZD72" s="202"/>
      <c r="ZE72" s="202"/>
      <c r="ZF72" s="202"/>
      <c r="ZG72" s="202"/>
      <c r="ZH72" s="202"/>
      <c r="ZI72" s="202"/>
      <c r="ZJ72" s="202"/>
      <c r="ZK72" s="202"/>
      <c r="ZL72" s="202"/>
      <c r="ZM72" s="202"/>
      <c r="ZN72" s="202"/>
      <c r="ZO72" s="202"/>
      <c r="ZP72" s="202"/>
      <c r="ZQ72" s="202"/>
      <c r="ZR72" s="202"/>
      <c r="ZS72" s="202"/>
      <c r="ZT72" s="202"/>
      <c r="ZU72" s="202"/>
      <c r="ZV72" s="202"/>
      <c r="ZW72" s="202"/>
      <c r="ZX72" s="202"/>
      <c r="ZY72" s="202"/>
      <c r="ZZ72" s="202"/>
      <c r="AAA72" s="202"/>
      <c r="AAB72" s="202"/>
      <c r="AAC72" s="202"/>
      <c r="AAD72" s="202"/>
      <c r="AAE72" s="202"/>
      <c r="AAF72" s="202"/>
      <c r="AAG72" s="202"/>
      <c r="AAH72" s="202"/>
      <c r="AAI72" s="202"/>
      <c r="AAJ72" s="202"/>
      <c r="AAK72" s="202"/>
      <c r="AAL72" s="202"/>
      <c r="AAM72" s="202"/>
      <c r="AAN72" s="202"/>
      <c r="AAO72" s="202"/>
      <c r="AAP72" s="202"/>
      <c r="AAQ72" s="202"/>
      <c r="AAR72" s="202"/>
      <c r="AAS72" s="202"/>
      <c r="AAT72" s="202"/>
      <c r="AAU72" s="202"/>
      <c r="AAV72" s="202"/>
      <c r="AAW72" s="202"/>
      <c r="AAX72" s="202"/>
      <c r="AAY72" s="202"/>
      <c r="AAZ72" s="202"/>
      <c r="ABA72" s="202"/>
      <c r="ABB72" s="202"/>
      <c r="ABC72" s="202"/>
      <c r="ABD72" s="202"/>
      <c r="ABE72" s="202"/>
      <c r="ABF72" s="202"/>
      <c r="ABG72" s="202"/>
      <c r="ABH72" s="202"/>
      <c r="ABI72" s="202"/>
      <c r="ABJ72" s="202"/>
      <c r="ABK72" s="202"/>
      <c r="ABL72" s="202"/>
      <c r="ABM72" s="202"/>
      <c r="ABN72" s="202"/>
      <c r="ABO72" s="202"/>
      <c r="ABP72" s="202"/>
      <c r="ABQ72" s="202"/>
      <c r="ABR72" s="202"/>
      <c r="ABS72" s="202"/>
      <c r="ABT72" s="202"/>
      <c r="ABU72" s="202"/>
      <c r="ABV72" s="202"/>
      <c r="ABW72" s="202"/>
      <c r="ABX72" s="202"/>
      <c r="ABY72" s="202"/>
      <c r="ABZ72" s="202"/>
      <c r="ACA72" s="202"/>
      <c r="ACB72" s="202"/>
      <c r="ACC72" s="202"/>
      <c r="ACD72" s="202"/>
      <c r="ACE72" s="202"/>
      <c r="ACF72" s="202"/>
      <c r="ACG72" s="202"/>
      <c r="ACH72" s="202"/>
      <c r="ACI72" s="202"/>
      <c r="ACJ72" s="202"/>
      <c r="ACK72" s="202"/>
      <c r="ACL72" s="202"/>
      <c r="ACM72" s="202"/>
      <c r="ACN72" s="202"/>
      <c r="ACO72" s="202"/>
      <c r="ACP72" s="202"/>
      <c r="ACQ72" s="202"/>
      <c r="ACR72" s="202"/>
      <c r="ACS72" s="202"/>
      <c r="ACT72" s="202"/>
      <c r="ACU72" s="202"/>
      <c r="ACV72" s="202"/>
      <c r="ACW72" s="202"/>
      <c r="ACX72" s="202"/>
      <c r="ACY72" s="202"/>
      <c r="ACZ72" s="202"/>
      <c r="ADA72" s="202"/>
      <c r="ADB72" s="202"/>
      <c r="ADC72" s="202"/>
      <c r="ADD72" s="202"/>
      <c r="ADE72" s="202"/>
      <c r="ADF72" s="202"/>
      <c r="ADG72" s="202"/>
      <c r="ADH72" s="202"/>
      <c r="ADI72" s="202"/>
      <c r="ADJ72" s="202"/>
      <c r="ADK72" s="202"/>
      <c r="ADL72" s="202"/>
      <c r="ADM72" s="202"/>
      <c r="ADN72" s="202"/>
      <c r="ADO72" s="202"/>
      <c r="ADP72" s="202"/>
      <c r="ADQ72" s="202"/>
      <c r="ADR72" s="202"/>
      <c r="ADS72" s="202"/>
      <c r="ADT72" s="202"/>
      <c r="ADU72" s="202"/>
      <c r="ADV72" s="202"/>
      <c r="ADW72" s="202"/>
      <c r="ADX72" s="202"/>
      <c r="ADY72" s="202"/>
      <c r="ADZ72" s="202"/>
      <c r="AEA72" s="202"/>
      <c r="AEB72" s="202"/>
      <c r="AEC72" s="202"/>
      <c r="AED72" s="202"/>
      <c r="AEE72" s="202"/>
      <c r="AEF72" s="202"/>
      <c r="AEG72" s="202"/>
      <c r="AEH72" s="202"/>
      <c r="AEI72" s="202"/>
      <c r="AEJ72" s="202"/>
      <c r="AEK72" s="202"/>
      <c r="AEL72" s="202"/>
      <c r="AEM72" s="202"/>
      <c r="AEN72" s="202"/>
      <c r="AEO72" s="202"/>
      <c r="AEP72" s="202"/>
      <c r="AEQ72" s="202"/>
      <c r="AER72" s="202"/>
      <c r="AES72" s="202"/>
      <c r="AET72" s="202"/>
      <c r="AEU72" s="202"/>
      <c r="AEV72" s="202"/>
      <c r="AEW72" s="202"/>
      <c r="AEX72" s="202"/>
      <c r="AEY72" s="202"/>
      <c r="AEZ72" s="202"/>
      <c r="AFA72" s="202"/>
      <c r="AFB72" s="202"/>
      <c r="AFC72" s="202"/>
      <c r="AFD72" s="202"/>
      <c r="AFE72" s="202"/>
      <c r="AFF72" s="202"/>
      <c r="AFG72" s="202"/>
      <c r="AFH72" s="202"/>
      <c r="AFI72" s="202"/>
      <c r="AFJ72" s="202"/>
      <c r="AFK72" s="202"/>
      <c r="AFL72" s="202"/>
      <c r="AFM72" s="202"/>
      <c r="AFN72" s="202"/>
      <c r="AFO72" s="202"/>
      <c r="AFP72" s="202"/>
      <c r="AFQ72" s="202"/>
      <c r="AFR72" s="202"/>
      <c r="AFS72" s="202"/>
      <c r="AFT72" s="202"/>
      <c r="AFU72" s="202"/>
      <c r="AFV72" s="202"/>
      <c r="AFW72" s="202"/>
      <c r="AFX72" s="202"/>
      <c r="AFY72" s="202"/>
      <c r="AFZ72" s="202"/>
      <c r="AGA72" s="202"/>
      <c r="AGB72" s="202"/>
      <c r="AGC72" s="202"/>
      <c r="AGD72" s="202"/>
      <c r="AGE72" s="202"/>
      <c r="AGF72" s="202"/>
      <c r="AGG72" s="202"/>
      <c r="AGH72" s="202"/>
      <c r="AGI72" s="202"/>
      <c r="AGJ72" s="202"/>
      <c r="AGK72" s="202"/>
      <c r="AGL72" s="202"/>
      <c r="AGM72" s="202"/>
      <c r="AGN72" s="202"/>
      <c r="AGO72" s="202"/>
      <c r="AGP72" s="202"/>
      <c r="AGQ72" s="202"/>
      <c r="AGR72" s="202"/>
      <c r="AGS72" s="202"/>
      <c r="AGT72" s="202"/>
      <c r="AGU72" s="202"/>
      <c r="AGV72" s="202"/>
      <c r="AGW72" s="202"/>
      <c r="AGX72" s="202"/>
      <c r="AGY72" s="202"/>
      <c r="AGZ72" s="202"/>
      <c r="AHA72" s="202"/>
      <c r="AHB72" s="202"/>
      <c r="AHC72" s="202"/>
      <c r="AHD72" s="202"/>
      <c r="AHE72" s="202"/>
      <c r="AHF72" s="202"/>
      <c r="AHG72" s="202"/>
      <c r="AHH72" s="202"/>
      <c r="AHI72" s="202"/>
      <c r="AHJ72" s="202"/>
      <c r="AHK72" s="202"/>
      <c r="AHL72" s="202"/>
      <c r="AHM72" s="202"/>
      <c r="AHN72" s="202"/>
      <c r="AHO72" s="202"/>
      <c r="AHP72" s="202"/>
      <c r="AHQ72" s="202"/>
      <c r="AHR72" s="202"/>
      <c r="AHS72" s="202"/>
      <c r="AHT72" s="202"/>
      <c r="AHU72" s="202"/>
      <c r="AHV72" s="202"/>
      <c r="AHW72" s="202"/>
      <c r="AHX72" s="202"/>
      <c r="AHY72" s="202"/>
      <c r="AHZ72" s="202"/>
      <c r="AIA72" s="202"/>
      <c r="AIB72" s="202"/>
      <c r="AIC72" s="202"/>
      <c r="AID72" s="202"/>
      <c r="AIE72" s="202"/>
      <c r="AIF72" s="202"/>
      <c r="AIG72" s="202"/>
      <c r="AIH72" s="202"/>
      <c r="AII72" s="202"/>
      <c r="AIJ72" s="202"/>
      <c r="AIK72" s="202"/>
      <c r="AIL72" s="202"/>
      <c r="AIM72" s="202"/>
      <c r="AIN72" s="202"/>
      <c r="AIO72" s="202"/>
      <c r="AIP72" s="202"/>
      <c r="AIQ72" s="202"/>
      <c r="AIR72" s="202"/>
      <c r="AIS72" s="202"/>
      <c r="AIT72" s="202"/>
      <c r="AIU72" s="202"/>
      <c r="AIV72" s="202"/>
      <c r="AIW72" s="202"/>
      <c r="AIX72" s="202"/>
      <c r="AIY72" s="202"/>
      <c r="AIZ72" s="202"/>
      <c r="AJA72" s="202"/>
      <c r="AJB72" s="202"/>
      <c r="AJC72" s="202"/>
      <c r="AJD72" s="202"/>
      <c r="AJE72" s="202"/>
      <c r="AJF72" s="202"/>
      <c r="AJG72" s="202"/>
      <c r="AJH72" s="202"/>
      <c r="AJI72" s="202"/>
      <c r="AJJ72" s="202"/>
      <c r="AJK72" s="202"/>
      <c r="AJL72" s="202"/>
      <c r="AJM72" s="202"/>
      <c r="AJN72" s="202"/>
      <c r="AJO72" s="202"/>
      <c r="AJP72" s="202"/>
      <c r="AJQ72" s="202"/>
      <c r="AJR72" s="202"/>
      <c r="AJS72" s="202"/>
      <c r="AJT72" s="202"/>
      <c r="AJU72" s="202"/>
      <c r="AJV72" s="202"/>
      <c r="AJW72" s="202"/>
      <c r="AJX72" s="202"/>
      <c r="AJY72" s="202"/>
      <c r="AJZ72" s="202"/>
      <c r="AKA72" s="202"/>
      <c r="AKB72" s="202"/>
      <c r="AKC72" s="202"/>
      <c r="AKD72" s="202"/>
      <c r="AKE72" s="202"/>
      <c r="AKF72" s="202"/>
      <c r="AKG72" s="202"/>
      <c r="AKH72" s="202"/>
      <c r="AKI72" s="202"/>
      <c r="AKJ72" s="202"/>
      <c r="AKK72" s="202"/>
      <c r="AKL72" s="202"/>
      <c r="AKM72" s="202"/>
      <c r="AKN72" s="202"/>
      <c r="AKO72" s="202"/>
      <c r="AKP72" s="202"/>
      <c r="AKQ72" s="202"/>
      <c r="AKR72" s="202"/>
      <c r="AKS72" s="202"/>
      <c r="AKT72" s="202"/>
      <c r="AKU72" s="202"/>
      <c r="AKV72" s="202"/>
      <c r="AKW72" s="202"/>
      <c r="AKX72" s="202"/>
      <c r="AKY72" s="202"/>
      <c r="AKZ72" s="202"/>
      <c r="ALA72" s="202"/>
      <c r="ALB72" s="202"/>
      <c r="ALC72" s="202"/>
      <c r="ALD72" s="202"/>
      <c r="ALE72" s="202"/>
      <c r="ALF72" s="202"/>
      <c r="ALG72" s="202"/>
      <c r="ALH72" s="202"/>
      <c r="ALI72" s="202"/>
      <c r="ALJ72" s="202"/>
      <c r="ALK72" s="202"/>
      <c r="ALL72" s="202"/>
      <c r="ALM72" s="202"/>
      <c r="ALN72" s="202"/>
      <c r="ALO72" s="202"/>
      <c r="ALP72" s="202"/>
      <c r="ALQ72" s="202"/>
      <c r="ALR72" s="202"/>
      <c r="ALS72" s="202"/>
      <c r="ALT72" s="202"/>
      <c r="ALU72" s="202"/>
      <c r="ALV72" s="202"/>
      <c r="ALW72" s="202"/>
      <c r="ALX72" s="202"/>
      <c r="ALY72" s="202"/>
      <c r="ALZ72" s="202"/>
      <c r="AMA72" s="202"/>
      <c r="AMB72" s="202"/>
      <c r="AMC72" s="202"/>
      <c r="AMD72" s="202"/>
      <c r="AME72" s="202"/>
      <c r="AMF72" s="202"/>
      <c r="AMG72" s="202"/>
      <c r="AMH72" s="202"/>
      <c r="AMI72" s="202"/>
      <c r="AMJ72" s="202"/>
      <c r="AMK72" s="202"/>
      <c r="AML72" s="202"/>
    </row>
    <row r="73" spans="1:1026" s="149" customFormat="1">
      <c r="A73" s="202" t="str">
        <f t="shared" ref="A73:A77" si="25">CONCATENATE(I73,".",K73)</f>
        <v>LOAN.CA_RECEIVED</v>
      </c>
      <c r="B73" s="156">
        <f t="shared" si="22"/>
        <v>110069</v>
      </c>
      <c r="C73" s="203">
        <v>0</v>
      </c>
      <c r="D73" s="203">
        <v>1</v>
      </c>
      <c r="E73" s="203">
        <f t="shared" si="21"/>
        <v>100000</v>
      </c>
      <c r="F73" s="203">
        <v>100000</v>
      </c>
      <c r="G73" s="203" t="s">
        <v>34</v>
      </c>
      <c r="H73" s="203">
        <v>100000</v>
      </c>
      <c r="I73" s="202" t="s">
        <v>505</v>
      </c>
      <c r="J73" s="203">
        <f>VLOOKUP(I73,T_FSM_TYPE!$A:$B,2,0)</f>
        <v>110000</v>
      </c>
      <c r="K73" s="150" t="s">
        <v>713</v>
      </c>
      <c r="L73" s="202" t="s">
        <v>37</v>
      </c>
      <c r="M73" s="220" t="s">
        <v>713</v>
      </c>
      <c r="N73" s="192" t="str">
        <f t="shared" si="14"/>
        <v>INSERT INTO T_FSM_STATE VALUES(110069, 0, 1, 100000, 100000, GETDATE(), 100000, 110000, 'CA_RECEIVED', '?' ,'CA_RECEIVED')</v>
      </c>
      <c r="O73" s="202"/>
      <c r="P73" s="202"/>
      <c r="Q73" s="202"/>
      <c r="R73" s="202"/>
      <c r="S73" s="202"/>
      <c r="T73" s="202"/>
      <c r="U73" s="202"/>
      <c r="V73" s="202"/>
      <c r="W73" s="202"/>
      <c r="X73" s="202"/>
      <c r="Y73" s="202"/>
      <c r="Z73" s="202"/>
      <c r="AA73" s="202"/>
      <c r="AB73" s="202"/>
      <c r="AC73" s="202"/>
      <c r="AD73" s="202"/>
      <c r="AE73" s="202"/>
      <c r="AF73" s="202"/>
      <c r="AG73" s="202"/>
      <c r="AH73" s="202"/>
      <c r="AI73" s="202"/>
      <c r="AJ73" s="202"/>
      <c r="AK73" s="202"/>
      <c r="AL73" s="202"/>
      <c r="AM73" s="202"/>
      <c r="AN73" s="202"/>
      <c r="AO73" s="202"/>
      <c r="AP73" s="202"/>
      <c r="AQ73" s="202"/>
      <c r="AR73" s="202"/>
      <c r="AS73" s="202"/>
      <c r="AT73" s="202"/>
      <c r="AU73" s="202"/>
      <c r="AV73" s="202"/>
      <c r="AW73" s="202"/>
      <c r="AX73" s="202"/>
      <c r="AY73" s="202"/>
      <c r="AZ73" s="202"/>
      <c r="BA73" s="202"/>
      <c r="BB73" s="202"/>
      <c r="BC73" s="202"/>
      <c r="BD73" s="202"/>
      <c r="BE73" s="202"/>
      <c r="BF73" s="202"/>
      <c r="BG73" s="202"/>
      <c r="BH73" s="202"/>
      <c r="BI73" s="202"/>
      <c r="BJ73" s="202"/>
      <c r="BK73" s="202"/>
      <c r="BL73" s="202"/>
      <c r="BM73" s="202"/>
      <c r="BN73" s="202"/>
      <c r="BO73" s="202"/>
      <c r="BP73" s="202"/>
      <c r="BQ73" s="202"/>
      <c r="BR73" s="202"/>
      <c r="BS73" s="202"/>
      <c r="BT73" s="202"/>
      <c r="BU73" s="202"/>
      <c r="BV73" s="202"/>
      <c r="BW73" s="202"/>
      <c r="BX73" s="202"/>
      <c r="BY73" s="202"/>
      <c r="BZ73" s="202"/>
      <c r="CA73" s="202"/>
      <c r="CB73" s="202"/>
      <c r="CC73" s="202"/>
      <c r="CD73" s="202"/>
      <c r="CE73" s="202"/>
      <c r="CF73" s="202"/>
      <c r="CG73" s="202"/>
      <c r="CH73" s="202"/>
      <c r="CI73" s="202"/>
      <c r="CJ73" s="202"/>
      <c r="CK73" s="202"/>
      <c r="CL73" s="202"/>
      <c r="CM73" s="202"/>
      <c r="CN73" s="202"/>
      <c r="CO73" s="202"/>
      <c r="CP73" s="202"/>
      <c r="CQ73" s="202"/>
      <c r="CR73" s="202"/>
      <c r="CS73" s="202"/>
      <c r="CT73" s="202"/>
      <c r="CU73" s="202"/>
      <c r="CV73" s="202"/>
      <c r="CW73" s="202"/>
      <c r="CX73" s="202"/>
      <c r="CY73" s="202"/>
      <c r="CZ73" s="202"/>
      <c r="DA73" s="202"/>
      <c r="DB73" s="202"/>
      <c r="DC73" s="202"/>
      <c r="DD73" s="202"/>
      <c r="DE73" s="202"/>
      <c r="DF73" s="202"/>
      <c r="DG73" s="202"/>
      <c r="DH73" s="202"/>
      <c r="DI73" s="202"/>
      <c r="DJ73" s="202"/>
      <c r="DK73" s="202"/>
      <c r="DL73" s="202"/>
      <c r="DM73" s="202"/>
      <c r="DN73" s="202"/>
      <c r="DO73" s="202"/>
      <c r="DP73" s="202"/>
      <c r="DQ73" s="202"/>
      <c r="DR73" s="202"/>
      <c r="DS73" s="202"/>
      <c r="DT73" s="202"/>
      <c r="DU73" s="202"/>
      <c r="DV73" s="202"/>
      <c r="DW73" s="202"/>
      <c r="DX73" s="202"/>
      <c r="DY73" s="202"/>
      <c r="DZ73" s="202"/>
      <c r="EA73" s="202"/>
      <c r="EB73" s="202"/>
      <c r="EC73" s="202"/>
      <c r="ED73" s="202"/>
      <c r="EE73" s="202"/>
      <c r="EF73" s="202"/>
      <c r="EG73" s="202"/>
      <c r="EH73" s="202"/>
      <c r="EI73" s="202"/>
      <c r="EJ73" s="202"/>
      <c r="EK73" s="202"/>
      <c r="EL73" s="202"/>
      <c r="EM73" s="202"/>
      <c r="EN73" s="202"/>
      <c r="EO73" s="202"/>
      <c r="EP73" s="202"/>
      <c r="EQ73" s="202"/>
      <c r="ER73" s="202"/>
      <c r="ES73" s="202"/>
      <c r="ET73" s="202"/>
      <c r="EU73" s="202"/>
      <c r="EV73" s="202"/>
      <c r="EW73" s="202"/>
      <c r="EX73" s="202"/>
      <c r="EY73" s="202"/>
      <c r="EZ73" s="202"/>
      <c r="FA73" s="202"/>
      <c r="FB73" s="202"/>
      <c r="FC73" s="202"/>
      <c r="FD73" s="202"/>
      <c r="FE73" s="202"/>
      <c r="FF73" s="202"/>
      <c r="FG73" s="202"/>
      <c r="FH73" s="202"/>
      <c r="FI73" s="202"/>
      <c r="FJ73" s="202"/>
      <c r="FK73" s="202"/>
      <c r="FL73" s="202"/>
      <c r="FM73" s="202"/>
      <c r="FN73" s="202"/>
      <c r="FO73" s="202"/>
      <c r="FP73" s="202"/>
      <c r="FQ73" s="202"/>
      <c r="FR73" s="202"/>
      <c r="FS73" s="202"/>
      <c r="FT73" s="202"/>
      <c r="FU73" s="202"/>
      <c r="FV73" s="202"/>
      <c r="FW73" s="202"/>
      <c r="FX73" s="202"/>
      <c r="FY73" s="202"/>
      <c r="FZ73" s="202"/>
      <c r="GA73" s="202"/>
      <c r="GB73" s="202"/>
      <c r="GC73" s="202"/>
      <c r="GD73" s="202"/>
      <c r="GE73" s="202"/>
      <c r="GF73" s="202"/>
      <c r="GG73" s="202"/>
      <c r="GH73" s="202"/>
      <c r="GI73" s="202"/>
      <c r="GJ73" s="202"/>
      <c r="GK73" s="202"/>
      <c r="GL73" s="202"/>
      <c r="GM73" s="202"/>
      <c r="GN73" s="202"/>
      <c r="GO73" s="202"/>
      <c r="GP73" s="202"/>
      <c r="GQ73" s="202"/>
      <c r="GR73" s="202"/>
      <c r="GS73" s="202"/>
      <c r="GT73" s="202"/>
      <c r="GU73" s="202"/>
      <c r="GV73" s="202"/>
      <c r="GW73" s="202"/>
      <c r="GX73" s="202"/>
      <c r="GY73" s="202"/>
      <c r="GZ73" s="202"/>
      <c r="HA73" s="202"/>
      <c r="HB73" s="202"/>
      <c r="HC73" s="202"/>
      <c r="HD73" s="202"/>
      <c r="HE73" s="202"/>
      <c r="HF73" s="202"/>
      <c r="HG73" s="202"/>
      <c r="HH73" s="202"/>
      <c r="HI73" s="202"/>
      <c r="HJ73" s="202"/>
      <c r="HK73" s="202"/>
      <c r="HL73" s="202"/>
      <c r="HM73" s="202"/>
      <c r="HN73" s="202"/>
      <c r="HO73" s="202"/>
      <c r="HP73" s="202"/>
      <c r="HQ73" s="202"/>
      <c r="HR73" s="202"/>
      <c r="HS73" s="202"/>
      <c r="HT73" s="202"/>
      <c r="HU73" s="202"/>
      <c r="HV73" s="202"/>
      <c r="HW73" s="202"/>
      <c r="HX73" s="202"/>
      <c r="HY73" s="202"/>
      <c r="HZ73" s="202"/>
      <c r="IA73" s="202"/>
      <c r="IB73" s="202"/>
      <c r="IC73" s="202"/>
      <c r="ID73" s="202"/>
      <c r="IE73" s="202"/>
      <c r="IF73" s="202"/>
      <c r="IG73" s="202"/>
      <c r="IH73" s="202"/>
      <c r="II73" s="202"/>
      <c r="IJ73" s="202"/>
      <c r="IK73" s="202"/>
      <c r="IL73" s="202"/>
      <c r="IM73" s="202"/>
      <c r="IN73" s="202"/>
      <c r="IO73" s="202"/>
      <c r="IP73" s="202"/>
      <c r="IQ73" s="202"/>
      <c r="IR73" s="202"/>
      <c r="IS73" s="202"/>
      <c r="IT73" s="202"/>
      <c r="IU73" s="202"/>
      <c r="IV73" s="202"/>
      <c r="IW73" s="202"/>
      <c r="IX73" s="202"/>
      <c r="IY73" s="202"/>
      <c r="IZ73" s="202"/>
      <c r="JA73" s="202"/>
      <c r="JB73" s="202"/>
      <c r="JC73" s="202"/>
      <c r="JD73" s="202"/>
      <c r="JE73" s="202"/>
      <c r="JF73" s="202"/>
      <c r="JG73" s="202"/>
      <c r="JH73" s="202"/>
      <c r="JI73" s="202"/>
      <c r="JJ73" s="202"/>
      <c r="JK73" s="202"/>
      <c r="JL73" s="202"/>
      <c r="JM73" s="202"/>
      <c r="JN73" s="202"/>
      <c r="JO73" s="202"/>
      <c r="JP73" s="202"/>
      <c r="JQ73" s="202"/>
      <c r="JR73" s="202"/>
      <c r="JS73" s="202"/>
      <c r="JT73" s="202"/>
      <c r="JU73" s="202"/>
      <c r="JV73" s="202"/>
      <c r="JW73" s="202"/>
      <c r="JX73" s="202"/>
      <c r="JY73" s="202"/>
      <c r="JZ73" s="202"/>
      <c r="KA73" s="202"/>
      <c r="KB73" s="202"/>
      <c r="KC73" s="202"/>
      <c r="KD73" s="202"/>
      <c r="KE73" s="202"/>
      <c r="KF73" s="202"/>
      <c r="KG73" s="202"/>
      <c r="KH73" s="202"/>
      <c r="KI73" s="202"/>
      <c r="KJ73" s="202"/>
      <c r="KK73" s="202"/>
      <c r="KL73" s="202"/>
      <c r="KM73" s="202"/>
      <c r="KN73" s="202"/>
      <c r="KO73" s="202"/>
      <c r="KP73" s="202"/>
      <c r="KQ73" s="202"/>
      <c r="KR73" s="202"/>
      <c r="KS73" s="202"/>
      <c r="KT73" s="202"/>
      <c r="KU73" s="202"/>
      <c r="KV73" s="202"/>
      <c r="KW73" s="202"/>
      <c r="KX73" s="202"/>
      <c r="KY73" s="202"/>
      <c r="KZ73" s="202"/>
      <c r="LA73" s="202"/>
      <c r="LB73" s="202"/>
      <c r="LC73" s="202"/>
      <c r="LD73" s="202"/>
      <c r="LE73" s="202"/>
      <c r="LF73" s="202"/>
      <c r="LG73" s="202"/>
      <c r="LH73" s="202"/>
      <c r="LI73" s="202"/>
      <c r="LJ73" s="202"/>
      <c r="LK73" s="202"/>
      <c r="LL73" s="202"/>
      <c r="LM73" s="202"/>
      <c r="LN73" s="202"/>
      <c r="LO73" s="202"/>
      <c r="LP73" s="202"/>
      <c r="LQ73" s="202"/>
      <c r="LR73" s="202"/>
      <c r="LS73" s="202"/>
      <c r="LT73" s="202"/>
      <c r="LU73" s="202"/>
      <c r="LV73" s="202"/>
      <c r="LW73" s="202"/>
      <c r="LX73" s="202"/>
      <c r="LY73" s="202"/>
      <c r="LZ73" s="202"/>
      <c r="MA73" s="202"/>
      <c r="MB73" s="202"/>
      <c r="MC73" s="202"/>
      <c r="MD73" s="202"/>
      <c r="ME73" s="202"/>
      <c r="MF73" s="202"/>
      <c r="MG73" s="202"/>
      <c r="MH73" s="202"/>
      <c r="MI73" s="202"/>
      <c r="MJ73" s="202"/>
      <c r="MK73" s="202"/>
      <c r="ML73" s="202"/>
      <c r="MM73" s="202"/>
      <c r="MN73" s="202"/>
      <c r="MO73" s="202"/>
      <c r="MP73" s="202"/>
      <c r="MQ73" s="202"/>
      <c r="MR73" s="202"/>
      <c r="MS73" s="202"/>
      <c r="MT73" s="202"/>
      <c r="MU73" s="202"/>
      <c r="MV73" s="202"/>
      <c r="MW73" s="202"/>
      <c r="MX73" s="202"/>
      <c r="MY73" s="202"/>
      <c r="MZ73" s="202"/>
      <c r="NA73" s="202"/>
      <c r="NB73" s="202"/>
      <c r="NC73" s="202"/>
      <c r="ND73" s="202"/>
      <c r="NE73" s="202"/>
      <c r="NF73" s="202"/>
      <c r="NG73" s="202"/>
      <c r="NH73" s="202"/>
      <c r="NI73" s="202"/>
      <c r="NJ73" s="202"/>
      <c r="NK73" s="202"/>
      <c r="NL73" s="202"/>
      <c r="NM73" s="202"/>
      <c r="NN73" s="202"/>
      <c r="NO73" s="202"/>
      <c r="NP73" s="202"/>
      <c r="NQ73" s="202"/>
      <c r="NR73" s="202"/>
      <c r="NS73" s="202"/>
      <c r="NT73" s="202"/>
      <c r="NU73" s="202"/>
      <c r="NV73" s="202"/>
      <c r="NW73" s="202"/>
      <c r="NX73" s="202"/>
      <c r="NY73" s="202"/>
      <c r="NZ73" s="202"/>
      <c r="OA73" s="202"/>
      <c r="OB73" s="202"/>
      <c r="OC73" s="202"/>
      <c r="OD73" s="202"/>
      <c r="OE73" s="202"/>
      <c r="OF73" s="202"/>
      <c r="OG73" s="202"/>
      <c r="OH73" s="202"/>
      <c r="OI73" s="202"/>
      <c r="OJ73" s="202"/>
      <c r="OK73" s="202"/>
      <c r="OL73" s="202"/>
      <c r="OM73" s="202"/>
      <c r="ON73" s="202"/>
      <c r="OO73" s="202"/>
      <c r="OP73" s="202"/>
      <c r="OQ73" s="202"/>
      <c r="OR73" s="202"/>
      <c r="OS73" s="202"/>
      <c r="OT73" s="202"/>
      <c r="OU73" s="202"/>
      <c r="OV73" s="202"/>
      <c r="OW73" s="202"/>
      <c r="OX73" s="202"/>
      <c r="OY73" s="202"/>
      <c r="OZ73" s="202"/>
      <c r="PA73" s="202"/>
      <c r="PB73" s="202"/>
      <c r="PC73" s="202"/>
      <c r="PD73" s="202"/>
      <c r="PE73" s="202"/>
      <c r="PF73" s="202"/>
      <c r="PG73" s="202"/>
      <c r="PH73" s="202"/>
      <c r="PI73" s="202"/>
      <c r="PJ73" s="202"/>
      <c r="PK73" s="202"/>
      <c r="PL73" s="202"/>
      <c r="PM73" s="202"/>
      <c r="PN73" s="202"/>
      <c r="PO73" s="202"/>
      <c r="PP73" s="202"/>
      <c r="PQ73" s="202"/>
      <c r="PR73" s="202"/>
      <c r="PS73" s="202"/>
      <c r="PT73" s="202"/>
      <c r="PU73" s="202"/>
      <c r="PV73" s="202"/>
      <c r="PW73" s="202"/>
      <c r="PX73" s="202"/>
      <c r="PY73" s="202"/>
      <c r="PZ73" s="202"/>
      <c r="QA73" s="202"/>
      <c r="QB73" s="202"/>
      <c r="QC73" s="202"/>
      <c r="QD73" s="202"/>
      <c r="QE73" s="202"/>
      <c r="QF73" s="202"/>
      <c r="QG73" s="202"/>
      <c r="QH73" s="202"/>
      <c r="QI73" s="202"/>
      <c r="QJ73" s="202"/>
      <c r="QK73" s="202"/>
      <c r="QL73" s="202"/>
      <c r="QM73" s="202"/>
      <c r="QN73" s="202"/>
      <c r="QO73" s="202"/>
      <c r="QP73" s="202"/>
      <c r="QQ73" s="202"/>
      <c r="QR73" s="202"/>
      <c r="QS73" s="202"/>
      <c r="QT73" s="202"/>
      <c r="QU73" s="202"/>
      <c r="QV73" s="202"/>
      <c r="QW73" s="202"/>
      <c r="QX73" s="202"/>
      <c r="QY73" s="202"/>
      <c r="QZ73" s="202"/>
      <c r="RA73" s="202"/>
      <c r="RB73" s="202"/>
      <c r="RC73" s="202"/>
      <c r="RD73" s="202"/>
      <c r="RE73" s="202"/>
      <c r="RF73" s="202"/>
      <c r="RG73" s="202"/>
      <c r="RH73" s="202"/>
      <c r="RI73" s="202"/>
      <c r="RJ73" s="202"/>
      <c r="RK73" s="202"/>
      <c r="RL73" s="202"/>
      <c r="RM73" s="202"/>
      <c r="RN73" s="202"/>
      <c r="RO73" s="202"/>
      <c r="RP73" s="202"/>
      <c r="RQ73" s="202"/>
      <c r="RR73" s="202"/>
      <c r="RS73" s="202"/>
      <c r="RT73" s="202"/>
      <c r="RU73" s="202"/>
      <c r="RV73" s="202"/>
      <c r="RW73" s="202"/>
      <c r="RX73" s="202"/>
      <c r="RY73" s="202"/>
      <c r="RZ73" s="202"/>
      <c r="SA73" s="202"/>
      <c r="SB73" s="202"/>
      <c r="SC73" s="202"/>
      <c r="SD73" s="202"/>
      <c r="SE73" s="202"/>
      <c r="SF73" s="202"/>
      <c r="SG73" s="202"/>
      <c r="SH73" s="202"/>
      <c r="SI73" s="202"/>
      <c r="SJ73" s="202"/>
      <c r="SK73" s="202"/>
      <c r="SL73" s="202"/>
      <c r="SM73" s="202"/>
      <c r="SN73" s="202"/>
      <c r="SO73" s="202"/>
      <c r="SP73" s="202"/>
      <c r="SQ73" s="202"/>
      <c r="SR73" s="202"/>
      <c r="SS73" s="202"/>
      <c r="ST73" s="202"/>
      <c r="SU73" s="202"/>
      <c r="SV73" s="202"/>
      <c r="SW73" s="202"/>
      <c r="SX73" s="202"/>
      <c r="SY73" s="202"/>
      <c r="SZ73" s="202"/>
      <c r="TA73" s="202"/>
      <c r="TB73" s="202"/>
      <c r="TC73" s="202"/>
      <c r="TD73" s="202"/>
      <c r="TE73" s="202"/>
      <c r="TF73" s="202"/>
      <c r="TG73" s="202"/>
      <c r="TH73" s="202"/>
      <c r="TI73" s="202"/>
      <c r="TJ73" s="202"/>
      <c r="TK73" s="202"/>
      <c r="TL73" s="202"/>
      <c r="TM73" s="202"/>
      <c r="TN73" s="202"/>
      <c r="TO73" s="202"/>
      <c r="TP73" s="202"/>
      <c r="TQ73" s="202"/>
      <c r="TR73" s="202"/>
      <c r="TS73" s="202"/>
      <c r="TT73" s="202"/>
      <c r="TU73" s="202"/>
      <c r="TV73" s="202"/>
      <c r="TW73" s="202"/>
      <c r="TX73" s="202"/>
      <c r="TY73" s="202"/>
      <c r="TZ73" s="202"/>
      <c r="UA73" s="202"/>
      <c r="UB73" s="202"/>
      <c r="UC73" s="202"/>
      <c r="UD73" s="202"/>
      <c r="UE73" s="202"/>
      <c r="UF73" s="202"/>
      <c r="UG73" s="202"/>
      <c r="UH73" s="202"/>
      <c r="UI73" s="202"/>
      <c r="UJ73" s="202"/>
      <c r="UK73" s="202"/>
      <c r="UL73" s="202"/>
      <c r="UM73" s="202"/>
      <c r="UN73" s="202"/>
      <c r="UO73" s="202"/>
      <c r="UP73" s="202"/>
      <c r="UQ73" s="202"/>
      <c r="UR73" s="202"/>
      <c r="US73" s="202"/>
      <c r="UT73" s="202"/>
      <c r="UU73" s="202"/>
      <c r="UV73" s="202"/>
      <c r="UW73" s="202"/>
      <c r="UX73" s="202"/>
      <c r="UY73" s="202"/>
      <c r="UZ73" s="202"/>
      <c r="VA73" s="202"/>
      <c r="VB73" s="202"/>
      <c r="VC73" s="202"/>
      <c r="VD73" s="202"/>
      <c r="VE73" s="202"/>
      <c r="VF73" s="202"/>
      <c r="VG73" s="202"/>
      <c r="VH73" s="202"/>
      <c r="VI73" s="202"/>
      <c r="VJ73" s="202"/>
      <c r="VK73" s="202"/>
      <c r="VL73" s="202"/>
      <c r="VM73" s="202"/>
      <c r="VN73" s="202"/>
      <c r="VO73" s="202"/>
      <c r="VP73" s="202"/>
      <c r="VQ73" s="202"/>
      <c r="VR73" s="202"/>
      <c r="VS73" s="202"/>
      <c r="VT73" s="202"/>
      <c r="VU73" s="202"/>
      <c r="VV73" s="202"/>
      <c r="VW73" s="202"/>
      <c r="VX73" s="202"/>
      <c r="VY73" s="202"/>
      <c r="VZ73" s="202"/>
      <c r="WA73" s="202"/>
      <c r="WB73" s="202"/>
      <c r="WC73" s="202"/>
      <c r="WD73" s="202"/>
      <c r="WE73" s="202"/>
      <c r="WF73" s="202"/>
      <c r="WG73" s="202"/>
      <c r="WH73" s="202"/>
      <c r="WI73" s="202"/>
      <c r="WJ73" s="202"/>
      <c r="WK73" s="202"/>
      <c r="WL73" s="202"/>
      <c r="WM73" s="202"/>
      <c r="WN73" s="202"/>
      <c r="WO73" s="202"/>
      <c r="WP73" s="202"/>
      <c r="WQ73" s="202"/>
      <c r="WR73" s="202"/>
      <c r="WS73" s="202"/>
      <c r="WT73" s="202"/>
      <c r="WU73" s="202"/>
      <c r="WV73" s="202"/>
      <c r="WW73" s="202"/>
      <c r="WX73" s="202"/>
      <c r="WY73" s="202"/>
      <c r="WZ73" s="202"/>
      <c r="XA73" s="202"/>
      <c r="XB73" s="202"/>
      <c r="XC73" s="202"/>
      <c r="XD73" s="202"/>
      <c r="XE73" s="202"/>
      <c r="XF73" s="202"/>
      <c r="XG73" s="202"/>
      <c r="XH73" s="202"/>
      <c r="XI73" s="202"/>
      <c r="XJ73" s="202"/>
      <c r="XK73" s="202"/>
      <c r="XL73" s="202"/>
      <c r="XM73" s="202"/>
      <c r="XN73" s="202"/>
      <c r="XO73" s="202"/>
      <c r="XP73" s="202"/>
      <c r="XQ73" s="202"/>
      <c r="XR73" s="202"/>
      <c r="XS73" s="202"/>
      <c r="XT73" s="202"/>
      <c r="XU73" s="202"/>
      <c r="XV73" s="202"/>
      <c r="XW73" s="202"/>
      <c r="XX73" s="202"/>
      <c r="XY73" s="202"/>
      <c r="XZ73" s="202"/>
      <c r="YA73" s="202"/>
      <c r="YB73" s="202"/>
      <c r="YC73" s="202"/>
      <c r="YD73" s="202"/>
      <c r="YE73" s="202"/>
      <c r="YF73" s="202"/>
      <c r="YG73" s="202"/>
      <c r="YH73" s="202"/>
      <c r="YI73" s="202"/>
      <c r="YJ73" s="202"/>
      <c r="YK73" s="202"/>
      <c r="YL73" s="202"/>
      <c r="YM73" s="202"/>
      <c r="YN73" s="202"/>
      <c r="YO73" s="202"/>
      <c r="YP73" s="202"/>
      <c r="YQ73" s="202"/>
      <c r="YR73" s="202"/>
      <c r="YS73" s="202"/>
      <c r="YT73" s="202"/>
      <c r="YU73" s="202"/>
      <c r="YV73" s="202"/>
      <c r="YW73" s="202"/>
      <c r="YX73" s="202"/>
      <c r="YY73" s="202"/>
      <c r="YZ73" s="202"/>
      <c r="ZA73" s="202"/>
      <c r="ZB73" s="202"/>
      <c r="ZC73" s="202"/>
      <c r="ZD73" s="202"/>
      <c r="ZE73" s="202"/>
      <c r="ZF73" s="202"/>
      <c r="ZG73" s="202"/>
      <c r="ZH73" s="202"/>
      <c r="ZI73" s="202"/>
      <c r="ZJ73" s="202"/>
      <c r="ZK73" s="202"/>
      <c r="ZL73" s="202"/>
      <c r="ZM73" s="202"/>
      <c r="ZN73" s="202"/>
      <c r="ZO73" s="202"/>
      <c r="ZP73" s="202"/>
      <c r="ZQ73" s="202"/>
      <c r="ZR73" s="202"/>
      <c r="ZS73" s="202"/>
      <c r="ZT73" s="202"/>
      <c r="ZU73" s="202"/>
      <c r="ZV73" s="202"/>
      <c r="ZW73" s="202"/>
      <c r="ZX73" s="202"/>
      <c r="ZY73" s="202"/>
      <c r="ZZ73" s="202"/>
      <c r="AAA73" s="202"/>
      <c r="AAB73" s="202"/>
      <c r="AAC73" s="202"/>
      <c r="AAD73" s="202"/>
      <c r="AAE73" s="202"/>
      <c r="AAF73" s="202"/>
      <c r="AAG73" s="202"/>
      <c r="AAH73" s="202"/>
      <c r="AAI73" s="202"/>
      <c r="AAJ73" s="202"/>
      <c r="AAK73" s="202"/>
      <c r="AAL73" s="202"/>
      <c r="AAM73" s="202"/>
      <c r="AAN73" s="202"/>
      <c r="AAO73" s="202"/>
      <c r="AAP73" s="202"/>
      <c r="AAQ73" s="202"/>
      <c r="AAR73" s="202"/>
      <c r="AAS73" s="202"/>
      <c r="AAT73" s="202"/>
      <c r="AAU73" s="202"/>
      <c r="AAV73" s="202"/>
      <c r="AAW73" s="202"/>
      <c r="AAX73" s="202"/>
      <c r="AAY73" s="202"/>
      <c r="AAZ73" s="202"/>
      <c r="ABA73" s="202"/>
      <c r="ABB73" s="202"/>
      <c r="ABC73" s="202"/>
      <c r="ABD73" s="202"/>
      <c r="ABE73" s="202"/>
      <c r="ABF73" s="202"/>
      <c r="ABG73" s="202"/>
      <c r="ABH73" s="202"/>
      <c r="ABI73" s="202"/>
      <c r="ABJ73" s="202"/>
      <c r="ABK73" s="202"/>
      <c r="ABL73" s="202"/>
      <c r="ABM73" s="202"/>
      <c r="ABN73" s="202"/>
      <c r="ABO73" s="202"/>
      <c r="ABP73" s="202"/>
      <c r="ABQ73" s="202"/>
      <c r="ABR73" s="202"/>
      <c r="ABS73" s="202"/>
      <c r="ABT73" s="202"/>
      <c r="ABU73" s="202"/>
      <c r="ABV73" s="202"/>
      <c r="ABW73" s="202"/>
      <c r="ABX73" s="202"/>
      <c r="ABY73" s="202"/>
      <c r="ABZ73" s="202"/>
      <c r="ACA73" s="202"/>
      <c r="ACB73" s="202"/>
      <c r="ACC73" s="202"/>
      <c r="ACD73" s="202"/>
      <c r="ACE73" s="202"/>
      <c r="ACF73" s="202"/>
      <c r="ACG73" s="202"/>
      <c r="ACH73" s="202"/>
      <c r="ACI73" s="202"/>
      <c r="ACJ73" s="202"/>
      <c r="ACK73" s="202"/>
      <c r="ACL73" s="202"/>
      <c r="ACM73" s="202"/>
      <c r="ACN73" s="202"/>
      <c r="ACO73" s="202"/>
      <c r="ACP73" s="202"/>
      <c r="ACQ73" s="202"/>
      <c r="ACR73" s="202"/>
      <c r="ACS73" s="202"/>
      <c r="ACT73" s="202"/>
      <c r="ACU73" s="202"/>
      <c r="ACV73" s="202"/>
      <c r="ACW73" s="202"/>
      <c r="ACX73" s="202"/>
      <c r="ACY73" s="202"/>
      <c r="ACZ73" s="202"/>
      <c r="ADA73" s="202"/>
      <c r="ADB73" s="202"/>
      <c r="ADC73" s="202"/>
      <c r="ADD73" s="202"/>
      <c r="ADE73" s="202"/>
      <c r="ADF73" s="202"/>
      <c r="ADG73" s="202"/>
      <c r="ADH73" s="202"/>
      <c r="ADI73" s="202"/>
      <c r="ADJ73" s="202"/>
      <c r="ADK73" s="202"/>
      <c r="ADL73" s="202"/>
      <c r="ADM73" s="202"/>
      <c r="ADN73" s="202"/>
      <c r="ADO73" s="202"/>
      <c r="ADP73" s="202"/>
      <c r="ADQ73" s="202"/>
      <c r="ADR73" s="202"/>
      <c r="ADS73" s="202"/>
      <c r="ADT73" s="202"/>
      <c r="ADU73" s="202"/>
      <c r="ADV73" s="202"/>
      <c r="ADW73" s="202"/>
      <c r="ADX73" s="202"/>
      <c r="ADY73" s="202"/>
      <c r="ADZ73" s="202"/>
      <c r="AEA73" s="202"/>
      <c r="AEB73" s="202"/>
      <c r="AEC73" s="202"/>
      <c r="AED73" s="202"/>
      <c r="AEE73" s="202"/>
      <c r="AEF73" s="202"/>
      <c r="AEG73" s="202"/>
      <c r="AEH73" s="202"/>
      <c r="AEI73" s="202"/>
      <c r="AEJ73" s="202"/>
      <c r="AEK73" s="202"/>
      <c r="AEL73" s="202"/>
      <c r="AEM73" s="202"/>
      <c r="AEN73" s="202"/>
      <c r="AEO73" s="202"/>
      <c r="AEP73" s="202"/>
      <c r="AEQ73" s="202"/>
      <c r="AER73" s="202"/>
      <c r="AES73" s="202"/>
      <c r="AET73" s="202"/>
      <c r="AEU73" s="202"/>
      <c r="AEV73" s="202"/>
      <c r="AEW73" s="202"/>
      <c r="AEX73" s="202"/>
      <c r="AEY73" s="202"/>
      <c r="AEZ73" s="202"/>
      <c r="AFA73" s="202"/>
      <c r="AFB73" s="202"/>
      <c r="AFC73" s="202"/>
      <c r="AFD73" s="202"/>
      <c r="AFE73" s="202"/>
      <c r="AFF73" s="202"/>
      <c r="AFG73" s="202"/>
      <c r="AFH73" s="202"/>
      <c r="AFI73" s="202"/>
      <c r="AFJ73" s="202"/>
      <c r="AFK73" s="202"/>
      <c r="AFL73" s="202"/>
      <c r="AFM73" s="202"/>
      <c r="AFN73" s="202"/>
      <c r="AFO73" s="202"/>
      <c r="AFP73" s="202"/>
      <c r="AFQ73" s="202"/>
      <c r="AFR73" s="202"/>
      <c r="AFS73" s="202"/>
      <c r="AFT73" s="202"/>
      <c r="AFU73" s="202"/>
      <c r="AFV73" s="202"/>
      <c r="AFW73" s="202"/>
      <c r="AFX73" s="202"/>
      <c r="AFY73" s="202"/>
      <c r="AFZ73" s="202"/>
      <c r="AGA73" s="202"/>
      <c r="AGB73" s="202"/>
      <c r="AGC73" s="202"/>
      <c r="AGD73" s="202"/>
      <c r="AGE73" s="202"/>
      <c r="AGF73" s="202"/>
      <c r="AGG73" s="202"/>
      <c r="AGH73" s="202"/>
      <c r="AGI73" s="202"/>
      <c r="AGJ73" s="202"/>
      <c r="AGK73" s="202"/>
      <c r="AGL73" s="202"/>
      <c r="AGM73" s="202"/>
      <c r="AGN73" s="202"/>
      <c r="AGO73" s="202"/>
      <c r="AGP73" s="202"/>
      <c r="AGQ73" s="202"/>
      <c r="AGR73" s="202"/>
      <c r="AGS73" s="202"/>
      <c r="AGT73" s="202"/>
      <c r="AGU73" s="202"/>
      <c r="AGV73" s="202"/>
      <c r="AGW73" s="202"/>
      <c r="AGX73" s="202"/>
      <c r="AGY73" s="202"/>
      <c r="AGZ73" s="202"/>
      <c r="AHA73" s="202"/>
      <c r="AHB73" s="202"/>
      <c r="AHC73" s="202"/>
      <c r="AHD73" s="202"/>
      <c r="AHE73" s="202"/>
      <c r="AHF73" s="202"/>
      <c r="AHG73" s="202"/>
      <c r="AHH73" s="202"/>
      <c r="AHI73" s="202"/>
      <c r="AHJ73" s="202"/>
      <c r="AHK73" s="202"/>
      <c r="AHL73" s="202"/>
      <c r="AHM73" s="202"/>
      <c r="AHN73" s="202"/>
      <c r="AHO73" s="202"/>
      <c r="AHP73" s="202"/>
      <c r="AHQ73" s="202"/>
      <c r="AHR73" s="202"/>
      <c r="AHS73" s="202"/>
      <c r="AHT73" s="202"/>
      <c r="AHU73" s="202"/>
      <c r="AHV73" s="202"/>
      <c r="AHW73" s="202"/>
      <c r="AHX73" s="202"/>
      <c r="AHY73" s="202"/>
      <c r="AHZ73" s="202"/>
      <c r="AIA73" s="202"/>
      <c r="AIB73" s="202"/>
      <c r="AIC73" s="202"/>
      <c r="AID73" s="202"/>
      <c r="AIE73" s="202"/>
      <c r="AIF73" s="202"/>
      <c r="AIG73" s="202"/>
      <c r="AIH73" s="202"/>
      <c r="AII73" s="202"/>
      <c r="AIJ73" s="202"/>
      <c r="AIK73" s="202"/>
      <c r="AIL73" s="202"/>
      <c r="AIM73" s="202"/>
      <c r="AIN73" s="202"/>
      <c r="AIO73" s="202"/>
      <c r="AIP73" s="202"/>
      <c r="AIQ73" s="202"/>
      <c r="AIR73" s="202"/>
      <c r="AIS73" s="202"/>
      <c r="AIT73" s="202"/>
      <c r="AIU73" s="202"/>
      <c r="AIV73" s="202"/>
      <c r="AIW73" s="202"/>
      <c r="AIX73" s="202"/>
      <c r="AIY73" s="202"/>
      <c r="AIZ73" s="202"/>
      <c r="AJA73" s="202"/>
      <c r="AJB73" s="202"/>
      <c r="AJC73" s="202"/>
      <c r="AJD73" s="202"/>
      <c r="AJE73" s="202"/>
      <c r="AJF73" s="202"/>
      <c r="AJG73" s="202"/>
      <c r="AJH73" s="202"/>
      <c r="AJI73" s="202"/>
      <c r="AJJ73" s="202"/>
      <c r="AJK73" s="202"/>
      <c r="AJL73" s="202"/>
      <c r="AJM73" s="202"/>
      <c r="AJN73" s="202"/>
      <c r="AJO73" s="202"/>
      <c r="AJP73" s="202"/>
      <c r="AJQ73" s="202"/>
      <c r="AJR73" s="202"/>
      <c r="AJS73" s="202"/>
      <c r="AJT73" s="202"/>
      <c r="AJU73" s="202"/>
      <c r="AJV73" s="202"/>
      <c r="AJW73" s="202"/>
      <c r="AJX73" s="202"/>
      <c r="AJY73" s="202"/>
      <c r="AJZ73" s="202"/>
      <c r="AKA73" s="202"/>
      <c r="AKB73" s="202"/>
      <c r="AKC73" s="202"/>
      <c r="AKD73" s="202"/>
      <c r="AKE73" s="202"/>
      <c r="AKF73" s="202"/>
      <c r="AKG73" s="202"/>
      <c r="AKH73" s="202"/>
      <c r="AKI73" s="202"/>
      <c r="AKJ73" s="202"/>
      <c r="AKK73" s="202"/>
      <c r="AKL73" s="202"/>
      <c r="AKM73" s="202"/>
      <c r="AKN73" s="202"/>
      <c r="AKO73" s="202"/>
      <c r="AKP73" s="202"/>
      <c r="AKQ73" s="202"/>
      <c r="AKR73" s="202"/>
      <c r="AKS73" s="202"/>
      <c r="AKT73" s="202"/>
      <c r="AKU73" s="202"/>
      <c r="AKV73" s="202"/>
      <c r="AKW73" s="202"/>
      <c r="AKX73" s="202"/>
      <c r="AKY73" s="202"/>
      <c r="AKZ73" s="202"/>
      <c r="ALA73" s="202"/>
      <c r="ALB73" s="202"/>
      <c r="ALC73" s="202"/>
      <c r="ALD73" s="202"/>
      <c r="ALE73" s="202"/>
      <c r="ALF73" s="202"/>
      <c r="ALG73" s="202"/>
      <c r="ALH73" s="202"/>
      <c r="ALI73" s="202"/>
      <c r="ALJ73" s="202"/>
      <c r="ALK73" s="202"/>
      <c r="ALL73" s="202"/>
      <c r="ALM73" s="202"/>
      <c r="ALN73" s="202"/>
      <c r="ALO73" s="202"/>
      <c r="ALP73" s="202"/>
      <c r="ALQ73" s="202"/>
      <c r="ALR73" s="202"/>
      <c r="ALS73" s="202"/>
      <c r="ALT73" s="202"/>
      <c r="ALU73" s="202"/>
      <c r="ALV73" s="202"/>
      <c r="ALW73" s="202"/>
      <c r="ALX73" s="202"/>
      <c r="ALY73" s="202"/>
      <c r="ALZ73" s="202"/>
      <c r="AMA73" s="202"/>
      <c r="AMB73" s="202"/>
      <c r="AMC73" s="202"/>
      <c r="AMD73" s="202"/>
      <c r="AME73" s="202"/>
      <c r="AMF73" s="202"/>
      <c r="AMG73" s="202"/>
      <c r="AMH73" s="202"/>
      <c r="AMI73" s="202"/>
      <c r="AMJ73" s="202"/>
      <c r="AMK73" s="202"/>
      <c r="AML73" s="202"/>
    </row>
    <row r="74" spans="1:1026" s="149" customFormat="1">
      <c r="A74" s="202" t="str">
        <f t="shared" si="25"/>
        <v>LOAN.CA_C_FULFILL</v>
      </c>
      <c r="B74" s="156">
        <f>B73+1</f>
        <v>110070</v>
      </c>
      <c r="C74" s="203">
        <v>0</v>
      </c>
      <c r="D74" s="203">
        <v>1</v>
      </c>
      <c r="E74" s="203">
        <f t="shared" si="21"/>
        <v>100000</v>
      </c>
      <c r="F74" s="203">
        <v>100000</v>
      </c>
      <c r="G74" s="203" t="s">
        <v>34</v>
      </c>
      <c r="H74" s="203">
        <v>100000</v>
      </c>
      <c r="I74" s="202" t="s">
        <v>505</v>
      </c>
      <c r="J74" s="203">
        <f>VLOOKUP(I74,T_FSM_TYPE!$A:$B,2,0)</f>
        <v>110000</v>
      </c>
      <c r="K74" s="150" t="s">
        <v>687</v>
      </c>
      <c r="L74" s="202" t="s">
        <v>37</v>
      </c>
      <c r="M74" s="150" t="s">
        <v>687</v>
      </c>
      <c r="N74" s="192" t="str">
        <f t="shared" si="14"/>
        <v>INSERT INTO T_FSM_STATE VALUES(110070, 0, 1, 100000, 100000, GETDATE(), 100000, 110000, 'CA_C_FULFILL', '?' ,'CA_C_FULFILL')</v>
      </c>
      <c r="O74" s="202"/>
      <c r="P74" s="202"/>
      <c r="Q74" s="202"/>
      <c r="R74" s="202"/>
      <c r="S74" s="202"/>
      <c r="T74" s="202"/>
      <c r="U74" s="202"/>
      <c r="V74" s="202"/>
      <c r="W74" s="202"/>
      <c r="X74" s="202"/>
      <c r="Y74" s="202"/>
      <c r="Z74" s="202"/>
      <c r="AA74" s="202"/>
      <c r="AB74" s="202"/>
      <c r="AC74" s="202"/>
      <c r="AD74" s="202"/>
      <c r="AE74" s="202"/>
      <c r="AF74" s="202"/>
      <c r="AG74" s="202"/>
      <c r="AH74" s="202"/>
      <c r="AI74" s="202"/>
      <c r="AJ74" s="202"/>
      <c r="AK74" s="202"/>
      <c r="AL74" s="202"/>
      <c r="AM74" s="202"/>
      <c r="AN74" s="202"/>
      <c r="AO74" s="202"/>
      <c r="AP74" s="202"/>
      <c r="AQ74" s="202"/>
      <c r="AR74" s="202"/>
      <c r="AS74" s="202"/>
      <c r="AT74" s="202"/>
      <c r="AU74" s="202"/>
      <c r="AV74" s="202"/>
      <c r="AW74" s="202"/>
      <c r="AX74" s="202"/>
      <c r="AY74" s="202"/>
      <c r="AZ74" s="202"/>
      <c r="BA74" s="202"/>
      <c r="BB74" s="202"/>
      <c r="BC74" s="202"/>
      <c r="BD74" s="202"/>
      <c r="BE74" s="202"/>
      <c r="BF74" s="202"/>
      <c r="BG74" s="202"/>
      <c r="BH74" s="202"/>
      <c r="BI74" s="202"/>
      <c r="BJ74" s="202"/>
      <c r="BK74" s="202"/>
      <c r="BL74" s="202"/>
      <c r="BM74" s="202"/>
      <c r="BN74" s="202"/>
      <c r="BO74" s="202"/>
      <c r="BP74" s="202"/>
      <c r="BQ74" s="202"/>
      <c r="BR74" s="202"/>
      <c r="BS74" s="202"/>
      <c r="BT74" s="202"/>
      <c r="BU74" s="202"/>
      <c r="BV74" s="202"/>
      <c r="BW74" s="202"/>
      <c r="BX74" s="202"/>
      <c r="BY74" s="202"/>
      <c r="BZ74" s="202"/>
      <c r="CA74" s="202"/>
      <c r="CB74" s="202"/>
      <c r="CC74" s="202"/>
      <c r="CD74" s="202"/>
      <c r="CE74" s="202"/>
      <c r="CF74" s="202"/>
      <c r="CG74" s="202"/>
      <c r="CH74" s="202"/>
      <c r="CI74" s="202"/>
      <c r="CJ74" s="202"/>
      <c r="CK74" s="202"/>
      <c r="CL74" s="202"/>
      <c r="CM74" s="202"/>
      <c r="CN74" s="202"/>
      <c r="CO74" s="202"/>
      <c r="CP74" s="202"/>
      <c r="CQ74" s="202"/>
      <c r="CR74" s="202"/>
      <c r="CS74" s="202"/>
      <c r="CT74" s="202"/>
      <c r="CU74" s="202"/>
      <c r="CV74" s="202"/>
      <c r="CW74" s="202"/>
      <c r="CX74" s="202"/>
      <c r="CY74" s="202"/>
      <c r="CZ74" s="202"/>
      <c r="DA74" s="202"/>
      <c r="DB74" s="202"/>
      <c r="DC74" s="202"/>
      <c r="DD74" s="202"/>
      <c r="DE74" s="202"/>
      <c r="DF74" s="202"/>
      <c r="DG74" s="202"/>
      <c r="DH74" s="202"/>
      <c r="DI74" s="202"/>
      <c r="DJ74" s="202"/>
      <c r="DK74" s="202"/>
      <c r="DL74" s="202"/>
      <c r="DM74" s="202"/>
      <c r="DN74" s="202"/>
      <c r="DO74" s="202"/>
      <c r="DP74" s="202"/>
      <c r="DQ74" s="202"/>
      <c r="DR74" s="202"/>
      <c r="DS74" s="202"/>
      <c r="DT74" s="202"/>
      <c r="DU74" s="202"/>
      <c r="DV74" s="202"/>
      <c r="DW74" s="202"/>
      <c r="DX74" s="202"/>
      <c r="DY74" s="202"/>
      <c r="DZ74" s="202"/>
      <c r="EA74" s="202"/>
      <c r="EB74" s="202"/>
      <c r="EC74" s="202"/>
      <c r="ED74" s="202"/>
      <c r="EE74" s="202"/>
      <c r="EF74" s="202"/>
      <c r="EG74" s="202"/>
      <c r="EH74" s="202"/>
      <c r="EI74" s="202"/>
      <c r="EJ74" s="202"/>
      <c r="EK74" s="202"/>
      <c r="EL74" s="202"/>
      <c r="EM74" s="202"/>
      <c r="EN74" s="202"/>
      <c r="EO74" s="202"/>
      <c r="EP74" s="202"/>
      <c r="EQ74" s="202"/>
      <c r="ER74" s="202"/>
      <c r="ES74" s="202"/>
      <c r="ET74" s="202"/>
      <c r="EU74" s="202"/>
      <c r="EV74" s="202"/>
      <c r="EW74" s="202"/>
      <c r="EX74" s="202"/>
      <c r="EY74" s="202"/>
      <c r="EZ74" s="202"/>
      <c r="FA74" s="202"/>
      <c r="FB74" s="202"/>
      <c r="FC74" s="202"/>
      <c r="FD74" s="202"/>
      <c r="FE74" s="202"/>
      <c r="FF74" s="202"/>
      <c r="FG74" s="202"/>
      <c r="FH74" s="202"/>
      <c r="FI74" s="202"/>
      <c r="FJ74" s="202"/>
      <c r="FK74" s="202"/>
      <c r="FL74" s="202"/>
      <c r="FM74" s="202"/>
      <c r="FN74" s="202"/>
      <c r="FO74" s="202"/>
      <c r="FP74" s="202"/>
      <c r="FQ74" s="202"/>
      <c r="FR74" s="202"/>
      <c r="FS74" s="202"/>
      <c r="FT74" s="202"/>
      <c r="FU74" s="202"/>
      <c r="FV74" s="202"/>
      <c r="FW74" s="202"/>
      <c r="FX74" s="202"/>
      <c r="FY74" s="202"/>
      <c r="FZ74" s="202"/>
      <c r="GA74" s="202"/>
      <c r="GB74" s="202"/>
      <c r="GC74" s="202"/>
      <c r="GD74" s="202"/>
      <c r="GE74" s="202"/>
      <c r="GF74" s="202"/>
      <c r="GG74" s="202"/>
      <c r="GH74" s="202"/>
      <c r="GI74" s="202"/>
      <c r="GJ74" s="202"/>
      <c r="GK74" s="202"/>
      <c r="GL74" s="202"/>
      <c r="GM74" s="202"/>
      <c r="GN74" s="202"/>
      <c r="GO74" s="202"/>
      <c r="GP74" s="202"/>
      <c r="GQ74" s="202"/>
      <c r="GR74" s="202"/>
      <c r="GS74" s="202"/>
      <c r="GT74" s="202"/>
      <c r="GU74" s="202"/>
      <c r="GV74" s="202"/>
      <c r="GW74" s="202"/>
      <c r="GX74" s="202"/>
      <c r="GY74" s="202"/>
      <c r="GZ74" s="202"/>
      <c r="HA74" s="202"/>
      <c r="HB74" s="202"/>
      <c r="HC74" s="202"/>
      <c r="HD74" s="202"/>
      <c r="HE74" s="202"/>
      <c r="HF74" s="202"/>
      <c r="HG74" s="202"/>
      <c r="HH74" s="202"/>
      <c r="HI74" s="202"/>
      <c r="HJ74" s="202"/>
      <c r="HK74" s="202"/>
      <c r="HL74" s="202"/>
      <c r="HM74" s="202"/>
      <c r="HN74" s="202"/>
      <c r="HO74" s="202"/>
      <c r="HP74" s="202"/>
      <c r="HQ74" s="202"/>
      <c r="HR74" s="202"/>
      <c r="HS74" s="202"/>
      <c r="HT74" s="202"/>
      <c r="HU74" s="202"/>
      <c r="HV74" s="202"/>
      <c r="HW74" s="202"/>
      <c r="HX74" s="202"/>
      <c r="HY74" s="202"/>
      <c r="HZ74" s="202"/>
      <c r="IA74" s="202"/>
      <c r="IB74" s="202"/>
      <c r="IC74" s="202"/>
      <c r="ID74" s="202"/>
      <c r="IE74" s="202"/>
      <c r="IF74" s="202"/>
      <c r="IG74" s="202"/>
      <c r="IH74" s="202"/>
      <c r="II74" s="202"/>
      <c r="IJ74" s="202"/>
      <c r="IK74" s="202"/>
      <c r="IL74" s="202"/>
      <c r="IM74" s="202"/>
      <c r="IN74" s="202"/>
      <c r="IO74" s="202"/>
      <c r="IP74" s="202"/>
      <c r="IQ74" s="202"/>
      <c r="IR74" s="202"/>
      <c r="IS74" s="202"/>
      <c r="IT74" s="202"/>
      <c r="IU74" s="202"/>
      <c r="IV74" s="202"/>
      <c r="IW74" s="202"/>
      <c r="IX74" s="202"/>
      <c r="IY74" s="202"/>
      <c r="IZ74" s="202"/>
      <c r="JA74" s="202"/>
      <c r="JB74" s="202"/>
      <c r="JC74" s="202"/>
      <c r="JD74" s="202"/>
      <c r="JE74" s="202"/>
      <c r="JF74" s="202"/>
      <c r="JG74" s="202"/>
      <c r="JH74" s="202"/>
      <c r="JI74" s="202"/>
      <c r="JJ74" s="202"/>
      <c r="JK74" s="202"/>
      <c r="JL74" s="202"/>
      <c r="JM74" s="202"/>
      <c r="JN74" s="202"/>
      <c r="JO74" s="202"/>
      <c r="JP74" s="202"/>
      <c r="JQ74" s="202"/>
      <c r="JR74" s="202"/>
      <c r="JS74" s="202"/>
      <c r="JT74" s="202"/>
      <c r="JU74" s="202"/>
      <c r="JV74" s="202"/>
      <c r="JW74" s="202"/>
      <c r="JX74" s="202"/>
      <c r="JY74" s="202"/>
      <c r="JZ74" s="202"/>
      <c r="KA74" s="202"/>
      <c r="KB74" s="202"/>
      <c r="KC74" s="202"/>
      <c r="KD74" s="202"/>
      <c r="KE74" s="202"/>
      <c r="KF74" s="202"/>
      <c r="KG74" s="202"/>
      <c r="KH74" s="202"/>
      <c r="KI74" s="202"/>
      <c r="KJ74" s="202"/>
      <c r="KK74" s="202"/>
      <c r="KL74" s="202"/>
      <c r="KM74" s="202"/>
      <c r="KN74" s="202"/>
      <c r="KO74" s="202"/>
      <c r="KP74" s="202"/>
      <c r="KQ74" s="202"/>
      <c r="KR74" s="202"/>
      <c r="KS74" s="202"/>
      <c r="KT74" s="202"/>
      <c r="KU74" s="202"/>
      <c r="KV74" s="202"/>
      <c r="KW74" s="202"/>
      <c r="KX74" s="202"/>
      <c r="KY74" s="202"/>
      <c r="KZ74" s="202"/>
      <c r="LA74" s="202"/>
      <c r="LB74" s="202"/>
      <c r="LC74" s="202"/>
      <c r="LD74" s="202"/>
      <c r="LE74" s="202"/>
      <c r="LF74" s="202"/>
      <c r="LG74" s="202"/>
      <c r="LH74" s="202"/>
      <c r="LI74" s="202"/>
      <c r="LJ74" s="202"/>
      <c r="LK74" s="202"/>
      <c r="LL74" s="202"/>
      <c r="LM74" s="202"/>
      <c r="LN74" s="202"/>
      <c r="LO74" s="202"/>
      <c r="LP74" s="202"/>
      <c r="LQ74" s="202"/>
      <c r="LR74" s="202"/>
      <c r="LS74" s="202"/>
      <c r="LT74" s="202"/>
      <c r="LU74" s="202"/>
      <c r="LV74" s="202"/>
      <c r="LW74" s="202"/>
      <c r="LX74" s="202"/>
      <c r="LY74" s="202"/>
      <c r="LZ74" s="202"/>
      <c r="MA74" s="202"/>
      <c r="MB74" s="202"/>
      <c r="MC74" s="202"/>
      <c r="MD74" s="202"/>
      <c r="ME74" s="202"/>
      <c r="MF74" s="202"/>
      <c r="MG74" s="202"/>
      <c r="MH74" s="202"/>
      <c r="MI74" s="202"/>
      <c r="MJ74" s="202"/>
      <c r="MK74" s="202"/>
      <c r="ML74" s="202"/>
      <c r="MM74" s="202"/>
      <c r="MN74" s="202"/>
      <c r="MO74" s="202"/>
      <c r="MP74" s="202"/>
      <c r="MQ74" s="202"/>
      <c r="MR74" s="202"/>
      <c r="MS74" s="202"/>
      <c r="MT74" s="202"/>
      <c r="MU74" s="202"/>
      <c r="MV74" s="202"/>
      <c r="MW74" s="202"/>
      <c r="MX74" s="202"/>
      <c r="MY74" s="202"/>
      <c r="MZ74" s="202"/>
      <c r="NA74" s="202"/>
      <c r="NB74" s="202"/>
      <c r="NC74" s="202"/>
      <c r="ND74" s="202"/>
      <c r="NE74" s="202"/>
      <c r="NF74" s="202"/>
      <c r="NG74" s="202"/>
      <c r="NH74" s="202"/>
      <c r="NI74" s="202"/>
      <c r="NJ74" s="202"/>
      <c r="NK74" s="202"/>
      <c r="NL74" s="202"/>
      <c r="NM74" s="202"/>
      <c r="NN74" s="202"/>
      <c r="NO74" s="202"/>
      <c r="NP74" s="202"/>
      <c r="NQ74" s="202"/>
      <c r="NR74" s="202"/>
      <c r="NS74" s="202"/>
      <c r="NT74" s="202"/>
      <c r="NU74" s="202"/>
      <c r="NV74" s="202"/>
      <c r="NW74" s="202"/>
      <c r="NX74" s="202"/>
      <c r="NY74" s="202"/>
      <c r="NZ74" s="202"/>
      <c r="OA74" s="202"/>
      <c r="OB74" s="202"/>
      <c r="OC74" s="202"/>
      <c r="OD74" s="202"/>
      <c r="OE74" s="202"/>
      <c r="OF74" s="202"/>
      <c r="OG74" s="202"/>
      <c r="OH74" s="202"/>
      <c r="OI74" s="202"/>
      <c r="OJ74" s="202"/>
      <c r="OK74" s="202"/>
      <c r="OL74" s="202"/>
      <c r="OM74" s="202"/>
      <c r="ON74" s="202"/>
      <c r="OO74" s="202"/>
      <c r="OP74" s="202"/>
      <c r="OQ74" s="202"/>
      <c r="OR74" s="202"/>
      <c r="OS74" s="202"/>
      <c r="OT74" s="202"/>
      <c r="OU74" s="202"/>
      <c r="OV74" s="202"/>
      <c r="OW74" s="202"/>
      <c r="OX74" s="202"/>
      <c r="OY74" s="202"/>
      <c r="OZ74" s="202"/>
      <c r="PA74" s="202"/>
      <c r="PB74" s="202"/>
      <c r="PC74" s="202"/>
      <c r="PD74" s="202"/>
      <c r="PE74" s="202"/>
      <c r="PF74" s="202"/>
      <c r="PG74" s="202"/>
      <c r="PH74" s="202"/>
      <c r="PI74" s="202"/>
      <c r="PJ74" s="202"/>
      <c r="PK74" s="202"/>
      <c r="PL74" s="202"/>
      <c r="PM74" s="202"/>
      <c r="PN74" s="202"/>
      <c r="PO74" s="202"/>
      <c r="PP74" s="202"/>
      <c r="PQ74" s="202"/>
      <c r="PR74" s="202"/>
      <c r="PS74" s="202"/>
      <c r="PT74" s="202"/>
      <c r="PU74" s="202"/>
      <c r="PV74" s="202"/>
      <c r="PW74" s="202"/>
      <c r="PX74" s="202"/>
      <c r="PY74" s="202"/>
      <c r="PZ74" s="202"/>
      <c r="QA74" s="202"/>
      <c r="QB74" s="202"/>
      <c r="QC74" s="202"/>
      <c r="QD74" s="202"/>
      <c r="QE74" s="202"/>
      <c r="QF74" s="202"/>
      <c r="QG74" s="202"/>
      <c r="QH74" s="202"/>
      <c r="QI74" s="202"/>
      <c r="QJ74" s="202"/>
      <c r="QK74" s="202"/>
      <c r="QL74" s="202"/>
      <c r="QM74" s="202"/>
      <c r="QN74" s="202"/>
      <c r="QO74" s="202"/>
      <c r="QP74" s="202"/>
      <c r="QQ74" s="202"/>
      <c r="QR74" s="202"/>
      <c r="QS74" s="202"/>
      <c r="QT74" s="202"/>
      <c r="QU74" s="202"/>
      <c r="QV74" s="202"/>
      <c r="QW74" s="202"/>
      <c r="QX74" s="202"/>
      <c r="QY74" s="202"/>
      <c r="QZ74" s="202"/>
      <c r="RA74" s="202"/>
      <c r="RB74" s="202"/>
      <c r="RC74" s="202"/>
      <c r="RD74" s="202"/>
      <c r="RE74" s="202"/>
      <c r="RF74" s="202"/>
      <c r="RG74" s="202"/>
      <c r="RH74" s="202"/>
      <c r="RI74" s="202"/>
      <c r="RJ74" s="202"/>
      <c r="RK74" s="202"/>
      <c r="RL74" s="202"/>
      <c r="RM74" s="202"/>
      <c r="RN74" s="202"/>
      <c r="RO74" s="202"/>
      <c r="RP74" s="202"/>
      <c r="RQ74" s="202"/>
      <c r="RR74" s="202"/>
      <c r="RS74" s="202"/>
      <c r="RT74" s="202"/>
      <c r="RU74" s="202"/>
      <c r="RV74" s="202"/>
      <c r="RW74" s="202"/>
      <c r="RX74" s="202"/>
      <c r="RY74" s="202"/>
      <c r="RZ74" s="202"/>
      <c r="SA74" s="202"/>
      <c r="SB74" s="202"/>
      <c r="SC74" s="202"/>
      <c r="SD74" s="202"/>
      <c r="SE74" s="202"/>
      <c r="SF74" s="202"/>
      <c r="SG74" s="202"/>
      <c r="SH74" s="202"/>
      <c r="SI74" s="202"/>
      <c r="SJ74" s="202"/>
      <c r="SK74" s="202"/>
      <c r="SL74" s="202"/>
      <c r="SM74" s="202"/>
      <c r="SN74" s="202"/>
      <c r="SO74" s="202"/>
      <c r="SP74" s="202"/>
      <c r="SQ74" s="202"/>
      <c r="SR74" s="202"/>
      <c r="SS74" s="202"/>
      <c r="ST74" s="202"/>
      <c r="SU74" s="202"/>
      <c r="SV74" s="202"/>
      <c r="SW74" s="202"/>
      <c r="SX74" s="202"/>
      <c r="SY74" s="202"/>
      <c r="SZ74" s="202"/>
      <c r="TA74" s="202"/>
      <c r="TB74" s="202"/>
      <c r="TC74" s="202"/>
      <c r="TD74" s="202"/>
      <c r="TE74" s="202"/>
      <c r="TF74" s="202"/>
      <c r="TG74" s="202"/>
      <c r="TH74" s="202"/>
      <c r="TI74" s="202"/>
      <c r="TJ74" s="202"/>
      <c r="TK74" s="202"/>
      <c r="TL74" s="202"/>
      <c r="TM74" s="202"/>
      <c r="TN74" s="202"/>
      <c r="TO74" s="202"/>
      <c r="TP74" s="202"/>
      <c r="TQ74" s="202"/>
      <c r="TR74" s="202"/>
      <c r="TS74" s="202"/>
      <c r="TT74" s="202"/>
      <c r="TU74" s="202"/>
      <c r="TV74" s="202"/>
      <c r="TW74" s="202"/>
      <c r="TX74" s="202"/>
      <c r="TY74" s="202"/>
      <c r="TZ74" s="202"/>
      <c r="UA74" s="202"/>
      <c r="UB74" s="202"/>
      <c r="UC74" s="202"/>
      <c r="UD74" s="202"/>
      <c r="UE74" s="202"/>
      <c r="UF74" s="202"/>
      <c r="UG74" s="202"/>
      <c r="UH74" s="202"/>
      <c r="UI74" s="202"/>
      <c r="UJ74" s="202"/>
      <c r="UK74" s="202"/>
      <c r="UL74" s="202"/>
      <c r="UM74" s="202"/>
      <c r="UN74" s="202"/>
      <c r="UO74" s="202"/>
      <c r="UP74" s="202"/>
      <c r="UQ74" s="202"/>
      <c r="UR74" s="202"/>
      <c r="US74" s="202"/>
      <c r="UT74" s="202"/>
      <c r="UU74" s="202"/>
      <c r="UV74" s="202"/>
      <c r="UW74" s="202"/>
      <c r="UX74" s="202"/>
      <c r="UY74" s="202"/>
      <c r="UZ74" s="202"/>
      <c r="VA74" s="202"/>
      <c r="VB74" s="202"/>
      <c r="VC74" s="202"/>
      <c r="VD74" s="202"/>
      <c r="VE74" s="202"/>
      <c r="VF74" s="202"/>
      <c r="VG74" s="202"/>
      <c r="VH74" s="202"/>
      <c r="VI74" s="202"/>
      <c r="VJ74" s="202"/>
      <c r="VK74" s="202"/>
      <c r="VL74" s="202"/>
      <c r="VM74" s="202"/>
      <c r="VN74" s="202"/>
      <c r="VO74" s="202"/>
      <c r="VP74" s="202"/>
      <c r="VQ74" s="202"/>
      <c r="VR74" s="202"/>
      <c r="VS74" s="202"/>
      <c r="VT74" s="202"/>
      <c r="VU74" s="202"/>
      <c r="VV74" s="202"/>
      <c r="VW74" s="202"/>
      <c r="VX74" s="202"/>
      <c r="VY74" s="202"/>
      <c r="VZ74" s="202"/>
      <c r="WA74" s="202"/>
      <c r="WB74" s="202"/>
      <c r="WC74" s="202"/>
      <c r="WD74" s="202"/>
      <c r="WE74" s="202"/>
      <c r="WF74" s="202"/>
      <c r="WG74" s="202"/>
      <c r="WH74" s="202"/>
      <c r="WI74" s="202"/>
      <c r="WJ74" s="202"/>
      <c r="WK74" s="202"/>
      <c r="WL74" s="202"/>
      <c r="WM74" s="202"/>
      <c r="WN74" s="202"/>
      <c r="WO74" s="202"/>
      <c r="WP74" s="202"/>
      <c r="WQ74" s="202"/>
      <c r="WR74" s="202"/>
      <c r="WS74" s="202"/>
      <c r="WT74" s="202"/>
      <c r="WU74" s="202"/>
      <c r="WV74" s="202"/>
      <c r="WW74" s="202"/>
      <c r="WX74" s="202"/>
      <c r="WY74" s="202"/>
      <c r="WZ74" s="202"/>
      <c r="XA74" s="202"/>
      <c r="XB74" s="202"/>
      <c r="XC74" s="202"/>
      <c r="XD74" s="202"/>
      <c r="XE74" s="202"/>
      <c r="XF74" s="202"/>
      <c r="XG74" s="202"/>
      <c r="XH74" s="202"/>
      <c r="XI74" s="202"/>
      <c r="XJ74" s="202"/>
      <c r="XK74" s="202"/>
      <c r="XL74" s="202"/>
      <c r="XM74" s="202"/>
      <c r="XN74" s="202"/>
      <c r="XO74" s="202"/>
      <c r="XP74" s="202"/>
      <c r="XQ74" s="202"/>
      <c r="XR74" s="202"/>
      <c r="XS74" s="202"/>
      <c r="XT74" s="202"/>
      <c r="XU74" s="202"/>
      <c r="XV74" s="202"/>
      <c r="XW74" s="202"/>
      <c r="XX74" s="202"/>
      <c r="XY74" s="202"/>
      <c r="XZ74" s="202"/>
      <c r="YA74" s="202"/>
      <c r="YB74" s="202"/>
      <c r="YC74" s="202"/>
      <c r="YD74" s="202"/>
      <c r="YE74" s="202"/>
      <c r="YF74" s="202"/>
      <c r="YG74" s="202"/>
      <c r="YH74" s="202"/>
      <c r="YI74" s="202"/>
      <c r="YJ74" s="202"/>
      <c r="YK74" s="202"/>
      <c r="YL74" s="202"/>
      <c r="YM74" s="202"/>
      <c r="YN74" s="202"/>
      <c r="YO74" s="202"/>
      <c r="YP74" s="202"/>
      <c r="YQ74" s="202"/>
      <c r="YR74" s="202"/>
      <c r="YS74" s="202"/>
      <c r="YT74" s="202"/>
      <c r="YU74" s="202"/>
      <c r="YV74" s="202"/>
      <c r="YW74" s="202"/>
      <c r="YX74" s="202"/>
      <c r="YY74" s="202"/>
      <c r="YZ74" s="202"/>
      <c r="ZA74" s="202"/>
      <c r="ZB74" s="202"/>
      <c r="ZC74" s="202"/>
      <c r="ZD74" s="202"/>
      <c r="ZE74" s="202"/>
      <c r="ZF74" s="202"/>
      <c r="ZG74" s="202"/>
      <c r="ZH74" s="202"/>
      <c r="ZI74" s="202"/>
      <c r="ZJ74" s="202"/>
      <c r="ZK74" s="202"/>
      <c r="ZL74" s="202"/>
      <c r="ZM74" s="202"/>
      <c r="ZN74" s="202"/>
      <c r="ZO74" s="202"/>
      <c r="ZP74" s="202"/>
      <c r="ZQ74" s="202"/>
      <c r="ZR74" s="202"/>
      <c r="ZS74" s="202"/>
      <c r="ZT74" s="202"/>
      <c r="ZU74" s="202"/>
      <c r="ZV74" s="202"/>
      <c r="ZW74" s="202"/>
      <c r="ZX74" s="202"/>
      <c r="ZY74" s="202"/>
      <c r="ZZ74" s="202"/>
      <c r="AAA74" s="202"/>
      <c r="AAB74" s="202"/>
      <c r="AAC74" s="202"/>
      <c r="AAD74" s="202"/>
      <c r="AAE74" s="202"/>
      <c r="AAF74" s="202"/>
      <c r="AAG74" s="202"/>
      <c r="AAH74" s="202"/>
      <c r="AAI74" s="202"/>
      <c r="AAJ74" s="202"/>
      <c r="AAK74" s="202"/>
      <c r="AAL74" s="202"/>
      <c r="AAM74" s="202"/>
      <c r="AAN74" s="202"/>
      <c r="AAO74" s="202"/>
      <c r="AAP74" s="202"/>
      <c r="AAQ74" s="202"/>
      <c r="AAR74" s="202"/>
      <c r="AAS74" s="202"/>
      <c r="AAT74" s="202"/>
      <c r="AAU74" s="202"/>
      <c r="AAV74" s="202"/>
      <c r="AAW74" s="202"/>
      <c r="AAX74" s="202"/>
      <c r="AAY74" s="202"/>
      <c r="AAZ74" s="202"/>
      <c r="ABA74" s="202"/>
      <c r="ABB74" s="202"/>
      <c r="ABC74" s="202"/>
      <c r="ABD74" s="202"/>
      <c r="ABE74" s="202"/>
      <c r="ABF74" s="202"/>
      <c r="ABG74" s="202"/>
      <c r="ABH74" s="202"/>
      <c r="ABI74" s="202"/>
      <c r="ABJ74" s="202"/>
      <c r="ABK74" s="202"/>
      <c r="ABL74" s="202"/>
      <c r="ABM74" s="202"/>
      <c r="ABN74" s="202"/>
      <c r="ABO74" s="202"/>
      <c r="ABP74" s="202"/>
      <c r="ABQ74" s="202"/>
      <c r="ABR74" s="202"/>
      <c r="ABS74" s="202"/>
      <c r="ABT74" s="202"/>
      <c r="ABU74" s="202"/>
      <c r="ABV74" s="202"/>
      <c r="ABW74" s="202"/>
      <c r="ABX74" s="202"/>
      <c r="ABY74" s="202"/>
      <c r="ABZ74" s="202"/>
      <c r="ACA74" s="202"/>
      <c r="ACB74" s="202"/>
      <c r="ACC74" s="202"/>
      <c r="ACD74" s="202"/>
      <c r="ACE74" s="202"/>
      <c r="ACF74" s="202"/>
      <c r="ACG74" s="202"/>
      <c r="ACH74" s="202"/>
      <c r="ACI74" s="202"/>
      <c r="ACJ74" s="202"/>
      <c r="ACK74" s="202"/>
      <c r="ACL74" s="202"/>
      <c r="ACM74" s="202"/>
      <c r="ACN74" s="202"/>
      <c r="ACO74" s="202"/>
      <c r="ACP74" s="202"/>
      <c r="ACQ74" s="202"/>
      <c r="ACR74" s="202"/>
      <c r="ACS74" s="202"/>
      <c r="ACT74" s="202"/>
      <c r="ACU74" s="202"/>
      <c r="ACV74" s="202"/>
      <c r="ACW74" s="202"/>
      <c r="ACX74" s="202"/>
      <c r="ACY74" s="202"/>
      <c r="ACZ74" s="202"/>
      <c r="ADA74" s="202"/>
      <c r="ADB74" s="202"/>
      <c r="ADC74" s="202"/>
      <c r="ADD74" s="202"/>
      <c r="ADE74" s="202"/>
      <c r="ADF74" s="202"/>
      <c r="ADG74" s="202"/>
      <c r="ADH74" s="202"/>
      <c r="ADI74" s="202"/>
      <c r="ADJ74" s="202"/>
      <c r="ADK74" s="202"/>
      <c r="ADL74" s="202"/>
      <c r="ADM74" s="202"/>
      <c r="ADN74" s="202"/>
      <c r="ADO74" s="202"/>
      <c r="ADP74" s="202"/>
      <c r="ADQ74" s="202"/>
      <c r="ADR74" s="202"/>
      <c r="ADS74" s="202"/>
      <c r="ADT74" s="202"/>
      <c r="ADU74" s="202"/>
      <c r="ADV74" s="202"/>
      <c r="ADW74" s="202"/>
      <c r="ADX74" s="202"/>
      <c r="ADY74" s="202"/>
      <c r="ADZ74" s="202"/>
      <c r="AEA74" s="202"/>
      <c r="AEB74" s="202"/>
      <c r="AEC74" s="202"/>
      <c r="AED74" s="202"/>
      <c r="AEE74" s="202"/>
      <c r="AEF74" s="202"/>
      <c r="AEG74" s="202"/>
      <c r="AEH74" s="202"/>
      <c r="AEI74" s="202"/>
      <c r="AEJ74" s="202"/>
      <c r="AEK74" s="202"/>
      <c r="AEL74" s="202"/>
      <c r="AEM74" s="202"/>
      <c r="AEN74" s="202"/>
      <c r="AEO74" s="202"/>
      <c r="AEP74" s="202"/>
      <c r="AEQ74" s="202"/>
      <c r="AER74" s="202"/>
      <c r="AES74" s="202"/>
      <c r="AET74" s="202"/>
      <c r="AEU74" s="202"/>
      <c r="AEV74" s="202"/>
      <c r="AEW74" s="202"/>
      <c r="AEX74" s="202"/>
      <c r="AEY74" s="202"/>
      <c r="AEZ74" s="202"/>
      <c r="AFA74" s="202"/>
      <c r="AFB74" s="202"/>
      <c r="AFC74" s="202"/>
      <c r="AFD74" s="202"/>
      <c r="AFE74" s="202"/>
      <c r="AFF74" s="202"/>
      <c r="AFG74" s="202"/>
      <c r="AFH74" s="202"/>
      <c r="AFI74" s="202"/>
      <c r="AFJ74" s="202"/>
      <c r="AFK74" s="202"/>
      <c r="AFL74" s="202"/>
      <c r="AFM74" s="202"/>
      <c r="AFN74" s="202"/>
      <c r="AFO74" s="202"/>
      <c r="AFP74" s="202"/>
      <c r="AFQ74" s="202"/>
      <c r="AFR74" s="202"/>
      <c r="AFS74" s="202"/>
      <c r="AFT74" s="202"/>
      <c r="AFU74" s="202"/>
      <c r="AFV74" s="202"/>
      <c r="AFW74" s="202"/>
      <c r="AFX74" s="202"/>
      <c r="AFY74" s="202"/>
      <c r="AFZ74" s="202"/>
      <c r="AGA74" s="202"/>
      <c r="AGB74" s="202"/>
      <c r="AGC74" s="202"/>
      <c r="AGD74" s="202"/>
      <c r="AGE74" s="202"/>
      <c r="AGF74" s="202"/>
      <c r="AGG74" s="202"/>
      <c r="AGH74" s="202"/>
      <c r="AGI74" s="202"/>
      <c r="AGJ74" s="202"/>
      <c r="AGK74" s="202"/>
      <c r="AGL74" s="202"/>
      <c r="AGM74" s="202"/>
      <c r="AGN74" s="202"/>
      <c r="AGO74" s="202"/>
      <c r="AGP74" s="202"/>
      <c r="AGQ74" s="202"/>
      <c r="AGR74" s="202"/>
      <c r="AGS74" s="202"/>
      <c r="AGT74" s="202"/>
      <c r="AGU74" s="202"/>
      <c r="AGV74" s="202"/>
      <c r="AGW74" s="202"/>
      <c r="AGX74" s="202"/>
      <c r="AGY74" s="202"/>
      <c r="AGZ74" s="202"/>
      <c r="AHA74" s="202"/>
      <c r="AHB74" s="202"/>
      <c r="AHC74" s="202"/>
      <c r="AHD74" s="202"/>
      <c r="AHE74" s="202"/>
      <c r="AHF74" s="202"/>
      <c r="AHG74" s="202"/>
      <c r="AHH74" s="202"/>
      <c r="AHI74" s="202"/>
      <c r="AHJ74" s="202"/>
      <c r="AHK74" s="202"/>
      <c r="AHL74" s="202"/>
      <c r="AHM74" s="202"/>
      <c r="AHN74" s="202"/>
      <c r="AHO74" s="202"/>
      <c r="AHP74" s="202"/>
      <c r="AHQ74" s="202"/>
      <c r="AHR74" s="202"/>
      <c r="AHS74" s="202"/>
      <c r="AHT74" s="202"/>
      <c r="AHU74" s="202"/>
      <c r="AHV74" s="202"/>
      <c r="AHW74" s="202"/>
      <c r="AHX74" s="202"/>
      <c r="AHY74" s="202"/>
      <c r="AHZ74" s="202"/>
      <c r="AIA74" s="202"/>
      <c r="AIB74" s="202"/>
      <c r="AIC74" s="202"/>
      <c r="AID74" s="202"/>
      <c r="AIE74" s="202"/>
      <c r="AIF74" s="202"/>
      <c r="AIG74" s="202"/>
      <c r="AIH74" s="202"/>
      <c r="AII74" s="202"/>
      <c r="AIJ74" s="202"/>
      <c r="AIK74" s="202"/>
      <c r="AIL74" s="202"/>
      <c r="AIM74" s="202"/>
      <c r="AIN74" s="202"/>
      <c r="AIO74" s="202"/>
      <c r="AIP74" s="202"/>
      <c r="AIQ74" s="202"/>
      <c r="AIR74" s="202"/>
      <c r="AIS74" s="202"/>
      <c r="AIT74" s="202"/>
      <c r="AIU74" s="202"/>
      <c r="AIV74" s="202"/>
      <c r="AIW74" s="202"/>
      <c r="AIX74" s="202"/>
      <c r="AIY74" s="202"/>
      <c r="AIZ74" s="202"/>
      <c r="AJA74" s="202"/>
      <c r="AJB74" s="202"/>
      <c r="AJC74" s="202"/>
      <c r="AJD74" s="202"/>
      <c r="AJE74" s="202"/>
      <c r="AJF74" s="202"/>
      <c r="AJG74" s="202"/>
      <c r="AJH74" s="202"/>
      <c r="AJI74" s="202"/>
      <c r="AJJ74" s="202"/>
      <c r="AJK74" s="202"/>
      <c r="AJL74" s="202"/>
      <c r="AJM74" s="202"/>
      <c r="AJN74" s="202"/>
      <c r="AJO74" s="202"/>
      <c r="AJP74" s="202"/>
      <c r="AJQ74" s="202"/>
      <c r="AJR74" s="202"/>
      <c r="AJS74" s="202"/>
      <c r="AJT74" s="202"/>
      <c r="AJU74" s="202"/>
      <c r="AJV74" s="202"/>
      <c r="AJW74" s="202"/>
      <c r="AJX74" s="202"/>
      <c r="AJY74" s="202"/>
      <c r="AJZ74" s="202"/>
      <c r="AKA74" s="202"/>
      <c r="AKB74" s="202"/>
      <c r="AKC74" s="202"/>
      <c r="AKD74" s="202"/>
      <c r="AKE74" s="202"/>
      <c r="AKF74" s="202"/>
      <c r="AKG74" s="202"/>
      <c r="AKH74" s="202"/>
      <c r="AKI74" s="202"/>
      <c r="AKJ74" s="202"/>
      <c r="AKK74" s="202"/>
      <c r="AKL74" s="202"/>
      <c r="AKM74" s="202"/>
      <c r="AKN74" s="202"/>
      <c r="AKO74" s="202"/>
      <c r="AKP74" s="202"/>
      <c r="AKQ74" s="202"/>
      <c r="AKR74" s="202"/>
      <c r="AKS74" s="202"/>
      <c r="AKT74" s="202"/>
      <c r="AKU74" s="202"/>
      <c r="AKV74" s="202"/>
      <c r="AKW74" s="202"/>
      <c r="AKX74" s="202"/>
      <c r="AKY74" s="202"/>
      <c r="AKZ74" s="202"/>
      <c r="ALA74" s="202"/>
      <c r="ALB74" s="202"/>
      <c r="ALC74" s="202"/>
      <c r="ALD74" s="202"/>
      <c r="ALE74" s="202"/>
      <c r="ALF74" s="202"/>
      <c r="ALG74" s="202"/>
      <c r="ALH74" s="202"/>
      <c r="ALI74" s="202"/>
      <c r="ALJ74" s="202"/>
      <c r="ALK74" s="202"/>
      <c r="ALL74" s="202"/>
      <c r="ALM74" s="202"/>
      <c r="ALN74" s="202"/>
      <c r="ALO74" s="202"/>
      <c r="ALP74" s="202"/>
      <c r="ALQ74" s="202"/>
      <c r="ALR74" s="202"/>
      <c r="ALS74" s="202"/>
      <c r="ALT74" s="202"/>
      <c r="ALU74" s="202"/>
      <c r="ALV74" s="202"/>
      <c r="ALW74" s="202"/>
      <c r="ALX74" s="202"/>
      <c r="ALY74" s="202"/>
      <c r="ALZ74" s="202"/>
      <c r="AMA74" s="202"/>
      <c r="AMB74" s="202"/>
      <c r="AMC74" s="202"/>
      <c r="AMD74" s="202"/>
      <c r="AME74" s="202"/>
      <c r="AMF74" s="202"/>
      <c r="AMG74" s="202"/>
      <c r="AMH74" s="202"/>
      <c r="AMI74" s="202"/>
      <c r="AMJ74" s="202"/>
      <c r="AMK74" s="202"/>
      <c r="AML74" s="202"/>
    </row>
    <row r="75" spans="1:1026">
      <c r="A75" s="202" t="str">
        <f t="shared" si="25"/>
        <v>LOAN.CAD_SENT_QUERY_TO_CA</v>
      </c>
      <c r="B75" s="156">
        <f>B74+1</f>
        <v>110071</v>
      </c>
      <c r="C75" s="203">
        <v>0</v>
      </c>
      <c r="D75" s="203">
        <v>1</v>
      </c>
      <c r="E75" s="203">
        <f t="shared" si="21"/>
        <v>100000</v>
      </c>
      <c r="F75" s="203">
        <v>100000</v>
      </c>
      <c r="G75" s="203" t="s">
        <v>34</v>
      </c>
      <c r="H75" s="203">
        <v>100000</v>
      </c>
      <c r="I75" s="202" t="s">
        <v>505</v>
      </c>
      <c r="J75" s="203">
        <f>VLOOKUP(I75,T_FSM_TYPE!$A:$B,2,0)</f>
        <v>110000</v>
      </c>
      <c r="K75" s="150" t="s">
        <v>720</v>
      </c>
      <c r="L75" s="202" t="s">
        <v>37</v>
      </c>
      <c r="M75" s="150" t="s">
        <v>725</v>
      </c>
      <c r="N75" s="192" t="str">
        <f t="shared" si="14"/>
        <v>INSERT INTO T_FSM_STATE VALUES(110071, 0, 1, 100000, 100000, GETDATE(), 100000, 110000, 'CAD_SENT_QUERY_TO_CA', '?' ,'CAD_QUERY_CA')</v>
      </c>
    </row>
    <row r="76" spans="1:1026">
      <c r="A76" s="202" t="str">
        <f t="shared" si="25"/>
        <v>LOAN.SO_CAD_QUERY_UPDATED</v>
      </c>
      <c r="B76" s="156">
        <f t="shared" si="22"/>
        <v>110072</v>
      </c>
      <c r="C76" s="203">
        <v>0</v>
      </c>
      <c r="D76" s="203">
        <v>1</v>
      </c>
      <c r="E76" s="203">
        <f t="shared" si="21"/>
        <v>100000</v>
      </c>
      <c r="F76" s="203">
        <v>100000</v>
      </c>
      <c r="G76" s="203" t="s">
        <v>34</v>
      </c>
      <c r="H76" s="203">
        <v>100000</v>
      </c>
      <c r="I76" s="202" t="s">
        <v>505</v>
      </c>
      <c r="J76" s="203">
        <f>VLOOKUP(I76,T_FSM_TYPE!$A:$B,2,0)</f>
        <v>110000</v>
      </c>
      <c r="K76" s="150" t="s">
        <v>721</v>
      </c>
      <c r="L76" s="202" t="s">
        <v>37</v>
      </c>
      <c r="M76" s="150" t="s">
        <v>721</v>
      </c>
      <c r="N76" s="192" t="str">
        <f t="shared" si="14"/>
        <v>INSERT INTO T_FSM_STATE VALUES(110072, 0, 1, 100000, 100000, GETDATE(), 100000, 110000, 'SO_CAD_QUERY_UPDATED', '?' ,'SO_CAD_QUERY_UPDATED')</v>
      </c>
    </row>
    <row r="77" spans="1:1026">
      <c r="A77" s="202" t="str">
        <f t="shared" si="25"/>
        <v>LOAN.CA_CAD_QUERY_UPDATED</v>
      </c>
      <c r="B77" s="156">
        <f t="shared" si="22"/>
        <v>110073</v>
      </c>
      <c r="C77" s="203">
        <v>0</v>
      </c>
      <c r="D77" s="203">
        <v>1</v>
      </c>
      <c r="E77" s="203">
        <f t="shared" si="21"/>
        <v>100000</v>
      </c>
      <c r="F77" s="203">
        <v>100000</v>
      </c>
      <c r="G77" s="203" t="s">
        <v>34</v>
      </c>
      <c r="H77" s="203">
        <v>100000</v>
      </c>
      <c r="I77" s="202" t="s">
        <v>505</v>
      </c>
      <c r="J77" s="203">
        <f>VLOOKUP(I77,T_FSM_TYPE!$A:$B,2,0)</f>
        <v>110000</v>
      </c>
      <c r="K77" s="150" t="s">
        <v>722</v>
      </c>
      <c r="L77" s="202" t="s">
        <v>37</v>
      </c>
      <c r="M77" s="150" t="s">
        <v>722</v>
      </c>
      <c r="N77" s="192" t="str">
        <f t="shared" si="14"/>
        <v>INSERT INTO T_FSM_STATE VALUES(110073, 0, 1, 100000, 100000, GETDATE(), 100000, 110000, 'CA_CAD_QUERY_UPDATED', '?' ,'CA_CAD_QUERY_UPDATED')</v>
      </c>
    </row>
    <row r="78" spans="1:1026" s="149" customFormat="1">
      <c r="A78" s="202" t="str">
        <f>CONCATENATE(I78,".",K78)</f>
        <v>LOAN.CAD_SENT_QUERY_TO_SO</v>
      </c>
      <c r="B78" s="156">
        <f>B77+1</f>
        <v>110074</v>
      </c>
      <c r="C78" s="203">
        <v>0</v>
      </c>
      <c r="D78" s="203">
        <v>1</v>
      </c>
      <c r="E78" s="203">
        <f t="shared" si="21"/>
        <v>100000</v>
      </c>
      <c r="F78" s="203">
        <v>100000</v>
      </c>
      <c r="G78" s="203" t="s">
        <v>34</v>
      </c>
      <c r="H78" s="203">
        <v>100000</v>
      </c>
      <c r="I78" s="202" t="s">
        <v>505</v>
      </c>
      <c r="J78" s="203">
        <f>VLOOKUP(I78,T_FSM_TYPE!$A:$B,2,0)</f>
        <v>110000</v>
      </c>
      <c r="K78" s="150" t="s">
        <v>719</v>
      </c>
      <c r="L78" s="202" t="s">
        <v>37</v>
      </c>
      <c r="M78" s="150" t="s">
        <v>726</v>
      </c>
      <c r="N78" s="192" t="str">
        <f>"INSERT INTO "&amp;$B$2&amp;" VALUES("&amp;B78&amp;", "&amp;C78&amp;", "&amp;D78&amp;", "&amp;E78&amp;", "&amp;F78&amp;", "&amp;G78&amp;", "&amp;H78&amp;", "&amp;J78&amp;", '"&amp;K78&amp;"', '"&amp;L78&amp;"' ,'"&amp;M78&amp;"')"</f>
        <v>INSERT INTO T_FSM_STATE VALUES(110074, 0, 1, 100000, 100000, GETDATE(), 100000, 110000, 'CAD_SENT_QUERY_TO_SO', '?' ,'CAD_QUERY_SO')</v>
      </c>
      <c r="O78" s="202"/>
      <c r="P78" s="202"/>
      <c r="Q78" s="202"/>
      <c r="R78" s="202"/>
      <c r="S78" s="202"/>
      <c r="T78" s="202"/>
      <c r="U78" s="202"/>
      <c r="V78" s="202"/>
      <c r="W78" s="202"/>
      <c r="X78" s="202"/>
      <c r="Y78" s="202"/>
      <c r="Z78" s="202"/>
      <c r="AA78" s="202"/>
      <c r="AB78" s="202"/>
      <c r="AC78" s="202"/>
      <c r="AD78" s="202"/>
      <c r="AE78" s="202"/>
      <c r="AF78" s="202"/>
      <c r="AG78" s="202"/>
      <c r="AH78" s="202"/>
      <c r="AI78" s="202"/>
      <c r="AJ78" s="202"/>
      <c r="AK78" s="202"/>
      <c r="AL78" s="202"/>
      <c r="AM78" s="202"/>
      <c r="AN78" s="202"/>
      <c r="AO78" s="202"/>
      <c r="AP78" s="202"/>
      <c r="AQ78" s="202"/>
      <c r="AR78" s="202"/>
      <c r="AS78" s="202"/>
      <c r="AT78" s="202"/>
      <c r="AU78" s="202"/>
      <c r="AV78" s="202"/>
      <c r="AW78" s="202"/>
      <c r="AX78" s="202"/>
      <c r="AY78" s="202"/>
      <c r="AZ78" s="202"/>
      <c r="BA78" s="202"/>
      <c r="BB78" s="202"/>
      <c r="BC78" s="202"/>
      <c r="BD78" s="202"/>
      <c r="BE78" s="202"/>
      <c r="BF78" s="202"/>
      <c r="BG78" s="202"/>
      <c r="BH78" s="202"/>
      <c r="BI78" s="202"/>
      <c r="BJ78" s="202"/>
      <c r="BK78" s="202"/>
      <c r="BL78" s="202"/>
      <c r="BM78" s="202"/>
      <c r="BN78" s="202"/>
      <c r="BO78" s="202"/>
      <c r="BP78" s="202"/>
      <c r="BQ78" s="202"/>
      <c r="BR78" s="202"/>
      <c r="BS78" s="202"/>
      <c r="BT78" s="202"/>
      <c r="BU78" s="202"/>
      <c r="BV78" s="202"/>
      <c r="BW78" s="202"/>
      <c r="BX78" s="202"/>
      <c r="BY78" s="202"/>
      <c r="BZ78" s="202"/>
      <c r="CA78" s="202"/>
      <c r="CB78" s="202"/>
      <c r="CC78" s="202"/>
      <c r="CD78" s="202"/>
      <c r="CE78" s="202"/>
      <c r="CF78" s="202"/>
      <c r="CG78" s="202"/>
      <c r="CH78" s="202"/>
      <c r="CI78" s="202"/>
      <c r="CJ78" s="202"/>
      <c r="CK78" s="202"/>
      <c r="CL78" s="202"/>
      <c r="CM78" s="202"/>
      <c r="CN78" s="202"/>
      <c r="CO78" s="202"/>
      <c r="CP78" s="202"/>
      <c r="CQ78" s="202"/>
      <c r="CR78" s="202"/>
      <c r="CS78" s="202"/>
      <c r="CT78" s="202"/>
      <c r="CU78" s="202"/>
      <c r="CV78" s="202"/>
      <c r="CW78" s="202"/>
      <c r="CX78" s="202"/>
      <c r="CY78" s="202"/>
      <c r="CZ78" s="202"/>
      <c r="DA78" s="202"/>
      <c r="DB78" s="202"/>
      <c r="DC78" s="202"/>
      <c r="DD78" s="202"/>
      <c r="DE78" s="202"/>
      <c r="DF78" s="202"/>
      <c r="DG78" s="202"/>
      <c r="DH78" s="202"/>
      <c r="DI78" s="202"/>
      <c r="DJ78" s="202"/>
      <c r="DK78" s="202"/>
      <c r="DL78" s="202"/>
      <c r="DM78" s="202"/>
      <c r="DN78" s="202"/>
      <c r="DO78" s="202"/>
      <c r="DP78" s="202"/>
      <c r="DQ78" s="202"/>
      <c r="DR78" s="202"/>
      <c r="DS78" s="202"/>
      <c r="DT78" s="202"/>
      <c r="DU78" s="202"/>
      <c r="DV78" s="202"/>
      <c r="DW78" s="202"/>
      <c r="DX78" s="202"/>
      <c r="DY78" s="202"/>
      <c r="DZ78" s="202"/>
      <c r="EA78" s="202"/>
      <c r="EB78" s="202"/>
      <c r="EC78" s="202"/>
      <c r="ED78" s="202"/>
      <c r="EE78" s="202"/>
      <c r="EF78" s="202"/>
      <c r="EG78" s="202"/>
      <c r="EH78" s="202"/>
      <c r="EI78" s="202"/>
      <c r="EJ78" s="202"/>
      <c r="EK78" s="202"/>
      <c r="EL78" s="202"/>
      <c r="EM78" s="202"/>
      <c r="EN78" s="202"/>
      <c r="EO78" s="202"/>
      <c r="EP78" s="202"/>
      <c r="EQ78" s="202"/>
      <c r="ER78" s="202"/>
      <c r="ES78" s="202"/>
      <c r="ET78" s="202"/>
      <c r="EU78" s="202"/>
      <c r="EV78" s="202"/>
      <c r="EW78" s="202"/>
      <c r="EX78" s="202"/>
      <c r="EY78" s="202"/>
      <c r="EZ78" s="202"/>
      <c r="FA78" s="202"/>
      <c r="FB78" s="202"/>
      <c r="FC78" s="202"/>
      <c r="FD78" s="202"/>
      <c r="FE78" s="202"/>
      <c r="FF78" s="202"/>
      <c r="FG78" s="202"/>
      <c r="FH78" s="202"/>
      <c r="FI78" s="202"/>
      <c r="FJ78" s="202"/>
      <c r="FK78" s="202"/>
      <c r="FL78" s="202"/>
      <c r="FM78" s="202"/>
      <c r="FN78" s="202"/>
      <c r="FO78" s="202"/>
      <c r="FP78" s="202"/>
      <c r="FQ78" s="202"/>
      <c r="FR78" s="202"/>
      <c r="FS78" s="202"/>
      <c r="FT78" s="202"/>
      <c r="FU78" s="202"/>
      <c r="FV78" s="202"/>
      <c r="FW78" s="202"/>
      <c r="FX78" s="202"/>
      <c r="FY78" s="202"/>
      <c r="FZ78" s="202"/>
      <c r="GA78" s="202"/>
      <c r="GB78" s="202"/>
      <c r="GC78" s="202"/>
      <c r="GD78" s="202"/>
      <c r="GE78" s="202"/>
      <c r="GF78" s="202"/>
      <c r="GG78" s="202"/>
      <c r="GH78" s="202"/>
      <c r="GI78" s="202"/>
      <c r="GJ78" s="202"/>
      <c r="GK78" s="202"/>
      <c r="GL78" s="202"/>
      <c r="GM78" s="202"/>
      <c r="GN78" s="202"/>
      <c r="GO78" s="202"/>
      <c r="GP78" s="202"/>
      <c r="GQ78" s="202"/>
      <c r="GR78" s="202"/>
      <c r="GS78" s="202"/>
      <c r="GT78" s="202"/>
      <c r="GU78" s="202"/>
      <c r="GV78" s="202"/>
      <c r="GW78" s="202"/>
      <c r="GX78" s="202"/>
      <c r="GY78" s="202"/>
      <c r="GZ78" s="202"/>
      <c r="HA78" s="202"/>
      <c r="HB78" s="202"/>
      <c r="HC78" s="202"/>
      <c r="HD78" s="202"/>
      <c r="HE78" s="202"/>
      <c r="HF78" s="202"/>
      <c r="HG78" s="202"/>
      <c r="HH78" s="202"/>
      <c r="HI78" s="202"/>
      <c r="HJ78" s="202"/>
      <c r="HK78" s="202"/>
      <c r="HL78" s="202"/>
      <c r="HM78" s="202"/>
      <c r="HN78" s="202"/>
      <c r="HO78" s="202"/>
      <c r="HP78" s="202"/>
      <c r="HQ78" s="202"/>
      <c r="HR78" s="202"/>
      <c r="HS78" s="202"/>
      <c r="HT78" s="202"/>
      <c r="HU78" s="202"/>
      <c r="HV78" s="202"/>
      <c r="HW78" s="202"/>
      <c r="HX78" s="202"/>
      <c r="HY78" s="202"/>
      <c r="HZ78" s="202"/>
      <c r="IA78" s="202"/>
      <c r="IB78" s="202"/>
      <c r="IC78" s="202"/>
      <c r="ID78" s="202"/>
      <c r="IE78" s="202"/>
      <c r="IF78" s="202"/>
      <c r="IG78" s="202"/>
      <c r="IH78" s="202"/>
      <c r="II78" s="202"/>
      <c r="IJ78" s="202"/>
      <c r="IK78" s="202"/>
      <c r="IL78" s="202"/>
      <c r="IM78" s="202"/>
      <c r="IN78" s="202"/>
      <c r="IO78" s="202"/>
      <c r="IP78" s="202"/>
      <c r="IQ78" s="202"/>
      <c r="IR78" s="202"/>
      <c r="IS78" s="202"/>
      <c r="IT78" s="202"/>
      <c r="IU78" s="202"/>
      <c r="IV78" s="202"/>
      <c r="IW78" s="202"/>
      <c r="IX78" s="202"/>
      <c r="IY78" s="202"/>
      <c r="IZ78" s="202"/>
      <c r="JA78" s="202"/>
      <c r="JB78" s="202"/>
      <c r="JC78" s="202"/>
      <c r="JD78" s="202"/>
      <c r="JE78" s="202"/>
      <c r="JF78" s="202"/>
      <c r="JG78" s="202"/>
      <c r="JH78" s="202"/>
      <c r="JI78" s="202"/>
      <c r="JJ78" s="202"/>
      <c r="JK78" s="202"/>
      <c r="JL78" s="202"/>
      <c r="JM78" s="202"/>
      <c r="JN78" s="202"/>
      <c r="JO78" s="202"/>
      <c r="JP78" s="202"/>
      <c r="JQ78" s="202"/>
      <c r="JR78" s="202"/>
      <c r="JS78" s="202"/>
      <c r="JT78" s="202"/>
      <c r="JU78" s="202"/>
      <c r="JV78" s="202"/>
      <c r="JW78" s="202"/>
      <c r="JX78" s="202"/>
      <c r="JY78" s="202"/>
      <c r="JZ78" s="202"/>
      <c r="KA78" s="202"/>
      <c r="KB78" s="202"/>
      <c r="KC78" s="202"/>
      <c r="KD78" s="202"/>
      <c r="KE78" s="202"/>
      <c r="KF78" s="202"/>
      <c r="KG78" s="202"/>
      <c r="KH78" s="202"/>
      <c r="KI78" s="202"/>
      <c r="KJ78" s="202"/>
      <c r="KK78" s="202"/>
      <c r="KL78" s="202"/>
      <c r="KM78" s="202"/>
      <c r="KN78" s="202"/>
      <c r="KO78" s="202"/>
      <c r="KP78" s="202"/>
      <c r="KQ78" s="202"/>
      <c r="KR78" s="202"/>
      <c r="KS78" s="202"/>
      <c r="KT78" s="202"/>
      <c r="KU78" s="202"/>
      <c r="KV78" s="202"/>
      <c r="KW78" s="202"/>
      <c r="KX78" s="202"/>
      <c r="KY78" s="202"/>
      <c r="KZ78" s="202"/>
      <c r="LA78" s="202"/>
      <c r="LB78" s="202"/>
      <c r="LC78" s="202"/>
      <c r="LD78" s="202"/>
      <c r="LE78" s="202"/>
      <c r="LF78" s="202"/>
      <c r="LG78" s="202"/>
      <c r="LH78" s="202"/>
      <c r="LI78" s="202"/>
      <c r="LJ78" s="202"/>
      <c r="LK78" s="202"/>
      <c r="LL78" s="202"/>
      <c r="LM78" s="202"/>
      <c r="LN78" s="202"/>
      <c r="LO78" s="202"/>
      <c r="LP78" s="202"/>
      <c r="LQ78" s="202"/>
      <c r="LR78" s="202"/>
      <c r="LS78" s="202"/>
      <c r="LT78" s="202"/>
      <c r="LU78" s="202"/>
      <c r="LV78" s="202"/>
      <c r="LW78" s="202"/>
      <c r="LX78" s="202"/>
      <c r="LY78" s="202"/>
      <c r="LZ78" s="202"/>
      <c r="MA78" s="202"/>
      <c r="MB78" s="202"/>
      <c r="MC78" s="202"/>
      <c r="MD78" s="202"/>
      <c r="ME78" s="202"/>
      <c r="MF78" s="202"/>
      <c r="MG78" s="202"/>
      <c r="MH78" s="202"/>
      <c r="MI78" s="202"/>
      <c r="MJ78" s="202"/>
      <c r="MK78" s="202"/>
      <c r="ML78" s="202"/>
      <c r="MM78" s="202"/>
      <c r="MN78" s="202"/>
      <c r="MO78" s="202"/>
      <c r="MP78" s="202"/>
      <c r="MQ78" s="202"/>
      <c r="MR78" s="202"/>
      <c r="MS78" s="202"/>
      <c r="MT78" s="202"/>
      <c r="MU78" s="202"/>
      <c r="MV78" s="202"/>
      <c r="MW78" s="202"/>
      <c r="MX78" s="202"/>
      <c r="MY78" s="202"/>
      <c r="MZ78" s="202"/>
      <c r="NA78" s="202"/>
      <c r="NB78" s="202"/>
      <c r="NC78" s="202"/>
      <c r="ND78" s="202"/>
      <c r="NE78" s="202"/>
      <c r="NF78" s="202"/>
      <c r="NG78" s="202"/>
      <c r="NH78" s="202"/>
      <c r="NI78" s="202"/>
      <c r="NJ78" s="202"/>
      <c r="NK78" s="202"/>
      <c r="NL78" s="202"/>
      <c r="NM78" s="202"/>
      <c r="NN78" s="202"/>
      <c r="NO78" s="202"/>
      <c r="NP78" s="202"/>
      <c r="NQ78" s="202"/>
      <c r="NR78" s="202"/>
      <c r="NS78" s="202"/>
      <c r="NT78" s="202"/>
      <c r="NU78" s="202"/>
      <c r="NV78" s="202"/>
      <c r="NW78" s="202"/>
      <c r="NX78" s="202"/>
      <c r="NY78" s="202"/>
      <c r="NZ78" s="202"/>
      <c r="OA78" s="202"/>
      <c r="OB78" s="202"/>
      <c r="OC78" s="202"/>
      <c r="OD78" s="202"/>
      <c r="OE78" s="202"/>
      <c r="OF78" s="202"/>
      <c r="OG78" s="202"/>
      <c r="OH78" s="202"/>
      <c r="OI78" s="202"/>
      <c r="OJ78" s="202"/>
      <c r="OK78" s="202"/>
      <c r="OL78" s="202"/>
      <c r="OM78" s="202"/>
      <c r="ON78" s="202"/>
      <c r="OO78" s="202"/>
      <c r="OP78" s="202"/>
      <c r="OQ78" s="202"/>
      <c r="OR78" s="202"/>
      <c r="OS78" s="202"/>
      <c r="OT78" s="202"/>
      <c r="OU78" s="202"/>
      <c r="OV78" s="202"/>
      <c r="OW78" s="202"/>
      <c r="OX78" s="202"/>
      <c r="OY78" s="202"/>
      <c r="OZ78" s="202"/>
      <c r="PA78" s="202"/>
      <c r="PB78" s="202"/>
      <c r="PC78" s="202"/>
      <c r="PD78" s="202"/>
      <c r="PE78" s="202"/>
      <c r="PF78" s="202"/>
      <c r="PG78" s="202"/>
      <c r="PH78" s="202"/>
      <c r="PI78" s="202"/>
      <c r="PJ78" s="202"/>
      <c r="PK78" s="202"/>
      <c r="PL78" s="202"/>
      <c r="PM78" s="202"/>
      <c r="PN78" s="202"/>
      <c r="PO78" s="202"/>
      <c r="PP78" s="202"/>
      <c r="PQ78" s="202"/>
      <c r="PR78" s="202"/>
      <c r="PS78" s="202"/>
      <c r="PT78" s="202"/>
      <c r="PU78" s="202"/>
      <c r="PV78" s="202"/>
      <c r="PW78" s="202"/>
      <c r="PX78" s="202"/>
      <c r="PY78" s="202"/>
      <c r="PZ78" s="202"/>
      <c r="QA78" s="202"/>
      <c r="QB78" s="202"/>
      <c r="QC78" s="202"/>
      <c r="QD78" s="202"/>
      <c r="QE78" s="202"/>
      <c r="QF78" s="202"/>
      <c r="QG78" s="202"/>
      <c r="QH78" s="202"/>
      <c r="QI78" s="202"/>
      <c r="QJ78" s="202"/>
      <c r="QK78" s="202"/>
      <c r="QL78" s="202"/>
      <c r="QM78" s="202"/>
      <c r="QN78" s="202"/>
      <c r="QO78" s="202"/>
      <c r="QP78" s="202"/>
      <c r="QQ78" s="202"/>
      <c r="QR78" s="202"/>
      <c r="QS78" s="202"/>
      <c r="QT78" s="202"/>
      <c r="QU78" s="202"/>
      <c r="QV78" s="202"/>
      <c r="QW78" s="202"/>
      <c r="QX78" s="202"/>
      <c r="QY78" s="202"/>
      <c r="QZ78" s="202"/>
      <c r="RA78" s="202"/>
      <c r="RB78" s="202"/>
      <c r="RC78" s="202"/>
      <c r="RD78" s="202"/>
      <c r="RE78" s="202"/>
      <c r="RF78" s="202"/>
      <c r="RG78" s="202"/>
      <c r="RH78" s="202"/>
      <c r="RI78" s="202"/>
      <c r="RJ78" s="202"/>
      <c r="RK78" s="202"/>
      <c r="RL78" s="202"/>
      <c r="RM78" s="202"/>
      <c r="RN78" s="202"/>
      <c r="RO78" s="202"/>
      <c r="RP78" s="202"/>
      <c r="RQ78" s="202"/>
      <c r="RR78" s="202"/>
      <c r="RS78" s="202"/>
      <c r="RT78" s="202"/>
      <c r="RU78" s="202"/>
      <c r="RV78" s="202"/>
      <c r="RW78" s="202"/>
      <c r="RX78" s="202"/>
      <c r="RY78" s="202"/>
      <c r="RZ78" s="202"/>
      <c r="SA78" s="202"/>
      <c r="SB78" s="202"/>
      <c r="SC78" s="202"/>
      <c r="SD78" s="202"/>
      <c r="SE78" s="202"/>
      <c r="SF78" s="202"/>
      <c r="SG78" s="202"/>
      <c r="SH78" s="202"/>
      <c r="SI78" s="202"/>
      <c r="SJ78" s="202"/>
      <c r="SK78" s="202"/>
      <c r="SL78" s="202"/>
      <c r="SM78" s="202"/>
      <c r="SN78" s="202"/>
      <c r="SO78" s="202"/>
      <c r="SP78" s="202"/>
      <c r="SQ78" s="202"/>
      <c r="SR78" s="202"/>
      <c r="SS78" s="202"/>
      <c r="ST78" s="202"/>
      <c r="SU78" s="202"/>
      <c r="SV78" s="202"/>
      <c r="SW78" s="202"/>
      <c r="SX78" s="202"/>
      <c r="SY78" s="202"/>
      <c r="SZ78" s="202"/>
      <c r="TA78" s="202"/>
      <c r="TB78" s="202"/>
      <c r="TC78" s="202"/>
      <c r="TD78" s="202"/>
      <c r="TE78" s="202"/>
      <c r="TF78" s="202"/>
      <c r="TG78" s="202"/>
      <c r="TH78" s="202"/>
      <c r="TI78" s="202"/>
      <c r="TJ78" s="202"/>
      <c r="TK78" s="202"/>
      <c r="TL78" s="202"/>
      <c r="TM78" s="202"/>
      <c r="TN78" s="202"/>
      <c r="TO78" s="202"/>
      <c r="TP78" s="202"/>
      <c r="TQ78" s="202"/>
      <c r="TR78" s="202"/>
      <c r="TS78" s="202"/>
      <c r="TT78" s="202"/>
      <c r="TU78" s="202"/>
      <c r="TV78" s="202"/>
      <c r="TW78" s="202"/>
      <c r="TX78" s="202"/>
      <c r="TY78" s="202"/>
      <c r="TZ78" s="202"/>
      <c r="UA78" s="202"/>
      <c r="UB78" s="202"/>
      <c r="UC78" s="202"/>
      <c r="UD78" s="202"/>
      <c r="UE78" s="202"/>
      <c r="UF78" s="202"/>
      <c r="UG78" s="202"/>
      <c r="UH78" s="202"/>
      <c r="UI78" s="202"/>
      <c r="UJ78" s="202"/>
      <c r="UK78" s="202"/>
      <c r="UL78" s="202"/>
      <c r="UM78" s="202"/>
      <c r="UN78" s="202"/>
      <c r="UO78" s="202"/>
      <c r="UP78" s="202"/>
      <c r="UQ78" s="202"/>
      <c r="UR78" s="202"/>
      <c r="US78" s="202"/>
      <c r="UT78" s="202"/>
      <c r="UU78" s="202"/>
      <c r="UV78" s="202"/>
      <c r="UW78" s="202"/>
      <c r="UX78" s="202"/>
      <c r="UY78" s="202"/>
      <c r="UZ78" s="202"/>
      <c r="VA78" s="202"/>
      <c r="VB78" s="202"/>
      <c r="VC78" s="202"/>
      <c r="VD78" s="202"/>
      <c r="VE78" s="202"/>
      <c r="VF78" s="202"/>
      <c r="VG78" s="202"/>
      <c r="VH78" s="202"/>
      <c r="VI78" s="202"/>
      <c r="VJ78" s="202"/>
      <c r="VK78" s="202"/>
      <c r="VL78" s="202"/>
      <c r="VM78" s="202"/>
      <c r="VN78" s="202"/>
      <c r="VO78" s="202"/>
      <c r="VP78" s="202"/>
      <c r="VQ78" s="202"/>
      <c r="VR78" s="202"/>
      <c r="VS78" s="202"/>
      <c r="VT78" s="202"/>
      <c r="VU78" s="202"/>
      <c r="VV78" s="202"/>
      <c r="VW78" s="202"/>
      <c r="VX78" s="202"/>
      <c r="VY78" s="202"/>
      <c r="VZ78" s="202"/>
      <c r="WA78" s="202"/>
      <c r="WB78" s="202"/>
      <c r="WC78" s="202"/>
      <c r="WD78" s="202"/>
      <c r="WE78" s="202"/>
      <c r="WF78" s="202"/>
      <c r="WG78" s="202"/>
      <c r="WH78" s="202"/>
      <c r="WI78" s="202"/>
      <c r="WJ78" s="202"/>
      <c r="WK78" s="202"/>
      <c r="WL78" s="202"/>
      <c r="WM78" s="202"/>
      <c r="WN78" s="202"/>
      <c r="WO78" s="202"/>
      <c r="WP78" s="202"/>
      <c r="WQ78" s="202"/>
      <c r="WR78" s="202"/>
      <c r="WS78" s="202"/>
      <c r="WT78" s="202"/>
      <c r="WU78" s="202"/>
      <c r="WV78" s="202"/>
      <c r="WW78" s="202"/>
      <c r="WX78" s="202"/>
      <c r="WY78" s="202"/>
      <c r="WZ78" s="202"/>
      <c r="XA78" s="202"/>
      <c r="XB78" s="202"/>
      <c r="XC78" s="202"/>
      <c r="XD78" s="202"/>
      <c r="XE78" s="202"/>
      <c r="XF78" s="202"/>
      <c r="XG78" s="202"/>
      <c r="XH78" s="202"/>
      <c r="XI78" s="202"/>
      <c r="XJ78" s="202"/>
      <c r="XK78" s="202"/>
      <c r="XL78" s="202"/>
      <c r="XM78" s="202"/>
      <c r="XN78" s="202"/>
      <c r="XO78" s="202"/>
      <c r="XP78" s="202"/>
      <c r="XQ78" s="202"/>
      <c r="XR78" s="202"/>
      <c r="XS78" s="202"/>
      <c r="XT78" s="202"/>
      <c r="XU78" s="202"/>
      <c r="XV78" s="202"/>
      <c r="XW78" s="202"/>
      <c r="XX78" s="202"/>
      <c r="XY78" s="202"/>
      <c r="XZ78" s="202"/>
      <c r="YA78" s="202"/>
      <c r="YB78" s="202"/>
      <c r="YC78" s="202"/>
      <c r="YD78" s="202"/>
      <c r="YE78" s="202"/>
      <c r="YF78" s="202"/>
      <c r="YG78" s="202"/>
      <c r="YH78" s="202"/>
      <c r="YI78" s="202"/>
      <c r="YJ78" s="202"/>
      <c r="YK78" s="202"/>
      <c r="YL78" s="202"/>
      <c r="YM78" s="202"/>
      <c r="YN78" s="202"/>
      <c r="YO78" s="202"/>
      <c r="YP78" s="202"/>
      <c r="YQ78" s="202"/>
      <c r="YR78" s="202"/>
      <c r="YS78" s="202"/>
      <c r="YT78" s="202"/>
      <c r="YU78" s="202"/>
      <c r="YV78" s="202"/>
      <c r="YW78" s="202"/>
      <c r="YX78" s="202"/>
      <c r="YY78" s="202"/>
      <c r="YZ78" s="202"/>
      <c r="ZA78" s="202"/>
      <c r="ZB78" s="202"/>
      <c r="ZC78" s="202"/>
      <c r="ZD78" s="202"/>
      <c r="ZE78" s="202"/>
      <c r="ZF78" s="202"/>
      <c r="ZG78" s="202"/>
      <c r="ZH78" s="202"/>
      <c r="ZI78" s="202"/>
      <c r="ZJ78" s="202"/>
      <c r="ZK78" s="202"/>
      <c r="ZL78" s="202"/>
      <c r="ZM78" s="202"/>
      <c r="ZN78" s="202"/>
      <c r="ZO78" s="202"/>
      <c r="ZP78" s="202"/>
      <c r="ZQ78" s="202"/>
      <c r="ZR78" s="202"/>
      <c r="ZS78" s="202"/>
      <c r="ZT78" s="202"/>
      <c r="ZU78" s="202"/>
      <c r="ZV78" s="202"/>
      <c r="ZW78" s="202"/>
      <c r="ZX78" s="202"/>
      <c r="ZY78" s="202"/>
      <c r="ZZ78" s="202"/>
      <c r="AAA78" s="202"/>
      <c r="AAB78" s="202"/>
      <c r="AAC78" s="202"/>
      <c r="AAD78" s="202"/>
      <c r="AAE78" s="202"/>
      <c r="AAF78" s="202"/>
      <c r="AAG78" s="202"/>
      <c r="AAH78" s="202"/>
      <c r="AAI78" s="202"/>
      <c r="AAJ78" s="202"/>
      <c r="AAK78" s="202"/>
      <c r="AAL78" s="202"/>
      <c r="AAM78" s="202"/>
      <c r="AAN78" s="202"/>
      <c r="AAO78" s="202"/>
      <c r="AAP78" s="202"/>
      <c r="AAQ78" s="202"/>
      <c r="AAR78" s="202"/>
      <c r="AAS78" s="202"/>
      <c r="AAT78" s="202"/>
      <c r="AAU78" s="202"/>
      <c r="AAV78" s="202"/>
      <c r="AAW78" s="202"/>
      <c r="AAX78" s="202"/>
      <c r="AAY78" s="202"/>
      <c r="AAZ78" s="202"/>
      <c r="ABA78" s="202"/>
      <c r="ABB78" s="202"/>
      <c r="ABC78" s="202"/>
      <c r="ABD78" s="202"/>
      <c r="ABE78" s="202"/>
      <c r="ABF78" s="202"/>
      <c r="ABG78" s="202"/>
      <c r="ABH78" s="202"/>
      <c r="ABI78" s="202"/>
      <c r="ABJ78" s="202"/>
      <c r="ABK78" s="202"/>
      <c r="ABL78" s="202"/>
      <c r="ABM78" s="202"/>
      <c r="ABN78" s="202"/>
      <c r="ABO78" s="202"/>
      <c r="ABP78" s="202"/>
      <c r="ABQ78" s="202"/>
      <c r="ABR78" s="202"/>
      <c r="ABS78" s="202"/>
      <c r="ABT78" s="202"/>
      <c r="ABU78" s="202"/>
      <c r="ABV78" s="202"/>
      <c r="ABW78" s="202"/>
      <c r="ABX78" s="202"/>
      <c r="ABY78" s="202"/>
      <c r="ABZ78" s="202"/>
      <c r="ACA78" s="202"/>
      <c r="ACB78" s="202"/>
      <c r="ACC78" s="202"/>
      <c r="ACD78" s="202"/>
      <c r="ACE78" s="202"/>
      <c r="ACF78" s="202"/>
      <c r="ACG78" s="202"/>
      <c r="ACH78" s="202"/>
      <c r="ACI78" s="202"/>
      <c r="ACJ78" s="202"/>
      <c r="ACK78" s="202"/>
      <c r="ACL78" s="202"/>
      <c r="ACM78" s="202"/>
      <c r="ACN78" s="202"/>
      <c r="ACO78" s="202"/>
      <c r="ACP78" s="202"/>
      <c r="ACQ78" s="202"/>
      <c r="ACR78" s="202"/>
      <c r="ACS78" s="202"/>
      <c r="ACT78" s="202"/>
      <c r="ACU78" s="202"/>
      <c r="ACV78" s="202"/>
      <c r="ACW78" s="202"/>
      <c r="ACX78" s="202"/>
      <c r="ACY78" s="202"/>
      <c r="ACZ78" s="202"/>
      <c r="ADA78" s="202"/>
      <c r="ADB78" s="202"/>
      <c r="ADC78" s="202"/>
      <c r="ADD78" s="202"/>
      <c r="ADE78" s="202"/>
      <c r="ADF78" s="202"/>
      <c r="ADG78" s="202"/>
      <c r="ADH78" s="202"/>
      <c r="ADI78" s="202"/>
      <c r="ADJ78" s="202"/>
      <c r="ADK78" s="202"/>
      <c r="ADL78" s="202"/>
      <c r="ADM78" s="202"/>
      <c r="ADN78" s="202"/>
      <c r="ADO78" s="202"/>
      <c r="ADP78" s="202"/>
      <c r="ADQ78" s="202"/>
      <c r="ADR78" s="202"/>
      <c r="ADS78" s="202"/>
      <c r="ADT78" s="202"/>
      <c r="ADU78" s="202"/>
      <c r="ADV78" s="202"/>
      <c r="ADW78" s="202"/>
      <c r="ADX78" s="202"/>
      <c r="ADY78" s="202"/>
      <c r="ADZ78" s="202"/>
      <c r="AEA78" s="202"/>
      <c r="AEB78" s="202"/>
      <c r="AEC78" s="202"/>
      <c r="AED78" s="202"/>
      <c r="AEE78" s="202"/>
      <c r="AEF78" s="202"/>
      <c r="AEG78" s="202"/>
      <c r="AEH78" s="202"/>
      <c r="AEI78" s="202"/>
      <c r="AEJ78" s="202"/>
      <c r="AEK78" s="202"/>
      <c r="AEL78" s="202"/>
      <c r="AEM78" s="202"/>
      <c r="AEN78" s="202"/>
      <c r="AEO78" s="202"/>
      <c r="AEP78" s="202"/>
      <c r="AEQ78" s="202"/>
      <c r="AER78" s="202"/>
      <c r="AES78" s="202"/>
      <c r="AET78" s="202"/>
      <c r="AEU78" s="202"/>
      <c r="AEV78" s="202"/>
      <c r="AEW78" s="202"/>
      <c r="AEX78" s="202"/>
      <c r="AEY78" s="202"/>
      <c r="AEZ78" s="202"/>
      <c r="AFA78" s="202"/>
      <c r="AFB78" s="202"/>
      <c r="AFC78" s="202"/>
      <c r="AFD78" s="202"/>
      <c r="AFE78" s="202"/>
      <c r="AFF78" s="202"/>
      <c r="AFG78" s="202"/>
      <c r="AFH78" s="202"/>
      <c r="AFI78" s="202"/>
      <c r="AFJ78" s="202"/>
      <c r="AFK78" s="202"/>
      <c r="AFL78" s="202"/>
      <c r="AFM78" s="202"/>
      <c r="AFN78" s="202"/>
      <c r="AFO78" s="202"/>
      <c r="AFP78" s="202"/>
      <c r="AFQ78" s="202"/>
      <c r="AFR78" s="202"/>
      <c r="AFS78" s="202"/>
      <c r="AFT78" s="202"/>
      <c r="AFU78" s="202"/>
      <c r="AFV78" s="202"/>
      <c r="AFW78" s="202"/>
      <c r="AFX78" s="202"/>
      <c r="AFY78" s="202"/>
      <c r="AFZ78" s="202"/>
      <c r="AGA78" s="202"/>
      <c r="AGB78" s="202"/>
      <c r="AGC78" s="202"/>
      <c r="AGD78" s="202"/>
      <c r="AGE78" s="202"/>
      <c r="AGF78" s="202"/>
      <c r="AGG78" s="202"/>
      <c r="AGH78" s="202"/>
      <c r="AGI78" s="202"/>
      <c r="AGJ78" s="202"/>
      <c r="AGK78" s="202"/>
      <c r="AGL78" s="202"/>
      <c r="AGM78" s="202"/>
      <c r="AGN78" s="202"/>
      <c r="AGO78" s="202"/>
      <c r="AGP78" s="202"/>
      <c r="AGQ78" s="202"/>
      <c r="AGR78" s="202"/>
      <c r="AGS78" s="202"/>
      <c r="AGT78" s="202"/>
      <c r="AGU78" s="202"/>
      <c r="AGV78" s="202"/>
      <c r="AGW78" s="202"/>
      <c r="AGX78" s="202"/>
      <c r="AGY78" s="202"/>
      <c r="AGZ78" s="202"/>
      <c r="AHA78" s="202"/>
      <c r="AHB78" s="202"/>
      <c r="AHC78" s="202"/>
      <c r="AHD78" s="202"/>
      <c r="AHE78" s="202"/>
      <c r="AHF78" s="202"/>
      <c r="AHG78" s="202"/>
      <c r="AHH78" s="202"/>
      <c r="AHI78" s="202"/>
      <c r="AHJ78" s="202"/>
      <c r="AHK78" s="202"/>
      <c r="AHL78" s="202"/>
      <c r="AHM78" s="202"/>
      <c r="AHN78" s="202"/>
      <c r="AHO78" s="202"/>
      <c r="AHP78" s="202"/>
      <c r="AHQ78" s="202"/>
      <c r="AHR78" s="202"/>
      <c r="AHS78" s="202"/>
      <c r="AHT78" s="202"/>
      <c r="AHU78" s="202"/>
      <c r="AHV78" s="202"/>
      <c r="AHW78" s="202"/>
      <c r="AHX78" s="202"/>
      <c r="AHY78" s="202"/>
      <c r="AHZ78" s="202"/>
      <c r="AIA78" s="202"/>
      <c r="AIB78" s="202"/>
      <c r="AIC78" s="202"/>
      <c r="AID78" s="202"/>
      <c r="AIE78" s="202"/>
      <c r="AIF78" s="202"/>
      <c r="AIG78" s="202"/>
      <c r="AIH78" s="202"/>
      <c r="AII78" s="202"/>
      <c r="AIJ78" s="202"/>
      <c r="AIK78" s="202"/>
      <c r="AIL78" s="202"/>
      <c r="AIM78" s="202"/>
      <c r="AIN78" s="202"/>
      <c r="AIO78" s="202"/>
      <c r="AIP78" s="202"/>
      <c r="AIQ78" s="202"/>
      <c r="AIR78" s="202"/>
      <c r="AIS78" s="202"/>
      <c r="AIT78" s="202"/>
      <c r="AIU78" s="202"/>
      <c r="AIV78" s="202"/>
      <c r="AIW78" s="202"/>
      <c r="AIX78" s="202"/>
      <c r="AIY78" s="202"/>
      <c r="AIZ78" s="202"/>
      <c r="AJA78" s="202"/>
      <c r="AJB78" s="202"/>
      <c r="AJC78" s="202"/>
      <c r="AJD78" s="202"/>
      <c r="AJE78" s="202"/>
      <c r="AJF78" s="202"/>
      <c r="AJG78" s="202"/>
      <c r="AJH78" s="202"/>
      <c r="AJI78" s="202"/>
      <c r="AJJ78" s="202"/>
      <c r="AJK78" s="202"/>
      <c r="AJL78" s="202"/>
      <c r="AJM78" s="202"/>
      <c r="AJN78" s="202"/>
      <c r="AJO78" s="202"/>
      <c r="AJP78" s="202"/>
      <c r="AJQ78" s="202"/>
      <c r="AJR78" s="202"/>
      <c r="AJS78" s="202"/>
      <c r="AJT78" s="202"/>
      <c r="AJU78" s="202"/>
      <c r="AJV78" s="202"/>
      <c r="AJW78" s="202"/>
      <c r="AJX78" s="202"/>
      <c r="AJY78" s="202"/>
      <c r="AJZ78" s="202"/>
      <c r="AKA78" s="202"/>
      <c r="AKB78" s="202"/>
      <c r="AKC78" s="202"/>
      <c r="AKD78" s="202"/>
      <c r="AKE78" s="202"/>
      <c r="AKF78" s="202"/>
      <c r="AKG78" s="202"/>
      <c r="AKH78" s="202"/>
      <c r="AKI78" s="202"/>
      <c r="AKJ78" s="202"/>
      <c r="AKK78" s="202"/>
      <c r="AKL78" s="202"/>
      <c r="AKM78" s="202"/>
      <c r="AKN78" s="202"/>
      <c r="AKO78" s="202"/>
      <c r="AKP78" s="202"/>
      <c r="AKQ78" s="202"/>
      <c r="AKR78" s="202"/>
      <c r="AKS78" s="202"/>
      <c r="AKT78" s="202"/>
      <c r="AKU78" s="202"/>
      <c r="AKV78" s="202"/>
      <c r="AKW78" s="202"/>
      <c r="AKX78" s="202"/>
      <c r="AKY78" s="202"/>
      <c r="AKZ78" s="202"/>
      <c r="ALA78" s="202"/>
      <c r="ALB78" s="202"/>
      <c r="ALC78" s="202"/>
      <c r="ALD78" s="202"/>
      <c r="ALE78" s="202"/>
      <c r="ALF78" s="202"/>
      <c r="ALG78" s="202"/>
      <c r="ALH78" s="202"/>
      <c r="ALI78" s="202"/>
      <c r="ALJ78" s="202"/>
      <c r="ALK78" s="202"/>
      <c r="ALL78" s="202"/>
      <c r="ALM78" s="202"/>
      <c r="ALN78" s="202"/>
      <c r="ALO78" s="202"/>
      <c r="ALP78" s="202"/>
      <c r="ALQ78" s="202"/>
      <c r="ALR78" s="202"/>
      <c r="ALS78" s="202"/>
      <c r="ALT78" s="202"/>
      <c r="ALU78" s="202"/>
      <c r="ALV78" s="202"/>
      <c r="ALW78" s="202"/>
      <c r="ALX78" s="202"/>
      <c r="ALY78" s="202"/>
      <c r="ALZ78" s="202"/>
      <c r="AMA78" s="202"/>
      <c r="AMB78" s="202"/>
      <c r="AMC78" s="202"/>
      <c r="AMD78" s="202"/>
      <c r="AME78" s="202"/>
      <c r="AMF78" s="202"/>
      <c r="AMG78" s="202"/>
      <c r="AMH78" s="202"/>
      <c r="AMI78" s="202"/>
      <c r="AMJ78" s="202"/>
      <c r="AMK78" s="202"/>
      <c r="AML78" s="202"/>
    </row>
    <row r="79" spans="1:1026">
      <c r="A79" s="202" t="s">
        <v>727</v>
      </c>
      <c r="B79" s="156">
        <f>B78+1</f>
        <v>110075</v>
      </c>
      <c r="C79" s="203">
        <v>0</v>
      </c>
      <c r="D79" s="203">
        <v>1</v>
      </c>
      <c r="E79" s="203">
        <f t="shared" si="21"/>
        <v>100000</v>
      </c>
      <c r="F79" s="203">
        <v>100000</v>
      </c>
      <c r="G79" s="203" t="s">
        <v>34</v>
      </c>
      <c r="H79" s="203">
        <v>100000</v>
      </c>
      <c r="I79" s="202" t="s">
        <v>505</v>
      </c>
      <c r="J79" s="203">
        <f>VLOOKUP(I79,T_FSM_TYPE!$A:$B,2,0)</f>
        <v>110000</v>
      </c>
      <c r="K79" s="21" t="s">
        <v>730</v>
      </c>
      <c r="L79" s="202" t="s">
        <v>37</v>
      </c>
      <c r="M79" s="213" t="s">
        <v>730</v>
      </c>
      <c r="N79" s="192" t="str">
        <f>"INSERT INTO "&amp;$B$2&amp;" VALUES("&amp;B79&amp;", "&amp;C79&amp;", "&amp;D79&amp;", "&amp;E79&amp;", "&amp;F79&amp;", "&amp;G79&amp;", "&amp;H79&amp;", "&amp;J79&amp;", '"&amp;K79&amp;"', '"&amp;L79&amp;"' ,'"&amp;M79&amp;"')"</f>
        <v>INSERT INTO T_FSM_STATE VALUES(110075, 0, 1, 100000, 100000, GETDATE(), 100000, 110000, 'CA_DELETED', '?' ,'CA_DELETED')</v>
      </c>
    </row>
    <row r="80" spans="1:1026">
      <c r="A80" s="202" t="s">
        <v>731</v>
      </c>
      <c r="B80" s="156">
        <f>B79+1</f>
        <v>110076</v>
      </c>
      <c r="C80" s="203">
        <v>0</v>
      </c>
      <c r="D80" s="203">
        <v>1</v>
      </c>
      <c r="E80" s="203">
        <f t="shared" si="21"/>
        <v>100000</v>
      </c>
      <c r="F80" s="203">
        <v>100000</v>
      </c>
      <c r="G80" s="203" t="s">
        <v>34</v>
      </c>
      <c r="H80" s="203">
        <v>100000</v>
      </c>
      <c r="I80" s="202" t="s">
        <v>505</v>
      </c>
      <c r="J80" s="203">
        <f>VLOOKUP(I80,T_FSM_TYPE!$A:$B,2,0)</f>
        <v>110000</v>
      </c>
      <c r="K80" s="21" t="s">
        <v>732</v>
      </c>
      <c r="L80" s="202" t="s">
        <v>37</v>
      </c>
      <c r="M80" s="213" t="s">
        <v>732</v>
      </c>
      <c r="N80" s="192" t="str">
        <f>"INSERT INTO "&amp;$B$2&amp;" VALUES("&amp;B80&amp;", "&amp;C80&amp;", "&amp;D80&amp;", "&amp;E80&amp;", "&amp;F80&amp;", "&amp;G80&amp;", "&amp;H80&amp;", "&amp;J80&amp;", '"&amp;K80&amp;"', '"&amp;L80&amp;"' ,'"&amp;M80&amp;"')"</f>
        <v>INSERT INTO T_FSM_STATE VALUES(110076, 0, 1, 100000, 100000, GETDATE(), 100000, 110000, 'CAD_DISBURSED', '?' ,'CAD_DISBURSED')</v>
      </c>
    </row>
  </sheetData>
  <pageMargins left="0.7" right="0.7" top="0.75" bottom="0.75" header="0.51180555555555496" footer="0.51180555555555496"/>
  <pageSetup firstPageNumber="0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77"/>
  <sheetViews>
    <sheetView workbookViewId="0">
      <pane xSplit="2" ySplit="3" topLeftCell="D61" activePane="bottomRight" state="frozen"/>
      <selection pane="topRight" activeCell="D1" sqref="D1"/>
      <selection pane="bottomLeft" activeCell="A4" sqref="A4"/>
      <selection pane="bottomRight" activeCell="A77" sqref="A77"/>
    </sheetView>
  </sheetViews>
  <sheetFormatPr defaultColWidth="8.85546875" defaultRowHeight="15"/>
  <cols>
    <col min="1" max="1" width="31.42578125" style="11" customWidth="1"/>
    <col min="2" max="2" width="15.42578125" style="11" bestFit="1" customWidth="1"/>
    <col min="3" max="3" width="8.42578125" style="13" customWidth="1"/>
    <col min="4" max="4" width="7.28515625" style="13" customWidth="1"/>
    <col min="5" max="5" width="9.140625" style="13" customWidth="1"/>
    <col min="6" max="6" width="13.7109375" style="13" customWidth="1"/>
    <col min="7" max="7" width="8.7109375" style="13" customWidth="1"/>
    <col min="8" max="8" width="10.7109375" style="13" customWidth="1"/>
    <col min="9" max="9" width="7.42578125" style="13" customWidth="1"/>
    <col min="10" max="10" width="13.140625" style="13" bestFit="1" customWidth="1"/>
    <col min="11" max="11" width="19.28515625" style="13" customWidth="1"/>
    <col min="12" max="12" width="12.42578125" style="21" customWidth="1"/>
    <col min="13" max="13" width="32.42578125" style="11" customWidth="1"/>
    <col min="14" max="1025" width="8.85546875" style="11"/>
  </cols>
  <sheetData>
    <row r="1" spans="1:1025">
      <c r="I1" s="138"/>
    </row>
    <row r="2" spans="1:1025">
      <c r="B2" s="11" t="s">
        <v>5</v>
      </c>
      <c r="I2" s="138"/>
    </row>
    <row r="3" spans="1:1025">
      <c r="B3" s="22" t="s">
        <v>50</v>
      </c>
      <c r="C3" s="22" t="s">
        <v>21</v>
      </c>
      <c r="D3" s="22" t="s">
        <v>22</v>
      </c>
      <c r="E3" s="22" t="s">
        <v>23</v>
      </c>
      <c r="F3" s="22" t="s">
        <v>24</v>
      </c>
      <c r="G3" s="22" t="s">
        <v>25</v>
      </c>
      <c r="H3" s="22" t="s">
        <v>26</v>
      </c>
      <c r="I3" s="139" t="s">
        <v>147</v>
      </c>
      <c r="J3" s="22" t="s">
        <v>48</v>
      </c>
      <c r="K3" s="22" t="s">
        <v>29</v>
      </c>
      <c r="L3" s="22" t="s">
        <v>148</v>
      </c>
      <c r="M3" s="11" t="str">
        <f>"TRUNCATE TABLE " &amp;$B$2</f>
        <v>TRUNCATE TABLE T_FSM_ACTION</v>
      </c>
    </row>
    <row r="4" spans="1:1025">
      <c r="A4" s="148" t="str">
        <f t="shared" ref="A4:A57" si="0">I4&amp;"."&amp;K4</f>
        <v>LOAN.FO_CREATE</v>
      </c>
      <c r="B4" s="155">
        <v>110000</v>
      </c>
      <c r="C4" s="155">
        <v>0</v>
      </c>
      <c r="D4" s="155">
        <v>1</v>
      </c>
      <c r="E4" s="155">
        <f t="shared" ref="E4:E7" si="1">ID_ENV_KEY</f>
        <v>100000</v>
      </c>
      <c r="F4" s="155">
        <v>10000</v>
      </c>
      <c r="G4" s="155" t="s">
        <v>34</v>
      </c>
      <c r="H4" s="155">
        <v>100000</v>
      </c>
      <c r="I4" s="157" t="s">
        <v>505</v>
      </c>
      <c r="J4" s="155">
        <f>VLOOKUP(I4,T_FSM_TYPE!$A:$B,2,0)</f>
        <v>110000</v>
      </c>
      <c r="K4" s="142" t="s">
        <v>574</v>
      </c>
      <c r="L4" s="22"/>
      <c r="M4" s="133" t="str">
        <f t="shared" ref="M4:M58" si="2">"INSERT INTO "&amp;$B$2&amp;" VALUES("&amp;B4&amp;", "&amp;C4&amp;", "&amp;D4&amp;", "&amp;E4&amp;", "&amp;F4&amp;", "&amp;G4&amp;", "&amp;H4&amp;", "&amp;J4&amp;", '"&amp;K4&amp;"', '"&amp;L4&amp;"' )"</f>
        <v>INSERT INTO T_FSM_ACTION VALUES(110000, 0, 1, 100000, 10000, GETDATE(), 100000, 110000, 'FO_CREATE', '' )</v>
      </c>
    </row>
    <row r="5" spans="1:1025">
      <c r="A5" s="148" t="str">
        <f t="shared" si="0"/>
        <v>LOAN.FO_UPDATE</v>
      </c>
      <c r="B5" s="154">
        <f>B4+1</f>
        <v>110001</v>
      </c>
      <c r="C5" s="155">
        <v>0</v>
      </c>
      <c r="D5" s="155">
        <v>1</v>
      </c>
      <c r="E5" s="155">
        <f t="shared" si="1"/>
        <v>100000</v>
      </c>
      <c r="F5" s="155">
        <v>10000</v>
      </c>
      <c r="G5" s="155" t="s">
        <v>34</v>
      </c>
      <c r="H5" s="155">
        <v>100000</v>
      </c>
      <c r="I5" s="157" t="s">
        <v>505</v>
      </c>
      <c r="J5" s="155">
        <f>VLOOKUP(I5,T_FSM_TYPE!$A:$B,2,0)</f>
        <v>110000</v>
      </c>
      <c r="K5" s="142" t="s">
        <v>575</v>
      </c>
      <c r="L5" s="22"/>
      <c r="M5" s="133" t="str">
        <f t="shared" si="2"/>
        <v>INSERT INTO T_FSM_ACTION VALUES(110001, 0, 1, 100000, 10000, GETDATE(), 100000, 110000, 'FO_UPDATE', '' )</v>
      </c>
    </row>
    <row r="6" spans="1:1025">
      <c r="A6" s="148" t="str">
        <f t="shared" si="0"/>
        <v>LOAN.FO_DELETE</v>
      </c>
      <c r="B6" s="154">
        <f t="shared" ref="B6:B77" si="3">B5+1</f>
        <v>110002</v>
      </c>
      <c r="C6" s="155">
        <v>0</v>
      </c>
      <c r="D6" s="155">
        <v>1</v>
      </c>
      <c r="E6" s="155">
        <f t="shared" si="1"/>
        <v>100000</v>
      </c>
      <c r="F6" s="155">
        <v>10000</v>
      </c>
      <c r="G6" s="155" t="s">
        <v>34</v>
      </c>
      <c r="H6" s="155">
        <v>100000</v>
      </c>
      <c r="I6" s="157" t="s">
        <v>505</v>
      </c>
      <c r="J6" s="155">
        <f>VLOOKUP(I6,T_FSM_TYPE!$A:$B,2,0)</f>
        <v>110000</v>
      </c>
      <c r="K6" s="142" t="s">
        <v>576</v>
      </c>
      <c r="L6" s="22"/>
      <c r="M6" s="133" t="str">
        <f t="shared" si="2"/>
        <v>INSERT INTO T_FSM_ACTION VALUES(110002, 0, 1, 100000, 10000, GETDATE(), 100000, 110000, 'FO_DELETE', '' )</v>
      </c>
    </row>
    <row r="7" spans="1:1025">
      <c r="A7" s="148" t="str">
        <f t="shared" si="0"/>
        <v>LOAN.FO_SUBMIT</v>
      </c>
      <c r="B7" s="154">
        <f t="shared" si="3"/>
        <v>110003</v>
      </c>
      <c r="C7" s="155">
        <v>0</v>
      </c>
      <c r="D7" s="155">
        <v>1</v>
      </c>
      <c r="E7" s="155">
        <f t="shared" si="1"/>
        <v>100000</v>
      </c>
      <c r="F7" s="155">
        <v>10000</v>
      </c>
      <c r="G7" s="155" t="s">
        <v>34</v>
      </c>
      <c r="H7" s="155">
        <v>100000</v>
      </c>
      <c r="I7" s="157" t="s">
        <v>505</v>
      </c>
      <c r="J7" s="155">
        <f>VLOOKUP(I7,T_FSM_TYPE!$A:$B,2,0)</f>
        <v>110000</v>
      </c>
      <c r="K7" s="142" t="s">
        <v>604</v>
      </c>
      <c r="L7" s="22"/>
      <c r="M7" s="133" t="str">
        <f t="shared" si="2"/>
        <v>INSERT INTO T_FSM_ACTION VALUES(110003, 0, 1, 100000, 10000, GETDATE(), 100000, 110000, 'FO_SUBMIT', '' )</v>
      </c>
    </row>
    <row r="8" spans="1:1025" s="131" customFormat="1">
      <c r="A8" s="145" t="str">
        <f t="shared" si="0"/>
        <v>LOAN.SO_CREATE</v>
      </c>
      <c r="B8" s="154">
        <f t="shared" si="3"/>
        <v>110004</v>
      </c>
      <c r="C8" s="146">
        <v>0</v>
      </c>
      <c r="D8" s="146">
        <v>1</v>
      </c>
      <c r="E8" s="146">
        <f t="shared" ref="E8:E76" si="4">ID_ENV_KEY</f>
        <v>100000</v>
      </c>
      <c r="F8" s="146">
        <v>10000</v>
      </c>
      <c r="G8" s="146" t="s">
        <v>34</v>
      </c>
      <c r="H8" s="146">
        <v>100000</v>
      </c>
      <c r="I8" s="158" t="s">
        <v>505</v>
      </c>
      <c r="J8" s="146">
        <f>VLOOKUP(I8,T_FSM_TYPE!$A:$B,2,0)</f>
        <v>110000</v>
      </c>
      <c r="K8" s="131" t="s">
        <v>605</v>
      </c>
      <c r="L8" s="159"/>
      <c r="M8" s="133" t="str">
        <f t="shared" si="2"/>
        <v>INSERT INTO T_FSM_ACTION VALUES(110004, 0, 1, 100000, 10000, GETDATE(), 100000, 110000, 'SO_CREATE', '' )</v>
      </c>
      <c r="N8" s="145"/>
      <c r="O8" s="145"/>
      <c r="P8" s="145"/>
      <c r="Q8" s="145"/>
      <c r="R8" s="145"/>
      <c r="S8" s="145"/>
      <c r="T8" s="145"/>
      <c r="U8" s="145"/>
      <c r="V8" s="145"/>
      <c r="W8" s="145"/>
      <c r="X8" s="145"/>
      <c r="Y8" s="145"/>
      <c r="Z8" s="145"/>
      <c r="AA8" s="145"/>
      <c r="AB8" s="145"/>
      <c r="AC8" s="145"/>
      <c r="AD8" s="145"/>
      <c r="AE8" s="145"/>
      <c r="AF8" s="145"/>
      <c r="AG8" s="145"/>
      <c r="AH8" s="145"/>
      <c r="AI8" s="145"/>
      <c r="AJ8" s="145"/>
      <c r="AK8" s="145"/>
      <c r="AL8" s="145"/>
      <c r="AM8" s="145"/>
      <c r="AN8" s="145"/>
      <c r="AO8" s="145"/>
      <c r="AP8" s="145"/>
      <c r="AQ8" s="145"/>
      <c r="AR8" s="145"/>
      <c r="AS8" s="145"/>
      <c r="AT8" s="145"/>
      <c r="AU8" s="145"/>
      <c r="AV8" s="145"/>
      <c r="AW8" s="145"/>
      <c r="AX8" s="145"/>
      <c r="AY8" s="145"/>
      <c r="AZ8" s="145"/>
      <c r="BA8" s="145"/>
      <c r="BB8" s="145"/>
      <c r="BC8" s="145"/>
      <c r="BD8" s="145"/>
      <c r="BE8" s="145"/>
      <c r="BF8" s="145"/>
      <c r="BG8" s="145"/>
      <c r="BH8" s="145"/>
      <c r="BI8" s="145"/>
      <c r="BJ8" s="145"/>
      <c r="BK8" s="145"/>
      <c r="BL8" s="145"/>
      <c r="BM8" s="145"/>
      <c r="BN8" s="145"/>
      <c r="BO8" s="145"/>
      <c r="BP8" s="145"/>
      <c r="BQ8" s="145"/>
      <c r="BR8" s="145"/>
      <c r="BS8" s="145"/>
      <c r="BT8" s="145"/>
      <c r="BU8" s="145"/>
      <c r="BV8" s="145"/>
      <c r="BW8" s="145"/>
      <c r="BX8" s="145"/>
      <c r="BY8" s="145"/>
      <c r="BZ8" s="145"/>
      <c r="CA8" s="145"/>
      <c r="CB8" s="145"/>
      <c r="CC8" s="145"/>
      <c r="CD8" s="145"/>
      <c r="CE8" s="145"/>
      <c r="CF8" s="145"/>
      <c r="CG8" s="145"/>
      <c r="CH8" s="145"/>
      <c r="CI8" s="145"/>
      <c r="CJ8" s="145"/>
      <c r="CK8" s="145"/>
      <c r="CL8" s="145"/>
      <c r="CM8" s="145"/>
      <c r="CN8" s="145"/>
      <c r="CO8" s="145"/>
      <c r="CP8" s="145"/>
      <c r="CQ8" s="145"/>
      <c r="CR8" s="145"/>
      <c r="CS8" s="145"/>
      <c r="CT8" s="145"/>
      <c r="CU8" s="145"/>
      <c r="CV8" s="145"/>
      <c r="CW8" s="145"/>
      <c r="CX8" s="145"/>
      <c r="CY8" s="145"/>
      <c r="CZ8" s="145"/>
      <c r="DA8" s="145"/>
      <c r="DB8" s="145"/>
      <c r="DC8" s="145"/>
      <c r="DD8" s="145"/>
      <c r="DE8" s="145"/>
      <c r="DF8" s="145"/>
      <c r="DG8" s="145"/>
      <c r="DH8" s="145"/>
      <c r="DI8" s="145"/>
      <c r="DJ8" s="145"/>
      <c r="DK8" s="145"/>
      <c r="DL8" s="145"/>
      <c r="DM8" s="145"/>
      <c r="DN8" s="145"/>
      <c r="DO8" s="145"/>
      <c r="DP8" s="145"/>
      <c r="DQ8" s="145"/>
      <c r="DR8" s="145"/>
      <c r="DS8" s="145"/>
      <c r="DT8" s="145"/>
      <c r="DU8" s="145"/>
      <c r="DV8" s="145"/>
      <c r="DW8" s="145"/>
      <c r="DX8" s="145"/>
      <c r="DY8" s="145"/>
      <c r="DZ8" s="145"/>
      <c r="EA8" s="145"/>
      <c r="EB8" s="145"/>
      <c r="EC8" s="145"/>
      <c r="ED8" s="145"/>
      <c r="EE8" s="145"/>
      <c r="EF8" s="145"/>
      <c r="EG8" s="145"/>
      <c r="EH8" s="145"/>
      <c r="EI8" s="145"/>
      <c r="EJ8" s="145"/>
      <c r="EK8" s="145"/>
      <c r="EL8" s="145"/>
      <c r="EM8" s="145"/>
      <c r="EN8" s="145"/>
      <c r="EO8" s="145"/>
      <c r="EP8" s="145"/>
      <c r="EQ8" s="145"/>
      <c r="ER8" s="145"/>
      <c r="ES8" s="145"/>
      <c r="ET8" s="145"/>
      <c r="EU8" s="145"/>
      <c r="EV8" s="145"/>
      <c r="EW8" s="145"/>
      <c r="EX8" s="145"/>
      <c r="EY8" s="145"/>
      <c r="EZ8" s="145"/>
      <c r="FA8" s="145"/>
      <c r="FB8" s="145"/>
      <c r="FC8" s="145"/>
      <c r="FD8" s="145"/>
      <c r="FE8" s="145"/>
      <c r="FF8" s="145"/>
      <c r="FG8" s="145"/>
      <c r="FH8" s="145"/>
      <c r="FI8" s="145"/>
      <c r="FJ8" s="145"/>
      <c r="FK8" s="145"/>
      <c r="FL8" s="145"/>
      <c r="FM8" s="145"/>
      <c r="FN8" s="145"/>
      <c r="FO8" s="145"/>
      <c r="FP8" s="145"/>
      <c r="FQ8" s="145"/>
      <c r="FR8" s="145"/>
      <c r="FS8" s="145"/>
      <c r="FT8" s="145"/>
      <c r="FU8" s="145"/>
      <c r="FV8" s="145"/>
      <c r="FW8" s="145"/>
      <c r="FX8" s="145"/>
      <c r="FY8" s="145"/>
      <c r="FZ8" s="145"/>
      <c r="GA8" s="145"/>
      <c r="GB8" s="145"/>
      <c r="GC8" s="145"/>
      <c r="GD8" s="145"/>
      <c r="GE8" s="145"/>
      <c r="GF8" s="145"/>
      <c r="GG8" s="145"/>
      <c r="GH8" s="145"/>
      <c r="GI8" s="145"/>
      <c r="GJ8" s="145"/>
      <c r="GK8" s="145"/>
      <c r="GL8" s="145"/>
      <c r="GM8" s="145"/>
      <c r="GN8" s="145"/>
      <c r="GO8" s="145"/>
      <c r="GP8" s="145"/>
      <c r="GQ8" s="145"/>
      <c r="GR8" s="145"/>
      <c r="GS8" s="145"/>
      <c r="GT8" s="145"/>
      <c r="GU8" s="145"/>
      <c r="GV8" s="145"/>
      <c r="GW8" s="145"/>
      <c r="GX8" s="145"/>
      <c r="GY8" s="145"/>
      <c r="GZ8" s="145"/>
      <c r="HA8" s="145"/>
      <c r="HB8" s="145"/>
      <c r="HC8" s="145"/>
      <c r="HD8" s="145"/>
      <c r="HE8" s="145"/>
      <c r="HF8" s="145"/>
      <c r="HG8" s="145"/>
      <c r="HH8" s="145"/>
      <c r="HI8" s="145"/>
      <c r="HJ8" s="145"/>
      <c r="HK8" s="145"/>
      <c r="HL8" s="145"/>
      <c r="HM8" s="145"/>
      <c r="HN8" s="145"/>
      <c r="HO8" s="145"/>
      <c r="HP8" s="145"/>
      <c r="HQ8" s="145"/>
      <c r="HR8" s="145"/>
      <c r="HS8" s="145"/>
      <c r="HT8" s="145"/>
      <c r="HU8" s="145"/>
      <c r="HV8" s="145"/>
      <c r="HW8" s="145"/>
      <c r="HX8" s="145"/>
      <c r="HY8" s="145"/>
      <c r="HZ8" s="145"/>
      <c r="IA8" s="145"/>
      <c r="IB8" s="145"/>
      <c r="IC8" s="145"/>
      <c r="ID8" s="145"/>
      <c r="IE8" s="145"/>
      <c r="IF8" s="145"/>
      <c r="IG8" s="145"/>
      <c r="IH8" s="145"/>
      <c r="II8" s="145"/>
      <c r="IJ8" s="145"/>
      <c r="IK8" s="145"/>
      <c r="IL8" s="145"/>
      <c r="IM8" s="145"/>
      <c r="IN8" s="145"/>
      <c r="IO8" s="145"/>
      <c r="IP8" s="145"/>
      <c r="IQ8" s="145"/>
      <c r="IR8" s="145"/>
      <c r="IS8" s="145"/>
      <c r="IT8" s="145"/>
      <c r="IU8" s="145"/>
      <c r="IV8" s="145"/>
      <c r="IW8" s="145"/>
      <c r="IX8" s="145"/>
      <c r="IY8" s="145"/>
      <c r="IZ8" s="145"/>
      <c r="JA8" s="145"/>
      <c r="JB8" s="145"/>
      <c r="JC8" s="145"/>
      <c r="JD8" s="145"/>
      <c r="JE8" s="145"/>
      <c r="JF8" s="145"/>
      <c r="JG8" s="145"/>
      <c r="JH8" s="145"/>
      <c r="JI8" s="145"/>
      <c r="JJ8" s="145"/>
      <c r="JK8" s="145"/>
      <c r="JL8" s="145"/>
      <c r="JM8" s="145"/>
      <c r="JN8" s="145"/>
      <c r="JO8" s="145"/>
      <c r="JP8" s="145"/>
      <c r="JQ8" s="145"/>
      <c r="JR8" s="145"/>
      <c r="JS8" s="145"/>
      <c r="JT8" s="145"/>
      <c r="JU8" s="145"/>
      <c r="JV8" s="145"/>
      <c r="JW8" s="145"/>
      <c r="JX8" s="145"/>
      <c r="JY8" s="145"/>
      <c r="JZ8" s="145"/>
      <c r="KA8" s="145"/>
      <c r="KB8" s="145"/>
      <c r="KC8" s="145"/>
      <c r="KD8" s="145"/>
      <c r="KE8" s="145"/>
      <c r="KF8" s="145"/>
      <c r="KG8" s="145"/>
      <c r="KH8" s="145"/>
      <c r="KI8" s="145"/>
      <c r="KJ8" s="145"/>
      <c r="KK8" s="145"/>
      <c r="KL8" s="145"/>
      <c r="KM8" s="145"/>
      <c r="KN8" s="145"/>
      <c r="KO8" s="145"/>
      <c r="KP8" s="145"/>
      <c r="KQ8" s="145"/>
      <c r="KR8" s="145"/>
      <c r="KS8" s="145"/>
      <c r="KT8" s="145"/>
      <c r="KU8" s="145"/>
      <c r="KV8" s="145"/>
      <c r="KW8" s="145"/>
      <c r="KX8" s="145"/>
      <c r="KY8" s="145"/>
      <c r="KZ8" s="145"/>
      <c r="LA8" s="145"/>
      <c r="LB8" s="145"/>
      <c r="LC8" s="145"/>
      <c r="LD8" s="145"/>
      <c r="LE8" s="145"/>
      <c r="LF8" s="145"/>
      <c r="LG8" s="145"/>
      <c r="LH8" s="145"/>
      <c r="LI8" s="145"/>
      <c r="LJ8" s="145"/>
      <c r="LK8" s="145"/>
      <c r="LL8" s="145"/>
      <c r="LM8" s="145"/>
      <c r="LN8" s="145"/>
      <c r="LO8" s="145"/>
      <c r="LP8" s="145"/>
      <c r="LQ8" s="145"/>
      <c r="LR8" s="145"/>
      <c r="LS8" s="145"/>
      <c r="LT8" s="145"/>
      <c r="LU8" s="145"/>
      <c r="LV8" s="145"/>
      <c r="LW8" s="145"/>
      <c r="LX8" s="145"/>
      <c r="LY8" s="145"/>
      <c r="LZ8" s="145"/>
      <c r="MA8" s="145"/>
      <c r="MB8" s="145"/>
      <c r="MC8" s="145"/>
      <c r="MD8" s="145"/>
      <c r="ME8" s="145"/>
      <c r="MF8" s="145"/>
      <c r="MG8" s="145"/>
      <c r="MH8" s="145"/>
      <c r="MI8" s="145"/>
      <c r="MJ8" s="145"/>
      <c r="MK8" s="145"/>
      <c r="ML8" s="145"/>
      <c r="MM8" s="145"/>
      <c r="MN8" s="145"/>
      <c r="MO8" s="145"/>
      <c r="MP8" s="145"/>
      <c r="MQ8" s="145"/>
      <c r="MR8" s="145"/>
      <c r="MS8" s="145"/>
      <c r="MT8" s="145"/>
      <c r="MU8" s="145"/>
      <c r="MV8" s="145"/>
      <c r="MW8" s="145"/>
      <c r="MX8" s="145"/>
      <c r="MY8" s="145"/>
      <c r="MZ8" s="145"/>
      <c r="NA8" s="145"/>
      <c r="NB8" s="145"/>
      <c r="NC8" s="145"/>
      <c r="ND8" s="145"/>
      <c r="NE8" s="145"/>
      <c r="NF8" s="145"/>
      <c r="NG8" s="145"/>
      <c r="NH8" s="145"/>
      <c r="NI8" s="145"/>
      <c r="NJ8" s="145"/>
      <c r="NK8" s="145"/>
      <c r="NL8" s="145"/>
      <c r="NM8" s="145"/>
      <c r="NN8" s="145"/>
      <c r="NO8" s="145"/>
      <c r="NP8" s="145"/>
      <c r="NQ8" s="145"/>
      <c r="NR8" s="145"/>
      <c r="NS8" s="145"/>
      <c r="NT8" s="145"/>
      <c r="NU8" s="145"/>
      <c r="NV8" s="145"/>
      <c r="NW8" s="145"/>
      <c r="NX8" s="145"/>
      <c r="NY8" s="145"/>
      <c r="NZ8" s="145"/>
      <c r="OA8" s="145"/>
      <c r="OB8" s="145"/>
      <c r="OC8" s="145"/>
      <c r="OD8" s="145"/>
      <c r="OE8" s="145"/>
      <c r="OF8" s="145"/>
      <c r="OG8" s="145"/>
      <c r="OH8" s="145"/>
      <c r="OI8" s="145"/>
      <c r="OJ8" s="145"/>
      <c r="OK8" s="145"/>
      <c r="OL8" s="145"/>
      <c r="OM8" s="145"/>
      <c r="ON8" s="145"/>
      <c r="OO8" s="145"/>
      <c r="OP8" s="145"/>
      <c r="OQ8" s="145"/>
      <c r="OR8" s="145"/>
      <c r="OS8" s="145"/>
      <c r="OT8" s="145"/>
      <c r="OU8" s="145"/>
      <c r="OV8" s="145"/>
      <c r="OW8" s="145"/>
      <c r="OX8" s="145"/>
      <c r="OY8" s="145"/>
      <c r="OZ8" s="145"/>
      <c r="PA8" s="145"/>
      <c r="PB8" s="145"/>
      <c r="PC8" s="145"/>
      <c r="PD8" s="145"/>
      <c r="PE8" s="145"/>
      <c r="PF8" s="145"/>
      <c r="PG8" s="145"/>
      <c r="PH8" s="145"/>
      <c r="PI8" s="145"/>
      <c r="PJ8" s="145"/>
      <c r="PK8" s="145"/>
      <c r="PL8" s="145"/>
      <c r="PM8" s="145"/>
      <c r="PN8" s="145"/>
      <c r="PO8" s="145"/>
      <c r="PP8" s="145"/>
      <c r="PQ8" s="145"/>
      <c r="PR8" s="145"/>
      <c r="PS8" s="145"/>
      <c r="PT8" s="145"/>
      <c r="PU8" s="145"/>
      <c r="PV8" s="145"/>
      <c r="PW8" s="145"/>
      <c r="PX8" s="145"/>
      <c r="PY8" s="145"/>
      <c r="PZ8" s="145"/>
      <c r="QA8" s="145"/>
      <c r="QB8" s="145"/>
      <c r="QC8" s="145"/>
      <c r="QD8" s="145"/>
      <c r="QE8" s="145"/>
      <c r="QF8" s="145"/>
      <c r="QG8" s="145"/>
      <c r="QH8" s="145"/>
      <c r="QI8" s="145"/>
      <c r="QJ8" s="145"/>
      <c r="QK8" s="145"/>
      <c r="QL8" s="145"/>
      <c r="QM8" s="145"/>
      <c r="QN8" s="145"/>
      <c r="QO8" s="145"/>
      <c r="QP8" s="145"/>
      <c r="QQ8" s="145"/>
      <c r="QR8" s="145"/>
      <c r="QS8" s="145"/>
      <c r="QT8" s="145"/>
      <c r="QU8" s="145"/>
      <c r="QV8" s="145"/>
      <c r="QW8" s="145"/>
      <c r="QX8" s="145"/>
      <c r="QY8" s="145"/>
      <c r="QZ8" s="145"/>
      <c r="RA8" s="145"/>
      <c r="RB8" s="145"/>
      <c r="RC8" s="145"/>
      <c r="RD8" s="145"/>
      <c r="RE8" s="145"/>
      <c r="RF8" s="145"/>
      <c r="RG8" s="145"/>
      <c r="RH8" s="145"/>
      <c r="RI8" s="145"/>
      <c r="RJ8" s="145"/>
      <c r="RK8" s="145"/>
      <c r="RL8" s="145"/>
      <c r="RM8" s="145"/>
      <c r="RN8" s="145"/>
      <c r="RO8" s="145"/>
      <c r="RP8" s="145"/>
      <c r="RQ8" s="145"/>
      <c r="RR8" s="145"/>
      <c r="RS8" s="145"/>
      <c r="RT8" s="145"/>
      <c r="RU8" s="145"/>
      <c r="RV8" s="145"/>
      <c r="RW8" s="145"/>
      <c r="RX8" s="145"/>
      <c r="RY8" s="145"/>
      <c r="RZ8" s="145"/>
      <c r="SA8" s="145"/>
      <c r="SB8" s="145"/>
      <c r="SC8" s="145"/>
      <c r="SD8" s="145"/>
      <c r="SE8" s="145"/>
      <c r="SF8" s="145"/>
      <c r="SG8" s="145"/>
      <c r="SH8" s="145"/>
      <c r="SI8" s="145"/>
      <c r="SJ8" s="145"/>
      <c r="SK8" s="145"/>
      <c r="SL8" s="145"/>
      <c r="SM8" s="145"/>
      <c r="SN8" s="145"/>
      <c r="SO8" s="145"/>
      <c r="SP8" s="145"/>
      <c r="SQ8" s="145"/>
      <c r="SR8" s="145"/>
      <c r="SS8" s="145"/>
      <c r="ST8" s="145"/>
      <c r="SU8" s="145"/>
      <c r="SV8" s="145"/>
      <c r="SW8" s="145"/>
      <c r="SX8" s="145"/>
      <c r="SY8" s="145"/>
      <c r="SZ8" s="145"/>
      <c r="TA8" s="145"/>
      <c r="TB8" s="145"/>
      <c r="TC8" s="145"/>
      <c r="TD8" s="145"/>
      <c r="TE8" s="145"/>
      <c r="TF8" s="145"/>
      <c r="TG8" s="145"/>
      <c r="TH8" s="145"/>
      <c r="TI8" s="145"/>
      <c r="TJ8" s="145"/>
      <c r="TK8" s="145"/>
      <c r="TL8" s="145"/>
      <c r="TM8" s="145"/>
      <c r="TN8" s="145"/>
      <c r="TO8" s="145"/>
      <c r="TP8" s="145"/>
      <c r="TQ8" s="145"/>
      <c r="TR8" s="145"/>
      <c r="TS8" s="145"/>
      <c r="TT8" s="145"/>
      <c r="TU8" s="145"/>
      <c r="TV8" s="145"/>
      <c r="TW8" s="145"/>
      <c r="TX8" s="145"/>
      <c r="TY8" s="145"/>
      <c r="TZ8" s="145"/>
      <c r="UA8" s="145"/>
      <c r="UB8" s="145"/>
      <c r="UC8" s="145"/>
      <c r="UD8" s="145"/>
      <c r="UE8" s="145"/>
      <c r="UF8" s="145"/>
      <c r="UG8" s="145"/>
      <c r="UH8" s="145"/>
      <c r="UI8" s="145"/>
      <c r="UJ8" s="145"/>
      <c r="UK8" s="145"/>
      <c r="UL8" s="145"/>
      <c r="UM8" s="145"/>
      <c r="UN8" s="145"/>
      <c r="UO8" s="145"/>
      <c r="UP8" s="145"/>
      <c r="UQ8" s="145"/>
      <c r="UR8" s="145"/>
      <c r="US8" s="145"/>
      <c r="UT8" s="145"/>
      <c r="UU8" s="145"/>
      <c r="UV8" s="145"/>
      <c r="UW8" s="145"/>
      <c r="UX8" s="145"/>
      <c r="UY8" s="145"/>
      <c r="UZ8" s="145"/>
      <c r="VA8" s="145"/>
      <c r="VB8" s="145"/>
      <c r="VC8" s="145"/>
      <c r="VD8" s="145"/>
      <c r="VE8" s="145"/>
      <c r="VF8" s="145"/>
      <c r="VG8" s="145"/>
      <c r="VH8" s="145"/>
      <c r="VI8" s="145"/>
      <c r="VJ8" s="145"/>
      <c r="VK8" s="145"/>
      <c r="VL8" s="145"/>
      <c r="VM8" s="145"/>
      <c r="VN8" s="145"/>
      <c r="VO8" s="145"/>
      <c r="VP8" s="145"/>
      <c r="VQ8" s="145"/>
      <c r="VR8" s="145"/>
      <c r="VS8" s="145"/>
      <c r="VT8" s="145"/>
      <c r="VU8" s="145"/>
      <c r="VV8" s="145"/>
      <c r="VW8" s="145"/>
      <c r="VX8" s="145"/>
      <c r="VY8" s="145"/>
      <c r="VZ8" s="145"/>
      <c r="WA8" s="145"/>
      <c r="WB8" s="145"/>
      <c r="WC8" s="145"/>
      <c r="WD8" s="145"/>
      <c r="WE8" s="145"/>
      <c r="WF8" s="145"/>
      <c r="WG8" s="145"/>
      <c r="WH8" s="145"/>
      <c r="WI8" s="145"/>
      <c r="WJ8" s="145"/>
      <c r="WK8" s="145"/>
      <c r="WL8" s="145"/>
      <c r="WM8" s="145"/>
      <c r="WN8" s="145"/>
      <c r="WO8" s="145"/>
      <c r="WP8" s="145"/>
      <c r="WQ8" s="145"/>
      <c r="WR8" s="145"/>
      <c r="WS8" s="145"/>
      <c r="WT8" s="145"/>
      <c r="WU8" s="145"/>
      <c r="WV8" s="145"/>
      <c r="WW8" s="145"/>
      <c r="WX8" s="145"/>
      <c r="WY8" s="145"/>
      <c r="WZ8" s="145"/>
      <c r="XA8" s="145"/>
      <c r="XB8" s="145"/>
      <c r="XC8" s="145"/>
      <c r="XD8" s="145"/>
      <c r="XE8" s="145"/>
      <c r="XF8" s="145"/>
      <c r="XG8" s="145"/>
      <c r="XH8" s="145"/>
      <c r="XI8" s="145"/>
      <c r="XJ8" s="145"/>
      <c r="XK8" s="145"/>
      <c r="XL8" s="145"/>
      <c r="XM8" s="145"/>
      <c r="XN8" s="145"/>
      <c r="XO8" s="145"/>
      <c r="XP8" s="145"/>
      <c r="XQ8" s="145"/>
      <c r="XR8" s="145"/>
      <c r="XS8" s="145"/>
      <c r="XT8" s="145"/>
      <c r="XU8" s="145"/>
      <c r="XV8" s="145"/>
      <c r="XW8" s="145"/>
      <c r="XX8" s="145"/>
      <c r="XY8" s="145"/>
      <c r="XZ8" s="145"/>
      <c r="YA8" s="145"/>
      <c r="YB8" s="145"/>
      <c r="YC8" s="145"/>
      <c r="YD8" s="145"/>
      <c r="YE8" s="145"/>
      <c r="YF8" s="145"/>
      <c r="YG8" s="145"/>
      <c r="YH8" s="145"/>
      <c r="YI8" s="145"/>
      <c r="YJ8" s="145"/>
      <c r="YK8" s="145"/>
      <c r="YL8" s="145"/>
      <c r="YM8" s="145"/>
      <c r="YN8" s="145"/>
      <c r="YO8" s="145"/>
      <c r="YP8" s="145"/>
      <c r="YQ8" s="145"/>
      <c r="YR8" s="145"/>
      <c r="YS8" s="145"/>
      <c r="YT8" s="145"/>
      <c r="YU8" s="145"/>
      <c r="YV8" s="145"/>
      <c r="YW8" s="145"/>
      <c r="YX8" s="145"/>
      <c r="YY8" s="145"/>
      <c r="YZ8" s="145"/>
      <c r="ZA8" s="145"/>
      <c r="ZB8" s="145"/>
      <c r="ZC8" s="145"/>
      <c r="ZD8" s="145"/>
      <c r="ZE8" s="145"/>
      <c r="ZF8" s="145"/>
      <c r="ZG8" s="145"/>
      <c r="ZH8" s="145"/>
      <c r="ZI8" s="145"/>
      <c r="ZJ8" s="145"/>
      <c r="ZK8" s="145"/>
      <c r="ZL8" s="145"/>
      <c r="ZM8" s="145"/>
      <c r="ZN8" s="145"/>
      <c r="ZO8" s="145"/>
      <c r="ZP8" s="145"/>
      <c r="ZQ8" s="145"/>
      <c r="ZR8" s="145"/>
      <c r="ZS8" s="145"/>
      <c r="ZT8" s="145"/>
      <c r="ZU8" s="145"/>
      <c r="ZV8" s="145"/>
      <c r="ZW8" s="145"/>
      <c r="ZX8" s="145"/>
      <c r="ZY8" s="145"/>
      <c r="ZZ8" s="145"/>
      <c r="AAA8" s="145"/>
      <c r="AAB8" s="145"/>
      <c r="AAC8" s="145"/>
      <c r="AAD8" s="145"/>
      <c r="AAE8" s="145"/>
      <c r="AAF8" s="145"/>
      <c r="AAG8" s="145"/>
      <c r="AAH8" s="145"/>
      <c r="AAI8" s="145"/>
      <c r="AAJ8" s="145"/>
      <c r="AAK8" s="145"/>
      <c r="AAL8" s="145"/>
      <c r="AAM8" s="145"/>
      <c r="AAN8" s="145"/>
      <c r="AAO8" s="145"/>
      <c r="AAP8" s="145"/>
      <c r="AAQ8" s="145"/>
      <c r="AAR8" s="145"/>
      <c r="AAS8" s="145"/>
      <c r="AAT8" s="145"/>
      <c r="AAU8" s="145"/>
      <c r="AAV8" s="145"/>
      <c r="AAW8" s="145"/>
      <c r="AAX8" s="145"/>
      <c r="AAY8" s="145"/>
      <c r="AAZ8" s="145"/>
      <c r="ABA8" s="145"/>
      <c r="ABB8" s="145"/>
      <c r="ABC8" s="145"/>
      <c r="ABD8" s="145"/>
      <c r="ABE8" s="145"/>
      <c r="ABF8" s="145"/>
      <c r="ABG8" s="145"/>
      <c r="ABH8" s="145"/>
      <c r="ABI8" s="145"/>
      <c r="ABJ8" s="145"/>
      <c r="ABK8" s="145"/>
      <c r="ABL8" s="145"/>
      <c r="ABM8" s="145"/>
      <c r="ABN8" s="145"/>
      <c r="ABO8" s="145"/>
      <c r="ABP8" s="145"/>
      <c r="ABQ8" s="145"/>
      <c r="ABR8" s="145"/>
      <c r="ABS8" s="145"/>
      <c r="ABT8" s="145"/>
      <c r="ABU8" s="145"/>
      <c r="ABV8" s="145"/>
      <c r="ABW8" s="145"/>
      <c r="ABX8" s="145"/>
      <c r="ABY8" s="145"/>
      <c r="ABZ8" s="145"/>
      <c r="ACA8" s="145"/>
      <c r="ACB8" s="145"/>
      <c r="ACC8" s="145"/>
      <c r="ACD8" s="145"/>
      <c r="ACE8" s="145"/>
      <c r="ACF8" s="145"/>
      <c r="ACG8" s="145"/>
      <c r="ACH8" s="145"/>
      <c r="ACI8" s="145"/>
      <c r="ACJ8" s="145"/>
      <c r="ACK8" s="145"/>
      <c r="ACL8" s="145"/>
      <c r="ACM8" s="145"/>
      <c r="ACN8" s="145"/>
      <c r="ACO8" s="145"/>
      <c r="ACP8" s="145"/>
      <c r="ACQ8" s="145"/>
      <c r="ACR8" s="145"/>
      <c r="ACS8" s="145"/>
      <c r="ACT8" s="145"/>
      <c r="ACU8" s="145"/>
      <c r="ACV8" s="145"/>
      <c r="ACW8" s="145"/>
      <c r="ACX8" s="145"/>
      <c r="ACY8" s="145"/>
      <c r="ACZ8" s="145"/>
      <c r="ADA8" s="145"/>
      <c r="ADB8" s="145"/>
      <c r="ADC8" s="145"/>
      <c r="ADD8" s="145"/>
      <c r="ADE8" s="145"/>
      <c r="ADF8" s="145"/>
      <c r="ADG8" s="145"/>
      <c r="ADH8" s="145"/>
      <c r="ADI8" s="145"/>
      <c r="ADJ8" s="145"/>
      <c r="ADK8" s="145"/>
      <c r="ADL8" s="145"/>
      <c r="ADM8" s="145"/>
      <c r="ADN8" s="145"/>
      <c r="ADO8" s="145"/>
      <c r="ADP8" s="145"/>
      <c r="ADQ8" s="145"/>
      <c r="ADR8" s="145"/>
      <c r="ADS8" s="145"/>
      <c r="ADT8" s="145"/>
      <c r="ADU8" s="145"/>
      <c r="ADV8" s="145"/>
      <c r="ADW8" s="145"/>
      <c r="ADX8" s="145"/>
      <c r="ADY8" s="145"/>
      <c r="ADZ8" s="145"/>
      <c r="AEA8" s="145"/>
      <c r="AEB8" s="145"/>
      <c r="AEC8" s="145"/>
      <c r="AED8" s="145"/>
      <c r="AEE8" s="145"/>
      <c r="AEF8" s="145"/>
      <c r="AEG8" s="145"/>
      <c r="AEH8" s="145"/>
      <c r="AEI8" s="145"/>
      <c r="AEJ8" s="145"/>
      <c r="AEK8" s="145"/>
      <c r="AEL8" s="145"/>
      <c r="AEM8" s="145"/>
      <c r="AEN8" s="145"/>
      <c r="AEO8" s="145"/>
      <c r="AEP8" s="145"/>
      <c r="AEQ8" s="145"/>
      <c r="AER8" s="145"/>
      <c r="AES8" s="145"/>
      <c r="AET8" s="145"/>
      <c r="AEU8" s="145"/>
      <c r="AEV8" s="145"/>
      <c r="AEW8" s="145"/>
      <c r="AEX8" s="145"/>
      <c r="AEY8" s="145"/>
      <c r="AEZ8" s="145"/>
      <c r="AFA8" s="145"/>
      <c r="AFB8" s="145"/>
      <c r="AFC8" s="145"/>
      <c r="AFD8" s="145"/>
      <c r="AFE8" s="145"/>
      <c r="AFF8" s="145"/>
      <c r="AFG8" s="145"/>
      <c r="AFH8" s="145"/>
      <c r="AFI8" s="145"/>
      <c r="AFJ8" s="145"/>
      <c r="AFK8" s="145"/>
      <c r="AFL8" s="145"/>
      <c r="AFM8" s="145"/>
      <c r="AFN8" s="145"/>
      <c r="AFO8" s="145"/>
      <c r="AFP8" s="145"/>
      <c r="AFQ8" s="145"/>
      <c r="AFR8" s="145"/>
      <c r="AFS8" s="145"/>
      <c r="AFT8" s="145"/>
      <c r="AFU8" s="145"/>
      <c r="AFV8" s="145"/>
      <c r="AFW8" s="145"/>
      <c r="AFX8" s="145"/>
      <c r="AFY8" s="145"/>
      <c r="AFZ8" s="145"/>
      <c r="AGA8" s="145"/>
      <c r="AGB8" s="145"/>
      <c r="AGC8" s="145"/>
      <c r="AGD8" s="145"/>
      <c r="AGE8" s="145"/>
      <c r="AGF8" s="145"/>
      <c r="AGG8" s="145"/>
      <c r="AGH8" s="145"/>
      <c r="AGI8" s="145"/>
      <c r="AGJ8" s="145"/>
      <c r="AGK8" s="145"/>
      <c r="AGL8" s="145"/>
      <c r="AGM8" s="145"/>
      <c r="AGN8" s="145"/>
      <c r="AGO8" s="145"/>
      <c r="AGP8" s="145"/>
      <c r="AGQ8" s="145"/>
      <c r="AGR8" s="145"/>
      <c r="AGS8" s="145"/>
      <c r="AGT8" s="145"/>
      <c r="AGU8" s="145"/>
      <c r="AGV8" s="145"/>
      <c r="AGW8" s="145"/>
      <c r="AGX8" s="145"/>
      <c r="AGY8" s="145"/>
      <c r="AGZ8" s="145"/>
      <c r="AHA8" s="145"/>
      <c r="AHB8" s="145"/>
      <c r="AHC8" s="145"/>
      <c r="AHD8" s="145"/>
      <c r="AHE8" s="145"/>
      <c r="AHF8" s="145"/>
      <c r="AHG8" s="145"/>
      <c r="AHH8" s="145"/>
      <c r="AHI8" s="145"/>
      <c r="AHJ8" s="145"/>
      <c r="AHK8" s="145"/>
      <c r="AHL8" s="145"/>
      <c r="AHM8" s="145"/>
      <c r="AHN8" s="145"/>
      <c r="AHO8" s="145"/>
      <c r="AHP8" s="145"/>
      <c r="AHQ8" s="145"/>
      <c r="AHR8" s="145"/>
      <c r="AHS8" s="145"/>
      <c r="AHT8" s="145"/>
      <c r="AHU8" s="145"/>
      <c r="AHV8" s="145"/>
      <c r="AHW8" s="145"/>
      <c r="AHX8" s="145"/>
      <c r="AHY8" s="145"/>
      <c r="AHZ8" s="145"/>
      <c r="AIA8" s="145"/>
      <c r="AIB8" s="145"/>
      <c r="AIC8" s="145"/>
      <c r="AID8" s="145"/>
      <c r="AIE8" s="145"/>
      <c r="AIF8" s="145"/>
      <c r="AIG8" s="145"/>
      <c r="AIH8" s="145"/>
      <c r="AII8" s="145"/>
      <c r="AIJ8" s="145"/>
      <c r="AIK8" s="145"/>
      <c r="AIL8" s="145"/>
      <c r="AIM8" s="145"/>
      <c r="AIN8" s="145"/>
      <c r="AIO8" s="145"/>
      <c r="AIP8" s="145"/>
      <c r="AIQ8" s="145"/>
      <c r="AIR8" s="145"/>
      <c r="AIS8" s="145"/>
      <c r="AIT8" s="145"/>
      <c r="AIU8" s="145"/>
      <c r="AIV8" s="145"/>
      <c r="AIW8" s="145"/>
      <c r="AIX8" s="145"/>
      <c r="AIY8" s="145"/>
      <c r="AIZ8" s="145"/>
      <c r="AJA8" s="145"/>
      <c r="AJB8" s="145"/>
      <c r="AJC8" s="145"/>
      <c r="AJD8" s="145"/>
      <c r="AJE8" s="145"/>
      <c r="AJF8" s="145"/>
      <c r="AJG8" s="145"/>
      <c r="AJH8" s="145"/>
      <c r="AJI8" s="145"/>
      <c r="AJJ8" s="145"/>
      <c r="AJK8" s="145"/>
      <c r="AJL8" s="145"/>
      <c r="AJM8" s="145"/>
      <c r="AJN8" s="145"/>
      <c r="AJO8" s="145"/>
      <c r="AJP8" s="145"/>
      <c r="AJQ8" s="145"/>
      <c r="AJR8" s="145"/>
      <c r="AJS8" s="145"/>
      <c r="AJT8" s="145"/>
      <c r="AJU8" s="145"/>
      <c r="AJV8" s="145"/>
      <c r="AJW8" s="145"/>
      <c r="AJX8" s="145"/>
      <c r="AJY8" s="145"/>
      <c r="AJZ8" s="145"/>
      <c r="AKA8" s="145"/>
      <c r="AKB8" s="145"/>
      <c r="AKC8" s="145"/>
      <c r="AKD8" s="145"/>
      <c r="AKE8" s="145"/>
      <c r="AKF8" s="145"/>
      <c r="AKG8" s="145"/>
      <c r="AKH8" s="145"/>
      <c r="AKI8" s="145"/>
      <c r="AKJ8" s="145"/>
      <c r="AKK8" s="145"/>
      <c r="AKL8" s="145"/>
      <c r="AKM8" s="145"/>
      <c r="AKN8" s="145"/>
      <c r="AKO8" s="145"/>
      <c r="AKP8" s="145"/>
      <c r="AKQ8" s="145"/>
      <c r="AKR8" s="145"/>
      <c r="AKS8" s="145"/>
      <c r="AKT8" s="145"/>
      <c r="AKU8" s="145"/>
      <c r="AKV8" s="145"/>
      <c r="AKW8" s="145"/>
      <c r="AKX8" s="145"/>
      <c r="AKY8" s="145"/>
      <c r="AKZ8" s="145"/>
      <c r="ALA8" s="145"/>
      <c r="ALB8" s="145"/>
      <c r="ALC8" s="145"/>
      <c r="ALD8" s="145"/>
      <c r="ALE8" s="145"/>
      <c r="ALF8" s="145"/>
      <c r="ALG8" s="145"/>
      <c r="ALH8" s="145"/>
      <c r="ALI8" s="145"/>
      <c r="ALJ8" s="145"/>
      <c r="ALK8" s="145"/>
      <c r="ALL8" s="145"/>
      <c r="ALM8" s="145"/>
      <c r="ALN8" s="145"/>
      <c r="ALO8" s="145"/>
      <c r="ALP8" s="145"/>
      <c r="ALQ8" s="145"/>
      <c r="ALR8" s="145"/>
      <c r="ALS8" s="145"/>
      <c r="ALT8" s="145"/>
      <c r="ALU8" s="145"/>
      <c r="ALV8" s="145"/>
      <c r="ALW8" s="145"/>
      <c r="ALX8" s="145"/>
      <c r="ALY8" s="145"/>
      <c r="ALZ8" s="145"/>
      <c r="AMA8" s="145"/>
      <c r="AMB8" s="145"/>
      <c r="AMC8" s="145"/>
      <c r="AMD8" s="145"/>
      <c r="AME8" s="145"/>
      <c r="AMF8" s="145"/>
      <c r="AMG8" s="145"/>
      <c r="AMH8" s="145"/>
      <c r="AMI8" s="145"/>
      <c r="AMJ8" s="145"/>
      <c r="AMK8" s="145"/>
    </row>
    <row r="9" spans="1:1025" s="131" customFormat="1">
      <c r="A9" s="145" t="str">
        <f t="shared" si="0"/>
        <v>LOAN.SO_UPDATE</v>
      </c>
      <c r="B9" s="154">
        <f t="shared" si="3"/>
        <v>110005</v>
      </c>
      <c r="C9" s="146">
        <v>0</v>
      </c>
      <c r="D9" s="146">
        <v>1</v>
      </c>
      <c r="E9" s="146">
        <f t="shared" si="4"/>
        <v>100000</v>
      </c>
      <c r="F9" s="146">
        <v>10000</v>
      </c>
      <c r="G9" s="146" t="s">
        <v>34</v>
      </c>
      <c r="H9" s="146">
        <v>100000</v>
      </c>
      <c r="I9" s="158" t="s">
        <v>505</v>
      </c>
      <c r="J9" s="146">
        <f>VLOOKUP(I9,T_FSM_TYPE!$A:$B,2,0)</f>
        <v>110000</v>
      </c>
      <c r="K9" s="131" t="s">
        <v>606</v>
      </c>
      <c r="L9" s="159"/>
      <c r="M9" s="133" t="str">
        <f t="shared" si="2"/>
        <v>INSERT INTO T_FSM_ACTION VALUES(110005, 0, 1, 100000, 10000, GETDATE(), 100000, 110000, 'SO_UPDATE', '' )</v>
      </c>
      <c r="N9" s="145"/>
      <c r="O9" s="145"/>
      <c r="P9" s="145"/>
      <c r="Q9" s="145"/>
      <c r="R9" s="145"/>
      <c r="S9" s="145"/>
      <c r="T9" s="145"/>
      <c r="U9" s="145"/>
      <c r="V9" s="145"/>
      <c r="W9" s="145"/>
      <c r="X9" s="145"/>
      <c r="Y9" s="145"/>
      <c r="Z9" s="145"/>
      <c r="AA9" s="145"/>
      <c r="AB9" s="145"/>
      <c r="AC9" s="145"/>
      <c r="AD9" s="145"/>
      <c r="AE9" s="145"/>
      <c r="AF9" s="145"/>
      <c r="AG9" s="145"/>
      <c r="AH9" s="145"/>
      <c r="AI9" s="145"/>
      <c r="AJ9" s="145"/>
      <c r="AK9" s="145"/>
      <c r="AL9" s="145"/>
      <c r="AM9" s="145"/>
      <c r="AN9" s="145"/>
      <c r="AO9" s="145"/>
      <c r="AP9" s="145"/>
      <c r="AQ9" s="145"/>
      <c r="AR9" s="145"/>
      <c r="AS9" s="145"/>
      <c r="AT9" s="145"/>
      <c r="AU9" s="145"/>
      <c r="AV9" s="145"/>
      <c r="AW9" s="145"/>
      <c r="AX9" s="145"/>
      <c r="AY9" s="145"/>
      <c r="AZ9" s="145"/>
      <c r="BA9" s="145"/>
      <c r="BB9" s="145"/>
      <c r="BC9" s="145"/>
      <c r="BD9" s="145"/>
      <c r="BE9" s="145"/>
      <c r="BF9" s="145"/>
      <c r="BG9" s="145"/>
      <c r="BH9" s="145"/>
      <c r="BI9" s="145"/>
      <c r="BJ9" s="145"/>
      <c r="BK9" s="145"/>
      <c r="BL9" s="145"/>
      <c r="BM9" s="145"/>
      <c r="BN9" s="145"/>
      <c r="BO9" s="145"/>
      <c r="BP9" s="145"/>
      <c r="BQ9" s="145"/>
      <c r="BR9" s="145"/>
      <c r="BS9" s="145"/>
      <c r="BT9" s="145"/>
      <c r="BU9" s="145"/>
      <c r="BV9" s="145"/>
      <c r="BW9" s="145"/>
      <c r="BX9" s="145"/>
      <c r="BY9" s="145"/>
      <c r="BZ9" s="145"/>
      <c r="CA9" s="145"/>
      <c r="CB9" s="145"/>
      <c r="CC9" s="145"/>
      <c r="CD9" s="145"/>
      <c r="CE9" s="145"/>
      <c r="CF9" s="145"/>
      <c r="CG9" s="145"/>
      <c r="CH9" s="145"/>
      <c r="CI9" s="145"/>
      <c r="CJ9" s="145"/>
      <c r="CK9" s="145"/>
      <c r="CL9" s="145"/>
      <c r="CM9" s="145"/>
      <c r="CN9" s="145"/>
      <c r="CO9" s="145"/>
      <c r="CP9" s="145"/>
      <c r="CQ9" s="145"/>
      <c r="CR9" s="145"/>
      <c r="CS9" s="145"/>
      <c r="CT9" s="145"/>
      <c r="CU9" s="145"/>
      <c r="CV9" s="145"/>
      <c r="CW9" s="145"/>
      <c r="CX9" s="145"/>
      <c r="CY9" s="145"/>
      <c r="CZ9" s="145"/>
      <c r="DA9" s="145"/>
      <c r="DB9" s="145"/>
      <c r="DC9" s="145"/>
      <c r="DD9" s="145"/>
      <c r="DE9" s="145"/>
      <c r="DF9" s="145"/>
      <c r="DG9" s="145"/>
      <c r="DH9" s="145"/>
      <c r="DI9" s="145"/>
      <c r="DJ9" s="145"/>
      <c r="DK9" s="145"/>
      <c r="DL9" s="145"/>
      <c r="DM9" s="145"/>
      <c r="DN9" s="145"/>
      <c r="DO9" s="145"/>
      <c r="DP9" s="145"/>
      <c r="DQ9" s="145"/>
      <c r="DR9" s="145"/>
      <c r="DS9" s="145"/>
      <c r="DT9" s="145"/>
      <c r="DU9" s="145"/>
      <c r="DV9" s="145"/>
      <c r="DW9" s="145"/>
      <c r="DX9" s="145"/>
      <c r="DY9" s="145"/>
      <c r="DZ9" s="145"/>
      <c r="EA9" s="145"/>
      <c r="EB9" s="145"/>
      <c r="EC9" s="145"/>
      <c r="ED9" s="145"/>
      <c r="EE9" s="145"/>
      <c r="EF9" s="145"/>
      <c r="EG9" s="145"/>
      <c r="EH9" s="145"/>
      <c r="EI9" s="145"/>
      <c r="EJ9" s="145"/>
      <c r="EK9" s="145"/>
      <c r="EL9" s="145"/>
      <c r="EM9" s="145"/>
      <c r="EN9" s="145"/>
      <c r="EO9" s="145"/>
      <c r="EP9" s="145"/>
      <c r="EQ9" s="145"/>
      <c r="ER9" s="145"/>
      <c r="ES9" s="145"/>
      <c r="ET9" s="145"/>
      <c r="EU9" s="145"/>
      <c r="EV9" s="145"/>
      <c r="EW9" s="145"/>
      <c r="EX9" s="145"/>
      <c r="EY9" s="145"/>
      <c r="EZ9" s="145"/>
      <c r="FA9" s="145"/>
      <c r="FB9" s="145"/>
      <c r="FC9" s="145"/>
      <c r="FD9" s="145"/>
      <c r="FE9" s="145"/>
      <c r="FF9" s="145"/>
      <c r="FG9" s="145"/>
      <c r="FH9" s="145"/>
      <c r="FI9" s="145"/>
      <c r="FJ9" s="145"/>
      <c r="FK9" s="145"/>
      <c r="FL9" s="145"/>
      <c r="FM9" s="145"/>
      <c r="FN9" s="145"/>
      <c r="FO9" s="145"/>
      <c r="FP9" s="145"/>
      <c r="FQ9" s="145"/>
      <c r="FR9" s="145"/>
      <c r="FS9" s="145"/>
      <c r="FT9" s="145"/>
      <c r="FU9" s="145"/>
      <c r="FV9" s="145"/>
      <c r="FW9" s="145"/>
      <c r="FX9" s="145"/>
      <c r="FY9" s="145"/>
      <c r="FZ9" s="145"/>
      <c r="GA9" s="145"/>
      <c r="GB9" s="145"/>
      <c r="GC9" s="145"/>
      <c r="GD9" s="145"/>
      <c r="GE9" s="145"/>
      <c r="GF9" s="145"/>
      <c r="GG9" s="145"/>
      <c r="GH9" s="145"/>
      <c r="GI9" s="145"/>
      <c r="GJ9" s="145"/>
      <c r="GK9" s="145"/>
      <c r="GL9" s="145"/>
      <c r="GM9" s="145"/>
      <c r="GN9" s="145"/>
      <c r="GO9" s="145"/>
      <c r="GP9" s="145"/>
      <c r="GQ9" s="145"/>
      <c r="GR9" s="145"/>
      <c r="GS9" s="145"/>
      <c r="GT9" s="145"/>
      <c r="GU9" s="145"/>
      <c r="GV9" s="145"/>
      <c r="GW9" s="145"/>
      <c r="GX9" s="145"/>
      <c r="GY9" s="145"/>
      <c r="GZ9" s="145"/>
      <c r="HA9" s="145"/>
      <c r="HB9" s="145"/>
      <c r="HC9" s="145"/>
      <c r="HD9" s="145"/>
      <c r="HE9" s="145"/>
      <c r="HF9" s="145"/>
      <c r="HG9" s="145"/>
      <c r="HH9" s="145"/>
      <c r="HI9" s="145"/>
      <c r="HJ9" s="145"/>
      <c r="HK9" s="145"/>
      <c r="HL9" s="145"/>
      <c r="HM9" s="145"/>
      <c r="HN9" s="145"/>
      <c r="HO9" s="145"/>
      <c r="HP9" s="145"/>
      <c r="HQ9" s="145"/>
      <c r="HR9" s="145"/>
      <c r="HS9" s="145"/>
      <c r="HT9" s="145"/>
      <c r="HU9" s="145"/>
      <c r="HV9" s="145"/>
      <c r="HW9" s="145"/>
      <c r="HX9" s="145"/>
      <c r="HY9" s="145"/>
      <c r="HZ9" s="145"/>
      <c r="IA9" s="145"/>
      <c r="IB9" s="145"/>
      <c r="IC9" s="145"/>
      <c r="ID9" s="145"/>
      <c r="IE9" s="145"/>
      <c r="IF9" s="145"/>
      <c r="IG9" s="145"/>
      <c r="IH9" s="145"/>
      <c r="II9" s="145"/>
      <c r="IJ9" s="145"/>
      <c r="IK9" s="145"/>
      <c r="IL9" s="145"/>
      <c r="IM9" s="145"/>
      <c r="IN9" s="145"/>
      <c r="IO9" s="145"/>
      <c r="IP9" s="145"/>
      <c r="IQ9" s="145"/>
      <c r="IR9" s="145"/>
      <c r="IS9" s="145"/>
      <c r="IT9" s="145"/>
      <c r="IU9" s="145"/>
      <c r="IV9" s="145"/>
      <c r="IW9" s="145"/>
      <c r="IX9" s="145"/>
      <c r="IY9" s="145"/>
      <c r="IZ9" s="145"/>
      <c r="JA9" s="145"/>
      <c r="JB9" s="145"/>
      <c r="JC9" s="145"/>
      <c r="JD9" s="145"/>
      <c r="JE9" s="145"/>
      <c r="JF9" s="145"/>
      <c r="JG9" s="145"/>
      <c r="JH9" s="145"/>
      <c r="JI9" s="145"/>
      <c r="JJ9" s="145"/>
      <c r="JK9" s="145"/>
      <c r="JL9" s="145"/>
      <c r="JM9" s="145"/>
      <c r="JN9" s="145"/>
      <c r="JO9" s="145"/>
      <c r="JP9" s="145"/>
      <c r="JQ9" s="145"/>
      <c r="JR9" s="145"/>
      <c r="JS9" s="145"/>
      <c r="JT9" s="145"/>
      <c r="JU9" s="145"/>
      <c r="JV9" s="145"/>
      <c r="JW9" s="145"/>
      <c r="JX9" s="145"/>
      <c r="JY9" s="145"/>
      <c r="JZ9" s="145"/>
      <c r="KA9" s="145"/>
      <c r="KB9" s="145"/>
      <c r="KC9" s="145"/>
      <c r="KD9" s="145"/>
      <c r="KE9" s="145"/>
      <c r="KF9" s="145"/>
      <c r="KG9" s="145"/>
      <c r="KH9" s="145"/>
      <c r="KI9" s="145"/>
      <c r="KJ9" s="145"/>
      <c r="KK9" s="145"/>
      <c r="KL9" s="145"/>
      <c r="KM9" s="145"/>
      <c r="KN9" s="145"/>
      <c r="KO9" s="145"/>
      <c r="KP9" s="145"/>
      <c r="KQ9" s="145"/>
      <c r="KR9" s="145"/>
      <c r="KS9" s="145"/>
      <c r="KT9" s="145"/>
      <c r="KU9" s="145"/>
      <c r="KV9" s="145"/>
      <c r="KW9" s="145"/>
      <c r="KX9" s="145"/>
      <c r="KY9" s="145"/>
      <c r="KZ9" s="145"/>
      <c r="LA9" s="145"/>
      <c r="LB9" s="145"/>
      <c r="LC9" s="145"/>
      <c r="LD9" s="145"/>
      <c r="LE9" s="145"/>
      <c r="LF9" s="145"/>
      <c r="LG9" s="145"/>
      <c r="LH9" s="145"/>
      <c r="LI9" s="145"/>
      <c r="LJ9" s="145"/>
      <c r="LK9" s="145"/>
      <c r="LL9" s="145"/>
      <c r="LM9" s="145"/>
      <c r="LN9" s="145"/>
      <c r="LO9" s="145"/>
      <c r="LP9" s="145"/>
      <c r="LQ9" s="145"/>
      <c r="LR9" s="145"/>
      <c r="LS9" s="145"/>
      <c r="LT9" s="145"/>
      <c r="LU9" s="145"/>
      <c r="LV9" s="145"/>
      <c r="LW9" s="145"/>
      <c r="LX9" s="145"/>
      <c r="LY9" s="145"/>
      <c r="LZ9" s="145"/>
      <c r="MA9" s="145"/>
      <c r="MB9" s="145"/>
      <c r="MC9" s="145"/>
      <c r="MD9" s="145"/>
      <c r="ME9" s="145"/>
      <c r="MF9" s="145"/>
      <c r="MG9" s="145"/>
      <c r="MH9" s="145"/>
      <c r="MI9" s="145"/>
      <c r="MJ9" s="145"/>
      <c r="MK9" s="145"/>
      <c r="ML9" s="145"/>
      <c r="MM9" s="145"/>
      <c r="MN9" s="145"/>
      <c r="MO9" s="145"/>
      <c r="MP9" s="145"/>
      <c r="MQ9" s="145"/>
      <c r="MR9" s="145"/>
      <c r="MS9" s="145"/>
      <c r="MT9" s="145"/>
      <c r="MU9" s="145"/>
      <c r="MV9" s="145"/>
      <c r="MW9" s="145"/>
      <c r="MX9" s="145"/>
      <c r="MY9" s="145"/>
      <c r="MZ9" s="145"/>
      <c r="NA9" s="145"/>
      <c r="NB9" s="145"/>
      <c r="NC9" s="145"/>
      <c r="ND9" s="145"/>
      <c r="NE9" s="145"/>
      <c r="NF9" s="145"/>
      <c r="NG9" s="145"/>
      <c r="NH9" s="145"/>
      <c r="NI9" s="145"/>
      <c r="NJ9" s="145"/>
      <c r="NK9" s="145"/>
      <c r="NL9" s="145"/>
      <c r="NM9" s="145"/>
      <c r="NN9" s="145"/>
      <c r="NO9" s="145"/>
      <c r="NP9" s="145"/>
      <c r="NQ9" s="145"/>
      <c r="NR9" s="145"/>
      <c r="NS9" s="145"/>
      <c r="NT9" s="145"/>
      <c r="NU9" s="145"/>
      <c r="NV9" s="145"/>
      <c r="NW9" s="145"/>
      <c r="NX9" s="145"/>
      <c r="NY9" s="145"/>
      <c r="NZ9" s="145"/>
      <c r="OA9" s="145"/>
      <c r="OB9" s="145"/>
      <c r="OC9" s="145"/>
      <c r="OD9" s="145"/>
      <c r="OE9" s="145"/>
      <c r="OF9" s="145"/>
      <c r="OG9" s="145"/>
      <c r="OH9" s="145"/>
      <c r="OI9" s="145"/>
      <c r="OJ9" s="145"/>
      <c r="OK9" s="145"/>
      <c r="OL9" s="145"/>
      <c r="OM9" s="145"/>
      <c r="ON9" s="145"/>
      <c r="OO9" s="145"/>
      <c r="OP9" s="145"/>
      <c r="OQ9" s="145"/>
      <c r="OR9" s="145"/>
      <c r="OS9" s="145"/>
      <c r="OT9" s="145"/>
      <c r="OU9" s="145"/>
      <c r="OV9" s="145"/>
      <c r="OW9" s="145"/>
      <c r="OX9" s="145"/>
      <c r="OY9" s="145"/>
      <c r="OZ9" s="145"/>
      <c r="PA9" s="145"/>
      <c r="PB9" s="145"/>
      <c r="PC9" s="145"/>
      <c r="PD9" s="145"/>
      <c r="PE9" s="145"/>
      <c r="PF9" s="145"/>
      <c r="PG9" s="145"/>
      <c r="PH9" s="145"/>
      <c r="PI9" s="145"/>
      <c r="PJ9" s="145"/>
      <c r="PK9" s="145"/>
      <c r="PL9" s="145"/>
      <c r="PM9" s="145"/>
      <c r="PN9" s="145"/>
      <c r="PO9" s="145"/>
      <c r="PP9" s="145"/>
      <c r="PQ9" s="145"/>
      <c r="PR9" s="145"/>
      <c r="PS9" s="145"/>
      <c r="PT9" s="145"/>
      <c r="PU9" s="145"/>
      <c r="PV9" s="145"/>
      <c r="PW9" s="145"/>
      <c r="PX9" s="145"/>
      <c r="PY9" s="145"/>
      <c r="PZ9" s="145"/>
      <c r="QA9" s="145"/>
      <c r="QB9" s="145"/>
      <c r="QC9" s="145"/>
      <c r="QD9" s="145"/>
      <c r="QE9" s="145"/>
      <c r="QF9" s="145"/>
      <c r="QG9" s="145"/>
      <c r="QH9" s="145"/>
      <c r="QI9" s="145"/>
      <c r="QJ9" s="145"/>
      <c r="QK9" s="145"/>
      <c r="QL9" s="145"/>
      <c r="QM9" s="145"/>
      <c r="QN9" s="145"/>
      <c r="QO9" s="145"/>
      <c r="QP9" s="145"/>
      <c r="QQ9" s="145"/>
      <c r="QR9" s="145"/>
      <c r="QS9" s="145"/>
      <c r="QT9" s="145"/>
      <c r="QU9" s="145"/>
      <c r="QV9" s="145"/>
      <c r="QW9" s="145"/>
      <c r="QX9" s="145"/>
      <c r="QY9" s="145"/>
      <c r="QZ9" s="145"/>
      <c r="RA9" s="145"/>
      <c r="RB9" s="145"/>
      <c r="RC9" s="145"/>
      <c r="RD9" s="145"/>
      <c r="RE9" s="145"/>
      <c r="RF9" s="145"/>
      <c r="RG9" s="145"/>
      <c r="RH9" s="145"/>
      <c r="RI9" s="145"/>
      <c r="RJ9" s="145"/>
      <c r="RK9" s="145"/>
      <c r="RL9" s="145"/>
      <c r="RM9" s="145"/>
      <c r="RN9" s="145"/>
      <c r="RO9" s="145"/>
      <c r="RP9" s="145"/>
      <c r="RQ9" s="145"/>
      <c r="RR9" s="145"/>
      <c r="RS9" s="145"/>
      <c r="RT9" s="145"/>
      <c r="RU9" s="145"/>
      <c r="RV9" s="145"/>
      <c r="RW9" s="145"/>
      <c r="RX9" s="145"/>
      <c r="RY9" s="145"/>
      <c r="RZ9" s="145"/>
      <c r="SA9" s="145"/>
      <c r="SB9" s="145"/>
      <c r="SC9" s="145"/>
      <c r="SD9" s="145"/>
      <c r="SE9" s="145"/>
      <c r="SF9" s="145"/>
      <c r="SG9" s="145"/>
      <c r="SH9" s="145"/>
      <c r="SI9" s="145"/>
      <c r="SJ9" s="145"/>
      <c r="SK9" s="145"/>
      <c r="SL9" s="145"/>
      <c r="SM9" s="145"/>
      <c r="SN9" s="145"/>
      <c r="SO9" s="145"/>
      <c r="SP9" s="145"/>
      <c r="SQ9" s="145"/>
      <c r="SR9" s="145"/>
      <c r="SS9" s="145"/>
      <c r="ST9" s="145"/>
      <c r="SU9" s="145"/>
      <c r="SV9" s="145"/>
      <c r="SW9" s="145"/>
      <c r="SX9" s="145"/>
      <c r="SY9" s="145"/>
      <c r="SZ9" s="145"/>
      <c r="TA9" s="145"/>
      <c r="TB9" s="145"/>
      <c r="TC9" s="145"/>
      <c r="TD9" s="145"/>
      <c r="TE9" s="145"/>
      <c r="TF9" s="145"/>
      <c r="TG9" s="145"/>
      <c r="TH9" s="145"/>
      <c r="TI9" s="145"/>
      <c r="TJ9" s="145"/>
      <c r="TK9" s="145"/>
      <c r="TL9" s="145"/>
      <c r="TM9" s="145"/>
      <c r="TN9" s="145"/>
      <c r="TO9" s="145"/>
      <c r="TP9" s="145"/>
      <c r="TQ9" s="145"/>
      <c r="TR9" s="145"/>
      <c r="TS9" s="145"/>
      <c r="TT9" s="145"/>
      <c r="TU9" s="145"/>
      <c r="TV9" s="145"/>
      <c r="TW9" s="145"/>
      <c r="TX9" s="145"/>
      <c r="TY9" s="145"/>
      <c r="TZ9" s="145"/>
      <c r="UA9" s="145"/>
      <c r="UB9" s="145"/>
      <c r="UC9" s="145"/>
      <c r="UD9" s="145"/>
      <c r="UE9" s="145"/>
      <c r="UF9" s="145"/>
      <c r="UG9" s="145"/>
      <c r="UH9" s="145"/>
      <c r="UI9" s="145"/>
      <c r="UJ9" s="145"/>
      <c r="UK9" s="145"/>
      <c r="UL9" s="145"/>
      <c r="UM9" s="145"/>
      <c r="UN9" s="145"/>
      <c r="UO9" s="145"/>
      <c r="UP9" s="145"/>
      <c r="UQ9" s="145"/>
      <c r="UR9" s="145"/>
      <c r="US9" s="145"/>
      <c r="UT9" s="145"/>
      <c r="UU9" s="145"/>
      <c r="UV9" s="145"/>
      <c r="UW9" s="145"/>
      <c r="UX9" s="145"/>
      <c r="UY9" s="145"/>
      <c r="UZ9" s="145"/>
      <c r="VA9" s="145"/>
      <c r="VB9" s="145"/>
      <c r="VC9" s="145"/>
      <c r="VD9" s="145"/>
      <c r="VE9" s="145"/>
      <c r="VF9" s="145"/>
      <c r="VG9" s="145"/>
      <c r="VH9" s="145"/>
      <c r="VI9" s="145"/>
      <c r="VJ9" s="145"/>
      <c r="VK9" s="145"/>
      <c r="VL9" s="145"/>
      <c r="VM9" s="145"/>
      <c r="VN9" s="145"/>
      <c r="VO9" s="145"/>
      <c r="VP9" s="145"/>
      <c r="VQ9" s="145"/>
      <c r="VR9" s="145"/>
      <c r="VS9" s="145"/>
      <c r="VT9" s="145"/>
      <c r="VU9" s="145"/>
      <c r="VV9" s="145"/>
      <c r="VW9" s="145"/>
      <c r="VX9" s="145"/>
      <c r="VY9" s="145"/>
      <c r="VZ9" s="145"/>
      <c r="WA9" s="145"/>
      <c r="WB9" s="145"/>
      <c r="WC9" s="145"/>
      <c r="WD9" s="145"/>
      <c r="WE9" s="145"/>
      <c r="WF9" s="145"/>
      <c r="WG9" s="145"/>
      <c r="WH9" s="145"/>
      <c r="WI9" s="145"/>
      <c r="WJ9" s="145"/>
      <c r="WK9" s="145"/>
      <c r="WL9" s="145"/>
      <c r="WM9" s="145"/>
      <c r="WN9" s="145"/>
      <c r="WO9" s="145"/>
      <c r="WP9" s="145"/>
      <c r="WQ9" s="145"/>
      <c r="WR9" s="145"/>
      <c r="WS9" s="145"/>
      <c r="WT9" s="145"/>
      <c r="WU9" s="145"/>
      <c r="WV9" s="145"/>
      <c r="WW9" s="145"/>
      <c r="WX9" s="145"/>
      <c r="WY9" s="145"/>
      <c r="WZ9" s="145"/>
      <c r="XA9" s="145"/>
      <c r="XB9" s="145"/>
      <c r="XC9" s="145"/>
      <c r="XD9" s="145"/>
      <c r="XE9" s="145"/>
      <c r="XF9" s="145"/>
      <c r="XG9" s="145"/>
      <c r="XH9" s="145"/>
      <c r="XI9" s="145"/>
      <c r="XJ9" s="145"/>
      <c r="XK9" s="145"/>
      <c r="XL9" s="145"/>
      <c r="XM9" s="145"/>
      <c r="XN9" s="145"/>
      <c r="XO9" s="145"/>
      <c r="XP9" s="145"/>
      <c r="XQ9" s="145"/>
      <c r="XR9" s="145"/>
      <c r="XS9" s="145"/>
      <c r="XT9" s="145"/>
      <c r="XU9" s="145"/>
      <c r="XV9" s="145"/>
      <c r="XW9" s="145"/>
      <c r="XX9" s="145"/>
      <c r="XY9" s="145"/>
      <c r="XZ9" s="145"/>
      <c r="YA9" s="145"/>
      <c r="YB9" s="145"/>
      <c r="YC9" s="145"/>
      <c r="YD9" s="145"/>
      <c r="YE9" s="145"/>
      <c r="YF9" s="145"/>
      <c r="YG9" s="145"/>
      <c r="YH9" s="145"/>
      <c r="YI9" s="145"/>
      <c r="YJ9" s="145"/>
      <c r="YK9" s="145"/>
      <c r="YL9" s="145"/>
      <c r="YM9" s="145"/>
      <c r="YN9" s="145"/>
      <c r="YO9" s="145"/>
      <c r="YP9" s="145"/>
      <c r="YQ9" s="145"/>
      <c r="YR9" s="145"/>
      <c r="YS9" s="145"/>
      <c r="YT9" s="145"/>
      <c r="YU9" s="145"/>
      <c r="YV9" s="145"/>
      <c r="YW9" s="145"/>
      <c r="YX9" s="145"/>
      <c r="YY9" s="145"/>
      <c r="YZ9" s="145"/>
      <c r="ZA9" s="145"/>
      <c r="ZB9" s="145"/>
      <c r="ZC9" s="145"/>
      <c r="ZD9" s="145"/>
      <c r="ZE9" s="145"/>
      <c r="ZF9" s="145"/>
      <c r="ZG9" s="145"/>
      <c r="ZH9" s="145"/>
      <c r="ZI9" s="145"/>
      <c r="ZJ9" s="145"/>
      <c r="ZK9" s="145"/>
      <c r="ZL9" s="145"/>
      <c r="ZM9" s="145"/>
      <c r="ZN9" s="145"/>
      <c r="ZO9" s="145"/>
      <c r="ZP9" s="145"/>
      <c r="ZQ9" s="145"/>
      <c r="ZR9" s="145"/>
      <c r="ZS9" s="145"/>
      <c r="ZT9" s="145"/>
      <c r="ZU9" s="145"/>
      <c r="ZV9" s="145"/>
      <c r="ZW9" s="145"/>
      <c r="ZX9" s="145"/>
      <c r="ZY9" s="145"/>
      <c r="ZZ9" s="145"/>
      <c r="AAA9" s="145"/>
      <c r="AAB9" s="145"/>
      <c r="AAC9" s="145"/>
      <c r="AAD9" s="145"/>
      <c r="AAE9" s="145"/>
      <c r="AAF9" s="145"/>
      <c r="AAG9" s="145"/>
      <c r="AAH9" s="145"/>
      <c r="AAI9" s="145"/>
      <c r="AAJ9" s="145"/>
      <c r="AAK9" s="145"/>
      <c r="AAL9" s="145"/>
      <c r="AAM9" s="145"/>
      <c r="AAN9" s="145"/>
      <c r="AAO9" s="145"/>
      <c r="AAP9" s="145"/>
      <c r="AAQ9" s="145"/>
      <c r="AAR9" s="145"/>
      <c r="AAS9" s="145"/>
      <c r="AAT9" s="145"/>
      <c r="AAU9" s="145"/>
      <c r="AAV9" s="145"/>
      <c r="AAW9" s="145"/>
      <c r="AAX9" s="145"/>
      <c r="AAY9" s="145"/>
      <c r="AAZ9" s="145"/>
      <c r="ABA9" s="145"/>
      <c r="ABB9" s="145"/>
      <c r="ABC9" s="145"/>
      <c r="ABD9" s="145"/>
      <c r="ABE9" s="145"/>
      <c r="ABF9" s="145"/>
      <c r="ABG9" s="145"/>
      <c r="ABH9" s="145"/>
      <c r="ABI9" s="145"/>
      <c r="ABJ9" s="145"/>
      <c r="ABK9" s="145"/>
      <c r="ABL9" s="145"/>
      <c r="ABM9" s="145"/>
      <c r="ABN9" s="145"/>
      <c r="ABO9" s="145"/>
      <c r="ABP9" s="145"/>
      <c r="ABQ9" s="145"/>
      <c r="ABR9" s="145"/>
      <c r="ABS9" s="145"/>
      <c r="ABT9" s="145"/>
      <c r="ABU9" s="145"/>
      <c r="ABV9" s="145"/>
      <c r="ABW9" s="145"/>
      <c r="ABX9" s="145"/>
      <c r="ABY9" s="145"/>
      <c r="ABZ9" s="145"/>
      <c r="ACA9" s="145"/>
      <c r="ACB9" s="145"/>
      <c r="ACC9" s="145"/>
      <c r="ACD9" s="145"/>
      <c r="ACE9" s="145"/>
      <c r="ACF9" s="145"/>
      <c r="ACG9" s="145"/>
      <c r="ACH9" s="145"/>
      <c r="ACI9" s="145"/>
      <c r="ACJ9" s="145"/>
      <c r="ACK9" s="145"/>
      <c r="ACL9" s="145"/>
      <c r="ACM9" s="145"/>
      <c r="ACN9" s="145"/>
      <c r="ACO9" s="145"/>
      <c r="ACP9" s="145"/>
      <c r="ACQ9" s="145"/>
      <c r="ACR9" s="145"/>
      <c r="ACS9" s="145"/>
      <c r="ACT9" s="145"/>
      <c r="ACU9" s="145"/>
      <c r="ACV9" s="145"/>
      <c r="ACW9" s="145"/>
      <c r="ACX9" s="145"/>
      <c r="ACY9" s="145"/>
      <c r="ACZ9" s="145"/>
      <c r="ADA9" s="145"/>
      <c r="ADB9" s="145"/>
      <c r="ADC9" s="145"/>
      <c r="ADD9" s="145"/>
      <c r="ADE9" s="145"/>
      <c r="ADF9" s="145"/>
      <c r="ADG9" s="145"/>
      <c r="ADH9" s="145"/>
      <c r="ADI9" s="145"/>
      <c r="ADJ9" s="145"/>
      <c r="ADK9" s="145"/>
      <c r="ADL9" s="145"/>
      <c r="ADM9" s="145"/>
      <c r="ADN9" s="145"/>
      <c r="ADO9" s="145"/>
      <c r="ADP9" s="145"/>
      <c r="ADQ9" s="145"/>
      <c r="ADR9" s="145"/>
      <c r="ADS9" s="145"/>
      <c r="ADT9" s="145"/>
      <c r="ADU9" s="145"/>
      <c r="ADV9" s="145"/>
      <c r="ADW9" s="145"/>
      <c r="ADX9" s="145"/>
      <c r="ADY9" s="145"/>
      <c r="ADZ9" s="145"/>
      <c r="AEA9" s="145"/>
      <c r="AEB9" s="145"/>
      <c r="AEC9" s="145"/>
      <c r="AED9" s="145"/>
      <c r="AEE9" s="145"/>
      <c r="AEF9" s="145"/>
      <c r="AEG9" s="145"/>
      <c r="AEH9" s="145"/>
      <c r="AEI9" s="145"/>
      <c r="AEJ9" s="145"/>
      <c r="AEK9" s="145"/>
      <c r="AEL9" s="145"/>
      <c r="AEM9" s="145"/>
      <c r="AEN9" s="145"/>
      <c r="AEO9" s="145"/>
      <c r="AEP9" s="145"/>
      <c r="AEQ9" s="145"/>
      <c r="AER9" s="145"/>
      <c r="AES9" s="145"/>
      <c r="AET9" s="145"/>
      <c r="AEU9" s="145"/>
      <c r="AEV9" s="145"/>
      <c r="AEW9" s="145"/>
      <c r="AEX9" s="145"/>
      <c r="AEY9" s="145"/>
      <c r="AEZ9" s="145"/>
      <c r="AFA9" s="145"/>
      <c r="AFB9" s="145"/>
      <c r="AFC9" s="145"/>
      <c r="AFD9" s="145"/>
      <c r="AFE9" s="145"/>
      <c r="AFF9" s="145"/>
      <c r="AFG9" s="145"/>
      <c r="AFH9" s="145"/>
      <c r="AFI9" s="145"/>
      <c r="AFJ9" s="145"/>
      <c r="AFK9" s="145"/>
      <c r="AFL9" s="145"/>
      <c r="AFM9" s="145"/>
      <c r="AFN9" s="145"/>
      <c r="AFO9" s="145"/>
      <c r="AFP9" s="145"/>
      <c r="AFQ9" s="145"/>
      <c r="AFR9" s="145"/>
      <c r="AFS9" s="145"/>
      <c r="AFT9" s="145"/>
      <c r="AFU9" s="145"/>
      <c r="AFV9" s="145"/>
      <c r="AFW9" s="145"/>
      <c r="AFX9" s="145"/>
      <c r="AFY9" s="145"/>
      <c r="AFZ9" s="145"/>
      <c r="AGA9" s="145"/>
      <c r="AGB9" s="145"/>
      <c r="AGC9" s="145"/>
      <c r="AGD9" s="145"/>
      <c r="AGE9" s="145"/>
      <c r="AGF9" s="145"/>
      <c r="AGG9" s="145"/>
      <c r="AGH9" s="145"/>
      <c r="AGI9" s="145"/>
      <c r="AGJ9" s="145"/>
      <c r="AGK9" s="145"/>
      <c r="AGL9" s="145"/>
      <c r="AGM9" s="145"/>
      <c r="AGN9" s="145"/>
      <c r="AGO9" s="145"/>
      <c r="AGP9" s="145"/>
      <c r="AGQ9" s="145"/>
      <c r="AGR9" s="145"/>
      <c r="AGS9" s="145"/>
      <c r="AGT9" s="145"/>
      <c r="AGU9" s="145"/>
      <c r="AGV9" s="145"/>
      <c r="AGW9" s="145"/>
      <c r="AGX9" s="145"/>
      <c r="AGY9" s="145"/>
      <c r="AGZ9" s="145"/>
      <c r="AHA9" s="145"/>
      <c r="AHB9" s="145"/>
      <c r="AHC9" s="145"/>
      <c r="AHD9" s="145"/>
      <c r="AHE9" s="145"/>
      <c r="AHF9" s="145"/>
      <c r="AHG9" s="145"/>
      <c r="AHH9" s="145"/>
      <c r="AHI9" s="145"/>
      <c r="AHJ9" s="145"/>
      <c r="AHK9" s="145"/>
      <c r="AHL9" s="145"/>
      <c r="AHM9" s="145"/>
      <c r="AHN9" s="145"/>
      <c r="AHO9" s="145"/>
      <c r="AHP9" s="145"/>
      <c r="AHQ9" s="145"/>
      <c r="AHR9" s="145"/>
      <c r="AHS9" s="145"/>
      <c r="AHT9" s="145"/>
      <c r="AHU9" s="145"/>
      <c r="AHV9" s="145"/>
      <c r="AHW9" s="145"/>
      <c r="AHX9" s="145"/>
      <c r="AHY9" s="145"/>
      <c r="AHZ9" s="145"/>
      <c r="AIA9" s="145"/>
      <c r="AIB9" s="145"/>
      <c r="AIC9" s="145"/>
      <c r="AID9" s="145"/>
      <c r="AIE9" s="145"/>
      <c r="AIF9" s="145"/>
      <c r="AIG9" s="145"/>
      <c r="AIH9" s="145"/>
      <c r="AII9" s="145"/>
      <c r="AIJ9" s="145"/>
      <c r="AIK9" s="145"/>
      <c r="AIL9" s="145"/>
      <c r="AIM9" s="145"/>
      <c r="AIN9" s="145"/>
      <c r="AIO9" s="145"/>
      <c r="AIP9" s="145"/>
      <c r="AIQ9" s="145"/>
      <c r="AIR9" s="145"/>
      <c r="AIS9" s="145"/>
      <c r="AIT9" s="145"/>
      <c r="AIU9" s="145"/>
      <c r="AIV9" s="145"/>
      <c r="AIW9" s="145"/>
      <c r="AIX9" s="145"/>
      <c r="AIY9" s="145"/>
      <c r="AIZ9" s="145"/>
      <c r="AJA9" s="145"/>
      <c r="AJB9" s="145"/>
      <c r="AJC9" s="145"/>
      <c r="AJD9" s="145"/>
      <c r="AJE9" s="145"/>
      <c r="AJF9" s="145"/>
      <c r="AJG9" s="145"/>
      <c r="AJH9" s="145"/>
      <c r="AJI9" s="145"/>
      <c r="AJJ9" s="145"/>
      <c r="AJK9" s="145"/>
      <c r="AJL9" s="145"/>
      <c r="AJM9" s="145"/>
      <c r="AJN9" s="145"/>
      <c r="AJO9" s="145"/>
      <c r="AJP9" s="145"/>
      <c r="AJQ9" s="145"/>
      <c r="AJR9" s="145"/>
      <c r="AJS9" s="145"/>
      <c r="AJT9" s="145"/>
      <c r="AJU9" s="145"/>
      <c r="AJV9" s="145"/>
      <c r="AJW9" s="145"/>
      <c r="AJX9" s="145"/>
      <c r="AJY9" s="145"/>
      <c r="AJZ9" s="145"/>
      <c r="AKA9" s="145"/>
      <c r="AKB9" s="145"/>
      <c r="AKC9" s="145"/>
      <c r="AKD9" s="145"/>
      <c r="AKE9" s="145"/>
      <c r="AKF9" s="145"/>
      <c r="AKG9" s="145"/>
      <c r="AKH9" s="145"/>
      <c r="AKI9" s="145"/>
      <c r="AKJ9" s="145"/>
      <c r="AKK9" s="145"/>
      <c r="AKL9" s="145"/>
      <c r="AKM9" s="145"/>
      <c r="AKN9" s="145"/>
      <c r="AKO9" s="145"/>
      <c r="AKP9" s="145"/>
      <c r="AKQ9" s="145"/>
      <c r="AKR9" s="145"/>
      <c r="AKS9" s="145"/>
      <c r="AKT9" s="145"/>
      <c r="AKU9" s="145"/>
      <c r="AKV9" s="145"/>
      <c r="AKW9" s="145"/>
      <c r="AKX9" s="145"/>
      <c r="AKY9" s="145"/>
      <c r="AKZ9" s="145"/>
      <c r="ALA9" s="145"/>
      <c r="ALB9" s="145"/>
      <c r="ALC9" s="145"/>
      <c r="ALD9" s="145"/>
      <c r="ALE9" s="145"/>
      <c r="ALF9" s="145"/>
      <c r="ALG9" s="145"/>
      <c r="ALH9" s="145"/>
      <c r="ALI9" s="145"/>
      <c r="ALJ9" s="145"/>
      <c r="ALK9" s="145"/>
      <c r="ALL9" s="145"/>
      <c r="ALM9" s="145"/>
      <c r="ALN9" s="145"/>
      <c r="ALO9" s="145"/>
      <c r="ALP9" s="145"/>
      <c r="ALQ9" s="145"/>
      <c r="ALR9" s="145"/>
      <c r="ALS9" s="145"/>
      <c r="ALT9" s="145"/>
      <c r="ALU9" s="145"/>
      <c r="ALV9" s="145"/>
      <c r="ALW9" s="145"/>
      <c r="ALX9" s="145"/>
      <c r="ALY9" s="145"/>
      <c r="ALZ9" s="145"/>
      <c r="AMA9" s="145"/>
      <c r="AMB9" s="145"/>
      <c r="AMC9" s="145"/>
      <c r="AMD9" s="145"/>
      <c r="AME9" s="145"/>
      <c r="AMF9" s="145"/>
      <c r="AMG9" s="145"/>
      <c r="AMH9" s="145"/>
      <c r="AMI9" s="145"/>
      <c r="AMJ9" s="145"/>
      <c r="AMK9" s="145"/>
    </row>
    <row r="10" spans="1:1025" s="131" customFormat="1">
      <c r="A10" s="145" t="str">
        <f t="shared" si="0"/>
        <v>LOAN.SO_RECOMMEND</v>
      </c>
      <c r="B10" s="154">
        <f t="shared" si="3"/>
        <v>110006</v>
      </c>
      <c r="C10" s="146">
        <v>0</v>
      </c>
      <c r="D10" s="146">
        <v>1</v>
      </c>
      <c r="E10" s="146">
        <f t="shared" si="4"/>
        <v>100000</v>
      </c>
      <c r="F10" s="146">
        <v>10000</v>
      </c>
      <c r="G10" s="146" t="s">
        <v>34</v>
      </c>
      <c r="H10" s="146">
        <v>100000</v>
      </c>
      <c r="I10" s="158" t="s">
        <v>505</v>
      </c>
      <c r="J10" s="146">
        <f>VLOOKUP(I10,T_FSM_TYPE!$A:$B,2,0)</f>
        <v>110000</v>
      </c>
      <c r="K10" s="131" t="s">
        <v>607</v>
      </c>
      <c r="L10" s="159"/>
      <c r="M10" s="133" t="str">
        <f t="shared" si="2"/>
        <v>INSERT INTO T_FSM_ACTION VALUES(110006, 0, 1, 100000, 10000, GETDATE(), 100000, 110000, 'SO_RECOMMEND', '' )</v>
      </c>
      <c r="N10" s="145"/>
      <c r="O10" s="145"/>
      <c r="P10" s="145"/>
      <c r="Q10" s="145"/>
      <c r="R10" s="145"/>
      <c r="S10" s="145"/>
      <c r="T10" s="145"/>
      <c r="U10" s="145"/>
      <c r="V10" s="145"/>
      <c r="W10" s="145"/>
      <c r="X10" s="145"/>
      <c r="Y10" s="145"/>
      <c r="Z10" s="145"/>
      <c r="AA10" s="145"/>
      <c r="AB10" s="145"/>
      <c r="AC10" s="145"/>
      <c r="AD10" s="145"/>
      <c r="AE10" s="145"/>
      <c r="AF10" s="145"/>
      <c r="AG10" s="145"/>
      <c r="AH10" s="145"/>
      <c r="AI10" s="145"/>
      <c r="AJ10" s="145"/>
      <c r="AK10" s="145"/>
      <c r="AL10" s="145"/>
      <c r="AM10" s="145"/>
      <c r="AN10" s="145"/>
      <c r="AO10" s="145"/>
      <c r="AP10" s="145"/>
      <c r="AQ10" s="145"/>
      <c r="AR10" s="145"/>
      <c r="AS10" s="145"/>
      <c r="AT10" s="145"/>
      <c r="AU10" s="145"/>
      <c r="AV10" s="145"/>
      <c r="AW10" s="145"/>
      <c r="AX10" s="145"/>
      <c r="AY10" s="145"/>
      <c r="AZ10" s="145"/>
      <c r="BA10" s="145"/>
      <c r="BB10" s="145"/>
      <c r="BC10" s="145"/>
      <c r="BD10" s="145"/>
      <c r="BE10" s="145"/>
      <c r="BF10" s="145"/>
      <c r="BG10" s="145"/>
      <c r="BH10" s="145"/>
      <c r="BI10" s="145"/>
      <c r="BJ10" s="145"/>
      <c r="BK10" s="145"/>
      <c r="BL10" s="145"/>
      <c r="BM10" s="145"/>
      <c r="BN10" s="145"/>
      <c r="BO10" s="145"/>
      <c r="BP10" s="145"/>
      <c r="BQ10" s="145"/>
      <c r="BR10" s="145"/>
      <c r="BS10" s="145"/>
      <c r="BT10" s="145"/>
      <c r="BU10" s="145"/>
      <c r="BV10" s="145"/>
      <c r="BW10" s="145"/>
      <c r="BX10" s="145"/>
      <c r="BY10" s="145"/>
      <c r="BZ10" s="145"/>
      <c r="CA10" s="145"/>
      <c r="CB10" s="145"/>
      <c r="CC10" s="145"/>
      <c r="CD10" s="145"/>
      <c r="CE10" s="145"/>
      <c r="CF10" s="145"/>
      <c r="CG10" s="145"/>
      <c r="CH10" s="145"/>
      <c r="CI10" s="145"/>
      <c r="CJ10" s="145"/>
      <c r="CK10" s="145"/>
      <c r="CL10" s="145"/>
      <c r="CM10" s="145"/>
      <c r="CN10" s="145"/>
      <c r="CO10" s="145"/>
      <c r="CP10" s="145"/>
      <c r="CQ10" s="145"/>
      <c r="CR10" s="145"/>
      <c r="CS10" s="145"/>
      <c r="CT10" s="145"/>
      <c r="CU10" s="145"/>
      <c r="CV10" s="145"/>
      <c r="CW10" s="145"/>
      <c r="CX10" s="145"/>
      <c r="CY10" s="145"/>
      <c r="CZ10" s="145"/>
      <c r="DA10" s="145"/>
      <c r="DB10" s="145"/>
      <c r="DC10" s="145"/>
      <c r="DD10" s="145"/>
      <c r="DE10" s="145"/>
      <c r="DF10" s="145"/>
      <c r="DG10" s="145"/>
      <c r="DH10" s="145"/>
      <c r="DI10" s="145"/>
      <c r="DJ10" s="145"/>
      <c r="DK10" s="145"/>
      <c r="DL10" s="145"/>
      <c r="DM10" s="145"/>
      <c r="DN10" s="145"/>
      <c r="DO10" s="145"/>
      <c r="DP10" s="145"/>
      <c r="DQ10" s="145"/>
      <c r="DR10" s="145"/>
      <c r="DS10" s="145"/>
      <c r="DT10" s="145"/>
      <c r="DU10" s="145"/>
      <c r="DV10" s="145"/>
      <c r="DW10" s="145"/>
      <c r="DX10" s="145"/>
      <c r="DY10" s="145"/>
      <c r="DZ10" s="145"/>
      <c r="EA10" s="145"/>
      <c r="EB10" s="145"/>
      <c r="EC10" s="145"/>
      <c r="ED10" s="145"/>
      <c r="EE10" s="145"/>
      <c r="EF10" s="145"/>
      <c r="EG10" s="145"/>
      <c r="EH10" s="145"/>
      <c r="EI10" s="145"/>
      <c r="EJ10" s="145"/>
      <c r="EK10" s="145"/>
      <c r="EL10" s="145"/>
      <c r="EM10" s="145"/>
      <c r="EN10" s="145"/>
      <c r="EO10" s="145"/>
      <c r="EP10" s="145"/>
      <c r="EQ10" s="145"/>
      <c r="ER10" s="145"/>
      <c r="ES10" s="145"/>
      <c r="ET10" s="145"/>
      <c r="EU10" s="145"/>
      <c r="EV10" s="145"/>
      <c r="EW10" s="145"/>
      <c r="EX10" s="145"/>
      <c r="EY10" s="145"/>
      <c r="EZ10" s="145"/>
      <c r="FA10" s="145"/>
      <c r="FB10" s="145"/>
      <c r="FC10" s="145"/>
      <c r="FD10" s="145"/>
      <c r="FE10" s="145"/>
      <c r="FF10" s="145"/>
      <c r="FG10" s="145"/>
      <c r="FH10" s="145"/>
      <c r="FI10" s="145"/>
      <c r="FJ10" s="145"/>
      <c r="FK10" s="145"/>
      <c r="FL10" s="145"/>
      <c r="FM10" s="145"/>
      <c r="FN10" s="145"/>
      <c r="FO10" s="145"/>
      <c r="FP10" s="145"/>
      <c r="FQ10" s="145"/>
      <c r="FR10" s="145"/>
      <c r="FS10" s="145"/>
      <c r="FT10" s="145"/>
      <c r="FU10" s="145"/>
      <c r="FV10" s="145"/>
      <c r="FW10" s="145"/>
      <c r="FX10" s="145"/>
      <c r="FY10" s="145"/>
      <c r="FZ10" s="145"/>
      <c r="GA10" s="145"/>
      <c r="GB10" s="145"/>
      <c r="GC10" s="145"/>
      <c r="GD10" s="145"/>
      <c r="GE10" s="145"/>
      <c r="GF10" s="145"/>
      <c r="GG10" s="145"/>
      <c r="GH10" s="145"/>
      <c r="GI10" s="145"/>
      <c r="GJ10" s="145"/>
      <c r="GK10" s="145"/>
      <c r="GL10" s="145"/>
      <c r="GM10" s="145"/>
      <c r="GN10" s="145"/>
      <c r="GO10" s="145"/>
      <c r="GP10" s="145"/>
      <c r="GQ10" s="145"/>
      <c r="GR10" s="145"/>
      <c r="GS10" s="145"/>
      <c r="GT10" s="145"/>
      <c r="GU10" s="145"/>
      <c r="GV10" s="145"/>
      <c r="GW10" s="145"/>
      <c r="GX10" s="145"/>
      <c r="GY10" s="145"/>
      <c r="GZ10" s="145"/>
      <c r="HA10" s="145"/>
      <c r="HB10" s="145"/>
      <c r="HC10" s="145"/>
      <c r="HD10" s="145"/>
      <c r="HE10" s="145"/>
      <c r="HF10" s="145"/>
      <c r="HG10" s="145"/>
      <c r="HH10" s="145"/>
      <c r="HI10" s="145"/>
      <c r="HJ10" s="145"/>
      <c r="HK10" s="145"/>
      <c r="HL10" s="145"/>
      <c r="HM10" s="145"/>
      <c r="HN10" s="145"/>
      <c r="HO10" s="145"/>
      <c r="HP10" s="145"/>
      <c r="HQ10" s="145"/>
      <c r="HR10" s="145"/>
      <c r="HS10" s="145"/>
      <c r="HT10" s="145"/>
      <c r="HU10" s="145"/>
      <c r="HV10" s="145"/>
      <c r="HW10" s="145"/>
      <c r="HX10" s="145"/>
      <c r="HY10" s="145"/>
      <c r="HZ10" s="145"/>
      <c r="IA10" s="145"/>
      <c r="IB10" s="145"/>
      <c r="IC10" s="145"/>
      <c r="ID10" s="145"/>
      <c r="IE10" s="145"/>
      <c r="IF10" s="145"/>
      <c r="IG10" s="145"/>
      <c r="IH10" s="145"/>
      <c r="II10" s="145"/>
      <c r="IJ10" s="145"/>
      <c r="IK10" s="145"/>
      <c r="IL10" s="145"/>
      <c r="IM10" s="145"/>
      <c r="IN10" s="145"/>
      <c r="IO10" s="145"/>
      <c r="IP10" s="145"/>
      <c r="IQ10" s="145"/>
      <c r="IR10" s="145"/>
      <c r="IS10" s="145"/>
      <c r="IT10" s="145"/>
      <c r="IU10" s="145"/>
      <c r="IV10" s="145"/>
      <c r="IW10" s="145"/>
      <c r="IX10" s="145"/>
      <c r="IY10" s="145"/>
      <c r="IZ10" s="145"/>
      <c r="JA10" s="145"/>
      <c r="JB10" s="145"/>
      <c r="JC10" s="145"/>
      <c r="JD10" s="145"/>
      <c r="JE10" s="145"/>
      <c r="JF10" s="145"/>
      <c r="JG10" s="145"/>
      <c r="JH10" s="145"/>
      <c r="JI10" s="145"/>
      <c r="JJ10" s="145"/>
      <c r="JK10" s="145"/>
      <c r="JL10" s="145"/>
      <c r="JM10" s="145"/>
      <c r="JN10" s="145"/>
      <c r="JO10" s="145"/>
      <c r="JP10" s="145"/>
      <c r="JQ10" s="145"/>
      <c r="JR10" s="145"/>
      <c r="JS10" s="145"/>
      <c r="JT10" s="145"/>
      <c r="JU10" s="145"/>
      <c r="JV10" s="145"/>
      <c r="JW10" s="145"/>
      <c r="JX10" s="145"/>
      <c r="JY10" s="145"/>
      <c r="JZ10" s="145"/>
      <c r="KA10" s="145"/>
      <c r="KB10" s="145"/>
      <c r="KC10" s="145"/>
      <c r="KD10" s="145"/>
      <c r="KE10" s="145"/>
      <c r="KF10" s="145"/>
      <c r="KG10" s="145"/>
      <c r="KH10" s="145"/>
      <c r="KI10" s="145"/>
      <c r="KJ10" s="145"/>
      <c r="KK10" s="145"/>
      <c r="KL10" s="145"/>
      <c r="KM10" s="145"/>
      <c r="KN10" s="145"/>
      <c r="KO10" s="145"/>
      <c r="KP10" s="145"/>
      <c r="KQ10" s="145"/>
      <c r="KR10" s="145"/>
      <c r="KS10" s="145"/>
      <c r="KT10" s="145"/>
      <c r="KU10" s="145"/>
      <c r="KV10" s="145"/>
      <c r="KW10" s="145"/>
      <c r="KX10" s="145"/>
      <c r="KY10" s="145"/>
      <c r="KZ10" s="145"/>
      <c r="LA10" s="145"/>
      <c r="LB10" s="145"/>
      <c r="LC10" s="145"/>
      <c r="LD10" s="145"/>
      <c r="LE10" s="145"/>
      <c r="LF10" s="145"/>
      <c r="LG10" s="145"/>
      <c r="LH10" s="145"/>
      <c r="LI10" s="145"/>
      <c r="LJ10" s="145"/>
      <c r="LK10" s="145"/>
      <c r="LL10" s="145"/>
      <c r="LM10" s="145"/>
      <c r="LN10" s="145"/>
      <c r="LO10" s="145"/>
      <c r="LP10" s="145"/>
      <c r="LQ10" s="145"/>
      <c r="LR10" s="145"/>
      <c r="LS10" s="145"/>
      <c r="LT10" s="145"/>
      <c r="LU10" s="145"/>
      <c r="LV10" s="145"/>
      <c r="LW10" s="145"/>
      <c r="LX10" s="145"/>
      <c r="LY10" s="145"/>
      <c r="LZ10" s="145"/>
      <c r="MA10" s="145"/>
      <c r="MB10" s="145"/>
      <c r="MC10" s="145"/>
      <c r="MD10" s="145"/>
      <c r="ME10" s="145"/>
      <c r="MF10" s="145"/>
      <c r="MG10" s="145"/>
      <c r="MH10" s="145"/>
      <c r="MI10" s="145"/>
      <c r="MJ10" s="145"/>
      <c r="MK10" s="145"/>
      <c r="ML10" s="145"/>
      <c r="MM10" s="145"/>
      <c r="MN10" s="145"/>
      <c r="MO10" s="145"/>
      <c r="MP10" s="145"/>
      <c r="MQ10" s="145"/>
      <c r="MR10" s="145"/>
      <c r="MS10" s="145"/>
      <c r="MT10" s="145"/>
      <c r="MU10" s="145"/>
      <c r="MV10" s="145"/>
      <c r="MW10" s="145"/>
      <c r="MX10" s="145"/>
      <c r="MY10" s="145"/>
      <c r="MZ10" s="145"/>
      <c r="NA10" s="145"/>
      <c r="NB10" s="145"/>
      <c r="NC10" s="145"/>
      <c r="ND10" s="145"/>
      <c r="NE10" s="145"/>
      <c r="NF10" s="145"/>
      <c r="NG10" s="145"/>
      <c r="NH10" s="145"/>
      <c r="NI10" s="145"/>
      <c r="NJ10" s="145"/>
      <c r="NK10" s="145"/>
      <c r="NL10" s="145"/>
      <c r="NM10" s="145"/>
      <c r="NN10" s="145"/>
      <c r="NO10" s="145"/>
      <c r="NP10" s="145"/>
      <c r="NQ10" s="145"/>
      <c r="NR10" s="145"/>
      <c r="NS10" s="145"/>
      <c r="NT10" s="145"/>
      <c r="NU10" s="145"/>
      <c r="NV10" s="145"/>
      <c r="NW10" s="145"/>
      <c r="NX10" s="145"/>
      <c r="NY10" s="145"/>
      <c r="NZ10" s="145"/>
      <c r="OA10" s="145"/>
      <c r="OB10" s="145"/>
      <c r="OC10" s="145"/>
      <c r="OD10" s="145"/>
      <c r="OE10" s="145"/>
      <c r="OF10" s="145"/>
      <c r="OG10" s="145"/>
      <c r="OH10" s="145"/>
      <c r="OI10" s="145"/>
      <c r="OJ10" s="145"/>
      <c r="OK10" s="145"/>
      <c r="OL10" s="145"/>
      <c r="OM10" s="145"/>
      <c r="ON10" s="145"/>
      <c r="OO10" s="145"/>
      <c r="OP10" s="145"/>
      <c r="OQ10" s="145"/>
      <c r="OR10" s="145"/>
      <c r="OS10" s="145"/>
      <c r="OT10" s="145"/>
      <c r="OU10" s="145"/>
      <c r="OV10" s="145"/>
      <c r="OW10" s="145"/>
      <c r="OX10" s="145"/>
      <c r="OY10" s="145"/>
      <c r="OZ10" s="145"/>
      <c r="PA10" s="145"/>
      <c r="PB10" s="145"/>
      <c r="PC10" s="145"/>
      <c r="PD10" s="145"/>
      <c r="PE10" s="145"/>
      <c r="PF10" s="145"/>
      <c r="PG10" s="145"/>
      <c r="PH10" s="145"/>
      <c r="PI10" s="145"/>
      <c r="PJ10" s="145"/>
      <c r="PK10" s="145"/>
      <c r="PL10" s="145"/>
      <c r="PM10" s="145"/>
      <c r="PN10" s="145"/>
      <c r="PO10" s="145"/>
      <c r="PP10" s="145"/>
      <c r="PQ10" s="145"/>
      <c r="PR10" s="145"/>
      <c r="PS10" s="145"/>
      <c r="PT10" s="145"/>
      <c r="PU10" s="145"/>
      <c r="PV10" s="145"/>
      <c r="PW10" s="145"/>
      <c r="PX10" s="145"/>
      <c r="PY10" s="145"/>
      <c r="PZ10" s="145"/>
      <c r="QA10" s="145"/>
      <c r="QB10" s="145"/>
      <c r="QC10" s="145"/>
      <c r="QD10" s="145"/>
      <c r="QE10" s="145"/>
      <c r="QF10" s="145"/>
      <c r="QG10" s="145"/>
      <c r="QH10" s="145"/>
      <c r="QI10" s="145"/>
      <c r="QJ10" s="145"/>
      <c r="QK10" s="145"/>
      <c r="QL10" s="145"/>
      <c r="QM10" s="145"/>
      <c r="QN10" s="145"/>
      <c r="QO10" s="145"/>
      <c r="QP10" s="145"/>
      <c r="QQ10" s="145"/>
      <c r="QR10" s="145"/>
      <c r="QS10" s="145"/>
      <c r="QT10" s="145"/>
      <c r="QU10" s="145"/>
      <c r="QV10" s="145"/>
      <c r="QW10" s="145"/>
      <c r="QX10" s="145"/>
      <c r="QY10" s="145"/>
      <c r="QZ10" s="145"/>
      <c r="RA10" s="145"/>
      <c r="RB10" s="145"/>
      <c r="RC10" s="145"/>
      <c r="RD10" s="145"/>
      <c r="RE10" s="145"/>
      <c r="RF10" s="145"/>
      <c r="RG10" s="145"/>
      <c r="RH10" s="145"/>
      <c r="RI10" s="145"/>
      <c r="RJ10" s="145"/>
      <c r="RK10" s="145"/>
      <c r="RL10" s="145"/>
      <c r="RM10" s="145"/>
      <c r="RN10" s="145"/>
      <c r="RO10" s="145"/>
      <c r="RP10" s="145"/>
      <c r="RQ10" s="145"/>
      <c r="RR10" s="145"/>
      <c r="RS10" s="145"/>
      <c r="RT10" s="145"/>
      <c r="RU10" s="145"/>
      <c r="RV10" s="145"/>
      <c r="RW10" s="145"/>
      <c r="RX10" s="145"/>
      <c r="RY10" s="145"/>
      <c r="RZ10" s="145"/>
      <c r="SA10" s="145"/>
      <c r="SB10" s="145"/>
      <c r="SC10" s="145"/>
      <c r="SD10" s="145"/>
      <c r="SE10" s="145"/>
      <c r="SF10" s="145"/>
      <c r="SG10" s="145"/>
      <c r="SH10" s="145"/>
      <c r="SI10" s="145"/>
      <c r="SJ10" s="145"/>
      <c r="SK10" s="145"/>
      <c r="SL10" s="145"/>
      <c r="SM10" s="145"/>
      <c r="SN10" s="145"/>
      <c r="SO10" s="145"/>
      <c r="SP10" s="145"/>
      <c r="SQ10" s="145"/>
      <c r="SR10" s="145"/>
      <c r="SS10" s="145"/>
      <c r="ST10" s="145"/>
      <c r="SU10" s="145"/>
      <c r="SV10" s="145"/>
      <c r="SW10" s="145"/>
      <c r="SX10" s="145"/>
      <c r="SY10" s="145"/>
      <c r="SZ10" s="145"/>
      <c r="TA10" s="145"/>
      <c r="TB10" s="145"/>
      <c r="TC10" s="145"/>
      <c r="TD10" s="145"/>
      <c r="TE10" s="145"/>
      <c r="TF10" s="145"/>
      <c r="TG10" s="145"/>
      <c r="TH10" s="145"/>
      <c r="TI10" s="145"/>
      <c r="TJ10" s="145"/>
      <c r="TK10" s="145"/>
      <c r="TL10" s="145"/>
      <c r="TM10" s="145"/>
      <c r="TN10" s="145"/>
      <c r="TO10" s="145"/>
      <c r="TP10" s="145"/>
      <c r="TQ10" s="145"/>
      <c r="TR10" s="145"/>
      <c r="TS10" s="145"/>
      <c r="TT10" s="145"/>
      <c r="TU10" s="145"/>
      <c r="TV10" s="145"/>
      <c r="TW10" s="145"/>
      <c r="TX10" s="145"/>
      <c r="TY10" s="145"/>
      <c r="TZ10" s="145"/>
      <c r="UA10" s="145"/>
      <c r="UB10" s="145"/>
      <c r="UC10" s="145"/>
      <c r="UD10" s="145"/>
      <c r="UE10" s="145"/>
      <c r="UF10" s="145"/>
      <c r="UG10" s="145"/>
      <c r="UH10" s="145"/>
      <c r="UI10" s="145"/>
      <c r="UJ10" s="145"/>
      <c r="UK10" s="145"/>
      <c r="UL10" s="145"/>
      <c r="UM10" s="145"/>
      <c r="UN10" s="145"/>
      <c r="UO10" s="145"/>
      <c r="UP10" s="145"/>
      <c r="UQ10" s="145"/>
      <c r="UR10" s="145"/>
      <c r="US10" s="145"/>
      <c r="UT10" s="145"/>
      <c r="UU10" s="145"/>
      <c r="UV10" s="145"/>
      <c r="UW10" s="145"/>
      <c r="UX10" s="145"/>
      <c r="UY10" s="145"/>
      <c r="UZ10" s="145"/>
      <c r="VA10" s="145"/>
      <c r="VB10" s="145"/>
      <c r="VC10" s="145"/>
      <c r="VD10" s="145"/>
      <c r="VE10" s="145"/>
      <c r="VF10" s="145"/>
      <c r="VG10" s="145"/>
      <c r="VH10" s="145"/>
      <c r="VI10" s="145"/>
      <c r="VJ10" s="145"/>
      <c r="VK10" s="145"/>
      <c r="VL10" s="145"/>
      <c r="VM10" s="145"/>
      <c r="VN10" s="145"/>
      <c r="VO10" s="145"/>
      <c r="VP10" s="145"/>
      <c r="VQ10" s="145"/>
      <c r="VR10" s="145"/>
      <c r="VS10" s="145"/>
      <c r="VT10" s="145"/>
      <c r="VU10" s="145"/>
      <c r="VV10" s="145"/>
      <c r="VW10" s="145"/>
      <c r="VX10" s="145"/>
      <c r="VY10" s="145"/>
      <c r="VZ10" s="145"/>
      <c r="WA10" s="145"/>
      <c r="WB10" s="145"/>
      <c r="WC10" s="145"/>
      <c r="WD10" s="145"/>
      <c r="WE10" s="145"/>
      <c r="WF10" s="145"/>
      <c r="WG10" s="145"/>
      <c r="WH10" s="145"/>
      <c r="WI10" s="145"/>
      <c r="WJ10" s="145"/>
      <c r="WK10" s="145"/>
      <c r="WL10" s="145"/>
      <c r="WM10" s="145"/>
      <c r="WN10" s="145"/>
      <c r="WO10" s="145"/>
      <c r="WP10" s="145"/>
      <c r="WQ10" s="145"/>
      <c r="WR10" s="145"/>
      <c r="WS10" s="145"/>
      <c r="WT10" s="145"/>
      <c r="WU10" s="145"/>
      <c r="WV10" s="145"/>
      <c r="WW10" s="145"/>
      <c r="WX10" s="145"/>
      <c r="WY10" s="145"/>
      <c r="WZ10" s="145"/>
      <c r="XA10" s="145"/>
      <c r="XB10" s="145"/>
      <c r="XC10" s="145"/>
      <c r="XD10" s="145"/>
      <c r="XE10" s="145"/>
      <c r="XF10" s="145"/>
      <c r="XG10" s="145"/>
      <c r="XH10" s="145"/>
      <c r="XI10" s="145"/>
      <c r="XJ10" s="145"/>
      <c r="XK10" s="145"/>
      <c r="XL10" s="145"/>
      <c r="XM10" s="145"/>
      <c r="XN10" s="145"/>
      <c r="XO10" s="145"/>
      <c r="XP10" s="145"/>
      <c r="XQ10" s="145"/>
      <c r="XR10" s="145"/>
      <c r="XS10" s="145"/>
      <c r="XT10" s="145"/>
      <c r="XU10" s="145"/>
      <c r="XV10" s="145"/>
      <c r="XW10" s="145"/>
      <c r="XX10" s="145"/>
      <c r="XY10" s="145"/>
      <c r="XZ10" s="145"/>
      <c r="YA10" s="145"/>
      <c r="YB10" s="145"/>
      <c r="YC10" s="145"/>
      <c r="YD10" s="145"/>
      <c r="YE10" s="145"/>
      <c r="YF10" s="145"/>
      <c r="YG10" s="145"/>
      <c r="YH10" s="145"/>
      <c r="YI10" s="145"/>
      <c r="YJ10" s="145"/>
      <c r="YK10" s="145"/>
      <c r="YL10" s="145"/>
      <c r="YM10" s="145"/>
      <c r="YN10" s="145"/>
      <c r="YO10" s="145"/>
      <c r="YP10" s="145"/>
      <c r="YQ10" s="145"/>
      <c r="YR10" s="145"/>
      <c r="YS10" s="145"/>
      <c r="YT10" s="145"/>
      <c r="YU10" s="145"/>
      <c r="YV10" s="145"/>
      <c r="YW10" s="145"/>
      <c r="YX10" s="145"/>
      <c r="YY10" s="145"/>
      <c r="YZ10" s="145"/>
      <c r="ZA10" s="145"/>
      <c r="ZB10" s="145"/>
      <c r="ZC10" s="145"/>
      <c r="ZD10" s="145"/>
      <c r="ZE10" s="145"/>
      <c r="ZF10" s="145"/>
      <c r="ZG10" s="145"/>
      <c r="ZH10" s="145"/>
      <c r="ZI10" s="145"/>
      <c r="ZJ10" s="145"/>
      <c r="ZK10" s="145"/>
      <c r="ZL10" s="145"/>
      <c r="ZM10" s="145"/>
      <c r="ZN10" s="145"/>
      <c r="ZO10" s="145"/>
      <c r="ZP10" s="145"/>
      <c r="ZQ10" s="145"/>
      <c r="ZR10" s="145"/>
      <c r="ZS10" s="145"/>
      <c r="ZT10" s="145"/>
      <c r="ZU10" s="145"/>
      <c r="ZV10" s="145"/>
      <c r="ZW10" s="145"/>
      <c r="ZX10" s="145"/>
      <c r="ZY10" s="145"/>
      <c r="ZZ10" s="145"/>
      <c r="AAA10" s="145"/>
      <c r="AAB10" s="145"/>
      <c r="AAC10" s="145"/>
      <c r="AAD10" s="145"/>
      <c r="AAE10" s="145"/>
      <c r="AAF10" s="145"/>
      <c r="AAG10" s="145"/>
      <c r="AAH10" s="145"/>
      <c r="AAI10" s="145"/>
      <c r="AAJ10" s="145"/>
      <c r="AAK10" s="145"/>
      <c r="AAL10" s="145"/>
      <c r="AAM10" s="145"/>
      <c r="AAN10" s="145"/>
      <c r="AAO10" s="145"/>
      <c r="AAP10" s="145"/>
      <c r="AAQ10" s="145"/>
      <c r="AAR10" s="145"/>
      <c r="AAS10" s="145"/>
      <c r="AAT10" s="145"/>
      <c r="AAU10" s="145"/>
      <c r="AAV10" s="145"/>
      <c r="AAW10" s="145"/>
      <c r="AAX10" s="145"/>
      <c r="AAY10" s="145"/>
      <c r="AAZ10" s="145"/>
      <c r="ABA10" s="145"/>
      <c r="ABB10" s="145"/>
      <c r="ABC10" s="145"/>
      <c r="ABD10" s="145"/>
      <c r="ABE10" s="145"/>
      <c r="ABF10" s="145"/>
      <c r="ABG10" s="145"/>
      <c r="ABH10" s="145"/>
      <c r="ABI10" s="145"/>
      <c r="ABJ10" s="145"/>
      <c r="ABK10" s="145"/>
      <c r="ABL10" s="145"/>
      <c r="ABM10" s="145"/>
      <c r="ABN10" s="145"/>
      <c r="ABO10" s="145"/>
      <c r="ABP10" s="145"/>
      <c r="ABQ10" s="145"/>
      <c r="ABR10" s="145"/>
      <c r="ABS10" s="145"/>
      <c r="ABT10" s="145"/>
      <c r="ABU10" s="145"/>
      <c r="ABV10" s="145"/>
      <c r="ABW10" s="145"/>
      <c r="ABX10" s="145"/>
      <c r="ABY10" s="145"/>
      <c r="ABZ10" s="145"/>
      <c r="ACA10" s="145"/>
      <c r="ACB10" s="145"/>
      <c r="ACC10" s="145"/>
      <c r="ACD10" s="145"/>
      <c r="ACE10" s="145"/>
      <c r="ACF10" s="145"/>
      <c r="ACG10" s="145"/>
      <c r="ACH10" s="145"/>
      <c r="ACI10" s="145"/>
      <c r="ACJ10" s="145"/>
      <c r="ACK10" s="145"/>
      <c r="ACL10" s="145"/>
      <c r="ACM10" s="145"/>
      <c r="ACN10" s="145"/>
      <c r="ACO10" s="145"/>
      <c r="ACP10" s="145"/>
      <c r="ACQ10" s="145"/>
      <c r="ACR10" s="145"/>
      <c r="ACS10" s="145"/>
      <c r="ACT10" s="145"/>
      <c r="ACU10" s="145"/>
      <c r="ACV10" s="145"/>
      <c r="ACW10" s="145"/>
      <c r="ACX10" s="145"/>
      <c r="ACY10" s="145"/>
      <c r="ACZ10" s="145"/>
      <c r="ADA10" s="145"/>
      <c r="ADB10" s="145"/>
      <c r="ADC10" s="145"/>
      <c r="ADD10" s="145"/>
      <c r="ADE10" s="145"/>
      <c r="ADF10" s="145"/>
      <c r="ADG10" s="145"/>
      <c r="ADH10" s="145"/>
      <c r="ADI10" s="145"/>
      <c r="ADJ10" s="145"/>
      <c r="ADK10" s="145"/>
      <c r="ADL10" s="145"/>
      <c r="ADM10" s="145"/>
      <c r="ADN10" s="145"/>
      <c r="ADO10" s="145"/>
      <c r="ADP10" s="145"/>
      <c r="ADQ10" s="145"/>
      <c r="ADR10" s="145"/>
      <c r="ADS10" s="145"/>
      <c r="ADT10" s="145"/>
      <c r="ADU10" s="145"/>
      <c r="ADV10" s="145"/>
      <c r="ADW10" s="145"/>
      <c r="ADX10" s="145"/>
      <c r="ADY10" s="145"/>
      <c r="ADZ10" s="145"/>
      <c r="AEA10" s="145"/>
      <c r="AEB10" s="145"/>
      <c r="AEC10" s="145"/>
      <c r="AED10" s="145"/>
      <c r="AEE10" s="145"/>
      <c r="AEF10" s="145"/>
      <c r="AEG10" s="145"/>
      <c r="AEH10" s="145"/>
      <c r="AEI10" s="145"/>
      <c r="AEJ10" s="145"/>
      <c r="AEK10" s="145"/>
      <c r="AEL10" s="145"/>
      <c r="AEM10" s="145"/>
      <c r="AEN10" s="145"/>
      <c r="AEO10" s="145"/>
      <c r="AEP10" s="145"/>
      <c r="AEQ10" s="145"/>
      <c r="AER10" s="145"/>
      <c r="AES10" s="145"/>
      <c r="AET10" s="145"/>
      <c r="AEU10" s="145"/>
      <c r="AEV10" s="145"/>
      <c r="AEW10" s="145"/>
      <c r="AEX10" s="145"/>
      <c r="AEY10" s="145"/>
      <c r="AEZ10" s="145"/>
      <c r="AFA10" s="145"/>
      <c r="AFB10" s="145"/>
      <c r="AFC10" s="145"/>
      <c r="AFD10" s="145"/>
      <c r="AFE10" s="145"/>
      <c r="AFF10" s="145"/>
      <c r="AFG10" s="145"/>
      <c r="AFH10" s="145"/>
      <c r="AFI10" s="145"/>
      <c r="AFJ10" s="145"/>
      <c r="AFK10" s="145"/>
      <c r="AFL10" s="145"/>
      <c r="AFM10" s="145"/>
      <c r="AFN10" s="145"/>
      <c r="AFO10" s="145"/>
      <c r="AFP10" s="145"/>
      <c r="AFQ10" s="145"/>
      <c r="AFR10" s="145"/>
      <c r="AFS10" s="145"/>
      <c r="AFT10" s="145"/>
      <c r="AFU10" s="145"/>
      <c r="AFV10" s="145"/>
      <c r="AFW10" s="145"/>
      <c r="AFX10" s="145"/>
      <c r="AFY10" s="145"/>
      <c r="AFZ10" s="145"/>
      <c r="AGA10" s="145"/>
      <c r="AGB10" s="145"/>
      <c r="AGC10" s="145"/>
      <c r="AGD10" s="145"/>
      <c r="AGE10" s="145"/>
      <c r="AGF10" s="145"/>
      <c r="AGG10" s="145"/>
      <c r="AGH10" s="145"/>
      <c r="AGI10" s="145"/>
      <c r="AGJ10" s="145"/>
      <c r="AGK10" s="145"/>
      <c r="AGL10" s="145"/>
      <c r="AGM10" s="145"/>
      <c r="AGN10" s="145"/>
      <c r="AGO10" s="145"/>
      <c r="AGP10" s="145"/>
      <c r="AGQ10" s="145"/>
      <c r="AGR10" s="145"/>
      <c r="AGS10" s="145"/>
      <c r="AGT10" s="145"/>
      <c r="AGU10" s="145"/>
      <c r="AGV10" s="145"/>
      <c r="AGW10" s="145"/>
      <c r="AGX10" s="145"/>
      <c r="AGY10" s="145"/>
      <c r="AGZ10" s="145"/>
      <c r="AHA10" s="145"/>
      <c r="AHB10" s="145"/>
      <c r="AHC10" s="145"/>
      <c r="AHD10" s="145"/>
      <c r="AHE10" s="145"/>
      <c r="AHF10" s="145"/>
      <c r="AHG10" s="145"/>
      <c r="AHH10" s="145"/>
      <c r="AHI10" s="145"/>
      <c r="AHJ10" s="145"/>
      <c r="AHK10" s="145"/>
      <c r="AHL10" s="145"/>
      <c r="AHM10" s="145"/>
      <c r="AHN10" s="145"/>
      <c r="AHO10" s="145"/>
      <c r="AHP10" s="145"/>
      <c r="AHQ10" s="145"/>
      <c r="AHR10" s="145"/>
      <c r="AHS10" s="145"/>
      <c r="AHT10" s="145"/>
      <c r="AHU10" s="145"/>
      <c r="AHV10" s="145"/>
      <c r="AHW10" s="145"/>
      <c r="AHX10" s="145"/>
      <c r="AHY10" s="145"/>
      <c r="AHZ10" s="145"/>
      <c r="AIA10" s="145"/>
      <c r="AIB10" s="145"/>
      <c r="AIC10" s="145"/>
      <c r="AID10" s="145"/>
      <c r="AIE10" s="145"/>
      <c r="AIF10" s="145"/>
      <c r="AIG10" s="145"/>
      <c r="AIH10" s="145"/>
      <c r="AII10" s="145"/>
      <c r="AIJ10" s="145"/>
      <c r="AIK10" s="145"/>
      <c r="AIL10" s="145"/>
      <c r="AIM10" s="145"/>
      <c r="AIN10" s="145"/>
      <c r="AIO10" s="145"/>
      <c r="AIP10" s="145"/>
      <c r="AIQ10" s="145"/>
      <c r="AIR10" s="145"/>
      <c r="AIS10" s="145"/>
      <c r="AIT10" s="145"/>
      <c r="AIU10" s="145"/>
      <c r="AIV10" s="145"/>
      <c r="AIW10" s="145"/>
      <c r="AIX10" s="145"/>
      <c r="AIY10" s="145"/>
      <c r="AIZ10" s="145"/>
      <c r="AJA10" s="145"/>
      <c r="AJB10" s="145"/>
      <c r="AJC10" s="145"/>
      <c r="AJD10" s="145"/>
      <c r="AJE10" s="145"/>
      <c r="AJF10" s="145"/>
      <c r="AJG10" s="145"/>
      <c r="AJH10" s="145"/>
      <c r="AJI10" s="145"/>
      <c r="AJJ10" s="145"/>
      <c r="AJK10" s="145"/>
      <c r="AJL10" s="145"/>
      <c r="AJM10" s="145"/>
      <c r="AJN10" s="145"/>
      <c r="AJO10" s="145"/>
      <c r="AJP10" s="145"/>
      <c r="AJQ10" s="145"/>
      <c r="AJR10" s="145"/>
      <c r="AJS10" s="145"/>
      <c r="AJT10" s="145"/>
      <c r="AJU10" s="145"/>
      <c r="AJV10" s="145"/>
      <c r="AJW10" s="145"/>
      <c r="AJX10" s="145"/>
      <c r="AJY10" s="145"/>
      <c r="AJZ10" s="145"/>
      <c r="AKA10" s="145"/>
      <c r="AKB10" s="145"/>
      <c r="AKC10" s="145"/>
      <c r="AKD10" s="145"/>
      <c r="AKE10" s="145"/>
      <c r="AKF10" s="145"/>
      <c r="AKG10" s="145"/>
      <c r="AKH10" s="145"/>
      <c r="AKI10" s="145"/>
      <c r="AKJ10" s="145"/>
      <c r="AKK10" s="145"/>
      <c r="AKL10" s="145"/>
      <c r="AKM10" s="145"/>
      <c r="AKN10" s="145"/>
      <c r="AKO10" s="145"/>
      <c r="AKP10" s="145"/>
      <c r="AKQ10" s="145"/>
      <c r="AKR10" s="145"/>
      <c r="AKS10" s="145"/>
      <c r="AKT10" s="145"/>
      <c r="AKU10" s="145"/>
      <c r="AKV10" s="145"/>
      <c r="AKW10" s="145"/>
      <c r="AKX10" s="145"/>
      <c r="AKY10" s="145"/>
      <c r="AKZ10" s="145"/>
      <c r="ALA10" s="145"/>
      <c r="ALB10" s="145"/>
      <c r="ALC10" s="145"/>
      <c r="ALD10" s="145"/>
      <c r="ALE10" s="145"/>
      <c r="ALF10" s="145"/>
      <c r="ALG10" s="145"/>
      <c r="ALH10" s="145"/>
      <c r="ALI10" s="145"/>
      <c r="ALJ10" s="145"/>
      <c r="ALK10" s="145"/>
      <c r="ALL10" s="145"/>
      <c r="ALM10" s="145"/>
      <c r="ALN10" s="145"/>
      <c r="ALO10" s="145"/>
      <c r="ALP10" s="145"/>
      <c r="ALQ10" s="145"/>
      <c r="ALR10" s="145"/>
      <c r="ALS10" s="145"/>
      <c r="ALT10" s="145"/>
      <c r="ALU10" s="145"/>
      <c r="ALV10" s="145"/>
      <c r="ALW10" s="145"/>
      <c r="ALX10" s="145"/>
      <c r="ALY10" s="145"/>
      <c r="ALZ10" s="145"/>
      <c r="AMA10" s="145"/>
      <c r="AMB10" s="145"/>
      <c r="AMC10" s="145"/>
      <c r="AMD10" s="145"/>
      <c r="AME10" s="145"/>
      <c r="AMF10" s="145"/>
      <c r="AMG10" s="145"/>
      <c r="AMH10" s="145"/>
      <c r="AMI10" s="145"/>
      <c r="AMJ10" s="145"/>
      <c r="AMK10" s="145"/>
    </row>
    <row r="11" spans="1:1025" s="131" customFormat="1">
      <c r="A11" s="145" t="str">
        <f t="shared" si="0"/>
        <v>LOAN.SO_RE_RECOMMEND</v>
      </c>
      <c r="B11" s="154">
        <f t="shared" si="3"/>
        <v>110007</v>
      </c>
      <c r="C11" s="146">
        <v>0</v>
      </c>
      <c r="D11" s="146">
        <v>1</v>
      </c>
      <c r="E11" s="146">
        <f t="shared" si="4"/>
        <v>100000</v>
      </c>
      <c r="F11" s="146">
        <v>10000</v>
      </c>
      <c r="G11" s="146" t="s">
        <v>34</v>
      </c>
      <c r="H11" s="146">
        <v>100000</v>
      </c>
      <c r="I11" s="158" t="s">
        <v>505</v>
      </c>
      <c r="J11" s="146">
        <f>VLOOKUP(I11,T_FSM_TYPE!$A:$B,2,0)</f>
        <v>110000</v>
      </c>
      <c r="K11" s="131" t="s">
        <v>608</v>
      </c>
      <c r="L11" s="159"/>
      <c r="M11" s="133" t="str">
        <f t="shared" si="2"/>
        <v>INSERT INTO T_FSM_ACTION VALUES(110007, 0, 1, 100000, 10000, GETDATE(), 100000, 110000, 'SO_RE_RECOMMEND', '' )</v>
      </c>
      <c r="N11" s="145"/>
      <c r="O11" s="145"/>
      <c r="P11" s="145"/>
      <c r="Q11" s="145"/>
      <c r="R11" s="145"/>
      <c r="S11" s="145"/>
      <c r="T11" s="145"/>
      <c r="U11" s="145"/>
      <c r="V11" s="145"/>
      <c r="W11" s="145"/>
      <c r="X11" s="145"/>
      <c r="Y11" s="145"/>
      <c r="Z11" s="145"/>
      <c r="AA11" s="145"/>
      <c r="AB11" s="145"/>
      <c r="AC11" s="145"/>
      <c r="AD11" s="145"/>
      <c r="AE11" s="145"/>
      <c r="AF11" s="145"/>
      <c r="AG11" s="145"/>
      <c r="AH11" s="145"/>
      <c r="AI11" s="145"/>
      <c r="AJ11" s="145"/>
      <c r="AK11" s="145"/>
      <c r="AL11" s="145"/>
      <c r="AM11" s="145"/>
      <c r="AN11" s="145"/>
      <c r="AO11" s="145"/>
      <c r="AP11" s="145"/>
      <c r="AQ11" s="145"/>
      <c r="AR11" s="145"/>
      <c r="AS11" s="145"/>
      <c r="AT11" s="145"/>
      <c r="AU11" s="145"/>
      <c r="AV11" s="145"/>
      <c r="AW11" s="145"/>
      <c r="AX11" s="145"/>
      <c r="AY11" s="145"/>
      <c r="AZ11" s="145"/>
      <c r="BA11" s="145"/>
      <c r="BB11" s="145"/>
      <c r="BC11" s="145"/>
      <c r="BD11" s="145"/>
      <c r="BE11" s="145"/>
      <c r="BF11" s="145"/>
      <c r="BG11" s="145"/>
      <c r="BH11" s="145"/>
      <c r="BI11" s="145"/>
      <c r="BJ11" s="145"/>
      <c r="BK11" s="145"/>
      <c r="BL11" s="145"/>
      <c r="BM11" s="145"/>
      <c r="BN11" s="145"/>
      <c r="BO11" s="145"/>
      <c r="BP11" s="145"/>
      <c r="BQ11" s="145"/>
      <c r="BR11" s="145"/>
      <c r="BS11" s="145"/>
      <c r="BT11" s="145"/>
      <c r="BU11" s="145"/>
      <c r="BV11" s="145"/>
      <c r="BW11" s="145"/>
      <c r="BX11" s="145"/>
      <c r="BY11" s="145"/>
      <c r="BZ11" s="145"/>
      <c r="CA11" s="145"/>
      <c r="CB11" s="145"/>
      <c r="CC11" s="145"/>
      <c r="CD11" s="145"/>
      <c r="CE11" s="145"/>
      <c r="CF11" s="145"/>
      <c r="CG11" s="145"/>
      <c r="CH11" s="145"/>
      <c r="CI11" s="145"/>
      <c r="CJ11" s="145"/>
      <c r="CK11" s="145"/>
      <c r="CL11" s="145"/>
      <c r="CM11" s="145"/>
      <c r="CN11" s="145"/>
      <c r="CO11" s="145"/>
      <c r="CP11" s="145"/>
      <c r="CQ11" s="145"/>
      <c r="CR11" s="145"/>
      <c r="CS11" s="145"/>
      <c r="CT11" s="145"/>
      <c r="CU11" s="145"/>
      <c r="CV11" s="145"/>
      <c r="CW11" s="145"/>
      <c r="CX11" s="145"/>
      <c r="CY11" s="145"/>
      <c r="CZ11" s="145"/>
      <c r="DA11" s="145"/>
      <c r="DB11" s="145"/>
      <c r="DC11" s="145"/>
      <c r="DD11" s="145"/>
      <c r="DE11" s="145"/>
      <c r="DF11" s="145"/>
      <c r="DG11" s="145"/>
      <c r="DH11" s="145"/>
      <c r="DI11" s="145"/>
      <c r="DJ11" s="145"/>
      <c r="DK11" s="145"/>
      <c r="DL11" s="145"/>
      <c r="DM11" s="145"/>
      <c r="DN11" s="145"/>
      <c r="DO11" s="145"/>
      <c r="DP11" s="145"/>
      <c r="DQ11" s="145"/>
      <c r="DR11" s="145"/>
      <c r="DS11" s="145"/>
      <c r="DT11" s="145"/>
      <c r="DU11" s="145"/>
      <c r="DV11" s="145"/>
      <c r="DW11" s="145"/>
      <c r="DX11" s="145"/>
      <c r="DY11" s="145"/>
      <c r="DZ11" s="145"/>
      <c r="EA11" s="145"/>
      <c r="EB11" s="145"/>
      <c r="EC11" s="145"/>
      <c r="ED11" s="145"/>
      <c r="EE11" s="145"/>
      <c r="EF11" s="145"/>
      <c r="EG11" s="145"/>
      <c r="EH11" s="145"/>
      <c r="EI11" s="145"/>
      <c r="EJ11" s="145"/>
      <c r="EK11" s="145"/>
      <c r="EL11" s="145"/>
      <c r="EM11" s="145"/>
      <c r="EN11" s="145"/>
      <c r="EO11" s="145"/>
      <c r="EP11" s="145"/>
      <c r="EQ11" s="145"/>
      <c r="ER11" s="145"/>
      <c r="ES11" s="145"/>
      <c r="ET11" s="145"/>
      <c r="EU11" s="145"/>
      <c r="EV11" s="145"/>
      <c r="EW11" s="145"/>
      <c r="EX11" s="145"/>
      <c r="EY11" s="145"/>
      <c r="EZ11" s="145"/>
      <c r="FA11" s="145"/>
      <c r="FB11" s="145"/>
      <c r="FC11" s="145"/>
      <c r="FD11" s="145"/>
      <c r="FE11" s="145"/>
      <c r="FF11" s="145"/>
      <c r="FG11" s="145"/>
      <c r="FH11" s="145"/>
      <c r="FI11" s="145"/>
      <c r="FJ11" s="145"/>
      <c r="FK11" s="145"/>
      <c r="FL11" s="145"/>
      <c r="FM11" s="145"/>
      <c r="FN11" s="145"/>
      <c r="FO11" s="145"/>
      <c r="FP11" s="145"/>
      <c r="FQ11" s="145"/>
      <c r="FR11" s="145"/>
      <c r="FS11" s="145"/>
      <c r="FT11" s="145"/>
      <c r="FU11" s="145"/>
      <c r="FV11" s="145"/>
      <c r="FW11" s="145"/>
      <c r="FX11" s="145"/>
      <c r="FY11" s="145"/>
      <c r="FZ11" s="145"/>
      <c r="GA11" s="145"/>
      <c r="GB11" s="145"/>
      <c r="GC11" s="145"/>
      <c r="GD11" s="145"/>
      <c r="GE11" s="145"/>
      <c r="GF11" s="145"/>
      <c r="GG11" s="145"/>
      <c r="GH11" s="145"/>
      <c r="GI11" s="145"/>
      <c r="GJ11" s="145"/>
      <c r="GK11" s="145"/>
      <c r="GL11" s="145"/>
      <c r="GM11" s="145"/>
      <c r="GN11" s="145"/>
      <c r="GO11" s="145"/>
      <c r="GP11" s="145"/>
      <c r="GQ11" s="145"/>
      <c r="GR11" s="145"/>
      <c r="GS11" s="145"/>
      <c r="GT11" s="145"/>
      <c r="GU11" s="145"/>
      <c r="GV11" s="145"/>
      <c r="GW11" s="145"/>
      <c r="GX11" s="145"/>
      <c r="GY11" s="145"/>
      <c r="GZ11" s="145"/>
      <c r="HA11" s="145"/>
      <c r="HB11" s="145"/>
      <c r="HC11" s="145"/>
      <c r="HD11" s="145"/>
      <c r="HE11" s="145"/>
      <c r="HF11" s="145"/>
      <c r="HG11" s="145"/>
      <c r="HH11" s="145"/>
      <c r="HI11" s="145"/>
      <c r="HJ11" s="145"/>
      <c r="HK11" s="145"/>
      <c r="HL11" s="145"/>
      <c r="HM11" s="145"/>
      <c r="HN11" s="145"/>
      <c r="HO11" s="145"/>
      <c r="HP11" s="145"/>
      <c r="HQ11" s="145"/>
      <c r="HR11" s="145"/>
      <c r="HS11" s="145"/>
      <c r="HT11" s="145"/>
      <c r="HU11" s="145"/>
      <c r="HV11" s="145"/>
      <c r="HW11" s="145"/>
      <c r="HX11" s="145"/>
      <c r="HY11" s="145"/>
      <c r="HZ11" s="145"/>
      <c r="IA11" s="145"/>
      <c r="IB11" s="145"/>
      <c r="IC11" s="145"/>
      <c r="ID11" s="145"/>
      <c r="IE11" s="145"/>
      <c r="IF11" s="145"/>
      <c r="IG11" s="145"/>
      <c r="IH11" s="145"/>
      <c r="II11" s="145"/>
      <c r="IJ11" s="145"/>
      <c r="IK11" s="145"/>
      <c r="IL11" s="145"/>
      <c r="IM11" s="145"/>
      <c r="IN11" s="145"/>
      <c r="IO11" s="145"/>
      <c r="IP11" s="145"/>
      <c r="IQ11" s="145"/>
      <c r="IR11" s="145"/>
      <c r="IS11" s="145"/>
      <c r="IT11" s="145"/>
      <c r="IU11" s="145"/>
      <c r="IV11" s="145"/>
      <c r="IW11" s="145"/>
      <c r="IX11" s="145"/>
      <c r="IY11" s="145"/>
      <c r="IZ11" s="145"/>
      <c r="JA11" s="145"/>
      <c r="JB11" s="145"/>
      <c r="JC11" s="145"/>
      <c r="JD11" s="145"/>
      <c r="JE11" s="145"/>
      <c r="JF11" s="145"/>
      <c r="JG11" s="145"/>
      <c r="JH11" s="145"/>
      <c r="JI11" s="145"/>
      <c r="JJ11" s="145"/>
      <c r="JK11" s="145"/>
      <c r="JL11" s="145"/>
      <c r="JM11" s="145"/>
      <c r="JN11" s="145"/>
      <c r="JO11" s="145"/>
      <c r="JP11" s="145"/>
      <c r="JQ11" s="145"/>
      <c r="JR11" s="145"/>
      <c r="JS11" s="145"/>
      <c r="JT11" s="145"/>
      <c r="JU11" s="145"/>
      <c r="JV11" s="145"/>
      <c r="JW11" s="145"/>
      <c r="JX11" s="145"/>
      <c r="JY11" s="145"/>
      <c r="JZ11" s="145"/>
      <c r="KA11" s="145"/>
      <c r="KB11" s="145"/>
      <c r="KC11" s="145"/>
      <c r="KD11" s="145"/>
      <c r="KE11" s="145"/>
      <c r="KF11" s="145"/>
      <c r="KG11" s="145"/>
      <c r="KH11" s="145"/>
      <c r="KI11" s="145"/>
      <c r="KJ11" s="145"/>
      <c r="KK11" s="145"/>
      <c r="KL11" s="145"/>
      <c r="KM11" s="145"/>
      <c r="KN11" s="145"/>
      <c r="KO11" s="145"/>
      <c r="KP11" s="145"/>
      <c r="KQ11" s="145"/>
      <c r="KR11" s="145"/>
      <c r="KS11" s="145"/>
      <c r="KT11" s="145"/>
      <c r="KU11" s="145"/>
      <c r="KV11" s="145"/>
      <c r="KW11" s="145"/>
      <c r="KX11" s="145"/>
      <c r="KY11" s="145"/>
      <c r="KZ11" s="145"/>
      <c r="LA11" s="145"/>
      <c r="LB11" s="145"/>
      <c r="LC11" s="145"/>
      <c r="LD11" s="145"/>
      <c r="LE11" s="145"/>
      <c r="LF11" s="145"/>
      <c r="LG11" s="145"/>
      <c r="LH11" s="145"/>
      <c r="LI11" s="145"/>
      <c r="LJ11" s="145"/>
      <c r="LK11" s="145"/>
      <c r="LL11" s="145"/>
      <c r="LM11" s="145"/>
      <c r="LN11" s="145"/>
      <c r="LO11" s="145"/>
      <c r="LP11" s="145"/>
      <c r="LQ11" s="145"/>
      <c r="LR11" s="145"/>
      <c r="LS11" s="145"/>
      <c r="LT11" s="145"/>
      <c r="LU11" s="145"/>
      <c r="LV11" s="145"/>
      <c r="LW11" s="145"/>
      <c r="LX11" s="145"/>
      <c r="LY11" s="145"/>
      <c r="LZ11" s="145"/>
      <c r="MA11" s="145"/>
      <c r="MB11" s="145"/>
      <c r="MC11" s="145"/>
      <c r="MD11" s="145"/>
      <c r="ME11" s="145"/>
      <c r="MF11" s="145"/>
      <c r="MG11" s="145"/>
      <c r="MH11" s="145"/>
      <c r="MI11" s="145"/>
      <c r="MJ11" s="145"/>
      <c r="MK11" s="145"/>
      <c r="ML11" s="145"/>
      <c r="MM11" s="145"/>
      <c r="MN11" s="145"/>
      <c r="MO11" s="145"/>
      <c r="MP11" s="145"/>
      <c r="MQ11" s="145"/>
      <c r="MR11" s="145"/>
      <c r="MS11" s="145"/>
      <c r="MT11" s="145"/>
      <c r="MU11" s="145"/>
      <c r="MV11" s="145"/>
      <c r="MW11" s="145"/>
      <c r="MX11" s="145"/>
      <c r="MY11" s="145"/>
      <c r="MZ11" s="145"/>
      <c r="NA11" s="145"/>
      <c r="NB11" s="145"/>
      <c r="NC11" s="145"/>
      <c r="ND11" s="145"/>
      <c r="NE11" s="145"/>
      <c r="NF11" s="145"/>
      <c r="NG11" s="145"/>
      <c r="NH11" s="145"/>
      <c r="NI11" s="145"/>
      <c r="NJ11" s="145"/>
      <c r="NK11" s="145"/>
      <c r="NL11" s="145"/>
      <c r="NM11" s="145"/>
      <c r="NN11" s="145"/>
      <c r="NO11" s="145"/>
      <c r="NP11" s="145"/>
      <c r="NQ11" s="145"/>
      <c r="NR11" s="145"/>
      <c r="NS11" s="145"/>
      <c r="NT11" s="145"/>
      <c r="NU11" s="145"/>
      <c r="NV11" s="145"/>
      <c r="NW11" s="145"/>
      <c r="NX11" s="145"/>
      <c r="NY11" s="145"/>
      <c r="NZ11" s="145"/>
      <c r="OA11" s="145"/>
      <c r="OB11" s="145"/>
      <c r="OC11" s="145"/>
      <c r="OD11" s="145"/>
      <c r="OE11" s="145"/>
      <c r="OF11" s="145"/>
      <c r="OG11" s="145"/>
      <c r="OH11" s="145"/>
      <c r="OI11" s="145"/>
      <c r="OJ11" s="145"/>
      <c r="OK11" s="145"/>
      <c r="OL11" s="145"/>
      <c r="OM11" s="145"/>
      <c r="ON11" s="145"/>
      <c r="OO11" s="145"/>
      <c r="OP11" s="145"/>
      <c r="OQ11" s="145"/>
      <c r="OR11" s="145"/>
      <c r="OS11" s="145"/>
      <c r="OT11" s="145"/>
      <c r="OU11" s="145"/>
      <c r="OV11" s="145"/>
      <c r="OW11" s="145"/>
      <c r="OX11" s="145"/>
      <c r="OY11" s="145"/>
      <c r="OZ11" s="145"/>
      <c r="PA11" s="145"/>
      <c r="PB11" s="145"/>
      <c r="PC11" s="145"/>
      <c r="PD11" s="145"/>
      <c r="PE11" s="145"/>
      <c r="PF11" s="145"/>
      <c r="PG11" s="145"/>
      <c r="PH11" s="145"/>
      <c r="PI11" s="145"/>
      <c r="PJ11" s="145"/>
      <c r="PK11" s="145"/>
      <c r="PL11" s="145"/>
      <c r="PM11" s="145"/>
      <c r="PN11" s="145"/>
      <c r="PO11" s="145"/>
      <c r="PP11" s="145"/>
      <c r="PQ11" s="145"/>
      <c r="PR11" s="145"/>
      <c r="PS11" s="145"/>
      <c r="PT11" s="145"/>
      <c r="PU11" s="145"/>
      <c r="PV11" s="145"/>
      <c r="PW11" s="145"/>
      <c r="PX11" s="145"/>
      <c r="PY11" s="145"/>
      <c r="PZ11" s="145"/>
      <c r="QA11" s="145"/>
      <c r="QB11" s="145"/>
      <c r="QC11" s="145"/>
      <c r="QD11" s="145"/>
      <c r="QE11" s="145"/>
      <c r="QF11" s="145"/>
      <c r="QG11" s="145"/>
      <c r="QH11" s="145"/>
      <c r="QI11" s="145"/>
      <c r="QJ11" s="145"/>
      <c r="QK11" s="145"/>
      <c r="QL11" s="145"/>
      <c r="QM11" s="145"/>
      <c r="QN11" s="145"/>
      <c r="QO11" s="145"/>
      <c r="QP11" s="145"/>
      <c r="QQ11" s="145"/>
      <c r="QR11" s="145"/>
      <c r="QS11" s="145"/>
      <c r="QT11" s="145"/>
      <c r="QU11" s="145"/>
      <c r="QV11" s="145"/>
      <c r="QW11" s="145"/>
      <c r="QX11" s="145"/>
      <c r="QY11" s="145"/>
      <c r="QZ11" s="145"/>
      <c r="RA11" s="145"/>
      <c r="RB11" s="145"/>
      <c r="RC11" s="145"/>
      <c r="RD11" s="145"/>
      <c r="RE11" s="145"/>
      <c r="RF11" s="145"/>
      <c r="RG11" s="145"/>
      <c r="RH11" s="145"/>
      <c r="RI11" s="145"/>
      <c r="RJ11" s="145"/>
      <c r="RK11" s="145"/>
      <c r="RL11" s="145"/>
      <c r="RM11" s="145"/>
      <c r="RN11" s="145"/>
      <c r="RO11" s="145"/>
      <c r="RP11" s="145"/>
      <c r="RQ11" s="145"/>
      <c r="RR11" s="145"/>
      <c r="RS11" s="145"/>
      <c r="RT11" s="145"/>
      <c r="RU11" s="145"/>
      <c r="RV11" s="145"/>
      <c r="RW11" s="145"/>
      <c r="RX11" s="145"/>
      <c r="RY11" s="145"/>
      <c r="RZ11" s="145"/>
      <c r="SA11" s="145"/>
      <c r="SB11" s="145"/>
      <c r="SC11" s="145"/>
      <c r="SD11" s="145"/>
      <c r="SE11" s="145"/>
      <c r="SF11" s="145"/>
      <c r="SG11" s="145"/>
      <c r="SH11" s="145"/>
      <c r="SI11" s="145"/>
      <c r="SJ11" s="145"/>
      <c r="SK11" s="145"/>
      <c r="SL11" s="145"/>
      <c r="SM11" s="145"/>
      <c r="SN11" s="145"/>
      <c r="SO11" s="145"/>
      <c r="SP11" s="145"/>
      <c r="SQ11" s="145"/>
      <c r="SR11" s="145"/>
      <c r="SS11" s="145"/>
      <c r="ST11" s="145"/>
      <c r="SU11" s="145"/>
      <c r="SV11" s="145"/>
      <c r="SW11" s="145"/>
      <c r="SX11" s="145"/>
      <c r="SY11" s="145"/>
      <c r="SZ11" s="145"/>
      <c r="TA11" s="145"/>
      <c r="TB11" s="145"/>
      <c r="TC11" s="145"/>
      <c r="TD11" s="145"/>
      <c r="TE11" s="145"/>
      <c r="TF11" s="145"/>
      <c r="TG11" s="145"/>
      <c r="TH11" s="145"/>
      <c r="TI11" s="145"/>
      <c r="TJ11" s="145"/>
      <c r="TK11" s="145"/>
      <c r="TL11" s="145"/>
      <c r="TM11" s="145"/>
      <c r="TN11" s="145"/>
      <c r="TO11" s="145"/>
      <c r="TP11" s="145"/>
      <c r="TQ11" s="145"/>
      <c r="TR11" s="145"/>
      <c r="TS11" s="145"/>
      <c r="TT11" s="145"/>
      <c r="TU11" s="145"/>
      <c r="TV11" s="145"/>
      <c r="TW11" s="145"/>
      <c r="TX11" s="145"/>
      <c r="TY11" s="145"/>
      <c r="TZ11" s="145"/>
      <c r="UA11" s="145"/>
      <c r="UB11" s="145"/>
      <c r="UC11" s="145"/>
      <c r="UD11" s="145"/>
      <c r="UE11" s="145"/>
      <c r="UF11" s="145"/>
      <c r="UG11" s="145"/>
      <c r="UH11" s="145"/>
      <c r="UI11" s="145"/>
      <c r="UJ11" s="145"/>
      <c r="UK11" s="145"/>
      <c r="UL11" s="145"/>
      <c r="UM11" s="145"/>
      <c r="UN11" s="145"/>
      <c r="UO11" s="145"/>
      <c r="UP11" s="145"/>
      <c r="UQ11" s="145"/>
      <c r="UR11" s="145"/>
      <c r="US11" s="145"/>
      <c r="UT11" s="145"/>
      <c r="UU11" s="145"/>
      <c r="UV11" s="145"/>
      <c r="UW11" s="145"/>
      <c r="UX11" s="145"/>
      <c r="UY11" s="145"/>
      <c r="UZ11" s="145"/>
      <c r="VA11" s="145"/>
      <c r="VB11" s="145"/>
      <c r="VC11" s="145"/>
      <c r="VD11" s="145"/>
      <c r="VE11" s="145"/>
      <c r="VF11" s="145"/>
      <c r="VG11" s="145"/>
      <c r="VH11" s="145"/>
      <c r="VI11" s="145"/>
      <c r="VJ11" s="145"/>
      <c r="VK11" s="145"/>
      <c r="VL11" s="145"/>
      <c r="VM11" s="145"/>
      <c r="VN11" s="145"/>
      <c r="VO11" s="145"/>
      <c r="VP11" s="145"/>
      <c r="VQ11" s="145"/>
      <c r="VR11" s="145"/>
      <c r="VS11" s="145"/>
      <c r="VT11" s="145"/>
      <c r="VU11" s="145"/>
      <c r="VV11" s="145"/>
      <c r="VW11" s="145"/>
      <c r="VX11" s="145"/>
      <c r="VY11" s="145"/>
      <c r="VZ11" s="145"/>
      <c r="WA11" s="145"/>
      <c r="WB11" s="145"/>
      <c r="WC11" s="145"/>
      <c r="WD11" s="145"/>
      <c r="WE11" s="145"/>
      <c r="WF11" s="145"/>
      <c r="WG11" s="145"/>
      <c r="WH11" s="145"/>
      <c r="WI11" s="145"/>
      <c r="WJ11" s="145"/>
      <c r="WK11" s="145"/>
      <c r="WL11" s="145"/>
      <c r="WM11" s="145"/>
      <c r="WN11" s="145"/>
      <c r="WO11" s="145"/>
      <c r="WP11" s="145"/>
      <c r="WQ11" s="145"/>
      <c r="WR11" s="145"/>
      <c r="WS11" s="145"/>
      <c r="WT11" s="145"/>
      <c r="WU11" s="145"/>
      <c r="WV11" s="145"/>
      <c r="WW11" s="145"/>
      <c r="WX11" s="145"/>
      <c r="WY11" s="145"/>
      <c r="WZ11" s="145"/>
      <c r="XA11" s="145"/>
      <c r="XB11" s="145"/>
      <c r="XC11" s="145"/>
      <c r="XD11" s="145"/>
      <c r="XE11" s="145"/>
      <c r="XF11" s="145"/>
      <c r="XG11" s="145"/>
      <c r="XH11" s="145"/>
      <c r="XI11" s="145"/>
      <c r="XJ11" s="145"/>
      <c r="XK11" s="145"/>
      <c r="XL11" s="145"/>
      <c r="XM11" s="145"/>
      <c r="XN11" s="145"/>
      <c r="XO11" s="145"/>
      <c r="XP11" s="145"/>
      <c r="XQ11" s="145"/>
      <c r="XR11" s="145"/>
      <c r="XS11" s="145"/>
      <c r="XT11" s="145"/>
      <c r="XU11" s="145"/>
      <c r="XV11" s="145"/>
      <c r="XW11" s="145"/>
      <c r="XX11" s="145"/>
      <c r="XY11" s="145"/>
      <c r="XZ11" s="145"/>
      <c r="YA11" s="145"/>
      <c r="YB11" s="145"/>
      <c r="YC11" s="145"/>
      <c r="YD11" s="145"/>
      <c r="YE11" s="145"/>
      <c r="YF11" s="145"/>
      <c r="YG11" s="145"/>
      <c r="YH11" s="145"/>
      <c r="YI11" s="145"/>
      <c r="YJ11" s="145"/>
      <c r="YK11" s="145"/>
      <c r="YL11" s="145"/>
      <c r="YM11" s="145"/>
      <c r="YN11" s="145"/>
      <c r="YO11" s="145"/>
      <c r="YP11" s="145"/>
      <c r="YQ11" s="145"/>
      <c r="YR11" s="145"/>
      <c r="YS11" s="145"/>
      <c r="YT11" s="145"/>
      <c r="YU11" s="145"/>
      <c r="YV11" s="145"/>
      <c r="YW11" s="145"/>
      <c r="YX11" s="145"/>
      <c r="YY11" s="145"/>
      <c r="YZ11" s="145"/>
      <c r="ZA11" s="145"/>
      <c r="ZB11" s="145"/>
      <c r="ZC11" s="145"/>
      <c r="ZD11" s="145"/>
      <c r="ZE11" s="145"/>
      <c r="ZF11" s="145"/>
      <c r="ZG11" s="145"/>
      <c r="ZH11" s="145"/>
      <c r="ZI11" s="145"/>
      <c r="ZJ11" s="145"/>
      <c r="ZK11" s="145"/>
      <c r="ZL11" s="145"/>
      <c r="ZM11" s="145"/>
      <c r="ZN11" s="145"/>
      <c r="ZO11" s="145"/>
      <c r="ZP11" s="145"/>
      <c r="ZQ11" s="145"/>
      <c r="ZR11" s="145"/>
      <c r="ZS11" s="145"/>
      <c r="ZT11" s="145"/>
      <c r="ZU11" s="145"/>
      <c r="ZV11" s="145"/>
      <c r="ZW11" s="145"/>
      <c r="ZX11" s="145"/>
      <c r="ZY11" s="145"/>
      <c r="ZZ11" s="145"/>
      <c r="AAA11" s="145"/>
      <c r="AAB11" s="145"/>
      <c r="AAC11" s="145"/>
      <c r="AAD11" s="145"/>
      <c r="AAE11" s="145"/>
      <c r="AAF11" s="145"/>
      <c r="AAG11" s="145"/>
      <c r="AAH11" s="145"/>
      <c r="AAI11" s="145"/>
      <c r="AAJ11" s="145"/>
      <c r="AAK11" s="145"/>
      <c r="AAL11" s="145"/>
      <c r="AAM11" s="145"/>
      <c r="AAN11" s="145"/>
      <c r="AAO11" s="145"/>
      <c r="AAP11" s="145"/>
      <c r="AAQ11" s="145"/>
      <c r="AAR11" s="145"/>
      <c r="AAS11" s="145"/>
      <c r="AAT11" s="145"/>
      <c r="AAU11" s="145"/>
      <c r="AAV11" s="145"/>
      <c r="AAW11" s="145"/>
      <c r="AAX11" s="145"/>
      <c r="AAY11" s="145"/>
      <c r="AAZ11" s="145"/>
      <c r="ABA11" s="145"/>
      <c r="ABB11" s="145"/>
      <c r="ABC11" s="145"/>
      <c r="ABD11" s="145"/>
      <c r="ABE11" s="145"/>
      <c r="ABF11" s="145"/>
      <c r="ABG11" s="145"/>
      <c r="ABH11" s="145"/>
      <c r="ABI11" s="145"/>
      <c r="ABJ11" s="145"/>
      <c r="ABK11" s="145"/>
      <c r="ABL11" s="145"/>
      <c r="ABM11" s="145"/>
      <c r="ABN11" s="145"/>
      <c r="ABO11" s="145"/>
      <c r="ABP11" s="145"/>
      <c r="ABQ11" s="145"/>
      <c r="ABR11" s="145"/>
      <c r="ABS11" s="145"/>
      <c r="ABT11" s="145"/>
      <c r="ABU11" s="145"/>
      <c r="ABV11" s="145"/>
      <c r="ABW11" s="145"/>
      <c r="ABX11" s="145"/>
      <c r="ABY11" s="145"/>
      <c r="ABZ11" s="145"/>
      <c r="ACA11" s="145"/>
      <c r="ACB11" s="145"/>
      <c r="ACC11" s="145"/>
      <c r="ACD11" s="145"/>
      <c r="ACE11" s="145"/>
      <c r="ACF11" s="145"/>
      <c r="ACG11" s="145"/>
      <c r="ACH11" s="145"/>
      <c r="ACI11" s="145"/>
      <c r="ACJ11" s="145"/>
      <c r="ACK11" s="145"/>
      <c r="ACL11" s="145"/>
      <c r="ACM11" s="145"/>
      <c r="ACN11" s="145"/>
      <c r="ACO11" s="145"/>
      <c r="ACP11" s="145"/>
      <c r="ACQ11" s="145"/>
      <c r="ACR11" s="145"/>
      <c r="ACS11" s="145"/>
      <c r="ACT11" s="145"/>
      <c r="ACU11" s="145"/>
      <c r="ACV11" s="145"/>
      <c r="ACW11" s="145"/>
      <c r="ACX11" s="145"/>
      <c r="ACY11" s="145"/>
      <c r="ACZ11" s="145"/>
      <c r="ADA11" s="145"/>
      <c r="ADB11" s="145"/>
      <c r="ADC11" s="145"/>
      <c r="ADD11" s="145"/>
      <c r="ADE11" s="145"/>
      <c r="ADF11" s="145"/>
      <c r="ADG11" s="145"/>
      <c r="ADH11" s="145"/>
      <c r="ADI11" s="145"/>
      <c r="ADJ11" s="145"/>
      <c r="ADK11" s="145"/>
      <c r="ADL11" s="145"/>
      <c r="ADM11" s="145"/>
      <c r="ADN11" s="145"/>
      <c r="ADO11" s="145"/>
      <c r="ADP11" s="145"/>
      <c r="ADQ11" s="145"/>
      <c r="ADR11" s="145"/>
      <c r="ADS11" s="145"/>
      <c r="ADT11" s="145"/>
      <c r="ADU11" s="145"/>
      <c r="ADV11" s="145"/>
      <c r="ADW11" s="145"/>
      <c r="ADX11" s="145"/>
      <c r="ADY11" s="145"/>
      <c r="ADZ11" s="145"/>
      <c r="AEA11" s="145"/>
      <c r="AEB11" s="145"/>
      <c r="AEC11" s="145"/>
      <c r="AED11" s="145"/>
      <c r="AEE11" s="145"/>
      <c r="AEF11" s="145"/>
      <c r="AEG11" s="145"/>
      <c r="AEH11" s="145"/>
      <c r="AEI11" s="145"/>
      <c r="AEJ11" s="145"/>
      <c r="AEK11" s="145"/>
      <c r="AEL11" s="145"/>
      <c r="AEM11" s="145"/>
      <c r="AEN11" s="145"/>
      <c r="AEO11" s="145"/>
      <c r="AEP11" s="145"/>
      <c r="AEQ11" s="145"/>
      <c r="AER11" s="145"/>
      <c r="AES11" s="145"/>
      <c r="AET11" s="145"/>
      <c r="AEU11" s="145"/>
      <c r="AEV11" s="145"/>
      <c r="AEW11" s="145"/>
      <c r="AEX11" s="145"/>
      <c r="AEY11" s="145"/>
      <c r="AEZ11" s="145"/>
      <c r="AFA11" s="145"/>
      <c r="AFB11" s="145"/>
      <c r="AFC11" s="145"/>
      <c r="AFD11" s="145"/>
      <c r="AFE11" s="145"/>
      <c r="AFF11" s="145"/>
      <c r="AFG11" s="145"/>
      <c r="AFH11" s="145"/>
      <c r="AFI11" s="145"/>
      <c r="AFJ11" s="145"/>
      <c r="AFK11" s="145"/>
      <c r="AFL11" s="145"/>
      <c r="AFM11" s="145"/>
      <c r="AFN11" s="145"/>
      <c r="AFO11" s="145"/>
      <c r="AFP11" s="145"/>
      <c r="AFQ11" s="145"/>
      <c r="AFR11" s="145"/>
      <c r="AFS11" s="145"/>
      <c r="AFT11" s="145"/>
      <c r="AFU11" s="145"/>
      <c r="AFV11" s="145"/>
      <c r="AFW11" s="145"/>
      <c r="AFX11" s="145"/>
      <c r="AFY11" s="145"/>
      <c r="AFZ11" s="145"/>
      <c r="AGA11" s="145"/>
      <c r="AGB11" s="145"/>
      <c r="AGC11" s="145"/>
      <c r="AGD11" s="145"/>
      <c r="AGE11" s="145"/>
      <c r="AGF11" s="145"/>
      <c r="AGG11" s="145"/>
      <c r="AGH11" s="145"/>
      <c r="AGI11" s="145"/>
      <c r="AGJ11" s="145"/>
      <c r="AGK11" s="145"/>
      <c r="AGL11" s="145"/>
      <c r="AGM11" s="145"/>
      <c r="AGN11" s="145"/>
      <c r="AGO11" s="145"/>
      <c r="AGP11" s="145"/>
      <c r="AGQ11" s="145"/>
      <c r="AGR11" s="145"/>
      <c r="AGS11" s="145"/>
      <c r="AGT11" s="145"/>
      <c r="AGU11" s="145"/>
      <c r="AGV11" s="145"/>
      <c r="AGW11" s="145"/>
      <c r="AGX11" s="145"/>
      <c r="AGY11" s="145"/>
      <c r="AGZ11" s="145"/>
      <c r="AHA11" s="145"/>
      <c r="AHB11" s="145"/>
      <c r="AHC11" s="145"/>
      <c r="AHD11" s="145"/>
      <c r="AHE11" s="145"/>
      <c r="AHF11" s="145"/>
      <c r="AHG11" s="145"/>
      <c r="AHH11" s="145"/>
      <c r="AHI11" s="145"/>
      <c r="AHJ11" s="145"/>
      <c r="AHK11" s="145"/>
      <c r="AHL11" s="145"/>
      <c r="AHM11" s="145"/>
      <c r="AHN11" s="145"/>
      <c r="AHO11" s="145"/>
      <c r="AHP11" s="145"/>
      <c r="AHQ11" s="145"/>
      <c r="AHR11" s="145"/>
      <c r="AHS11" s="145"/>
      <c r="AHT11" s="145"/>
      <c r="AHU11" s="145"/>
      <c r="AHV11" s="145"/>
      <c r="AHW11" s="145"/>
      <c r="AHX11" s="145"/>
      <c r="AHY11" s="145"/>
      <c r="AHZ11" s="145"/>
      <c r="AIA11" s="145"/>
      <c r="AIB11" s="145"/>
      <c r="AIC11" s="145"/>
      <c r="AID11" s="145"/>
      <c r="AIE11" s="145"/>
      <c r="AIF11" s="145"/>
      <c r="AIG11" s="145"/>
      <c r="AIH11" s="145"/>
      <c r="AII11" s="145"/>
      <c r="AIJ11" s="145"/>
      <c r="AIK11" s="145"/>
      <c r="AIL11" s="145"/>
      <c r="AIM11" s="145"/>
      <c r="AIN11" s="145"/>
      <c r="AIO11" s="145"/>
      <c r="AIP11" s="145"/>
      <c r="AIQ11" s="145"/>
      <c r="AIR11" s="145"/>
      <c r="AIS11" s="145"/>
      <c r="AIT11" s="145"/>
      <c r="AIU11" s="145"/>
      <c r="AIV11" s="145"/>
      <c r="AIW11" s="145"/>
      <c r="AIX11" s="145"/>
      <c r="AIY11" s="145"/>
      <c r="AIZ11" s="145"/>
      <c r="AJA11" s="145"/>
      <c r="AJB11" s="145"/>
      <c r="AJC11" s="145"/>
      <c r="AJD11" s="145"/>
      <c r="AJE11" s="145"/>
      <c r="AJF11" s="145"/>
      <c r="AJG11" s="145"/>
      <c r="AJH11" s="145"/>
      <c r="AJI11" s="145"/>
      <c r="AJJ11" s="145"/>
      <c r="AJK11" s="145"/>
      <c r="AJL11" s="145"/>
      <c r="AJM11" s="145"/>
      <c r="AJN11" s="145"/>
      <c r="AJO11" s="145"/>
      <c r="AJP11" s="145"/>
      <c r="AJQ11" s="145"/>
      <c r="AJR11" s="145"/>
      <c r="AJS11" s="145"/>
      <c r="AJT11" s="145"/>
      <c r="AJU11" s="145"/>
      <c r="AJV11" s="145"/>
      <c r="AJW11" s="145"/>
      <c r="AJX11" s="145"/>
      <c r="AJY11" s="145"/>
      <c r="AJZ11" s="145"/>
      <c r="AKA11" s="145"/>
      <c r="AKB11" s="145"/>
      <c r="AKC11" s="145"/>
      <c r="AKD11" s="145"/>
      <c r="AKE11" s="145"/>
      <c r="AKF11" s="145"/>
      <c r="AKG11" s="145"/>
      <c r="AKH11" s="145"/>
      <c r="AKI11" s="145"/>
      <c r="AKJ11" s="145"/>
      <c r="AKK11" s="145"/>
      <c r="AKL11" s="145"/>
      <c r="AKM11" s="145"/>
      <c r="AKN11" s="145"/>
      <c r="AKO11" s="145"/>
      <c r="AKP11" s="145"/>
      <c r="AKQ11" s="145"/>
      <c r="AKR11" s="145"/>
      <c r="AKS11" s="145"/>
      <c r="AKT11" s="145"/>
      <c r="AKU11" s="145"/>
      <c r="AKV11" s="145"/>
      <c r="AKW11" s="145"/>
      <c r="AKX11" s="145"/>
      <c r="AKY11" s="145"/>
      <c r="AKZ11" s="145"/>
      <c r="ALA11" s="145"/>
      <c r="ALB11" s="145"/>
      <c r="ALC11" s="145"/>
      <c r="ALD11" s="145"/>
      <c r="ALE11" s="145"/>
      <c r="ALF11" s="145"/>
      <c r="ALG11" s="145"/>
      <c r="ALH11" s="145"/>
      <c r="ALI11" s="145"/>
      <c r="ALJ11" s="145"/>
      <c r="ALK11" s="145"/>
      <c r="ALL11" s="145"/>
      <c r="ALM11" s="145"/>
      <c r="ALN11" s="145"/>
      <c r="ALO11" s="145"/>
      <c r="ALP11" s="145"/>
      <c r="ALQ11" s="145"/>
      <c r="ALR11" s="145"/>
      <c r="ALS11" s="145"/>
      <c r="ALT11" s="145"/>
      <c r="ALU11" s="145"/>
      <c r="ALV11" s="145"/>
      <c r="ALW11" s="145"/>
      <c r="ALX11" s="145"/>
      <c r="ALY11" s="145"/>
      <c r="ALZ11" s="145"/>
      <c r="AMA11" s="145"/>
      <c r="AMB11" s="145"/>
      <c r="AMC11" s="145"/>
      <c r="AMD11" s="145"/>
      <c r="AME11" s="145"/>
      <c r="AMF11" s="145"/>
      <c r="AMG11" s="145"/>
      <c r="AMH11" s="145"/>
      <c r="AMI11" s="145"/>
      <c r="AMJ11" s="145"/>
      <c r="AMK11" s="145"/>
    </row>
    <row r="12" spans="1:1025" s="131" customFormat="1" ht="13.5" customHeight="1">
      <c r="A12" s="145" t="str">
        <f t="shared" si="0"/>
        <v>LOAN.SO_DELETE</v>
      </c>
      <c r="B12" s="154">
        <f t="shared" si="3"/>
        <v>110008</v>
      </c>
      <c r="C12" s="146">
        <v>0</v>
      </c>
      <c r="D12" s="146">
        <v>1</v>
      </c>
      <c r="E12" s="146">
        <f t="shared" si="4"/>
        <v>100000</v>
      </c>
      <c r="F12" s="146">
        <v>10000</v>
      </c>
      <c r="G12" s="146" t="s">
        <v>34</v>
      </c>
      <c r="H12" s="146">
        <v>100000</v>
      </c>
      <c r="I12" s="158" t="s">
        <v>505</v>
      </c>
      <c r="J12" s="146">
        <f>VLOOKUP(I12,T_FSM_TYPE!$A:$B,2,0)</f>
        <v>110000</v>
      </c>
      <c r="K12" s="131" t="s">
        <v>609</v>
      </c>
      <c r="L12" s="159"/>
      <c r="M12" s="133" t="str">
        <f t="shared" si="2"/>
        <v>INSERT INTO T_FSM_ACTION VALUES(110008, 0, 1, 100000, 10000, GETDATE(), 100000, 110000, 'SO_DELETE', '' )</v>
      </c>
      <c r="N12" s="145"/>
      <c r="O12" s="145"/>
      <c r="P12" s="145"/>
      <c r="Q12" s="145"/>
      <c r="R12" s="145"/>
      <c r="S12" s="145"/>
      <c r="T12" s="145"/>
      <c r="U12" s="145"/>
      <c r="V12" s="145"/>
      <c r="W12" s="145"/>
      <c r="X12" s="145"/>
      <c r="Y12" s="145"/>
      <c r="Z12" s="145"/>
      <c r="AA12" s="145"/>
      <c r="AB12" s="145"/>
      <c r="AC12" s="145"/>
      <c r="AD12" s="145"/>
      <c r="AE12" s="145"/>
      <c r="AF12" s="145"/>
      <c r="AG12" s="145"/>
      <c r="AH12" s="145"/>
      <c r="AI12" s="145"/>
      <c r="AJ12" s="145"/>
      <c r="AK12" s="145"/>
      <c r="AL12" s="145"/>
      <c r="AM12" s="145"/>
      <c r="AN12" s="145"/>
      <c r="AO12" s="145"/>
      <c r="AP12" s="145"/>
      <c r="AQ12" s="145"/>
      <c r="AR12" s="145"/>
      <c r="AS12" s="145"/>
      <c r="AT12" s="145"/>
      <c r="AU12" s="145"/>
      <c r="AV12" s="145"/>
      <c r="AW12" s="145"/>
      <c r="AX12" s="145"/>
      <c r="AY12" s="145"/>
      <c r="AZ12" s="145"/>
      <c r="BA12" s="145"/>
      <c r="BB12" s="145"/>
      <c r="BC12" s="145"/>
      <c r="BD12" s="145"/>
      <c r="BE12" s="145"/>
      <c r="BF12" s="145"/>
      <c r="BG12" s="145"/>
      <c r="BH12" s="145"/>
      <c r="BI12" s="145"/>
      <c r="BJ12" s="145"/>
      <c r="BK12" s="145"/>
      <c r="BL12" s="145"/>
      <c r="BM12" s="145"/>
      <c r="BN12" s="145"/>
      <c r="BO12" s="145"/>
      <c r="BP12" s="145"/>
      <c r="BQ12" s="145"/>
      <c r="BR12" s="145"/>
      <c r="BS12" s="145"/>
      <c r="BT12" s="145"/>
      <c r="BU12" s="145"/>
      <c r="BV12" s="145"/>
      <c r="BW12" s="145"/>
      <c r="BX12" s="145"/>
      <c r="BY12" s="145"/>
      <c r="BZ12" s="145"/>
      <c r="CA12" s="145"/>
      <c r="CB12" s="145"/>
      <c r="CC12" s="145"/>
      <c r="CD12" s="145"/>
      <c r="CE12" s="145"/>
      <c r="CF12" s="145"/>
      <c r="CG12" s="145"/>
      <c r="CH12" s="145"/>
      <c r="CI12" s="145"/>
      <c r="CJ12" s="145"/>
      <c r="CK12" s="145"/>
      <c r="CL12" s="145"/>
      <c r="CM12" s="145"/>
      <c r="CN12" s="145"/>
      <c r="CO12" s="145"/>
      <c r="CP12" s="145"/>
      <c r="CQ12" s="145"/>
      <c r="CR12" s="145"/>
      <c r="CS12" s="145"/>
      <c r="CT12" s="145"/>
      <c r="CU12" s="145"/>
      <c r="CV12" s="145"/>
      <c r="CW12" s="145"/>
      <c r="CX12" s="145"/>
      <c r="CY12" s="145"/>
      <c r="CZ12" s="145"/>
      <c r="DA12" s="145"/>
      <c r="DB12" s="145"/>
      <c r="DC12" s="145"/>
      <c r="DD12" s="145"/>
      <c r="DE12" s="145"/>
      <c r="DF12" s="145"/>
      <c r="DG12" s="145"/>
      <c r="DH12" s="145"/>
      <c r="DI12" s="145"/>
      <c r="DJ12" s="145"/>
      <c r="DK12" s="145"/>
      <c r="DL12" s="145"/>
      <c r="DM12" s="145"/>
      <c r="DN12" s="145"/>
      <c r="DO12" s="145"/>
      <c r="DP12" s="145"/>
      <c r="DQ12" s="145"/>
      <c r="DR12" s="145"/>
      <c r="DS12" s="145"/>
      <c r="DT12" s="145"/>
      <c r="DU12" s="145"/>
      <c r="DV12" s="145"/>
      <c r="DW12" s="145"/>
      <c r="DX12" s="145"/>
      <c r="DY12" s="145"/>
      <c r="DZ12" s="145"/>
      <c r="EA12" s="145"/>
      <c r="EB12" s="145"/>
      <c r="EC12" s="145"/>
      <c r="ED12" s="145"/>
      <c r="EE12" s="145"/>
      <c r="EF12" s="145"/>
      <c r="EG12" s="145"/>
      <c r="EH12" s="145"/>
      <c r="EI12" s="145"/>
      <c r="EJ12" s="145"/>
      <c r="EK12" s="145"/>
      <c r="EL12" s="145"/>
      <c r="EM12" s="145"/>
      <c r="EN12" s="145"/>
      <c r="EO12" s="145"/>
      <c r="EP12" s="145"/>
      <c r="EQ12" s="145"/>
      <c r="ER12" s="145"/>
      <c r="ES12" s="145"/>
      <c r="ET12" s="145"/>
      <c r="EU12" s="145"/>
      <c r="EV12" s="145"/>
      <c r="EW12" s="145"/>
      <c r="EX12" s="145"/>
      <c r="EY12" s="145"/>
      <c r="EZ12" s="145"/>
      <c r="FA12" s="145"/>
      <c r="FB12" s="145"/>
      <c r="FC12" s="145"/>
      <c r="FD12" s="145"/>
      <c r="FE12" s="145"/>
      <c r="FF12" s="145"/>
      <c r="FG12" s="145"/>
      <c r="FH12" s="145"/>
      <c r="FI12" s="145"/>
      <c r="FJ12" s="145"/>
      <c r="FK12" s="145"/>
      <c r="FL12" s="145"/>
      <c r="FM12" s="145"/>
      <c r="FN12" s="145"/>
      <c r="FO12" s="145"/>
      <c r="FP12" s="145"/>
      <c r="FQ12" s="145"/>
      <c r="FR12" s="145"/>
      <c r="FS12" s="145"/>
      <c r="FT12" s="145"/>
      <c r="FU12" s="145"/>
      <c r="FV12" s="145"/>
      <c r="FW12" s="145"/>
      <c r="FX12" s="145"/>
      <c r="FY12" s="145"/>
      <c r="FZ12" s="145"/>
      <c r="GA12" s="145"/>
      <c r="GB12" s="145"/>
      <c r="GC12" s="145"/>
      <c r="GD12" s="145"/>
      <c r="GE12" s="145"/>
      <c r="GF12" s="145"/>
      <c r="GG12" s="145"/>
      <c r="GH12" s="145"/>
      <c r="GI12" s="145"/>
      <c r="GJ12" s="145"/>
      <c r="GK12" s="145"/>
      <c r="GL12" s="145"/>
      <c r="GM12" s="145"/>
      <c r="GN12" s="145"/>
      <c r="GO12" s="145"/>
      <c r="GP12" s="145"/>
      <c r="GQ12" s="145"/>
      <c r="GR12" s="145"/>
      <c r="GS12" s="145"/>
      <c r="GT12" s="145"/>
      <c r="GU12" s="145"/>
      <c r="GV12" s="145"/>
      <c r="GW12" s="145"/>
      <c r="GX12" s="145"/>
      <c r="GY12" s="145"/>
      <c r="GZ12" s="145"/>
      <c r="HA12" s="145"/>
      <c r="HB12" s="145"/>
      <c r="HC12" s="145"/>
      <c r="HD12" s="145"/>
      <c r="HE12" s="145"/>
      <c r="HF12" s="145"/>
      <c r="HG12" s="145"/>
      <c r="HH12" s="145"/>
      <c r="HI12" s="145"/>
      <c r="HJ12" s="145"/>
      <c r="HK12" s="145"/>
      <c r="HL12" s="145"/>
      <c r="HM12" s="145"/>
      <c r="HN12" s="145"/>
      <c r="HO12" s="145"/>
      <c r="HP12" s="145"/>
      <c r="HQ12" s="145"/>
      <c r="HR12" s="145"/>
      <c r="HS12" s="145"/>
      <c r="HT12" s="145"/>
      <c r="HU12" s="145"/>
      <c r="HV12" s="145"/>
      <c r="HW12" s="145"/>
      <c r="HX12" s="145"/>
      <c r="HY12" s="145"/>
      <c r="HZ12" s="145"/>
      <c r="IA12" s="145"/>
      <c r="IB12" s="145"/>
      <c r="IC12" s="145"/>
      <c r="ID12" s="145"/>
      <c r="IE12" s="145"/>
      <c r="IF12" s="145"/>
      <c r="IG12" s="145"/>
      <c r="IH12" s="145"/>
      <c r="II12" s="145"/>
      <c r="IJ12" s="145"/>
      <c r="IK12" s="145"/>
      <c r="IL12" s="145"/>
      <c r="IM12" s="145"/>
      <c r="IN12" s="145"/>
      <c r="IO12" s="145"/>
      <c r="IP12" s="145"/>
      <c r="IQ12" s="145"/>
      <c r="IR12" s="145"/>
      <c r="IS12" s="145"/>
      <c r="IT12" s="145"/>
      <c r="IU12" s="145"/>
      <c r="IV12" s="145"/>
      <c r="IW12" s="145"/>
      <c r="IX12" s="145"/>
      <c r="IY12" s="145"/>
      <c r="IZ12" s="145"/>
      <c r="JA12" s="145"/>
      <c r="JB12" s="145"/>
      <c r="JC12" s="145"/>
      <c r="JD12" s="145"/>
      <c r="JE12" s="145"/>
      <c r="JF12" s="145"/>
      <c r="JG12" s="145"/>
      <c r="JH12" s="145"/>
      <c r="JI12" s="145"/>
      <c r="JJ12" s="145"/>
      <c r="JK12" s="145"/>
      <c r="JL12" s="145"/>
      <c r="JM12" s="145"/>
      <c r="JN12" s="145"/>
      <c r="JO12" s="145"/>
      <c r="JP12" s="145"/>
      <c r="JQ12" s="145"/>
      <c r="JR12" s="145"/>
      <c r="JS12" s="145"/>
      <c r="JT12" s="145"/>
      <c r="JU12" s="145"/>
      <c r="JV12" s="145"/>
      <c r="JW12" s="145"/>
      <c r="JX12" s="145"/>
      <c r="JY12" s="145"/>
      <c r="JZ12" s="145"/>
      <c r="KA12" s="145"/>
      <c r="KB12" s="145"/>
      <c r="KC12" s="145"/>
      <c r="KD12" s="145"/>
      <c r="KE12" s="145"/>
      <c r="KF12" s="145"/>
      <c r="KG12" s="145"/>
      <c r="KH12" s="145"/>
      <c r="KI12" s="145"/>
      <c r="KJ12" s="145"/>
      <c r="KK12" s="145"/>
      <c r="KL12" s="145"/>
      <c r="KM12" s="145"/>
      <c r="KN12" s="145"/>
      <c r="KO12" s="145"/>
      <c r="KP12" s="145"/>
      <c r="KQ12" s="145"/>
      <c r="KR12" s="145"/>
      <c r="KS12" s="145"/>
      <c r="KT12" s="145"/>
      <c r="KU12" s="145"/>
      <c r="KV12" s="145"/>
      <c r="KW12" s="145"/>
      <c r="KX12" s="145"/>
      <c r="KY12" s="145"/>
      <c r="KZ12" s="145"/>
      <c r="LA12" s="145"/>
      <c r="LB12" s="145"/>
      <c r="LC12" s="145"/>
      <c r="LD12" s="145"/>
      <c r="LE12" s="145"/>
      <c r="LF12" s="145"/>
      <c r="LG12" s="145"/>
      <c r="LH12" s="145"/>
      <c r="LI12" s="145"/>
      <c r="LJ12" s="145"/>
      <c r="LK12" s="145"/>
      <c r="LL12" s="145"/>
      <c r="LM12" s="145"/>
      <c r="LN12" s="145"/>
      <c r="LO12" s="145"/>
      <c r="LP12" s="145"/>
      <c r="LQ12" s="145"/>
      <c r="LR12" s="145"/>
      <c r="LS12" s="145"/>
      <c r="LT12" s="145"/>
      <c r="LU12" s="145"/>
      <c r="LV12" s="145"/>
      <c r="LW12" s="145"/>
      <c r="LX12" s="145"/>
      <c r="LY12" s="145"/>
      <c r="LZ12" s="145"/>
      <c r="MA12" s="145"/>
      <c r="MB12" s="145"/>
      <c r="MC12" s="145"/>
      <c r="MD12" s="145"/>
      <c r="ME12" s="145"/>
      <c r="MF12" s="145"/>
      <c r="MG12" s="145"/>
      <c r="MH12" s="145"/>
      <c r="MI12" s="145"/>
      <c r="MJ12" s="145"/>
      <c r="MK12" s="145"/>
      <c r="ML12" s="145"/>
      <c r="MM12" s="145"/>
      <c r="MN12" s="145"/>
      <c r="MO12" s="145"/>
      <c r="MP12" s="145"/>
      <c r="MQ12" s="145"/>
      <c r="MR12" s="145"/>
      <c r="MS12" s="145"/>
      <c r="MT12" s="145"/>
      <c r="MU12" s="145"/>
      <c r="MV12" s="145"/>
      <c r="MW12" s="145"/>
      <c r="MX12" s="145"/>
      <c r="MY12" s="145"/>
      <c r="MZ12" s="145"/>
      <c r="NA12" s="145"/>
      <c r="NB12" s="145"/>
      <c r="NC12" s="145"/>
      <c r="ND12" s="145"/>
      <c r="NE12" s="145"/>
      <c r="NF12" s="145"/>
      <c r="NG12" s="145"/>
      <c r="NH12" s="145"/>
      <c r="NI12" s="145"/>
      <c r="NJ12" s="145"/>
      <c r="NK12" s="145"/>
      <c r="NL12" s="145"/>
      <c r="NM12" s="145"/>
      <c r="NN12" s="145"/>
      <c r="NO12" s="145"/>
      <c r="NP12" s="145"/>
      <c r="NQ12" s="145"/>
      <c r="NR12" s="145"/>
      <c r="NS12" s="145"/>
      <c r="NT12" s="145"/>
      <c r="NU12" s="145"/>
      <c r="NV12" s="145"/>
      <c r="NW12" s="145"/>
      <c r="NX12" s="145"/>
      <c r="NY12" s="145"/>
      <c r="NZ12" s="145"/>
      <c r="OA12" s="145"/>
      <c r="OB12" s="145"/>
      <c r="OC12" s="145"/>
      <c r="OD12" s="145"/>
      <c r="OE12" s="145"/>
      <c r="OF12" s="145"/>
      <c r="OG12" s="145"/>
      <c r="OH12" s="145"/>
      <c r="OI12" s="145"/>
      <c r="OJ12" s="145"/>
      <c r="OK12" s="145"/>
      <c r="OL12" s="145"/>
      <c r="OM12" s="145"/>
      <c r="ON12" s="145"/>
      <c r="OO12" s="145"/>
      <c r="OP12" s="145"/>
      <c r="OQ12" s="145"/>
      <c r="OR12" s="145"/>
      <c r="OS12" s="145"/>
      <c r="OT12" s="145"/>
      <c r="OU12" s="145"/>
      <c r="OV12" s="145"/>
      <c r="OW12" s="145"/>
      <c r="OX12" s="145"/>
      <c r="OY12" s="145"/>
      <c r="OZ12" s="145"/>
      <c r="PA12" s="145"/>
      <c r="PB12" s="145"/>
      <c r="PC12" s="145"/>
      <c r="PD12" s="145"/>
      <c r="PE12" s="145"/>
      <c r="PF12" s="145"/>
      <c r="PG12" s="145"/>
      <c r="PH12" s="145"/>
      <c r="PI12" s="145"/>
      <c r="PJ12" s="145"/>
      <c r="PK12" s="145"/>
      <c r="PL12" s="145"/>
      <c r="PM12" s="145"/>
      <c r="PN12" s="145"/>
      <c r="PO12" s="145"/>
      <c r="PP12" s="145"/>
      <c r="PQ12" s="145"/>
      <c r="PR12" s="145"/>
      <c r="PS12" s="145"/>
      <c r="PT12" s="145"/>
      <c r="PU12" s="145"/>
      <c r="PV12" s="145"/>
      <c r="PW12" s="145"/>
      <c r="PX12" s="145"/>
      <c r="PY12" s="145"/>
      <c r="PZ12" s="145"/>
      <c r="QA12" s="145"/>
      <c r="QB12" s="145"/>
      <c r="QC12" s="145"/>
      <c r="QD12" s="145"/>
      <c r="QE12" s="145"/>
      <c r="QF12" s="145"/>
      <c r="QG12" s="145"/>
      <c r="QH12" s="145"/>
      <c r="QI12" s="145"/>
      <c r="QJ12" s="145"/>
      <c r="QK12" s="145"/>
      <c r="QL12" s="145"/>
      <c r="QM12" s="145"/>
      <c r="QN12" s="145"/>
      <c r="QO12" s="145"/>
      <c r="QP12" s="145"/>
      <c r="QQ12" s="145"/>
      <c r="QR12" s="145"/>
      <c r="QS12" s="145"/>
      <c r="QT12" s="145"/>
      <c r="QU12" s="145"/>
      <c r="QV12" s="145"/>
      <c r="QW12" s="145"/>
      <c r="QX12" s="145"/>
      <c r="QY12" s="145"/>
      <c r="QZ12" s="145"/>
      <c r="RA12" s="145"/>
      <c r="RB12" s="145"/>
      <c r="RC12" s="145"/>
      <c r="RD12" s="145"/>
      <c r="RE12" s="145"/>
      <c r="RF12" s="145"/>
      <c r="RG12" s="145"/>
      <c r="RH12" s="145"/>
      <c r="RI12" s="145"/>
      <c r="RJ12" s="145"/>
      <c r="RK12" s="145"/>
      <c r="RL12" s="145"/>
      <c r="RM12" s="145"/>
      <c r="RN12" s="145"/>
      <c r="RO12" s="145"/>
      <c r="RP12" s="145"/>
      <c r="RQ12" s="145"/>
      <c r="RR12" s="145"/>
      <c r="RS12" s="145"/>
      <c r="RT12" s="145"/>
      <c r="RU12" s="145"/>
      <c r="RV12" s="145"/>
      <c r="RW12" s="145"/>
      <c r="RX12" s="145"/>
      <c r="RY12" s="145"/>
      <c r="RZ12" s="145"/>
      <c r="SA12" s="145"/>
      <c r="SB12" s="145"/>
      <c r="SC12" s="145"/>
      <c r="SD12" s="145"/>
      <c r="SE12" s="145"/>
      <c r="SF12" s="145"/>
      <c r="SG12" s="145"/>
      <c r="SH12" s="145"/>
      <c r="SI12" s="145"/>
      <c r="SJ12" s="145"/>
      <c r="SK12" s="145"/>
      <c r="SL12" s="145"/>
      <c r="SM12" s="145"/>
      <c r="SN12" s="145"/>
      <c r="SO12" s="145"/>
      <c r="SP12" s="145"/>
      <c r="SQ12" s="145"/>
      <c r="SR12" s="145"/>
      <c r="SS12" s="145"/>
      <c r="ST12" s="145"/>
      <c r="SU12" s="145"/>
      <c r="SV12" s="145"/>
      <c r="SW12" s="145"/>
      <c r="SX12" s="145"/>
      <c r="SY12" s="145"/>
      <c r="SZ12" s="145"/>
      <c r="TA12" s="145"/>
      <c r="TB12" s="145"/>
      <c r="TC12" s="145"/>
      <c r="TD12" s="145"/>
      <c r="TE12" s="145"/>
      <c r="TF12" s="145"/>
      <c r="TG12" s="145"/>
      <c r="TH12" s="145"/>
      <c r="TI12" s="145"/>
      <c r="TJ12" s="145"/>
      <c r="TK12" s="145"/>
      <c r="TL12" s="145"/>
      <c r="TM12" s="145"/>
      <c r="TN12" s="145"/>
      <c r="TO12" s="145"/>
      <c r="TP12" s="145"/>
      <c r="TQ12" s="145"/>
      <c r="TR12" s="145"/>
      <c r="TS12" s="145"/>
      <c r="TT12" s="145"/>
      <c r="TU12" s="145"/>
      <c r="TV12" s="145"/>
      <c r="TW12" s="145"/>
      <c r="TX12" s="145"/>
      <c r="TY12" s="145"/>
      <c r="TZ12" s="145"/>
      <c r="UA12" s="145"/>
      <c r="UB12" s="145"/>
      <c r="UC12" s="145"/>
      <c r="UD12" s="145"/>
      <c r="UE12" s="145"/>
      <c r="UF12" s="145"/>
      <c r="UG12" s="145"/>
      <c r="UH12" s="145"/>
      <c r="UI12" s="145"/>
      <c r="UJ12" s="145"/>
      <c r="UK12" s="145"/>
      <c r="UL12" s="145"/>
      <c r="UM12" s="145"/>
      <c r="UN12" s="145"/>
      <c r="UO12" s="145"/>
      <c r="UP12" s="145"/>
      <c r="UQ12" s="145"/>
      <c r="UR12" s="145"/>
      <c r="US12" s="145"/>
      <c r="UT12" s="145"/>
      <c r="UU12" s="145"/>
      <c r="UV12" s="145"/>
      <c r="UW12" s="145"/>
      <c r="UX12" s="145"/>
      <c r="UY12" s="145"/>
      <c r="UZ12" s="145"/>
      <c r="VA12" s="145"/>
      <c r="VB12" s="145"/>
      <c r="VC12" s="145"/>
      <c r="VD12" s="145"/>
      <c r="VE12" s="145"/>
      <c r="VF12" s="145"/>
      <c r="VG12" s="145"/>
      <c r="VH12" s="145"/>
      <c r="VI12" s="145"/>
      <c r="VJ12" s="145"/>
      <c r="VK12" s="145"/>
      <c r="VL12" s="145"/>
      <c r="VM12" s="145"/>
      <c r="VN12" s="145"/>
      <c r="VO12" s="145"/>
      <c r="VP12" s="145"/>
      <c r="VQ12" s="145"/>
      <c r="VR12" s="145"/>
      <c r="VS12" s="145"/>
      <c r="VT12" s="145"/>
      <c r="VU12" s="145"/>
      <c r="VV12" s="145"/>
      <c r="VW12" s="145"/>
      <c r="VX12" s="145"/>
      <c r="VY12" s="145"/>
      <c r="VZ12" s="145"/>
      <c r="WA12" s="145"/>
      <c r="WB12" s="145"/>
      <c r="WC12" s="145"/>
      <c r="WD12" s="145"/>
      <c r="WE12" s="145"/>
      <c r="WF12" s="145"/>
      <c r="WG12" s="145"/>
      <c r="WH12" s="145"/>
      <c r="WI12" s="145"/>
      <c r="WJ12" s="145"/>
      <c r="WK12" s="145"/>
      <c r="WL12" s="145"/>
      <c r="WM12" s="145"/>
      <c r="WN12" s="145"/>
      <c r="WO12" s="145"/>
      <c r="WP12" s="145"/>
      <c r="WQ12" s="145"/>
      <c r="WR12" s="145"/>
      <c r="WS12" s="145"/>
      <c r="WT12" s="145"/>
      <c r="WU12" s="145"/>
      <c r="WV12" s="145"/>
      <c r="WW12" s="145"/>
      <c r="WX12" s="145"/>
      <c r="WY12" s="145"/>
      <c r="WZ12" s="145"/>
      <c r="XA12" s="145"/>
      <c r="XB12" s="145"/>
      <c r="XC12" s="145"/>
      <c r="XD12" s="145"/>
      <c r="XE12" s="145"/>
      <c r="XF12" s="145"/>
      <c r="XG12" s="145"/>
      <c r="XH12" s="145"/>
      <c r="XI12" s="145"/>
      <c r="XJ12" s="145"/>
      <c r="XK12" s="145"/>
      <c r="XL12" s="145"/>
      <c r="XM12" s="145"/>
      <c r="XN12" s="145"/>
      <c r="XO12" s="145"/>
      <c r="XP12" s="145"/>
      <c r="XQ12" s="145"/>
      <c r="XR12" s="145"/>
      <c r="XS12" s="145"/>
      <c r="XT12" s="145"/>
      <c r="XU12" s="145"/>
      <c r="XV12" s="145"/>
      <c r="XW12" s="145"/>
      <c r="XX12" s="145"/>
      <c r="XY12" s="145"/>
      <c r="XZ12" s="145"/>
      <c r="YA12" s="145"/>
      <c r="YB12" s="145"/>
      <c r="YC12" s="145"/>
      <c r="YD12" s="145"/>
      <c r="YE12" s="145"/>
      <c r="YF12" s="145"/>
      <c r="YG12" s="145"/>
      <c r="YH12" s="145"/>
      <c r="YI12" s="145"/>
      <c r="YJ12" s="145"/>
      <c r="YK12" s="145"/>
      <c r="YL12" s="145"/>
      <c r="YM12" s="145"/>
      <c r="YN12" s="145"/>
      <c r="YO12" s="145"/>
      <c r="YP12" s="145"/>
      <c r="YQ12" s="145"/>
      <c r="YR12" s="145"/>
      <c r="YS12" s="145"/>
      <c r="YT12" s="145"/>
      <c r="YU12" s="145"/>
      <c r="YV12" s="145"/>
      <c r="YW12" s="145"/>
      <c r="YX12" s="145"/>
      <c r="YY12" s="145"/>
      <c r="YZ12" s="145"/>
      <c r="ZA12" s="145"/>
      <c r="ZB12" s="145"/>
      <c r="ZC12" s="145"/>
      <c r="ZD12" s="145"/>
      <c r="ZE12" s="145"/>
      <c r="ZF12" s="145"/>
      <c r="ZG12" s="145"/>
      <c r="ZH12" s="145"/>
      <c r="ZI12" s="145"/>
      <c r="ZJ12" s="145"/>
      <c r="ZK12" s="145"/>
      <c r="ZL12" s="145"/>
      <c r="ZM12" s="145"/>
      <c r="ZN12" s="145"/>
      <c r="ZO12" s="145"/>
      <c r="ZP12" s="145"/>
      <c r="ZQ12" s="145"/>
      <c r="ZR12" s="145"/>
      <c r="ZS12" s="145"/>
      <c r="ZT12" s="145"/>
      <c r="ZU12" s="145"/>
      <c r="ZV12" s="145"/>
      <c r="ZW12" s="145"/>
      <c r="ZX12" s="145"/>
      <c r="ZY12" s="145"/>
      <c r="ZZ12" s="145"/>
      <c r="AAA12" s="145"/>
      <c r="AAB12" s="145"/>
      <c r="AAC12" s="145"/>
      <c r="AAD12" s="145"/>
      <c r="AAE12" s="145"/>
      <c r="AAF12" s="145"/>
      <c r="AAG12" s="145"/>
      <c r="AAH12" s="145"/>
      <c r="AAI12" s="145"/>
      <c r="AAJ12" s="145"/>
      <c r="AAK12" s="145"/>
      <c r="AAL12" s="145"/>
      <c r="AAM12" s="145"/>
      <c r="AAN12" s="145"/>
      <c r="AAO12" s="145"/>
      <c r="AAP12" s="145"/>
      <c r="AAQ12" s="145"/>
      <c r="AAR12" s="145"/>
      <c r="AAS12" s="145"/>
      <c r="AAT12" s="145"/>
      <c r="AAU12" s="145"/>
      <c r="AAV12" s="145"/>
      <c r="AAW12" s="145"/>
      <c r="AAX12" s="145"/>
      <c r="AAY12" s="145"/>
      <c r="AAZ12" s="145"/>
      <c r="ABA12" s="145"/>
      <c r="ABB12" s="145"/>
      <c r="ABC12" s="145"/>
      <c r="ABD12" s="145"/>
      <c r="ABE12" s="145"/>
      <c r="ABF12" s="145"/>
      <c r="ABG12" s="145"/>
      <c r="ABH12" s="145"/>
      <c r="ABI12" s="145"/>
      <c r="ABJ12" s="145"/>
      <c r="ABK12" s="145"/>
      <c r="ABL12" s="145"/>
      <c r="ABM12" s="145"/>
      <c r="ABN12" s="145"/>
      <c r="ABO12" s="145"/>
      <c r="ABP12" s="145"/>
      <c r="ABQ12" s="145"/>
      <c r="ABR12" s="145"/>
      <c r="ABS12" s="145"/>
      <c r="ABT12" s="145"/>
      <c r="ABU12" s="145"/>
      <c r="ABV12" s="145"/>
      <c r="ABW12" s="145"/>
      <c r="ABX12" s="145"/>
      <c r="ABY12" s="145"/>
      <c r="ABZ12" s="145"/>
      <c r="ACA12" s="145"/>
      <c r="ACB12" s="145"/>
      <c r="ACC12" s="145"/>
      <c r="ACD12" s="145"/>
      <c r="ACE12" s="145"/>
      <c r="ACF12" s="145"/>
      <c r="ACG12" s="145"/>
      <c r="ACH12" s="145"/>
      <c r="ACI12" s="145"/>
      <c r="ACJ12" s="145"/>
      <c r="ACK12" s="145"/>
      <c r="ACL12" s="145"/>
      <c r="ACM12" s="145"/>
      <c r="ACN12" s="145"/>
      <c r="ACO12" s="145"/>
      <c r="ACP12" s="145"/>
      <c r="ACQ12" s="145"/>
      <c r="ACR12" s="145"/>
      <c r="ACS12" s="145"/>
      <c r="ACT12" s="145"/>
      <c r="ACU12" s="145"/>
      <c r="ACV12" s="145"/>
      <c r="ACW12" s="145"/>
      <c r="ACX12" s="145"/>
      <c r="ACY12" s="145"/>
      <c r="ACZ12" s="145"/>
      <c r="ADA12" s="145"/>
      <c r="ADB12" s="145"/>
      <c r="ADC12" s="145"/>
      <c r="ADD12" s="145"/>
      <c r="ADE12" s="145"/>
      <c r="ADF12" s="145"/>
      <c r="ADG12" s="145"/>
      <c r="ADH12" s="145"/>
      <c r="ADI12" s="145"/>
      <c r="ADJ12" s="145"/>
      <c r="ADK12" s="145"/>
      <c r="ADL12" s="145"/>
      <c r="ADM12" s="145"/>
      <c r="ADN12" s="145"/>
      <c r="ADO12" s="145"/>
      <c r="ADP12" s="145"/>
      <c r="ADQ12" s="145"/>
      <c r="ADR12" s="145"/>
      <c r="ADS12" s="145"/>
      <c r="ADT12" s="145"/>
      <c r="ADU12" s="145"/>
      <c r="ADV12" s="145"/>
      <c r="ADW12" s="145"/>
      <c r="ADX12" s="145"/>
      <c r="ADY12" s="145"/>
      <c r="ADZ12" s="145"/>
      <c r="AEA12" s="145"/>
      <c r="AEB12" s="145"/>
      <c r="AEC12" s="145"/>
      <c r="AED12" s="145"/>
      <c r="AEE12" s="145"/>
      <c r="AEF12" s="145"/>
      <c r="AEG12" s="145"/>
      <c r="AEH12" s="145"/>
      <c r="AEI12" s="145"/>
      <c r="AEJ12" s="145"/>
      <c r="AEK12" s="145"/>
      <c r="AEL12" s="145"/>
      <c r="AEM12" s="145"/>
      <c r="AEN12" s="145"/>
      <c r="AEO12" s="145"/>
      <c r="AEP12" s="145"/>
      <c r="AEQ12" s="145"/>
      <c r="AER12" s="145"/>
      <c r="AES12" s="145"/>
      <c r="AET12" s="145"/>
      <c r="AEU12" s="145"/>
      <c r="AEV12" s="145"/>
      <c r="AEW12" s="145"/>
      <c r="AEX12" s="145"/>
      <c r="AEY12" s="145"/>
      <c r="AEZ12" s="145"/>
      <c r="AFA12" s="145"/>
      <c r="AFB12" s="145"/>
      <c r="AFC12" s="145"/>
      <c r="AFD12" s="145"/>
      <c r="AFE12" s="145"/>
      <c r="AFF12" s="145"/>
      <c r="AFG12" s="145"/>
      <c r="AFH12" s="145"/>
      <c r="AFI12" s="145"/>
      <c r="AFJ12" s="145"/>
      <c r="AFK12" s="145"/>
      <c r="AFL12" s="145"/>
      <c r="AFM12" s="145"/>
      <c r="AFN12" s="145"/>
      <c r="AFO12" s="145"/>
      <c r="AFP12" s="145"/>
      <c r="AFQ12" s="145"/>
      <c r="AFR12" s="145"/>
      <c r="AFS12" s="145"/>
      <c r="AFT12" s="145"/>
      <c r="AFU12" s="145"/>
      <c r="AFV12" s="145"/>
      <c r="AFW12" s="145"/>
      <c r="AFX12" s="145"/>
      <c r="AFY12" s="145"/>
      <c r="AFZ12" s="145"/>
      <c r="AGA12" s="145"/>
      <c r="AGB12" s="145"/>
      <c r="AGC12" s="145"/>
      <c r="AGD12" s="145"/>
      <c r="AGE12" s="145"/>
      <c r="AGF12" s="145"/>
      <c r="AGG12" s="145"/>
      <c r="AGH12" s="145"/>
      <c r="AGI12" s="145"/>
      <c r="AGJ12" s="145"/>
      <c r="AGK12" s="145"/>
      <c r="AGL12" s="145"/>
      <c r="AGM12" s="145"/>
      <c r="AGN12" s="145"/>
      <c r="AGO12" s="145"/>
      <c r="AGP12" s="145"/>
      <c r="AGQ12" s="145"/>
      <c r="AGR12" s="145"/>
      <c r="AGS12" s="145"/>
      <c r="AGT12" s="145"/>
      <c r="AGU12" s="145"/>
      <c r="AGV12" s="145"/>
      <c r="AGW12" s="145"/>
      <c r="AGX12" s="145"/>
      <c r="AGY12" s="145"/>
      <c r="AGZ12" s="145"/>
      <c r="AHA12" s="145"/>
      <c r="AHB12" s="145"/>
      <c r="AHC12" s="145"/>
      <c r="AHD12" s="145"/>
      <c r="AHE12" s="145"/>
      <c r="AHF12" s="145"/>
      <c r="AHG12" s="145"/>
      <c r="AHH12" s="145"/>
      <c r="AHI12" s="145"/>
      <c r="AHJ12" s="145"/>
      <c r="AHK12" s="145"/>
      <c r="AHL12" s="145"/>
      <c r="AHM12" s="145"/>
      <c r="AHN12" s="145"/>
      <c r="AHO12" s="145"/>
      <c r="AHP12" s="145"/>
      <c r="AHQ12" s="145"/>
      <c r="AHR12" s="145"/>
      <c r="AHS12" s="145"/>
      <c r="AHT12" s="145"/>
      <c r="AHU12" s="145"/>
      <c r="AHV12" s="145"/>
      <c r="AHW12" s="145"/>
      <c r="AHX12" s="145"/>
      <c r="AHY12" s="145"/>
      <c r="AHZ12" s="145"/>
      <c r="AIA12" s="145"/>
      <c r="AIB12" s="145"/>
      <c r="AIC12" s="145"/>
      <c r="AID12" s="145"/>
      <c r="AIE12" s="145"/>
      <c r="AIF12" s="145"/>
      <c r="AIG12" s="145"/>
      <c r="AIH12" s="145"/>
      <c r="AII12" s="145"/>
      <c r="AIJ12" s="145"/>
      <c r="AIK12" s="145"/>
      <c r="AIL12" s="145"/>
      <c r="AIM12" s="145"/>
      <c r="AIN12" s="145"/>
      <c r="AIO12" s="145"/>
      <c r="AIP12" s="145"/>
      <c r="AIQ12" s="145"/>
      <c r="AIR12" s="145"/>
      <c r="AIS12" s="145"/>
      <c r="AIT12" s="145"/>
      <c r="AIU12" s="145"/>
      <c r="AIV12" s="145"/>
      <c r="AIW12" s="145"/>
      <c r="AIX12" s="145"/>
      <c r="AIY12" s="145"/>
      <c r="AIZ12" s="145"/>
      <c r="AJA12" s="145"/>
      <c r="AJB12" s="145"/>
      <c r="AJC12" s="145"/>
      <c r="AJD12" s="145"/>
      <c r="AJE12" s="145"/>
      <c r="AJF12" s="145"/>
      <c r="AJG12" s="145"/>
      <c r="AJH12" s="145"/>
      <c r="AJI12" s="145"/>
      <c r="AJJ12" s="145"/>
      <c r="AJK12" s="145"/>
      <c r="AJL12" s="145"/>
      <c r="AJM12" s="145"/>
      <c r="AJN12" s="145"/>
      <c r="AJO12" s="145"/>
      <c r="AJP12" s="145"/>
      <c r="AJQ12" s="145"/>
      <c r="AJR12" s="145"/>
      <c r="AJS12" s="145"/>
      <c r="AJT12" s="145"/>
      <c r="AJU12" s="145"/>
      <c r="AJV12" s="145"/>
      <c r="AJW12" s="145"/>
      <c r="AJX12" s="145"/>
      <c r="AJY12" s="145"/>
      <c r="AJZ12" s="145"/>
      <c r="AKA12" s="145"/>
      <c r="AKB12" s="145"/>
      <c r="AKC12" s="145"/>
      <c r="AKD12" s="145"/>
      <c r="AKE12" s="145"/>
      <c r="AKF12" s="145"/>
      <c r="AKG12" s="145"/>
      <c r="AKH12" s="145"/>
      <c r="AKI12" s="145"/>
      <c r="AKJ12" s="145"/>
      <c r="AKK12" s="145"/>
      <c r="AKL12" s="145"/>
      <c r="AKM12" s="145"/>
      <c r="AKN12" s="145"/>
      <c r="AKO12" s="145"/>
      <c r="AKP12" s="145"/>
      <c r="AKQ12" s="145"/>
      <c r="AKR12" s="145"/>
      <c r="AKS12" s="145"/>
      <c r="AKT12" s="145"/>
      <c r="AKU12" s="145"/>
      <c r="AKV12" s="145"/>
      <c r="AKW12" s="145"/>
      <c r="AKX12" s="145"/>
      <c r="AKY12" s="145"/>
      <c r="AKZ12" s="145"/>
      <c r="ALA12" s="145"/>
      <c r="ALB12" s="145"/>
      <c r="ALC12" s="145"/>
      <c r="ALD12" s="145"/>
      <c r="ALE12" s="145"/>
      <c r="ALF12" s="145"/>
      <c r="ALG12" s="145"/>
      <c r="ALH12" s="145"/>
      <c r="ALI12" s="145"/>
      <c r="ALJ12" s="145"/>
      <c r="ALK12" s="145"/>
      <c r="ALL12" s="145"/>
      <c r="ALM12" s="145"/>
      <c r="ALN12" s="145"/>
      <c r="ALO12" s="145"/>
      <c r="ALP12" s="145"/>
      <c r="ALQ12" s="145"/>
      <c r="ALR12" s="145"/>
      <c r="ALS12" s="145"/>
      <c r="ALT12" s="145"/>
      <c r="ALU12" s="145"/>
      <c r="ALV12" s="145"/>
      <c r="ALW12" s="145"/>
      <c r="ALX12" s="145"/>
      <c r="ALY12" s="145"/>
      <c r="ALZ12" s="145"/>
      <c r="AMA12" s="145"/>
      <c r="AMB12" s="145"/>
      <c r="AMC12" s="145"/>
      <c r="AMD12" s="145"/>
      <c r="AME12" s="145"/>
      <c r="AMF12" s="145"/>
      <c r="AMG12" s="145"/>
      <c r="AMH12" s="145"/>
      <c r="AMI12" s="145"/>
      <c r="AMJ12" s="145"/>
      <c r="AMK12" s="145"/>
    </row>
    <row r="13" spans="1:1025" s="142" customFormat="1">
      <c r="A13" s="148" t="str">
        <f t="shared" si="0"/>
        <v>LOAN.BM_RECOMMEND</v>
      </c>
      <c r="B13" s="154">
        <f>B12+1</f>
        <v>110009</v>
      </c>
      <c r="C13" s="154">
        <v>0</v>
      </c>
      <c r="D13" s="154">
        <v>1</v>
      </c>
      <c r="E13" s="155">
        <f t="shared" si="4"/>
        <v>100000</v>
      </c>
      <c r="F13" s="155">
        <v>10000</v>
      </c>
      <c r="G13" s="155" t="s">
        <v>34</v>
      </c>
      <c r="H13" s="155">
        <v>100000</v>
      </c>
      <c r="I13" s="157" t="s">
        <v>505</v>
      </c>
      <c r="J13" s="155">
        <f>VLOOKUP(I13,T_FSM_TYPE!$A:$B,2,0)</f>
        <v>110000</v>
      </c>
      <c r="K13" s="142" t="s">
        <v>507</v>
      </c>
      <c r="L13" s="160"/>
      <c r="M13" s="133" t="str">
        <f t="shared" si="2"/>
        <v>INSERT INTO T_FSM_ACTION VALUES(110009, 0, 1, 100000, 10000, GETDATE(), 100000, 110000, 'BM_RECOMMEND', '' )</v>
      </c>
      <c r="N13" s="148"/>
      <c r="O13" s="148"/>
      <c r="P13" s="148"/>
      <c r="Q13" s="148"/>
      <c r="R13" s="148"/>
      <c r="S13" s="148"/>
      <c r="T13" s="148"/>
      <c r="U13" s="148"/>
      <c r="V13" s="148"/>
      <c r="W13" s="148"/>
      <c r="X13" s="148"/>
      <c r="Y13" s="148"/>
      <c r="Z13" s="148"/>
      <c r="AA13" s="148"/>
      <c r="AB13" s="148"/>
      <c r="AC13" s="148"/>
      <c r="AD13" s="148"/>
      <c r="AE13" s="148"/>
      <c r="AF13" s="148"/>
      <c r="AG13" s="148"/>
      <c r="AH13" s="148"/>
      <c r="AI13" s="148"/>
      <c r="AJ13" s="148"/>
      <c r="AK13" s="148"/>
      <c r="AL13" s="148"/>
      <c r="AM13" s="148"/>
      <c r="AN13" s="148"/>
      <c r="AO13" s="148"/>
      <c r="AP13" s="148"/>
      <c r="AQ13" s="148"/>
      <c r="AR13" s="148"/>
      <c r="AS13" s="148"/>
      <c r="AT13" s="148"/>
      <c r="AU13" s="148"/>
      <c r="AV13" s="148"/>
      <c r="AW13" s="148"/>
      <c r="AX13" s="148"/>
      <c r="AY13" s="148"/>
      <c r="AZ13" s="148"/>
      <c r="BA13" s="148"/>
      <c r="BB13" s="148"/>
      <c r="BC13" s="148"/>
      <c r="BD13" s="148"/>
      <c r="BE13" s="148"/>
      <c r="BF13" s="148"/>
      <c r="BG13" s="148"/>
      <c r="BH13" s="148"/>
      <c r="BI13" s="148"/>
      <c r="BJ13" s="148"/>
      <c r="BK13" s="148"/>
      <c r="BL13" s="148"/>
      <c r="BM13" s="148"/>
      <c r="BN13" s="148"/>
      <c r="BO13" s="148"/>
      <c r="BP13" s="148"/>
      <c r="BQ13" s="148"/>
      <c r="BR13" s="148"/>
      <c r="BS13" s="148"/>
      <c r="BT13" s="148"/>
      <c r="BU13" s="148"/>
      <c r="BV13" s="148"/>
      <c r="BW13" s="148"/>
      <c r="BX13" s="148"/>
      <c r="BY13" s="148"/>
      <c r="BZ13" s="148"/>
      <c r="CA13" s="148"/>
      <c r="CB13" s="148"/>
      <c r="CC13" s="148"/>
      <c r="CD13" s="148"/>
      <c r="CE13" s="148"/>
      <c r="CF13" s="148"/>
      <c r="CG13" s="148"/>
      <c r="CH13" s="148"/>
      <c r="CI13" s="148"/>
      <c r="CJ13" s="148"/>
      <c r="CK13" s="148"/>
      <c r="CL13" s="148"/>
      <c r="CM13" s="148"/>
      <c r="CN13" s="148"/>
      <c r="CO13" s="148"/>
      <c r="CP13" s="148"/>
      <c r="CQ13" s="148"/>
      <c r="CR13" s="148"/>
      <c r="CS13" s="148"/>
      <c r="CT13" s="148"/>
      <c r="CU13" s="148"/>
      <c r="CV13" s="148"/>
      <c r="CW13" s="148"/>
      <c r="CX13" s="148"/>
      <c r="CY13" s="148"/>
      <c r="CZ13" s="148"/>
      <c r="DA13" s="148"/>
      <c r="DB13" s="148"/>
      <c r="DC13" s="148"/>
      <c r="DD13" s="148"/>
      <c r="DE13" s="148"/>
      <c r="DF13" s="148"/>
      <c r="DG13" s="148"/>
      <c r="DH13" s="148"/>
      <c r="DI13" s="148"/>
      <c r="DJ13" s="148"/>
      <c r="DK13" s="148"/>
      <c r="DL13" s="148"/>
      <c r="DM13" s="148"/>
      <c r="DN13" s="148"/>
      <c r="DO13" s="148"/>
      <c r="DP13" s="148"/>
      <c r="DQ13" s="148"/>
      <c r="DR13" s="148"/>
      <c r="DS13" s="148"/>
      <c r="DT13" s="148"/>
      <c r="DU13" s="148"/>
      <c r="DV13" s="148"/>
      <c r="DW13" s="148"/>
      <c r="DX13" s="148"/>
      <c r="DY13" s="148"/>
      <c r="DZ13" s="148"/>
      <c r="EA13" s="148"/>
      <c r="EB13" s="148"/>
      <c r="EC13" s="148"/>
      <c r="ED13" s="148"/>
      <c r="EE13" s="148"/>
      <c r="EF13" s="148"/>
      <c r="EG13" s="148"/>
      <c r="EH13" s="148"/>
      <c r="EI13" s="148"/>
      <c r="EJ13" s="148"/>
      <c r="EK13" s="148"/>
      <c r="EL13" s="148"/>
      <c r="EM13" s="148"/>
      <c r="EN13" s="148"/>
      <c r="EO13" s="148"/>
      <c r="EP13" s="148"/>
      <c r="EQ13" s="148"/>
      <c r="ER13" s="148"/>
      <c r="ES13" s="148"/>
      <c r="ET13" s="148"/>
      <c r="EU13" s="148"/>
      <c r="EV13" s="148"/>
      <c r="EW13" s="148"/>
      <c r="EX13" s="148"/>
      <c r="EY13" s="148"/>
      <c r="EZ13" s="148"/>
      <c r="FA13" s="148"/>
      <c r="FB13" s="148"/>
      <c r="FC13" s="148"/>
      <c r="FD13" s="148"/>
      <c r="FE13" s="148"/>
      <c r="FF13" s="148"/>
      <c r="FG13" s="148"/>
      <c r="FH13" s="148"/>
      <c r="FI13" s="148"/>
      <c r="FJ13" s="148"/>
      <c r="FK13" s="148"/>
      <c r="FL13" s="148"/>
      <c r="FM13" s="148"/>
      <c r="FN13" s="148"/>
      <c r="FO13" s="148"/>
      <c r="FP13" s="148"/>
      <c r="FQ13" s="148"/>
      <c r="FR13" s="148"/>
      <c r="FS13" s="148"/>
      <c r="FT13" s="148"/>
      <c r="FU13" s="148"/>
      <c r="FV13" s="148"/>
      <c r="FW13" s="148"/>
      <c r="FX13" s="148"/>
      <c r="FY13" s="148"/>
      <c r="FZ13" s="148"/>
      <c r="GA13" s="148"/>
      <c r="GB13" s="148"/>
      <c r="GC13" s="148"/>
      <c r="GD13" s="148"/>
      <c r="GE13" s="148"/>
      <c r="GF13" s="148"/>
      <c r="GG13" s="148"/>
      <c r="GH13" s="148"/>
      <c r="GI13" s="148"/>
      <c r="GJ13" s="148"/>
      <c r="GK13" s="148"/>
      <c r="GL13" s="148"/>
      <c r="GM13" s="148"/>
      <c r="GN13" s="148"/>
      <c r="GO13" s="148"/>
      <c r="GP13" s="148"/>
      <c r="GQ13" s="148"/>
      <c r="GR13" s="148"/>
      <c r="GS13" s="148"/>
      <c r="GT13" s="148"/>
      <c r="GU13" s="148"/>
      <c r="GV13" s="148"/>
      <c r="GW13" s="148"/>
      <c r="GX13" s="148"/>
      <c r="GY13" s="148"/>
      <c r="GZ13" s="148"/>
      <c r="HA13" s="148"/>
      <c r="HB13" s="148"/>
      <c r="HC13" s="148"/>
      <c r="HD13" s="148"/>
      <c r="HE13" s="148"/>
      <c r="HF13" s="148"/>
      <c r="HG13" s="148"/>
      <c r="HH13" s="148"/>
      <c r="HI13" s="148"/>
      <c r="HJ13" s="148"/>
      <c r="HK13" s="148"/>
      <c r="HL13" s="148"/>
      <c r="HM13" s="148"/>
      <c r="HN13" s="148"/>
      <c r="HO13" s="148"/>
      <c r="HP13" s="148"/>
      <c r="HQ13" s="148"/>
      <c r="HR13" s="148"/>
      <c r="HS13" s="148"/>
      <c r="HT13" s="148"/>
      <c r="HU13" s="148"/>
      <c r="HV13" s="148"/>
      <c r="HW13" s="148"/>
      <c r="HX13" s="148"/>
      <c r="HY13" s="148"/>
      <c r="HZ13" s="148"/>
      <c r="IA13" s="148"/>
      <c r="IB13" s="148"/>
      <c r="IC13" s="148"/>
      <c r="ID13" s="148"/>
      <c r="IE13" s="148"/>
      <c r="IF13" s="148"/>
      <c r="IG13" s="148"/>
      <c r="IH13" s="148"/>
      <c r="II13" s="148"/>
      <c r="IJ13" s="148"/>
      <c r="IK13" s="148"/>
      <c r="IL13" s="148"/>
      <c r="IM13" s="148"/>
      <c r="IN13" s="148"/>
      <c r="IO13" s="148"/>
      <c r="IP13" s="148"/>
      <c r="IQ13" s="148"/>
      <c r="IR13" s="148"/>
      <c r="IS13" s="148"/>
      <c r="IT13" s="148"/>
      <c r="IU13" s="148"/>
      <c r="IV13" s="148"/>
      <c r="IW13" s="148"/>
      <c r="IX13" s="148"/>
      <c r="IY13" s="148"/>
      <c r="IZ13" s="148"/>
      <c r="JA13" s="148"/>
      <c r="JB13" s="148"/>
      <c r="JC13" s="148"/>
      <c r="JD13" s="148"/>
      <c r="JE13" s="148"/>
      <c r="JF13" s="148"/>
      <c r="JG13" s="148"/>
      <c r="JH13" s="148"/>
      <c r="JI13" s="148"/>
      <c r="JJ13" s="148"/>
      <c r="JK13" s="148"/>
      <c r="JL13" s="148"/>
      <c r="JM13" s="148"/>
      <c r="JN13" s="148"/>
      <c r="JO13" s="148"/>
      <c r="JP13" s="148"/>
      <c r="JQ13" s="148"/>
      <c r="JR13" s="148"/>
      <c r="JS13" s="148"/>
      <c r="JT13" s="148"/>
      <c r="JU13" s="148"/>
      <c r="JV13" s="148"/>
      <c r="JW13" s="148"/>
      <c r="JX13" s="148"/>
      <c r="JY13" s="148"/>
      <c r="JZ13" s="148"/>
      <c r="KA13" s="148"/>
      <c r="KB13" s="148"/>
      <c r="KC13" s="148"/>
      <c r="KD13" s="148"/>
      <c r="KE13" s="148"/>
      <c r="KF13" s="148"/>
      <c r="KG13" s="148"/>
      <c r="KH13" s="148"/>
      <c r="KI13" s="148"/>
      <c r="KJ13" s="148"/>
      <c r="KK13" s="148"/>
      <c r="KL13" s="148"/>
      <c r="KM13" s="148"/>
      <c r="KN13" s="148"/>
      <c r="KO13" s="148"/>
      <c r="KP13" s="148"/>
      <c r="KQ13" s="148"/>
      <c r="KR13" s="148"/>
      <c r="KS13" s="148"/>
      <c r="KT13" s="148"/>
      <c r="KU13" s="148"/>
      <c r="KV13" s="148"/>
      <c r="KW13" s="148"/>
      <c r="KX13" s="148"/>
      <c r="KY13" s="148"/>
      <c r="KZ13" s="148"/>
      <c r="LA13" s="148"/>
      <c r="LB13" s="148"/>
      <c r="LC13" s="148"/>
      <c r="LD13" s="148"/>
      <c r="LE13" s="148"/>
      <c r="LF13" s="148"/>
      <c r="LG13" s="148"/>
      <c r="LH13" s="148"/>
      <c r="LI13" s="148"/>
      <c r="LJ13" s="148"/>
      <c r="LK13" s="148"/>
      <c r="LL13" s="148"/>
      <c r="LM13" s="148"/>
      <c r="LN13" s="148"/>
      <c r="LO13" s="148"/>
      <c r="LP13" s="148"/>
      <c r="LQ13" s="148"/>
      <c r="LR13" s="148"/>
      <c r="LS13" s="148"/>
      <c r="LT13" s="148"/>
      <c r="LU13" s="148"/>
      <c r="LV13" s="148"/>
      <c r="LW13" s="148"/>
      <c r="LX13" s="148"/>
      <c r="LY13" s="148"/>
      <c r="LZ13" s="148"/>
      <c r="MA13" s="148"/>
      <c r="MB13" s="148"/>
      <c r="MC13" s="148"/>
      <c r="MD13" s="148"/>
      <c r="ME13" s="148"/>
      <c r="MF13" s="148"/>
      <c r="MG13" s="148"/>
      <c r="MH13" s="148"/>
      <c r="MI13" s="148"/>
      <c r="MJ13" s="148"/>
      <c r="MK13" s="148"/>
      <c r="ML13" s="148"/>
      <c r="MM13" s="148"/>
      <c r="MN13" s="148"/>
      <c r="MO13" s="148"/>
      <c r="MP13" s="148"/>
      <c r="MQ13" s="148"/>
      <c r="MR13" s="148"/>
      <c r="MS13" s="148"/>
      <c r="MT13" s="148"/>
      <c r="MU13" s="148"/>
      <c r="MV13" s="148"/>
      <c r="MW13" s="148"/>
      <c r="MX13" s="148"/>
      <c r="MY13" s="148"/>
      <c r="MZ13" s="148"/>
      <c r="NA13" s="148"/>
      <c r="NB13" s="148"/>
      <c r="NC13" s="148"/>
      <c r="ND13" s="148"/>
      <c r="NE13" s="148"/>
      <c r="NF13" s="148"/>
      <c r="NG13" s="148"/>
      <c r="NH13" s="148"/>
      <c r="NI13" s="148"/>
      <c r="NJ13" s="148"/>
      <c r="NK13" s="148"/>
      <c r="NL13" s="148"/>
      <c r="NM13" s="148"/>
      <c r="NN13" s="148"/>
      <c r="NO13" s="148"/>
      <c r="NP13" s="148"/>
      <c r="NQ13" s="148"/>
      <c r="NR13" s="148"/>
      <c r="NS13" s="148"/>
      <c r="NT13" s="148"/>
      <c r="NU13" s="148"/>
      <c r="NV13" s="148"/>
      <c r="NW13" s="148"/>
      <c r="NX13" s="148"/>
      <c r="NY13" s="148"/>
      <c r="NZ13" s="148"/>
      <c r="OA13" s="148"/>
      <c r="OB13" s="148"/>
      <c r="OC13" s="148"/>
      <c r="OD13" s="148"/>
      <c r="OE13" s="148"/>
      <c r="OF13" s="148"/>
      <c r="OG13" s="148"/>
      <c r="OH13" s="148"/>
      <c r="OI13" s="148"/>
      <c r="OJ13" s="148"/>
      <c r="OK13" s="148"/>
      <c r="OL13" s="148"/>
      <c r="OM13" s="148"/>
      <c r="ON13" s="148"/>
      <c r="OO13" s="148"/>
      <c r="OP13" s="148"/>
      <c r="OQ13" s="148"/>
      <c r="OR13" s="148"/>
      <c r="OS13" s="148"/>
      <c r="OT13" s="148"/>
      <c r="OU13" s="148"/>
      <c r="OV13" s="148"/>
      <c r="OW13" s="148"/>
      <c r="OX13" s="148"/>
      <c r="OY13" s="148"/>
      <c r="OZ13" s="148"/>
      <c r="PA13" s="148"/>
      <c r="PB13" s="148"/>
      <c r="PC13" s="148"/>
      <c r="PD13" s="148"/>
      <c r="PE13" s="148"/>
      <c r="PF13" s="148"/>
      <c r="PG13" s="148"/>
      <c r="PH13" s="148"/>
      <c r="PI13" s="148"/>
      <c r="PJ13" s="148"/>
      <c r="PK13" s="148"/>
      <c r="PL13" s="148"/>
      <c r="PM13" s="148"/>
      <c r="PN13" s="148"/>
      <c r="PO13" s="148"/>
      <c r="PP13" s="148"/>
      <c r="PQ13" s="148"/>
      <c r="PR13" s="148"/>
      <c r="PS13" s="148"/>
      <c r="PT13" s="148"/>
      <c r="PU13" s="148"/>
      <c r="PV13" s="148"/>
      <c r="PW13" s="148"/>
      <c r="PX13" s="148"/>
      <c r="PY13" s="148"/>
      <c r="PZ13" s="148"/>
      <c r="QA13" s="148"/>
      <c r="QB13" s="148"/>
      <c r="QC13" s="148"/>
      <c r="QD13" s="148"/>
      <c r="QE13" s="148"/>
      <c r="QF13" s="148"/>
      <c r="QG13" s="148"/>
      <c r="QH13" s="148"/>
      <c r="QI13" s="148"/>
      <c r="QJ13" s="148"/>
      <c r="QK13" s="148"/>
      <c r="QL13" s="148"/>
      <c r="QM13" s="148"/>
      <c r="QN13" s="148"/>
      <c r="QO13" s="148"/>
      <c r="QP13" s="148"/>
      <c r="QQ13" s="148"/>
      <c r="QR13" s="148"/>
      <c r="QS13" s="148"/>
      <c r="QT13" s="148"/>
      <c r="QU13" s="148"/>
      <c r="QV13" s="148"/>
      <c r="QW13" s="148"/>
      <c r="QX13" s="148"/>
      <c r="QY13" s="148"/>
      <c r="QZ13" s="148"/>
      <c r="RA13" s="148"/>
      <c r="RB13" s="148"/>
      <c r="RC13" s="148"/>
      <c r="RD13" s="148"/>
      <c r="RE13" s="148"/>
      <c r="RF13" s="148"/>
      <c r="RG13" s="148"/>
      <c r="RH13" s="148"/>
      <c r="RI13" s="148"/>
      <c r="RJ13" s="148"/>
      <c r="RK13" s="148"/>
      <c r="RL13" s="148"/>
      <c r="RM13" s="148"/>
      <c r="RN13" s="148"/>
      <c r="RO13" s="148"/>
      <c r="RP13" s="148"/>
      <c r="RQ13" s="148"/>
      <c r="RR13" s="148"/>
      <c r="RS13" s="148"/>
      <c r="RT13" s="148"/>
      <c r="RU13" s="148"/>
      <c r="RV13" s="148"/>
      <c r="RW13" s="148"/>
      <c r="RX13" s="148"/>
      <c r="RY13" s="148"/>
      <c r="RZ13" s="148"/>
      <c r="SA13" s="148"/>
      <c r="SB13" s="148"/>
      <c r="SC13" s="148"/>
      <c r="SD13" s="148"/>
      <c r="SE13" s="148"/>
      <c r="SF13" s="148"/>
      <c r="SG13" s="148"/>
      <c r="SH13" s="148"/>
      <c r="SI13" s="148"/>
      <c r="SJ13" s="148"/>
      <c r="SK13" s="148"/>
      <c r="SL13" s="148"/>
      <c r="SM13" s="148"/>
      <c r="SN13" s="148"/>
      <c r="SO13" s="148"/>
      <c r="SP13" s="148"/>
      <c r="SQ13" s="148"/>
      <c r="SR13" s="148"/>
      <c r="SS13" s="148"/>
      <c r="ST13" s="148"/>
      <c r="SU13" s="148"/>
      <c r="SV13" s="148"/>
      <c r="SW13" s="148"/>
      <c r="SX13" s="148"/>
      <c r="SY13" s="148"/>
      <c r="SZ13" s="148"/>
      <c r="TA13" s="148"/>
      <c r="TB13" s="148"/>
      <c r="TC13" s="148"/>
      <c r="TD13" s="148"/>
      <c r="TE13" s="148"/>
      <c r="TF13" s="148"/>
      <c r="TG13" s="148"/>
      <c r="TH13" s="148"/>
      <c r="TI13" s="148"/>
      <c r="TJ13" s="148"/>
      <c r="TK13" s="148"/>
      <c r="TL13" s="148"/>
      <c r="TM13" s="148"/>
      <c r="TN13" s="148"/>
      <c r="TO13" s="148"/>
      <c r="TP13" s="148"/>
      <c r="TQ13" s="148"/>
      <c r="TR13" s="148"/>
      <c r="TS13" s="148"/>
      <c r="TT13" s="148"/>
      <c r="TU13" s="148"/>
      <c r="TV13" s="148"/>
      <c r="TW13" s="148"/>
      <c r="TX13" s="148"/>
      <c r="TY13" s="148"/>
      <c r="TZ13" s="148"/>
      <c r="UA13" s="148"/>
      <c r="UB13" s="148"/>
      <c r="UC13" s="148"/>
      <c r="UD13" s="148"/>
      <c r="UE13" s="148"/>
      <c r="UF13" s="148"/>
      <c r="UG13" s="148"/>
      <c r="UH13" s="148"/>
      <c r="UI13" s="148"/>
      <c r="UJ13" s="148"/>
      <c r="UK13" s="148"/>
      <c r="UL13" s="148"/>
      <c r="UM13" s="148"/>
      <c r="UN13" s="148"/>
      <c r="UO13" s="148"/>
      <c r="UP13" s="148"/>
      <c r="UQ13" s="148"/>
      <c r="UR13" s="148"/>
      <c r="US13" s="148"/>
      <c r="UT13" s="148"/>
      <c r="UU13" s="148"/>
      <c r="UV13" s="148"/>
      <c r="UW13" s="148"/>
      <c r="UX13" s="148"/>
      <c r="UY13" s="148"/>
      <c r="UZ13" s="148"/>
      <c r="VA13" s="148"/>
      <c r="VB13" s="148"/>
      <c r="VC13" s="148"/>
      <c r="VD13" s="148"/>
      <c r="VE13" s="148"/>
      <c r="VF13" s="148"/>
      <c r="VG13" s="148"/>
      <c r="VH13" s="148"/>
      <c r="VI13" s="148"/>
      <c r="VJ13" s="148"/>
      <c r="VK13" s="148"/>
      <c r="VL13" s="148"/>
      <c r="VM13" s="148"/>
      <c r="VN13" s="148"/>
      <c r="VO13" s="148"/>
      <c r="VP13" s="148"/>
      <c r="VQ13" s="148"/>
      <c r="VR13" s="148"/>
      <c r="VS13" s="148"/>
      <c r="VT13" s="148"/>
      <c r="VU13" s="148"/>
      <c r="VV13" s="148"/>
      <c r="VW13" s="148"/>
      <c r="VX13" s="148"/>
      <c r="VY13" s="148"/>
      <c r="VZ13" s="148"/>
      <c r="WA13" s="148"/>
      <c r="WB13" s="148"/>
      <c r="WC13" s="148"/>
      <c r="WD13" s="148"/>
      <c r="WE13" s="148"/>
      <c r="WF13" s="148"/>
      <c r="WG13" s="148"/>
      <c r="WH13" s="148"/>
      <c r="WI13" s="148"/>
      <c r="WJ13" s="148"/>
      <c r="WK13" s="148"/>
      <c r="WL13" s="148"/>
      <c r="WM13" s="148"/>
      <c r="WN13" s="148"/>
      <c r="WO13" s="148"/>
      <c r="WP13" s="148"/>
      <c r="WQ13" s="148"/>
      <c r="WR13" s="148"/>
      <c r="WS13" s="148"/>
      <c r="WT13" s="148"/>
      <c r="WU13" s="148"/>
      <c r="WV13" s="148"/>
      <c r="WW13" s="148"/>
      <c r="WX13" s="148"/>
      <c r="WY13" s="148"/>
      <c r="WZ13" s="148"/>
      <c r="XA13" s="148"/>
      <c r="XB13" s="148"/>
      <c r="XC13" s="148"/>
      <c r="XD13" s="148"/>
      <c r="XE13" s="148"/>
      <c r="XF13" s="148"/>
      <c r="XG13" s="148"/>
      <c r="XH13" s="148"/>
      <c r="XI13" s="148"/>
      <c r="XJ13" s="148"/>
      <c r="XK13" s="148"/>
      <c r="XL13" s="148"/>
      <c r="XM13" s="148"/>
      <c r="XN13" s="148"/>
      <c r="XO13" s="148"/>
      <c r="XP13" s="148"/>
      <c r="XQ13" s="148"/>
      <c r="XR13" s="148"/>
      <c r="XS13" s="148"/>
      <c r="XT13" s="148"/>
      <c r="XU13" s="148"/>
      <c r="XV13" s="148"/>
      <c r="XW13" s="148"/>
      <c r="XX13" s="148"/>
      <c r="XY13" s="148"/>
      <c r="XZ13" s="148"/>
      <c r="YA13" s="148"/>
      <c r="YB13" s="148"/>
      <c r="YC13" s="148"/>
      <c r="YD13" s="148"/>
      <c r="YE13" s="148"/>
      <c r="YF13" s="148"/>
      <c r="YG13" s="148"/>
      <c r="YH13" s="148"/>
      <c r="YI13" s="148"/>
      <c r="YJ13" s="148"/>
      <c r="YK13" s="148"/>
      <c r="YL13" s="148"/>
      <c r="YM13" s="148"/>
      <c r="YN13" s="148"/>
      <c r="YO13" s="148"/>
      <c r="YP13" s="148"/>
      <c r="YQ13" s="148"/>
      <c r="YR13" s="148"/>
      <c r="YS13" s="148"/>
      <c r="YT13" s="148"/>
      <c r="YU13" s="148"/>
      <c r="YV13" s="148"/>
      <c r="YW13" s="148"/>
      <c r="YX13" s="148"/>
      <c r="YY13" s="148"/>
      <c r="YZ13" s="148"/>
      <c r="ZA13" s="148"/>
      <c r="ZB13" s="148"/>
      <c r="ZC13" s="148"/>
      <c r="ZD13" s="148"/>
      <c r="ZE13" s="148"/>
      <c r="ZF13" s="148"/>
      <c r="ZG13" s="148"/>
      <c r="ZH13" s="148"/>
      <c r="ZI13" s="148"/>
      <c r="ZJ13" s="148"/>
      <c r="ZK13" s="148"/>
      <c r="ZL13" s="148"/>
      <c r="ZM13" s="148"/>
      <c r="ZN13" s="148"/>
      <c r="ZO13" s="148"/>
      <c r="ZP13" s="148"/>
      <c r="ZQ13" s="148"/>
      <c r="ZR13" s="148"/>
      <c r="ZS13" s="148"/>
      <c r="ZT13" s="148"/>
      <c r="ZU13" s="148"/>
      <c r="ZV13" s="148"/>
      <c r="ZW13" s="148"/>
      <c r="ZX13" s="148"/>
      <c r="ZY13" s="148"/>
      <c r="ZZ13" s="148"/>
      <c r="AAA13" s="148"/>
      <c r="AAB13" s="148"/>
      <c r="AAC13" s="148"/>
      <c r="AAD13" s="148"/>
      <c r="AAE13" s="148"/>
      <c r="AAF13" s="148"/>
      <c r="AAG13" s="148"/>
      <c r="AAH13" s="148"/>
      <c r="AAI13" s="148"/>
      <c r="AAJ13" s="148"/>
      <c r="AAK13" s="148"/>
      <c r="AAL13" s="148"/>
      <c r="AAM13" s="148"/>
      <c r="AAN13" s="148"/>
      <c r="AAO13" s="148"/>
      <c r="AAP13" s="148"/>
      <c r="AAQ13" s="148"/>
      <c r="AAR13" s="148"/>
      <c r="AAS13" s="148"/>
      <c r="AAT13" s="148"/>
      <c r="AAU13" s="148"/>
      <c r="AAV13" s="148"/>
      <c r="AAW13" s="148"/>
      <c r="AAX13" s="148"/>
      <c r="AAY13" s="148"/>
      <c r="AAZ13" s="148"/>
      <c r="ABA13" s="148"/>
      <c r="ABB13" s="148"/>
      <c r="ABC13" s="148"/>
      <c r="ABD13" s="148"/>
      <c r="ABE13" s="148"/>
      <c r="ABF13" s="148"/>
      <c r="ABG13" s="148"/>
      <c r="ABH13" s="148"/>
      <c r="ABI13" s="148"/>
      <c r="ABJ13" s="148"/>
      <c r="ABK13" s="148"/>
      <c r="ABL13" s="148"/>
      <c r="ABM13" s="148"/>
      <c r="ABN13" s="148"/>
      <c r="ABO13" s="148"/>
      <c r="ABP13" s="148"/>
      <c r="ABQ13" s="148"/>
      <c r="ABR13" s="148"/>
      <c r="ABS13" s="148"/>
      <c r="ABT13" s="148"/>
      <c r="ABU13" s="148"/>
      <c r="ABV13" s="148"/>
      <c r="ABW13" s="148"/>
      <c r="ABX13" s="148"/>
      <c r="ABY13" s="148"/>
      <c r="ABZ13" s="148"/>
      <c r="ACA13" s="148"/>
      <c r="ACB13" s="148"/>
      <c r="ACC13" s="148"/>
      <c r="ACD13" s="148"/>
      <c r="ACE13" s="148"/>
      <c r="ACF13" s="148"/>
      <c r="ACG13" s="148"/>
      <c r="ACH13" s="148"/>
      <c r="ACI13" s="148"/>
      <c r="ACJ13" s="148"/>
      <c r="ACK13" s="148"/>
      <c r="ACL13" s="148"/>
      <c r="ACM13" s="148"/>
      <c r="ACN13" s="148"/>
      <c r="ACO13" s="148"/>
      <c r="ACP13" s="148"/>
      <c r="ACQ13" s="148"/>
      <c r="ACR13" s="148"/>
      <c r="ACS13" s="148"/>
      <c r="ACT13" s="148"/>
      <c r="ACU13" s="148"/>
      <c r="ACV13" s="148"/>
      <c r="ACW13" s="148"/>
      <c r="ACX13" s="148"/>
      <c r="ACY13" s="148"/>
      <c r="ACZ13" s="148"/>
      <c r="ADA13" s="148"/>
      <c r="ADB13" s="148"/>
      <c r="ADC13" s="148"/>
      <c r="ADD13" s="148"/>
      <c r="ADE13" s="148"/>
      <c r="ADF13" s="148"/>
      <c r="ADG13" s="148"/>
      <c r="ADH13" s="148"/>
      <c r="ADI13" s="148"/>
      <c r="ADJ13" s="148"/>
      <c r="ADK13" s="148"/>
      <c r="ADL13" s="148"/>
      <c r="ADM13" s="148"/>
      <c r="ADN13" s="148"/>
      <c r="ADO13" s="148"/>
      <c r="ADP13" s="148"/>
      <c r="ADQ13" s="148"/>
      <c r="ADR13" s="148"/>
      <c r="ADS13" s="148"/>
      <c r="ADT13" s="148"/>
      <c r="ADU13" s="148"/>
      <c r="ADV13" s="148"/>
      <c r="ADW13" s="148"/>
      <c r="ADX13" s="148"/>
      <c r="ADY13" s="148"/>
      <c r="ADZ13" s="148"/>
      <c r="AEA13" s="148"/>
      <c r="AEB13" s="148"/>
      <c r="AEC13" s="148"/>
      <c r="AED13" s="148"/>
      <c r="AEE13" s="148"/>
      <c r="AEF13" s="148"/>
      <c r="AEG13" s="148"/>
      <c r="AEH13" s="148"/>
      <c r="AEI13" s="148"/>
      <c r="AEJ13" s="148"/>
      <c r="AEK13" s="148"/>
      <c r="AEL13" s="148"/>
      <c r="AEM13" s="148"/>
      <c r="AEN13" s="148"/>
      <c r="AEO13" s="148"/>
      <c r="AEP13" s="148"/>
      <c r="AEQ13" s="148"/>
      <c r="AER13" s="148"/>
      <c r="AES13" s="148"/>
      <c r="AET13" s="148"/>
      <c r="AEU13" s="148"/>
      <c r="AEV13" s="148"/>
      <c r="AEW13" s="148"/>
      <c r="AEX13" s="148"/>
      <c r="AEY13" s="148"/>
      <c r="AEZ13" s="148"/>
      <c r="AFA13" s="148"/>
      <c r="AFB13" s="148"/>
      <c r="AFC13" s="148"/>
      <c r="AFD13" s="148"/>
      <c r="AFE13" s="148"/>
      <c r="AFF13" s="148"/>
      <c r="AFG13" s="148"/>
      <c r="AFH13" s="148"/>
      <c r="AFI13" s="148"/>
      <c r="AFJ13" s="148"/>
      <c r="AFK13" s="148"/>
      <c r="AFL13" s="148"/>
      <c r="AFM13" s="148"/>
      <c r="AFN13" s="148"/>
      <c r="AFO13" s="148"/>
      <c r="AFP13" s="148"/>
      <c r="AFQ13" s="148"/>
      <c r="AFR13" s="148"/>
      <c r="AFS13" s="148"/>
      <c r="AFT13" s="148"/>
      <c r="AFU13" s="148"/>
      <c r="AFV13" s="148"/>
      <c r="AFW13" s="148"/>
      <c r="AFX13" s="148"/>
      <c r="AFY13" s="148"/>
      <c r="AFZ13" s="148"/>
      <c r="AGA13" s="148"/>
      <c r="AGB13" s="148"/>
      <c r="AGC13" s="148"/>
      <c r="AGD13" s="148"/>
      <c r="AGE13" s="148"/>
      <c r="AGF13" s="148"/>
      <c r="AGG13" s="148"/>
      <c r="AGH13" s="148"/>
      <c r="AGI13" s="148"/>
      <c r="AGJ13" s="148"/>
      <c r="AGK13" s="148"/>
      <c r="AGL13" s="148"/>
      <c r="AGM13" s="148"/>
      <c r="AGN13" s="148"/>
      <c r="AGO13" s="148"/>
      <c r="AGP13" s="148"/>
      <c r="AGQ13" s="148"/>
      <c r="AGR13" s="148"/>
      <c r="AGS13" s="148"/>
      <c r="AGT13" s="148"/>
      <c r="AGU13" s="148"/>
      <c r="AGV13" s="148"/>
      <c r="AGW13" s="148"/>
      <c r="AGX13" s="148"/>
      <c r="AGY13" s="148"/>
      <c r="AGZ13" s="148"/>
      <c r="AHA13" s="148"/>
      <c r="AHB13" s="148"/>
      <c r="AHC13" s="148"/>
      <c r="AHD13" s="148"/>
      <c r="AHE13" s="148"/>
      <c r="AHF13" s="148"/>
      <c r="AHG13" s="148"/>
      <c r="AHH13" s="148"/>
      <c r="AHI13" s="148"/>
      <c r="AHJ13" s="148"/>
      <c r="AHK13" s="148"/>
      <c r="AHL13" s="148"/>
      <c r="AHM13" s="148"/>
      <c r="AHN13" s="148"/>
      <c r="AHO13" s="148"/>
      <c r="AHP13" s="148"/>
      <c r="AHQ13" s="148"/>
      <c r="AHR13" s="148"/>
      <c r="AHS13" s="148"/>
      <c r="AHT13" s="148"/>
      <c r="AHU13" s="148"/>
      <c r="AHV13" s="148"/>
      <c r="AHW13" s="148"/>
      <c r="AHX13" s="148"/>
      <c r="AHY13" s="148"/>
      <c r="AHZ13" s="148"/>
      <c r="AIA13" s="148"/>
      <c r="AIB13" s="148"/>
      <c r="AIC13" s="148"/>
      <c r="AID13" s="148"/>
      <c r="AIE13" s="148"/>
      <c r="AIF13" s="148"/>
      <c r="AIG13" s="148"/>
      <c r="AIH13" s="148"/>
      <c r="AII13" s="148"/>
      <c r="AIJ13" s="148"/>
      <c r="AIK13" s="148"/>
      <c r="AIL13" s="148"/>
      <c r="AIM13" s="148"/>
      <c r="AIN13" s="148"/>
      <c r="AIO13" s="148"/>
      <c r="AIP13" s="148"/>
      <c r="AIQ13" s="148"/>
      <c r="AIR13" s="148"/>
      <c r="AIS13" s="148"/>
      <c r="AIT13" s="148"/>
      <c r="AIU13" s="148"/>
      <c r="AIV13" s="148"/>
      <c r="AIW13" s="148"/>
      <c r="AIX13" s="148"/>
      <c r="AIY13" s="148"/>
      <c r="AIZ13" s="148"/>
      <c r="AJA13" s="148"/>
      <c r="AJB13" s="148"/>
      <c r="AJC13" s="148"/>
      <c r="AJD13" s="148"/>
      <c r="AJE13" s="148"/>
      <c r="AJF13" s="148"/>
      <c r="AJG13" s="148"/>
      <c r="AJH13" s="148"/>
      <c r="AJI13" s="148"/>
      <c r="AJJ13" s="148"/>
      <c r="AJK13" s="148"/>
      <c r="AJL13" s="148"/>
      <c r="AJM13" s="148"/>
      <c r="AJN13" s="148"/>
      <c r="AJO13" s="148"/>
      <c r="AJP13" s="148"/>
      <c r="AJQ13" s="148"/>
      <c r="AJR13" s="148"/>
      <c r="AJS13" s="148"/>
      <c r="AJT13" s="148"/>
      <c r="AJU13" s="148"/>
      <c r="AJV13" s="148"/>
      <c r="AJW13" s="148"/>
      <c r="AJX13" s="148"/>
      <c r="AJY13" s="148"/>
      <c r="AJZ13" s="148"/>
      <c r="AKA13" s="148"/>
      <c r="AKB13" s="148"/>
      <c r="AKC13" s="148"/>
      <c r="AKD13" s="148"/>
      <c r="AKE13" s="148"/>
      <c r="AKF13" s="148"/>
      <c r="AKG13" s="148"/>
      <c r="AKH13" s="148"/>
      <c r="AKI13" s="148"/>
      <c r="AKJ13" s="148"/>
      <c r="AKK13" s="148"/>
      <c r="AKL13" s="148"/>
      <c r="AKM13" s="148"/>
      <c r="AKN13" s="148"/>
      <c r="AKO13" s="148"/>
      <c r="AKP13" s="148"/>
      <c r="AKQ13" s="148"/>
      <c r="AKR13" s="148"/>
      <c r="AKS13" s="148"/>
      <c r="AKT13" s="148"/>
      <c r="AKU13" s="148"/>
      <c r="AKV13" s="148"/>
      <c r="AKW13" s="148"/>
      <c r="AKX13" s="148"/>
      <c r="AKY13" s="148"/>
      <c r="AKZ13" s="148"/>
      <c r="ALA13" s="148"/>
      <c r="ALB13" s="148"/>
      <c r="ALC13" s="148"/>
      <c r="ALD13" s="148"/>
      <c r="ALE13" s="148"/>
      <c r="ALF13" s="148"/>
      <c r="ALG13" s="148"/>
      <c r="ALH13" s="148"/>
      <c r="ALI13" s="148"/>
      <c r="ALJ13" s="148"/>
      <c r="ALK13" s="148"/>
      <c r="ALL13" s="148"/>
      <c r="ALM13" s="148"/>
      <c r="ALN13" s="148"/>
      <c r="ALO13" s="148"/>
      <c r="ALP13" s="148"/>
      <c r="ALQ13" s="148"/>
      <c r="ALR13" s="148"/>
      <c r="ALS13" s="148"/>
      <c r="ALT13" s="148"/>
      <c r="ALU13" s="148"/>
      <c r="ALV13" s="148"/>
      <c r="ALW13" s="148"/>
      <c r="ALX13" s="148"/>
      <c r="ALY13" s="148"/>
      <c r="ALZ13" s="148"/>
      <c r="AMA13" s="148"/>
      <c r="AMB13" s="148"/>
      <c r="AMC13" s="148"/>
      <c r="AMD13" s="148"/>
      <c r="AME13" s="148"/>
      <c r="AMF13" s="148"/>
      <c r="AMG13" s="148"/>
      <c r="AMH13" s="148"/>
      <c r="AMI13" s="148"/>
      <c r="AMJ13" s="148"/>
      <c r="AMK13" s="148"/>
    </row>
    <row r="14" spans="1:1025" s="148" customFormat="1">
      <c r="A14" s="148" t="str">
        <f t="shared" si="0"/>
        <v>LOAN.BM_RETURN</v>
      </c>
      <c r="B14" s="154">
        <f t="shared" si="3"/>
        <v>110010</v>
      </c>
      <c r="C14" s="154">
        <v>0</v>
      </c>
      <c r="D14" s="154">
        <v>1</v>
      </c>
      <c r="E14" s="155">
        <f t="shared" si="4"/>
        <v>100000</v>
      </c>
      <c r="F14" s="155">
        <v>10000</v>
      </c>
      <c r="G14" s="155" t="s">
        <v>34</v>
      </c>
      <c r="H14" s="155">
        <v>100000</v>
      </c>
      <c r="I14" s="157" t="s">
        <v>505</v>
      </c>
      <c r="J14" s="155">
        <f>VLOOKUP(I14,T_FSM_TYPE!$A:$B,2,0)</f>
        <v>110000</v>
      </c>
      <c r="K14" s="142" t="s">
        <v>508</v>
      </c>
      <c r="L14" s="160"/>
      <c r="M14" s="133" t="str">
        <f t="shared" si="2"/>
        <v>INSERT INTO T_FSM_ACTION VALUES(110010, 0, 1, 100000, 10000, GETDATE(), 100000, 110000, 'BM_RETURN', '' )</v>
      </c>
    </row>
    <row r="15" spans="1:1025" s="131" customFormat="1">
      <c r="A15" s="145" t="str">
        <f t="shared" si="0"/>
        <v>LOAN.BOM_RECOMMEND</v>
      </c>
      <c r="B15" s="154">
        <f t="shared" si="3"/>
        <v>110011</v>
      </c>
      <c r="C15" s="134">
        <v>0</v>
      </c>
      <c r="D15" s="134">
        <v>1</v>
      </c>
      <c r="E15" s="146">
        <f t="shared" si="4"/>
        <v>100000</v>
      </c>
      <c r="F15" s="146">
        <v>10000</v>
      </c>
      <c r="G15" s="146" t="s">
        <v>34</v>
      </c>
      <c r="H15" s="146">
        <v>100000</v>
      </c>
      <c r="I15" s="158" t="s">
        <v>505</v>
      </c>
      <c r="J15" s="146">
        <f>VLOOKUP(I15,T_FSM_TYPE!$A:$B,2,0)</f>
        <v>110000</v>
      </c>
      <c r="K15" s="131" t="s">
        <v>509</v>
      </c>
      <c r="L15" s="159"/>
      <c r="M15" s="133" t="str">
        <f t="shared" si="2"/>
        <v>INSERT INTO T_FSM_ACTION VALUES(110011, 0, 1, 100000, 10000, GETDATE(), 100000, 110000, 'BOM_RECOMMEND', '' )</v>
      </c>
      <c r="N15" s="145"/>
      <c r="O15" s="145"/>
      <c r="P15" s="145"/>
      <c r="Q15" s="145"/>
      <c r="R15" s="145"/>
      <c r="S15" s="145"/>
      <c r="T15" s="145"/>
      <c r="U15" s="145"/>
      <c r="V15" s="145"/>
      <c r="W15" s="145"/>
      <c r="X15" s="145"/>
      <c r="Y15" s="145"/>
      <c r="Z15" s="145"/>
      <c r="AA15" s="145"/>
      <c r="AB15" s="145"/>
      <c r="AC15" s="145"/>
      <c r="AD15" s="145"/>
      <c r="AE15" s="145"/>
      <c r="AF15" s="145"/>
      <c r="AG15" s="145"/>
      <c r="AH15" s="145"/>
      <c r="AI15" s="145"/>
      <c r="AJ15" s="145"/>
      <c r="AK15" s="145"/>
      <c r="AL15" s="145"/>
      <c r="AM15" s="145"/>
      <c r="AN15" s="145"/>
      <c r="AO15" s="145"/>
      <c r="AP15" s="145"/>
      <c r="AQ15" s="145"/>
      <c r="AR15" s="145"/>
      <c r="AS15" s="145"/>
      <c r="AT15" s="145"/>
      <c r="AU15" s="145"/>
      <c r="AV15" s="145"/>
      <c r="AW15" s="145"/>
      <c r="AX15" s="145"/>
      <c r="AY15" s="145"/>
      <c r="AZ15" s="145"/>
      <c r="BA15" s="145"/>
      <c r="BB15" s="145"/>
      <c r="BC15" s="145"/>
      <c r="BD15" s="145"/>
      <c r="BE15" s="145"/>
      <c r="BF15" s="145"/>
      <c r="BG15" s="145"/>
      <c r="BH15" s="145"/>
      <c r="BI15" s="145"/>
      <c r="BJ15" s="145"/>
      <c r="BK15" s="145"/>
      <c r="BL15" s="145"/>
      <c r="BM15" s="145"/>
      <c r="BN15" s="145"/>
      <c r="BO15" s="145"/>
      <c r="BP15" s="145"/>
      <c r="BQ15" s="145"/>
      <c r="BR15" s="145"/>
      <c r="BS15" s="145"/>
      <c r="BT15" s="145"/>
      <c r="BU15" s="145"/>
      <c r="BV15" s="145"/>
      <c r="BW15" s="145"/>
      <c r="BX15" s="145"/>
      <c r="BY15" s="145"/>
      <c r="BZ15" s="145"/>
      <c r="CA15" s="145"/>
      <c r="CB15" s="145"/>
      <c r="CC15" s="145"/>
      <c r="CD15" s="145"/>
      <c r="CE15" s="145"/>
      <c r="CF15" s="145"/>
      <c r="CG15" s="145"/>
      <c r="CH15" s="145"/>
      <c r="CI15" s="145"/>
      <c r="CJ15" s="145"/>
      <c r="CK15" s="145"/>
      <c r="CL15" s="145"/>
      <c r="CM15" s="145"/>
      <c r="CN15" s="145"/>
      <c r="CO15" s="145"/>
      <c r="CP15" s="145"/>
      <c r="CQ15" s="145"/>
      <c r="CR15" s="145"/>
      <c r="CS15" s="145"/>
      <c r="CT15" s="145"/>
      <c r="CU15" s="145"/>
      <c r="CV15" s="145"/>
      <c r="CW15" s="145"/>
      <c r="CX15" s="145"/>
      <c r="CY15" s="145"/>
      <c r="CZ15" s="145"/>
      <c r="DA15" s="145"/>
      <c r="DB15" s="145"/>
      <c r="DC15" s="145"/>
      <c r="DD15" s="145"/>
      <c r="DE15" s="145"/>
      <c r="DF15" s="145"/>
      <c r="DG15" s="145"/>
      <c r="DH15" s="145"/>
      <c r="DI15" s="145"/>
      <c r="DJ15" s="145"/>
      <c r="DK15" s="145"/>
      <c r="DL15" s="145"/>
      <c r="DM15" s="145"/>
      <c r="DN15" s="145"/>
      <c r="DO15" s="145"/>
      <c r="DP15" s="145"/>
      <c r="DQ15" s="145"/>
      <c r="DR15" s="145"/>
      <c r="DS15" s="145"/>
      <c r="DT15" s="145"/>
      <c r="DU15" s="145"/>
      <c r="DV15" s="145"/>
      <c r="DW15" s="145"/>
      <c r="DX15" s="145"/>
      <c r="DY15" s="145"/>
      <c r="DZ15" s="145"/>
      <c r="EA15" s="145"/>
      <c r="EB15" s="145"/>
      <c r="EC15" s="145"/>
      <c r="ED15" s="145"/>
      <c r="EE15" s="145"/>
      <c r="EF15" s="145"/>
      <c r="EG15" s="145"/>
      <c r="EH15" s="145"/>
      <c r="EI15" s="145"/>
      <c r="EJ15" s="145"/>
      <c r="EK15" s="145"/>
      <c r="EL15" s="145"/>
      <c r="EM15" s="145"/>
      <c r="EN15" s="145"/>
      <c r="EO15" s="145"/>
      <c r="EP15" s="145"/>
      <c r="EQ15" s="145"/>
      <c r="ER15" s="145"/>
      <c r="ES15" s="145"/>
      <c r="ET15" s="145"/>
      <c r="EU15" s="145"/>
      <c r="EV15" s="145"/>
      <c r="EW15" s="145"/>
      <c r="EX15" s="145"/>
      <c r="EY15" s="145"/>
      <c r="EZ15" s="145"/>
      <c r="FA15" s="145"/>
      <c r="FB15" s="145"/>
      <c r="FC15" s="145"/>
      <c r="FD15" s="145"/>
      <c r="FE15" s="145"/>
      <c r="FF15" s="145"/>
      <c r="FG15" s="145"/>
      <c r="FH15" s="145"/>
      <c r="FI15" s="145"/>
      <c r="FJ15" s="145"/>
      <c r="FK15" s="145"/>
      <c r="FL15" s="145"/>
      <c r="FM15" s="145"/>
      <c r="FN15" s="145"/>
      <c r="FO15" s="145"/>
      <c r="FP15" s="145"/>
      <c r="FQ15" s="145"/>
      <c r="FR15" s="145"/>
      <c r="FS15" s="145"/>
      <c r="FT15" s="145"/>
      <c r="FU15" s="145"/>
      <c r="FV15" s="145"/>
      <c r="FW15" s="145"/>
      <c r="FX15" s="145"/>
      <c r="FY15" s="145"/>
      <c r="FZ15" s="145"/>
      <c r="GA15" s="145"/>
      <c r="GB15" s="145"/>
      <c r="GC15" s="145"/>
      <c r="GD15" s="145"/>
      <c r="GE15" s="145"/>
      <c r="GF15" s="145"/>
      <c r="GG15" s="145"/>
      <c r="GH15" s="145"/>
      <c r="GI15" s="145"/>
      <c r="GJ15" s="145"/>
      <c r="GK15" s="145"/>
      <c r="GL15" s="145"/>
      <c r="GM15" s="145"/>
      <c r="GN15" s="145"/>
      <c r="GO15" s="145"/>
      <c r="GP15" s="145"/>
      <c r="GQ15" s="145"/>
      <c r="GR15" s="145"/>
      <c r="GS15" s="145"/>
      <c r="GT15" s="145"/>
      <c r="GU15" s="145"/>
      <c r="GV15" s="145"/>
      <c r="GW15" s="145"/>
      <c r="GX15" s="145"/>
      <c r="GY15" s="145"/>
      <c r="GZ15" s="145"/>
      <c r="HA15" s="145"/>
      <c r="HB15" s="145"/>
      <c r="HC15" s="145"/>
      <c r="HD15" s="145"/>
      <c r="HE15" s="145"/>
      <c r="HF15" s="145"/>
      <c r="HG15" s="145"/>
      <c r="HH15" s="145"/>
      <c r="HI15" s="145"/>
      <c r="HJ15" s="145"/>
      <c r="HK15" s="145"/>
      <c r="HL15" s="145"/>
      <c r="HM15" s="145"/>
      <c r="HN15" s="145"/>
      <c r="HO15" s="145"/>
      <c r="HP15" s="145"/>
      <c r="HQ15" s="145"/>
      <c r="HR15" s="145"/>
      <c r="HS15" s="145"/>
      <c r="HT15" s="145"/>
      <c r="HU15" s="145"/>
      <c r="HV15" s="145"/>
      <c r="HW15" s="145"/>
      <c r="HX15" s="145"/>
      <c r="HY15" s="145"/>
      <c r="HZ15" s="145"/>
      <c r="IA15" s="145"/>
      <c r="IB15" s="145"/>
      <c r="IC15" s="145"/>
      <c r="ID15" s="145"/>
      <c r="IE15" s="145"/>
      <c r="IF15" s="145"/>
      <c r="IG15" s="145"/>
      <c r="IH15" s="145"/>
      <c r="II15" s="145"/>
      <c r="IJ15" s="145"/>
      <c r="IK15" s="145"/>
      <c r="IL15" s="145"/>
      <c r="IM15" s="145"/>
      <c r="IN15" s="145"/>
      <c r="IO15" s="145"/>
      <c r="IP15" s="145"/>
      <c r="IQ15" s="145"/>
      <c r="IR15" s="145"/>
      <c r="IS15" s="145"/>
      <c r="IT15" s="145"/>
      <c r="IU15" s="145"/>
      <c r="IV15" s="145"/>
      <c r="IW15" s="145"/>
      <c r="IX15" s="145"/>
      <c r="IY15" s="145"/>
      <c r="IZ15" s="145"/>
      <c r="JA15" s="145"/>
      <c r="JB15" s="145"/>
      <c r="JC15" s="145"/>
      <c r="JD15" s="145"/>
      <c r="JE15" s="145"/>
      <c r="JF15" s="145"/>
      <c r="JG15" s="145"/>
      <c r="JH15" s="145"/>
      <c r="JI15" s="145"/>
      <c r="JJ15" s="145"/>
      <c r="JK15" s="145"/>
      <c r="JL15" s="145"/>
      <c r="JM15" s="145"/>
      <c r="JN15" s="145"/>
      <c r="JO15" s="145"/>
      <c r="JP15" s="145"/>
      <c r="JQ15" s="145"/>
      <c r="JR15" s="145"/>
      <c r="JS15" s="145"/>
      <c r="JT15" s="145"/>
      <c r="JU15" s="145"/>
      <c r="JV15" s="145"/>
      <c r="JW15" s="145"/>
      <c r="JX15" s="145"/>
      <c r="JY15" s="145"/>
      <c r="JZ15" s="145"/>
      <c r="KA15" s="145"/>
      <c r="KB15" s="145"/>
      <c r="KC15" s="145"/>
      <c r="KD15" s="145"/>
      <c r="KE15" s="145"/>
      <c r="KF15" s="145"/>
      <c r="KG15" s="145"/>
      <c r="KH15" s="145"/>
      <c r="KI15" s="145"/>
      <c r="KJ15" s="145"/>
      <c r="KK15" s="145"/>
      <c r="KL15" s="145"/>
      <c r="KM15" s="145"/>
      <c r="KN15" s="145"/>
      <c r="KO15" s="145"/>
      <c r="KP15" s="145"/>
      <c r="KQ15" s="145"/>
      <c r="KR15" s="145"/>
      <c r="KS15" s="145"/>
      <c r="KT15" s="145"/>
      <c r="KU15" s="145"/>
      <c r="KV15" s="145"/>
      <c r="KW15" s="145"/>
      <c r="KX15" s="145"/>
      <c r="KY15" s="145"/>
      <c r="KZ15" s="145"/>
      <c r="LA15" s="145"/>
      <c r="LB15" s="145"/>
      <c r="LC15" s="145"/>
      <c r="LD15" s="145"/>
      <c r="LE15" s="145"/>
      <c r="LF15" s="145"/>
      <c r="LG15" s="145"/>
      <c r="LH15" s="145"/>
      <c r="LI15" s="145"/>
      <c r="LJ15" s="145"/>
      <c r="LK15" s="145"/>
      <c r="LL15" s="145"/>
      <c r="LM15" s="145"/>
      <c r="LN15" s="145"/>
      <c r="LO15" s="145"/>
      <c r="LP15" s="145"/>
      <c r="LQ15" s="145"/>
      <c r="LR15" s="145"/>
      <c r="LS15" s="145"/>
      <c r="LT15" s="145"/>
      <c r="LU15" s="145"/>
      <c r="LV15" s="145"/>
      <c r="LW15" s="145"/>
      <c r="LX15" s="145"/>
      <c r="LY15" s="145"/>
      <c r="LZ15" s="145"/>
      <c r="MA15" s="145"/>
      <c r="MB15" s="145"/>
      <c r="MC15" s="145"/>
      <c r="MD15" s="145"/>
      <c r="ME15" s="145"/>
      <c r="MF15" s="145"/>
      <c r="MG15" s="145"/>
      <c r="MH15" s="145"/>
      <c r="MI15" s="145"/>
      <c r="MJ15" s="145"/>
      <c r="MK15" s="145"/>
      <c r="ML15" s="145"/>
      <c r="MM15" s="145"/>
      <c r="MN15" s="145"/>
      <c r="MO15" s="145"/>
      <c r="MP15" s="145"/>
      <c r="MQ15" s="145"/>
      <c r="MR15" s="145"/>
      <c r="MS15" s="145"/>
      <c r="MT15" s="145"/>
      <c r="MU15" s="145"/>
      <c r="MV15" s="145"/>
      <c r="MW15" s="145"/>
      <c r="MX15" s="145"/>
      <c r="MY15" s="145"/>
      <c r="MZ15" s="145"/>
      <c r="NA15" s="145"/>
      <c r="NB15" s="145"/>
      <c r="NC15" s="145"/>
      <c r="ND15" s="145"/>
      <c r="NE15" s="145"/>
      <c r="NF15" s="145"/>
      <c r="NG15" s="145"/>
      <c r="NH15" s="145"/>
      <c r="NI15" s="145"/>
      <c r="NJ15" s="145"/>
      <c r="NK15" s="145"/>
      <c r="NL15" s="145"/>
      <c r="NM15" s="145"/>
      <c r="NN15" s="145"/>
      <c r="NO15" s="145"/>
      <c r="NP15" s="145"/>
      <c r="NQ15" s="145"/>
      <c r="NR15" s="145"/>
      <c r="NS15" s="145"/>
      <c r="NT15" s="145"/>
      <c r="NU15" s="145"/>
      <c r="NV15" s="145"/>
      <c r="NW15" s="145"/>
      <c r="NX15" s="145"/>
      <c r="NY15" s="145"/>
      <c r="NZ15" s="145"/>
      <c r="OA15" s="145"/>
      <c r="OB15" s="145"/>
      <c r="OC15" s="145"/>
      <c r="OD15" s="145"/>
      <c r="OE15" s="145"/>
      <c r="OF15" s="145"/>
      <c r="OG15" s="145"/>
      <c r="OH15" s="145"/>
      <c r="OI15" s="145"/>
      <c r="OJ15" s="145"/>
      <c r="OK15" s="145"/>
      <c r="OL15" s="145"/>
      <c r="OM15" s="145"/>
      <c r="ON15" s="145"/>
      <c r="OO15" s="145"/>
      <c r="OP15" s="145"/>
      <c r="OQ15" s="145"/>
      <c r="OR15" s="145"/>
      <c r="OS15" s="145"/>
      <c r="OT15" s="145"/>
      <c r="OU15" s="145"/>
      <c r="OV15" s="145"/>
      <c r="OW15" s="145"/>
      <c r="OX15" s="145"/>
      <c r="OY15" s="145"/>
      <c r="OZ15" s="145"/>
      <c r="PA15" s="145"/>
      <c r="PB15" s="145"/>
      <c r="PC15" s="145"/>
      <c r="PD15" s="145"/>
      <c r="PE15" s="145"/>
      <c r="PF15" s="145"/>
      <c r="PG15" s="145"/>
      <c r="PH15" s="145"/>
      <c r="PI15" s="145"/>
      <c r="PJ15" s="145"/>
      <c r="PK15" s="145"/>
      <c r="PL15" s="145"/>
      <c r="PM15" s="145"/>
      <c r="PN15" s="145"/>
      <c r="PO15" s="145"/>
      <c r="PP15" s="145"/>
      <c r="PQ15" s="145"/>
      <c r="PR15" s="145"/>
      <c r="PS15" s="145"/>
      <c r="PT15" s="145"/>
      <c r="PU15" s="145"/>
      <c r="PV15" s="145"/>
      <c r="PW15" s="145"/>
      <c r="PX15" s="145"/>
      <c r="PY15" s="145"/>
      <c r="PZ15" s="145"/>
      <c r="QA15" s="145"/>
      <c r="QB15" s="145"/>
      <c r="QC15" s="145"/>
      <c r="QD15" s="145"/>
      <c r="QE15" s="145"/>
      <c r="QF15" s="145"/>
      <c r="QG15" s="145"/>
      <c r="QH15" s="145"/>
      <c r="QI15" s="145"/>
      <c r="QJ15" s="145"/>
      <c r="QK15" s="145"/>
      <c r="QL15" s="145"/>
      <c r="QM15" s="145"/>
      <c r="QN15" s="145"/>
      <c r="QO15" s="145"/>
      <c r="QP15" s="145"/>
      <c r="QQ15" s="145"/>
      <c r="QR15" s="145"/>
      <c r="QS15" s="145"/>
      <c r="QT15" s="145"/>
      <c r="QU15" s="145"/>
      <c r="QV15" s="145"/>
      <c r="QW15" s="145"/>
      <c r="QX15" s="145"/>
      <c r="QY15" s="145"/>
      <c r="QZ15" s="145"/>
      <c r="RA15" s="145"/>
      <c r="RB15" s="145"/>
      <c r="RC15" s="145"/>
      <c r="RD15" s="145"/>
      <c r="RE15" s="145"/>
      <c r="RF15" s="145"/>
      <c r="RG15" s="145"/>
      <c r="RH15" s="145"/>
      <c r="RI15" s="145"/>
      <c r="RJ15" s="145"/>
      <c r="RK15" s="145"/>
      <c r="RL15" s="145"/>
      <c r="RM15" s="145"/>
      <c r="RN15" s="145"/>
      <c r="RO15" s="145"/>
      <c r="RP15" s="145"/>
      <c r="RQ15" s="145"/>
      <c r="RR15" s="145"/>
      <c r="RS15" s="145"/>
      <c r="RT15" s="145"/>
      <c r="RU15" s="145"/>
      <c r="RV15" s="145"/>
      <c r="RW15" s="145"/>
      <c r="RX15" s="145"/>
      <c r="RY15" s="145"/>
      <c r="RZ15" s="145"/>
      <c r="SA15" s="145"/>
      <c r="SB15" s="145"/>
      <c r="SC15" s="145"/>
      <c r="SD15" s="145"/>
      <c r="SE15" s="145"/>
      <c r="SF15" s="145"/>
      <c r="SG15" s="145"/>
      <c r="SH15" s="145"/>
      <c r="SI15" s="145"/>
      <c r="SJ15" s="145"/>
      <c r="SK15" s="145"/>
      <c r="SL15" s="145"/>
      <c r="SM15" s="145"/>
      <c r="SN15" s="145"/>
      <c r="SO15" s="145"/>
      <c r="SP15" s="145"/>
      <c r="SQ15" s="145"/>
      <c r="SR15" s="145"/>
      <c r="SS15" s="145"/>
      <c r="ST15" s="145"/>
      <c r="SU15" s="145"/>
      <c r="SV15" s="145"/>
      <c r="SW15" s="145"/>
      <c r="SX15" s="145"/>
      <c r="SY15" s="145"/>
      <c r="SZ15" s="145"/>
      <c r="TA15" s="145"/>
      <c r="TB15" s="145"/>
      <c r="TC15" s="145"/>
      <c r="TD15" s="145"/>
      <c r="TE15" s="145"/>
      <c r="TF15" s="145"/>
      <c r="TG15" s="145"/>
      <c r="TH15" s="145"/>
      <c r="TI15" s="145"/>
      <c r="TJ15" s="145"/>
      <c r="TK15" s="145"/>
      <c r="TL15" s="145"/>
      <c r="TM15" s="145"/>
      <c r="TN15" s="145"/>
      <c r="TO15" s="145"/>
      <c r="TP15" s="145"/>
      <c r="TQ15" s="145"/>
      <c r="TR15" s="145"/>
      <c r="TS15" s="145"/>
      <c r="TT15" s="145"/>
      <c r="TU15" s="145"/>
      <c r="TV15" s="145"/>
      <c r="TW15" s="145"/>
      <c r="TX15" s="145"/>
      <c r="TY15" s="145"/>
      <c r="TZ15" s="145"/>
      <c r="UA15" s="145"/>
      <c r="UB15" s="145"/>
      <c r="UC15" s="145"/>
      <c r="UD15" s="145"/>
      <c r="UE15" s="145"/>
      <c r="UF15" s="145"/>
      <c r="UG15" s="145"/>
      <c r="UH15" s="145"/>
      <c r="UI15" s="145"/>
      <c r="UJ15" s="145"/>
      <c r="UK15" s="145"/>
      <c r="UL15" s="145"/>
      <c r="UM15" s="145"/>
      <c r="UN15" s="145"/>
      <c r="UO15" s="145"/>
      <c r="UP15" s="145"/>
      <c r="UQ15" s="145"/>
      <c r="UR15" s="145"/>
      <c r="US15" s="145"/>
      <c r="UT15" s="145"/>
      <c r="UU15" s="145"/>
      <c r="UV15" s="145"/>
      <c r="UW15" s="145"/>
      <c r="UX15" s="145"/>
      <c r="UY15" s="145"/>
      <c r="UZ15" s="145"/>
      <c r="VA15" s="145"/>
      <c r="VB15" s="145"/>
      <c r="VC15" s="145"/>
      <c r="VD15" s="145"/>
      <c r="VE15" s="145"/>
      <c r="VF15" s="145"/>
      <c r="VG15" s="145"/>
      <c r="VH15" s="145"/>
      <c r="VI15" s="145"/>
      <c r="VJ15" s="145"/>
      <c r="VK15" s="145"/>
      <c r="VL15" s="145"/>
      <c r="VM15" s="145"/>
      <c r="VN15" s="145"/>
      <c r="VO15" s="145"/>
      <c r="VP15" s="145"/>
      <c r="VQ15" s="145"/>
      <c r="VR15" s="145"/>
      <c r="VS15" s="145"/>
      <c r="VT15" s="145"/>
      <c r="VU15" s="145"/>
      <c r="VV15" s="145"/>
      <c r="VW15" s="145"/>
      <c r="VX15" s="145"/>
      <c r="VY15" s="145"/>
      <c r="VZ15" s="145"/>
      <c r="WA15" s="145"/>
      <c r="WB15" s="145"/>
      <c r="WC15" s="145"/>
      <c r="WD15" s="145"/>
      <c r="WE15" s="145"/>
      <c r="WF15" s="145"/>
      <c r="WG15" s="145"/>
      <c r="WH15" s="145"/>
      <c r="WI15" s="145"/>
      <c r="WJ15" s="145"/>
      <c r="WK15" s="145"/>
      <c r="WL15" s="145"/>
      <c r="WM15" s="145"/>
      <c r="WN15" s="145"/>
      <c r="WO15" s="145"/>
      <c r="WP15" s="145"/>
      <c r="WQ15" s="145"/>
      <c r="WR15" s="145"/>
      <c r="WS15" s="145"/>
      <c r="WT15" s="145"/>
      <c r="WU15" s="145"/>
      <c r="WV15" s="145"/>
      <c r="WW15" s="145"/>
      <c r="WX15" s="145"/>
      <c r="WY15" s="145"/>
      <c r="WZ15" s="145"/>
      <c r="XA15" s="145"/>
      <c r="XB15" s="145"/>
      <c r="XC15" s="145"/>
      <c r="XD15" s="145"/>
      <c r="XE15" s="145"/>
      <c r="XF15" s="145"/>
      <c r="XG15" s="145"/>
      <c r="XH15" s="145"/>
      <c r="XI15" s="145"/>
      <c r="XJ15" s="145"/>
      <c r="XK15" s="145"/>
      <c r="XL15" s="145"/>
      <c r="XM15" s="145"/>
      <c r="XN15" s="145"/>
      <c r="XO15" s="145"/>
      <c r="XP15" s="145"/>
      <c r="XQ15" s="145"/>
      <c r="XR15" s="145"/>
      <c r="XS15" s="145"/>
      <c r="XT15" s="145"/>
      <c r="XU15" s="145"/>
      <c r="XV15" s="145"/>
      <c r="XW15" s="145"/>
      <c r="XX15" s="145"/>
      <c r="XY15" s="145"/>
      <c r="XZ15" s="145"/>
      <c r="YA15" s="145"/>
      <c r="YB15" s="145"/>
      <c r="YC15" s="145"/>
      <c r="YD15" s="145"/>
      <c r="YE15" s="145"/>
      <c r="YF15" s="145"/>
      <c r="YG15" s="145"/>
      <c r="YH15" s="145"/>
      <c r="YI15" s="145"/>
      <c r="YJ15" s="145"/>
      <c r="YK15" s="145"/>
      <c r="YL15" s="145"/>
      <c r="YM15" s="145"/>
      <c r="YN15" s="145"/>
      <c r="YO15" s="145"/>
      <c r="YP15" s="145"/>
      <c r="YQ15" s="145"/>
      <c r="YR15" s="145"/>
      <c r="YS15" s="145"/>
      <c r="YT15" s="145"/>
      <c r="YU15" s="145"/>
      <c r="YV15" s="145"/>
      <c r="YW15" s="145"/>
      <c r="YX15" s="145"/>
      <c r="YY15" s="145"/>
      <c r="YZ15" s="145"/>
      <c r="ZA15" s="145"/>
      <c r="ZB15" s="145"/>
      <c r="ZC15" s="145"/>
      <c r="ZD15" s="145"/>
      <c r="ZE15" s="145"/>
      <c r="ZF15" s="145"/>
      <c r="ZG15" s="145"/>
      <c r="ZH15" s="145"/>
      <c r="ZI15" s="145"/>
      <c r="ZJ15" s="145"/>
      <c r="ZK15" s="145"/>
      <c r="ZL15" s="145"/>
      <c r="ZM15" s="145"/>
      <c r="ZN15" s="145"/>
      <c r="ZO15" s="145"/>
      <c r="ZP15" s="145"/>
      <c r="ZQ15" s="145"/>
      <c r="ZR15" s="145"/>
      <c r="ZS15" s="145"/>
      <c r="ZT15" s="145"/>
      <c r="ZU15" s="145"/>
      <c r="ZV15" s="145"/>
      <c r="ZW15" s="145"/>
      <c r="ZX15" s="145"/>
      <c r="ZY15" s="145"/>
      <c r="ZZ15" s="145"/>
      <c r="AAA15" s="145"/>
      <c r="AAB15" s="145"/>
      <c r="AAC15" s="145"/>
      <c r="AAD15" s="145"/>
      <c r="AAE15" s="145"/>
      <c r="AAF15" s="145"/>
      <c r="AAG15" s="145"/>
      <c r="AAH15" s="145"/>
      <c r="AAI15" s="145"/>
      <c r="AAJ15" s="145"/>
      <c r="AAK15" s="145"/>
      <c r="AAL15" s="145"/>
      <c r="AAM15" s="145"/>
      <c r="AAN15" s="145"/>
      <c r="AAO15" s="145"/>
      <c r="AAP15" s="145"/>
      <c r="AAQ15" s="145"/>
      <c r="AAR15" s="145"/>
      <c r="AAS15" s="145"/>
      <c r="AAT15" s="145"/>
      <c r="AAU15" s="145"/>
      <c r="AAV15" s="145"/>
      <c r="AAW15" s="145"/>
      <c r="AAX15" s="145"/>
      <c r="AAY15" s="145"/>
      <c r="AAZ15" s="145"/>
      <c r="ABA15" s="145"/>
      <c r="ABB15" s="145"/>
      <c r="ABC15" s="145"/>
      <c r="ABD15" s="145"/>
      <c r="ABE15" s="145"/>
      <c r="ABF15" s="145"/>
      <c r="ABG15" s="145"/>
      <c r="ABH15" s="145"/>
      <c r="ABI15" s="145"/>
      <c r="ABJ15" s="145"/>
      <c r="ABK15" s="145"/>
      <c r="ABL15" s="145"/>
      <c r="ABM15" s="145"/>
      <c r="ABN15" s="145"/>
      <c r="ABO15" s="145"/>
      <c r="ABP15" s="145"/>
      <c r="ABQ15" s="145"/>
      <c r="ABR15" s="145"/>
      <c r="ABS15" s="145"/>
      <c r="ABT15" s="145"/>
      <c r="ABU15" s="145"/>
      <c r="ABV15" s="145"/>
      <c r="ABW15" s="145"/>
      <c r="ABX15" s="145"/>
      <c r="ABY15" s="145"/>
      <c r="ABZ15" s="145"/>
      <c r="ACA15" s="145"/>
      <c r="ACB15" s="145"/>
      <c r="ACC15" s="145"/>
      <c r="ACD15" s="145"/>
      <c r="ACE15" s="145"/>
      <c r="ACF15" s="145"/>
      <c r="ACG15" s="145"/>
      <c r="ACH15" s="145"/>
      <c r="ACI15" s="145"/>
      <c r="ACJ15" s="145"/>
      <c r="ACK15" s="145"/>
      <c r="ACL15" s="145"/>
      <c r="ACM15" s="145"/>
      <c r="ACN15" s="145"/>
      <c r="ACO15" s="145"/>
      <c r="ACP15" s="145"/>
      <c r="ACQ15" s="145"/>
      <c r="ACR15" s="145"/>
      <c r="ACS15" s="145"/>
      <c r="ACT15" s="145"/>
      <c r="ACU15" s="145"/>
      <c r="ACV15" s="145"/>
      <c r="ACW15" s="145"/>
      <c r="ACX15" s="145"/>
      <c r="ACY15" s="145"/>
      <c r="ACZ15" s="145"/>
      <c r="ADA15" s="145"/>
      <c r="ADB15" s="145"/>
      <c r="ADC15" s="145"/>
      <c r="ADD15" s="145"/>
      <c r="ADE15" s="145"/>
      <c r="ADF15" s="145"/>
      <c r="ADG15" s="145"/>
      <c r="ADH15" s="145"/>
      <c r="ADI15" s="145"/>
      <c r="ADJ15" s="145"/>
      <c r="ADK15" s="145"/>
      <c r="ADL15" s="145"/>
      <c r="ADM15" s="145"/>
      <c r="ADN15" s="145"/>
      <c r="ADO15" s="145"/>
      <c r="ADP15" s="145"/>
      <c r="ADQ15" s="145"/>
      <c r="ADR15" s="145"/>
      <c r="ADS15" s="145"/>
      <c r="ADT15" s="145"/>
      <c r="ADU15" s="145"/>
      <c r="ADV15" s="145"/>
      <c r="ADW15" s="145"/>
      <c r="ADX15" s="145"/>
      <c r="ADY15" s="145"/>
      <c r="ADZ15" s="145"/>
      <c r="AEA15" s="145"/>
      <c r="AEB15" s="145"/>
      <c r="AEC15" s="145"/>
      <c r="AED15" s="145"/>
      <c r="AEE15" s="145"/>
      <c r="AEF15" s="145"/>
      <c r="AEG15" s="145"/>
      <c r="AEH15" s="145"/>
      <c r="AEI15" s="145"/>
      <c r="AEJ15" s="145"/>
      <c r="AEK15" s="145"/>
      <c r="AEL15" s="145"/>
      <c r="AEM15" s="145"/>
      <c r="AEN15" s="145"/>
      <c r="AEO15" s="145"/>
      <c r="AEP15" s="145"/>
      <c r="AEQ15" s="145"/>
      <c r="AER15" s="145"/>
      <c r="AES15" s="145"/>
      <c r="AET15" s="145"/>
      <c r="AEU15" s="145"/>
      <c r="AEV15" s="145"/>
      <c r="AEW15" s="145"/>
      <c r="AEX15" s="145"/>
      <c r="AEY15" s="145"/>
      <c r="AEZ15" s="145"/>
      <c r="AFA15" s="145"/>
      <c r="AFB15" s="145"/>
      <c r="AFC15" s="145"/>
      <c r="AFD15" s="145"/>
      <c r="AFE15" s="145"/>
      <c r="AFF15" s="145"/>
      <c r="AFG15" s="145"/>
      <c r="AFH15" s="145"/>
      <c r="AFI15" s="145"/>
      <c r="AFJ15" s="145"/>
      <c r="AFK15" s="145"/>
      <c r="AFL15" s="145"/>
      <c r="AFM15" s="145"/>
      <c r="AFN15" s="145"/>
      <c r="AFO15" s="145"/>
      <c r="AFP15" s="145"/>
      <c r="AFQ15" s="145"/>
      <c r="AFR15" s="145"/>
      <c r="AFS15" s="145"/>
      <c r="AFT15" s="145"/>
      <c r="AFU15" s="145"/>
      <c r="AFV15" s="145"/>
      <c r="AFW15" s="145"/>
      <c r="AFX15" s="145"/>
      <c r="AFY15" s="145"/>
      <c r="AFZ15" s="145"/>
      <c r="AGA15" s="145"/>
      <c r="AGB15" s="145"/>
      <c r="AGC15" s="145"/>
      <c r="AGD15" s="145"/>
      <c r="AGE15" s="145"/>
      <c r="AGF15" s="145"/>
      <c r="AGG15" s="145"/>
      <c r="AGH15" s="145"/>
      <c r="AGI15" s="145"/>
      <c r="AGJ15" s="145"/>
      <c r="AGK15" s="145"/>
      <c r="AGL15" s="145"/>
      <c r="AGM15" s="145"/>
      <c r="AGN15" s="145"/>
      <c r="AGO15" s="145"/>
      <c r="AGP15" s="145"/>
      <c r="AGQ15" s="145"/>
      <c r="AGR15" s="145"/>
      <c r="AGS15" s="145"/>
      <c r="AGT15" s="145"/>
      <c r="AGU15" s="145"/>
      <c r="AGV15" s="145"/>
      <c r="AGW15" s="145"/>
      <c r="AGX15" s="145"/>
      <c r="AGY15" s="145"/>
      <c r="AGZ15" s="145"/>
      <c r="AHA15" s="145"/>
      <c r="AHB15" s="145"/>
      <c r="AHC15" s="145"/>
      <c r="AHD15" s="145"/>
      <c r="AHE15" s="145"/>
      <c r="AHF15" s="145"/>
      <c r="AHG15" s="145"/>
      <c r="AHH15" s="145"/>
      <c r="AHI15" s="145"/>
      <c r="AHJ15" s="145"/>
      <c r="AHK15" s="145"/>
      <c r="AHL15" s="145"/>
      <c r="AHM15" s="145"/>
      <c r="AHN15" s="145"/>
      <c r="AHO15" s="145"/>
      <c r="AHP15" s="145"/>
      <c r="AHQ15" s="145"/>
      <c r="AHR15" s="145"/>
      <c r="AHS15" s="145"/>
      <c r="AHT15" s="145"/>
      <c r="AHU15" s="145"/>
      <c r="AHV15" s="145"/>
      <c r="AHW15" s="145"/>
      <c r="AHX15" s="145"/>
      <c r="AHY15" s="145"/>
      <c r="AHZ15" s="145"/>
      <c r="AIA15" s="145"/>
      <c r="AIB15" s="145"/>
      <c r="AIC15" s="145"/>
      <c r="AID15" s="145"/>
      <c r="AIE15" s="145"/>
      <c r="AIF15" s="145"/>
      <c r="AIG15" s="145"/>
      <c r="AIH15" s="145"/>
      <c r="AII15" s="145"/>
      <c r="AIJ15" s="145"/>
      <c r="AIK15" s="145"/>
      <c r="AIL15" s="145"/>
      <c r="AIM15" s="145"/>
      <c r="AIN15" s="145"/>
      <c r="AIO15" s="145"/>
      <c r="AIP15" s="145"/>
      <c r="AIQ15" s="145"/>
      <c r="AIR15" s="145"/>
      <c r="AIS15" s="145"/>
      <c r="AIT15" s="145"/>
      <c r="AIU15" s="145"/>
      <c r="AIV15" s="145"/>
      <c r="AIW15" s="145"/>
      <c r="AIX15" s="145"/>
      <c r="AIY15" s="145"/>
      <c r="AIZ15" s="145"/>
      <c r="AJA15" s="145"/>
      <c r="AJB15" s="145"/>
      <c r="AJC15" s="145"/>
      <c r="AJD15" s="145"/>
      <c r="AJE15" s="145"/>
      <c r="AJF15" s="145"/>
      <c r="AJG15" s="145"/>
      <c r="AJH15" s="145"/>
      <c r="AJI15" s="145"/>
      <c r="AJJ15" s="145"/>
      <c r="AJK15" s="145"/>
      <c r="AJL15" s="145"/>
      <c r="AJM15" s="145"/>
      <c r="AJN15" s="145"/>
      <c r="AJO15" s="145"/>
      <c r="AJP15" s="145"/>
      <c r="AJQ15" s="145"/>
      <c r="AJR15" s="145"/>
      <c r="AJS15" s="145"/>
      <c r="AJT15" s="145"/>
      <c r="AJU15" s="145"/>
      <c r="AJV15" s="145"/>
      <c r="AJW15" s="145"/>
      <c r="AJX15" s="145"/>
      <c r="AJY15" s="145"/>
      <c r="AJZ15" s="145"/>
      <c r="AKA15" s="145"/>
      <c r="AKB15" s="145"/>
      <c r="AKC15" s="145"/>
      <c r="AKD15" s="145"/>
      <c r="AKE15" s="145"/>
      <c r="AKF15" s="145"/>
      <c r="AKG15" s="145"/>
      <c r="AKH15" s="145"/>
      <c r="AKI15" s="145"/>
      <c r="AKJ15" s="145"/>
      <c r="AKK15" s="145"/>
      <c r="AKL15" s="145"/>
      <c r="AKM15" s="145"/>
      <c r="AKN15" s="145"/>
      <c r="AKO15" s="145"/>
      <c r="AKP15" s="145"/>
      <c r="AKQ15" s="145"/>
      <c r="AKR15" s="145"/>
      <c r="AKS15" s="145"/>
      <c r="AKT15" s="145"/>
      <c r="AKU15" s="145"/>
      <c r="AKV15" s="145"/>
      <c r="AKW15" s="145"/>
      <c r="AKX15" s="145"/>
      <c r="AKY15" s="145"/>
      <c r="AKZ15" s="145"/>
      <c r="ALA15" s="145"/>
      <c r="ALB15" s="145"/>
      <c r="ALC15" s="145"/>
      <c r="ALD15" s="145"/>
      <c r="ALE15" s="145"/>
      <c r="ALF15" s="145"/>
      <c r="ALG15" s="145"/>
      <c r="ALH15" s="145"/>
      <c r="ALI15" s="145"/>
      <c r="ALJ15" s="145"/>
      <c r="ALK15" s="145"/>
      <c r="ALL15" s="145"/>
      <c r="ALM15" s="145"/>
      <c r="ALN15" s="145"/>
      <c r="ALO15" s="145"/>
      <c r="ALP15" s="145"/>
      <c r="ALQ15" s="145"/>
      <c r="ALR15" s="145"/>
      <c r="ALS15" s="145"/>
      <c r="ALT15" s="145"/>
      <c r="ALU15" s="145"/>
      <c r="ALV15" s="145"/>
      <c r="ALW15" s="145"/>
      <c r="ALX15" s="145"/>
      <c r="ALY15" s="145"/>
      <c r="ALZ15" s="145"/>
      <c r="AMA15" s="145"/>
      <c r="AMB15" s="145"/>
      <c r="AMC15" s="145"/>
      <c r="AMD15" s="145"/>
      <c r="AME15" s="145"/>
      <c r="AMF15" s="145"/>
      <c r="AMG15" s="145"/>
      <c r="AMH15" s="145"/>
      <c r="AMI15" s="145"/>
      <c r="AMJ15" s="145"/>
      <c r="AMK15" s="145"/>
    </row>
    <row r="16" spans="1:1025" s="131" customFormat="1">
      <c r="A16" s="145" t="str">
        <f t="shared" si="0"/>
        <v>LOAN.BOM_RETURN</v>
      </c>
      <c r="B16" s="154">
        <f t="shared" si="3"/>
        <v>110012</v>
      </c>
      <c r="C16" s="134">
        <v>0</v>
      </c>
      <c r="D16" s="134">
        <v>1</v>
      </c>
      <c r="E16" s="146">
        <f t="shared" si="4"/>
        <v>100000</v>
      </c>
      <c r="F16" s="146">
        <v>10000</v>
      </c>
      <c r="G16" s="146" t="s">
        <v>34</v>
      </c>
      <c r="H16" s="146">
        <v>100000</v>
      </c>
      <c r="I16" s="158" t="s">
        <v>505</v>
      </c>
      <c r="J16" s="146">
        <f>VLOOKUP(I16,T_FSM_TYPE!$A:$B,2,0)</f>
        <v>110000</v>
      </c>
      <c r="K16" s="131" t="s">
        <v>510</v>
      </c>
      <c r="L16" s="159"/>
      <c r="M16" s="133" t="str">
        <f t="shared" si="2"/>
        <v>INSERT INTO T_FSM_ACTION VALUES(110012, 0, 1, 100000, 10000, GETDATE(), 100000, 110000, 'BOM_RETURN', '' )</v>
      </c>
      <c r="N16" s="145"/>
      <c r="O16" s="145"/>
      <c r="P16" s="145"/>
      <c r="Q16" s="145"/>
      <c r="R16" s="145"/>
      <c r="S16" s="145"/>
      <c r="T16" s="145"/>
      <c r="U16" s="145"/>
      <c r="V16" s="145"/>
      <c r="W16" s="145"/>
      <c r="X16" s="145"/>
      <c r="Y16" s="145"/>
      <c r="Z16" s="145"/>
      <c r="AA16" s="145"/>
      <c r="AB16" s="145"/>
      <c r="AC16" s="145"/>
      <c r="AD16" s="145"/>
      <c r="AE16" s="145"/>
      <c r="AF16" s="145"/>
      <c r="AG16" s="145"/>
      <c r="AH16" s="145"/>
      <c r="AI16" s="145"/>
      <c r="AJ16" s="145"/>
      <c r="AK16" s="145"/>
      <c r="AL16" s="145"/>
      <c r="AM16" s="145"/>
      <c r="AN16" s="145"/>
      <c r="AO16" s="145"/>
      <c r="AP16" s="145"/>
      <c r="AQ16" s="145"/>
      <c r="AR16" s="145"/>
      <c r="AS16" s="145"/>
      <c r="AT16" s="145"/>
      <c r="AU16" s="145"/>
      <c r="AV16" s="145"/>
      <c r="AW16" s="145"/>
      <c r="AX16" s="145"/>
      <c r="AY16" s="145"/>
      <c r="AZ16" s="145"/>
      <c r="BA16" s="145"/>
      <c r="BB16" s="145"/>
      <c r="BC16" s="145"/>
      <c r="BD16" s="145"/>
      <c r="BE16" s="145"/>
      <c r="BF16" s="145"/>
      <c r="BG16" s="145"/>
      <c r="BH16" s="145"/>
      <c r="BI16" s="145"/>
      <c r="BJ16" s="145"/>
      <c r="BK16" s="145"/>
      <c r="BL16" s="145"/>
      <c r="BM16" s="145"/>
      <c r="BN16" s="145"/>
      <c r="BO16" s="145"/>
      <c r="BP16" s="145"/>
      <c r="BQ16" s="145"/>
      <c r="BR16" s="145"/>
      <c r="BS16" s="145"/>
      <c r="BT16" s="145"/>
      <c r="BU16" s="145"/>
      <c r="BV16" s="145"/>
      <c r="BW16" s="145"/>
      <c r="BX16" s="145"/>
      <c r="BY16" s="145"/>
      <c r="BZ16" s="145"/>
      <c r="CA16" s="145"/>
      <c r="CB16" s="145"/>
      <c r="CC16" s="145"/>
      <c r="CD16" s="145"/>
      <c r="CE16" s="145"/>
      <c r="CF16" s="145"/>
      <c r="CG16" s="145"/>
      <c r="CH16" s="145"/>
      <c r="CI16" s="145"/>
      <c r="CJ16" s="145"/>
      <c r="CK16" s="145"/>
      <c r="CL16" s="145"/>
      <c r="CM16" s="145"/>
      <c r="CN16" s="145"/>
      <c r="CO16" s="145"/>
      <c r="CP16" s="145"/>
      <c r="CQ16" s="145"/>
      <c r="CR16" s="145"/>
      <c r="CS16" s="145"/>
      <c r="CT16" s="145"/>
      <c r="CU16" s="145"/>
      <c r="CV16" s="145"/>
      <c r="CW16" s="145"/>
      <c r="CX16" s="145"/>
      <c r="CY16" s="145"/>
      <c r="CZ16" s="145"/>
      <c r="DA16" s="145"/>
      <c r="DB16" s="145"/>
      <c r="DC16" s="145"/>
      <c r="DD16" s="145"/>
      <c r="DE16" s="145"/>
      <c r="DF16" s="145"/>
      <c r="DG16" s="145"/>
      <c r="DH16" s="145"/>
      <c r="DI16" s="145"/>
      <c r="DJ16" s="145"/>
      <c r="DK16" s="145"/>
      <c r="DL16" s="145"/>
      <c r="DM16" s="145"/>
      <c r="DN16" s="145"/>
      <c r="DO16" s="145"/>
      <c r="DP16" s="145"/>
      <c r="DQ16" s="145"/>
      <c r="DR16" s="145"/>
      <c r="DS16" s="145"/>
      <c r="DT16" s="145"/>
      <c r="DU16" s="145"/>
      <c r="DV16" s="145"/>
      <c r="DW16" s="145"/>
      <c r="DX16" s="145"/>
      <c r="DY16" s="145"/>
      <c r="DZ16" s="145"/>
      <c r="EA16" s="145"/>
      <c r="EB16" s="145"/>
      <c r="EC16" s="145"/>
      <c r="ED16" s="145"/>
      <c r="EE16" s="145"/>
      <c r="EF16" s="145"/>
      <c r="EG16" s="145"/>
      <c r="EH16" s="145"/>
      <c r="EI16" s="145"/>
      <c r="EJ16" s="145"/>
      <c r="EK16" s="145"/>
      <c r="EL16" s="145"/>
      <c r="EM16" s="145"/>
      <c r="EN16" s="145"/>
      <c r="EO16" s="145"/>
      <c r="EP16" s="145"/>
      <c r="EQ16" s="145"/>
      <c r="ER16" s="145"/>
      <c r="ES16" s="145"/>
      <c r="ET16" s="145"/>
      <c r="EU16" s="145"/>
      <c r="EV16" s="145"/>
      <c r="EW16" s="145"/>
      <c r="EX16" s="145"/>
      <c r="EY16" s="145"/>
      <c r="EZ16" s="145"/>
      <c r="FA16" s="145"/>
      <c r="FB16" s="145"/>
      <c r="FC16" s="145"/>
      <c r="FD16" s="145"/>
      <c r="FE16" s="145"/>
      <c r="FF16" s="145"/>
      <c r="FG16" s="145"/>
      <c r="FH16" s="145"/>
      <c r="FI16" s="145"/>
      <c r="FJ16" s="145"/>
      <c r="FK16" s="145"/>
      <c r="FL16" s="145"/>
      <c r="FM16" s="145"/>
      <c r="FN16" s="145"/>
      <c r="FO16" s="145"/>
      <c r="FP16" s="145"/>
      <c r="FQ16" s="145"/>
      <c r="FR16" s="145"/>
      <c r="FS16" s="145"/>
      <c r="FT16" s="145"/>
      <c r="FU16" s="145"/>
      <c r="FV16" s="145"/>
      <c r="FW16" s="145"/>
      <c r="FX16" s="145"/>
      <c r="FY16" s="145"/>
      <c r="FZ16" s="145"/>
      <c r="GA16" s="145"/>
      <c r="GB16" s="145"/>
      <c r="GC16" s="145"/>
      <c r="GD16" s="145"/>
      <c r="GE16" s="145"/>
      <c r="GF16" s="145"/>
      <c r="GG16" s="145"/>
      <c r="GH16" s="145"/>
      <c r="GI16" s="145"/>
      <c r="GJ16" s="145"/>
      <c r="GK16" s="145"/>
      <c r="GL16" s="145"/>
      <c r="GM16" s="145"/>
      <c r="GN16" s="145"/>
      <c r="GO16" s="145"/>
      <c r="GP16" s="145"/>
      <c r="GQ16" s="145"/>
      <c r="GR16" s="145"/>
      <c r="GS16" s="145"/>
      <c r="GT16" s="145"/>
      <c r="GU16" s="145"/>
      <c r="GV16" s="145"/>
      <c r="GW16" s="145"/>
      <c r="GX16" s="145"/>
      <c r="GY16" s="145"/>
      <c r="GZ16" s="145"/>
      <c r="HA16" s="145"/>
      <c r="HB16" s="145"/>
      <c r="HC16" s="145"/>
      <c r="HD16" s="145"/>
      <c r="HE16" s="145"/>
      <c r="HF16" s="145"/>
      <c r="HG16" s="145"/>
      <c r="HH16" s="145"/>
      <c r="HI16" s="145"/>
      <c r="HJ16" s="145"/>
      <c r="HK16" s="145"/>
      <c r="HL16" s="145"/>
      <c r="HM16" s="145"/>
      <c r="HN16" s="145"/>
      <c r="HO16" s="145"/>
      <c r="HP16" s="145"/>
      <c r="HQ16" s="145"/>
      <c r="HR16" s="145"/>
      <c r="HS16" s="145"/>
      <c r="HT16" s="145"/>
      <c r="HU16" s="145"/>
      <c r="HV16" s="145"/>
      <c r="HW16" s="145"/>
      <c r="HX16" s="145"/>
      <c r="HY16" s="145"/>
      <c r="HZ16" s="145"/>
      <c r="IA16" s="145"/>
      <c r="IB16" s="145"/>
      <c r="IC16" s="145"/>
      <c r="ID16" s="145"/>
      <c r="IE16" s="145"/>
      <c r="IF16" s="145"/>
      <c r="IG16" s="145"/>
      <c r="IH16" s="145"/>
      <c r="II16" s="145"/>
      <c r="IJ16" s="145"/>
      <c r="IK16" s="145"/>
      <c r="IL16" s="145"/>
      <c r="IM16" s="145"/>
      <c r="IN16" s="145"/>
      <c r="IO16" s="145"/>
      <c r="IP16" s="145"/>
      <c r="IQ16" s="145"/>
      <c r="IR16" s="145"/>
      <c r="IS16" s="145"/>
      <c r="IT16" s="145"/>
      <c r="IU16" s="145"/>
      <c r="IV16" s="145"/>
      <c r="IW16" s="145"/>
      <c r="IX16" s="145"/>
      <c r="IY16" s="145"/>
      <c r="IZ16" s="145"/>
      <c r="JA16" s="145"/>
      <c r="JB16" s="145"/>
      <c r="JC16" s="145"/>
      <c r="JD16" s="145"/>
      <c r="JE16" s="145"/>
      <c r="JF16" s="145"/>
      <c r="JG16" s="145"/>
      <c r="JH16" s="145"/>
      <c r="JI16" s="145"/>
      <c r="JJ16" s="145"/>
      <c r="JK16" s="145"/>
      <c r="JL16" s="145"/>
      <c r="JM16" s="145"/>
      <c r="JN16" s="145"/>
      <c r="JO16" s="145"/>
      <c r="JP16" s="145"/>
      <c r="JQ16" s="145"/>
      <c r="JR16" s="145"/>
      <c r="JS16" s="145"/>
      <c r="JT16" s="145"/>
      <c r="JU16" s="145"/>
      <c r="JV16" s="145"/>
      <c r="JW16" s="145"/>
      <c r="JX16" s="145"/>
      <c r="JY16" s="145"/>
      <c r="JZ16" s="145"/>
      <c r="KA16" s="145"/>
      <c r="KB16" s="145"/>
      <c r="KC16" s="145"/>
      <c r="KD16" s="145"/>
      <c r="KE16" s="145"/>
      <c r="KF16" s="145"/>
      <c r="KG16" s="145"/>
      <c r="KH16" s="145"/>
      <c r="KI16" s="145"/>
      <c r="KJ16" s="145"/>
      <c r="KK16" s="145"/>
      <c r="KL16" s="145"/>
      <c r="KM16" s="145"/>
      <c r="KN16" s="145"/>
      <c r="KO16" s="145"/>
      <c r="KP16" s="145"/>
      <c r="KQ16" s="145"/>
      <c r="KR16" s="145"/>
      <c r="KS16" s="145"/>
      <c r="KT16" s="145"/>
      <c r="KU16" s="145"/>
      <c r="KV16" s="145"/>
      <c r="KW16" s="145"/>
      <c r="KX16" s="145"/>
      <c r="KY16" s="145"/>
      <c r="KZ16" s="145"/>
      <c r="LA16" s="145"/>
      <c r="LB16" s="145"/>
      <c r="LC16" s="145"/>
      <c r="LD16" s="145"/>
      <c r="LE16" s="145"/>
      <c r="LF16" s="145"/>
      <c r="LG16" s="145"/>
      <c r="LH16" s="145"/>
      <c r="LI16" s="145"/>
      <c r="LJ16" s="145"/>
      <c r="LK16" s="145"/>
      <c r="LL16" s="145"/>
      <c r="LM16" s="145"/>
      <c r="LN16" s="145"/>
      <c r="LO16" s="145"/>
      <c r="LP16" s="145"/>
      <c r="LQ16" s="145"/>
      <c r="LR16" s="145"/>
      <c r="LS16" s="145"/>
      <c r="LT16" s="145"/>
      <c r="LU16" s="145"/>
      <c r="LV16" s="145"/>
      <c r="LW16" s="145"/>
      <c r="LX16" s="145"/>
      <c r="LY16" s="145"/>
      <c r="LZ16" s="145"/>
      <c r="MA16" s="145"/>
      <c r="MB16" s="145"/>
      <c r="MC16" s="145"/>
      <c r="MD16" s="145"/>
      <c r="ME16" s="145"/>
      <c r="MF16" s="145"/>
      <c r="MG16" s="145"/>
      <c r="MH16" s="145"/>
      <c r="MI16" s="145"/>
      <c r="MJ16" s="145"/>
      <c r="MK16" s="145"/>
      <c r="ML16" s="145"/>
      <c r="MM16" s="145"/>
      <c r="MN16" s="145"/>
      <c r="MO16" s="145"/>
      <c r="MP16" s="145"/>
      <c r="MQ16" s="145"/>
      <c r="MR16" s="145"/>
      <c r="MS16" s="145"/>
      <c r="MT16" s="145"/>
      <c r="MU16" s="145"/>
      <c r="MV16" s="145"/>
      <c r="MW16" s="145"/>
      <c r="MX16" s="145"/>
      <c r="MY16" s="145"/>
      <c r="MZ16" s="145"/>
      <c r="NA16" s="145"/>
      <c r="NB16" s="145"/>
      <c r="NC16" s="145"/>
      <c r="ND16" s="145"/>
      <c r="NE16" s="145"/>
      <c r="NF16" s="145"/>
      <c r="NG16" s="145"/>
      <c r="NH16" s="145"/>
      <c r="NI16" s="145"/>
      <c r="NJ16" s="145"/>
      <c r="NK16" s="145"/>
      <c r="NL16" s="145"/>
      <c r="NM16" s="145"/>
      <c r="NN16" s="145"/>
      <c r="NO16" s="145"/>
      <c r="NP16" s="145"/>
      <c r="NQ16" s="145"/>
      <c r="NR16" s="145"/>
      <c r="NS16" s="145"/>
      <c r="NT16" s="145"/>
      <c r="NU16" s="145"/>
      <c r="NV16" s="145"/>
      <c r="NW16" s="145"/>
      <c r="NX16" s="145"/>
      <c r="NY16" s="145"/>
      <c r="NZ16" s="145"/>
      <c r="OA16" s="145"/>
      <c r="OB16" s="145"/>
      <c r="OC16" s="145"/>
      <c r="OD16" s="145"/>
      <c r="OE16" s="145"/>
      <c r="OF16" s="145"/>
      <c r="OG16" s="145"/>
      <c r="OH16" s="145"/>
      <c r="OI16" s="145"/>
      <c r="OJ16" s="145"/>
      <c r="OK16" s="145"/>
      <c r="OL16" s="145"/>
      <c r="OM16" s="145"/>
      <c r="ON16" s="145"/>
      <c r="OO16" s="145"/>
      <c r="OP16" s="145"/>
      <c r="OQ16" s="145"/>
      <c r="OR16" s="145"/>
      <c r="OS16" s="145"/>
      <c r="OT16" s="145"/>
      <c r="OU16" s="145"/>
      <c r="OV16" s="145"/>
      <c r="OW16" s="145"/>
      <c r="OX16" s="145"/>
      <c r="OY16" s="145"/>
      <c r="OZ16" s="145"/>
      <c r="PA16" s="145"/>
      <c r="PB16" s="145"/>
      <c r="PC16" s="145"/>
      <c r="PD16" s="145"/>
      <c r="PE16" s="145"/>
      <c r="PF16" s="145"/>
      <c r="PG16" s="145"/>
      <c r="PH16" s="145"/>
      <c r="PI16" s="145"/>
      <c r="PJ16" s="145"/>
      <c r="PK16" s="145"/>
      <c r="PL16" s="145"/>
      <c r="PM16" s="145"/>
      <c r="PN16" s="145"/>
      <c r="PO16" s="145"/>
      <c r="PP16" s="145"/>
      <c r="PQ16" s="145"/>
      <c r="PR16" s="145"/>
      <c r="PS16" s="145"/>
      <c r="PT16" s="145"/>
      <c r="PU16" s="145"/>
      <c r="PV16" s="145"/>
      <c r="PW16" s="145"/>
      <c r="PX16" s="145"/>
      <c r="PY16" s="145"/>
      <c r="PZ16" s="145"/>
      <c r="QA16" s="145"/>
      <c r="QB16" s="145"/>
      <c r="QC16" s="145"/>
      <c r="QD16" s="145"/>
      <c r="QE16" s="145"/>
      <c r="QF16" s="145"/>
      <c r="QG16" s="145"/>
      <c r="QH16" s="145"/>
      <c r="QI16" s="145"/>
      <c r="QJ16" s="145"/>
      <c r="QK16" s="145"/>
      <c r="QL16" s="145"/>
      <c r="QM16" s="145"/>
      <c r="QN16" s="145"/>
      <c r="QO16" s="145"/>
      <c r="QP16" s="145"/>
      <c r="QQ16" s="145"/>
      <c r="QR16" s="145"/>
      <c r="QS16" s="145"/>
      <c r="QT16" s="145"/>
      <c r="QU16" s="145"/>
      <c r="QV16" s="145"/>
      <c r="QW16" s="145"/>
      <c r="QX16" s="145"/>
      <c r="QY16" s="145"/>
      <c r="QZ16" s="145"/>
      <c r="RA16" s="145"/>
      <c r="RB16" s="145"/>
      <c r="RC16" s="145"/>
      <c r="RD16" s="145"/>
      <c r="RE16" s="145"/>
      <c r="RF16" s="145"/>
      <c r="RG16" s="145"/>
      <c r="RH16" s="145"/>
      <c r="RI16" s="145"/>
      <c r="RJ16" s="145"/>
      <c r="RK16" s="145"/>
      <c r="RL16" s="145"/>
      <c r="RM16" s="145"/>
      <c r="RN16" s="145"/>
      <c r="RO16" s="145"/>
      <c r="RP16" s="145"/>
      <c r="RQ16" s="145"/>
      <c r="RR16" s="145"/>
      <c r="RS16" s="145"/>
      <c r="RT16" s="145"/>
      <c r="RU16" s="145"/>
      <c r="RV16" s="145"/>
      <c r="RW16" s="145"/>
      <c r="RX16" s="145"/>
      <c r="RY16" s="145"/>
      <c r="RZ16" s="145"/>
      <c r="SA16" s="145"/>
      <c r="SB16" s="145"/>
      <c r="SC16" s="145"/>
      <c r="SD16" s="145"/>
      <c r="SE16" s="145"/>
      <c r="SF16" s="145"/>
      <c r="SG16" s="145"/>
      <c r="SH16" s="145"/>
      <c r="SI16" s="145"/>
      <c r="SJ16" s="145"/>
      <c r="SK16" s="145"/>
      <c r="SL16" s="145"/>
      <c r="SM16" s="145"/>
      <c r="SN16" s="145"/>
      <c r="SO16" s="145"/>
      <c r="SP16" s="145"/>
      <c r="SQ16" s="145"/>
      <c r="SR16" s="145"/>
      <c r="SS16" s="145"/>
      <c r="ST16" s="145"/>
      <c r="SU16" s="145"/>
      <c r="SV16" s="145"/>
      <c r="SW16" s="145"/>
      <c r="SX16" s="145"/>
      <c r="SY16" s="145"/>
      <c r="SZ16" s="145"/>
      <c r="TA16" s="145"/>
      <c r="TB16" s="145"/>
      <c r="TC16" s="145"/>
      <c r="TD16" s="145"/>
      <c r="TE16" s="145"/>
      <c r="TF16" s="145"/>
      <c r="TG16" s="145"/>
      <c r="TH16" s="145"/>
      <c r="TI16" s="145"/>
      <c r="TJ16" s="145"/>
      <c r="TK16" s="145"/>
      <c r="TL16" s="145"/>
      <c r="TM16" s="145"/>
      <c r="TN16" s="145"/>
      <c r="TO16" s="145"/>
      <c r="TP16" s="145"/>
      <c r="TQ16" s="145"/>
      <c r="TR16" s="145"/>
      <c r="TS16" s="145"/>
      <c r="TT16" s="145"/>
      <c r="TU16" s="145"/>
      <c r="TV16" s="145"/>
      <c r="TW16" s="145"/>
      <c r="TX16" s="145"/>
      <c r="TY16" s="145"/>
      <c r="TZ16" s="145"/>
      <c r="UA16" s="145"/>
      <c r="UB16" s="145"/>
      <c r="UC16" s="145"/>
      <c r="UD16" s="145"/>
      <c r="UE16" s="145"/>
      <c r="UF16" s="145"/>
      <c r="UG16" s="145"/>
      <c r="UH16" s="145"/>
      <c r="UI16" s="145"/>
      <c r="UJ16" s="145"/>
      <c r="UK16" s="145"/>
      <c r="UL16" s="145"/>
      <c r="UM16" s="145"/>
      <c r="UN16" s="145"/>
      <c r="UO16" s="145"/>
      <c r="UP16" s="145"/>
      <c r="UQ16" s="145"/>
      <c r="UR16" s="145"/>
      <c r="US16" s="145"/>
      <c r="UT16" s="145"/>
      <c r="UU16" s="145"/>
      <c r="UV16" s="145"/>
      <c r="UW16" s="145"/>
      <c r="UX16" s="145"/>
      <c r="UY16" s="145"/>
      <c r="UZ16" s="145"/>
      <c r="VA16" s="145"/>
      <c r="VB16" s="145"/>
      <c r="VC16" s="145"/>
      <c r="VD16" s="145"/>
      <c r="VE16" s="145"/>
      <c r="VF16" s="145"/>
      <c r="VG16" s="145"/>
      <c r="VH16" s="145"/>
      <c r="VI16" s="145"/>
      <c r="VJ16" s="145"/>
      <c r="VK16" s="145"/>
      <c r="VL16" s="145"/>
      <c r="VM16" s="145"/>
      <c r="VN16" s="145"/>
      <c r="VO16" s="145"/>
      <c r="VP16" s="145"/>
      <c r="VQ16" s="145"/>
      <c r="VR16" s="145"/>
      <c r="VS16" s="145"/>
      <c r="VT16" s="145"/>
      <c r="VU16" s="145"/>
      <c r="VV16" s="145"/>
      <c r="VW16" s="145"/>
      <c r="VX16" s="145"/>
      <c r="VY16" s="145"/>
      <c r="VZ16" s="145"/>
      <c r="WA16" s="145"/>
      <c r="WB16" s="145"/>
      <c r="WC16" s="145"/>
      <c r="WD16" s="145"/>
      <c r="WE16" s="145"/>
      <c r="WF16" s="145"/>
      <c r="WG16" s="145"/>
      <c r="WH16" s="145"/>
      <c r="WI16" s="145"/>
      <c r="WJ16" s="145"/>
      <c r="WK16" s="145"/>
      <c r="WL16" s="145"/>
      <c r="WM16" s="145"/>
      <c r="WN16" s="145"/>
      <c r="WO16" s="145"/>
      <c r="WP16" s="145"/>
      <c r="WQ16" s="145"/>
      <c r="WR16" s="145"/>
      <c r="WS16" s="145"/>
      <c r="WT16" s="145"/>
      <c r="WU16" s="145"/>
      <c r="WV16" s="145"/>
      <c r="WW16" s="145"/>
      <c r="WX16" s="145"/>
      <c r="WY16" s="145"/>
      <c r="WZ16" s="145"/>
      <c r="XA16" s="145"/>
      <c r="XB16" s="145"/>
      <c r="XC16" s="145"/>
      <c r="XD16" s="145"/>
      <c r="XE16" s="145"/>
      <c r="XF16" s="145"/>
      <c r="XG16" s="145"/>
      <c r="XH16" s="145"/>
      <c r="XI16" s="145"/>
      <c r="XJ16" s="145"/>
      <c r="XK16" s="145"/>
      <c r="XL16" s="145"/>
      <c r="XM16" s="145"/>
      <c r="XN16" s="145"/>
      <c r="XO16" s="145"/>
      <c r="XP16" s="145"/>
      <c r="XQ16" s="145"/>
      <c r="XR16" s="145"/>
      <c r="XS16" s="145"/>
      <c r="XT16" s="145"/>
      <c r="XU16" s="145"/>
      <c r="XV16" s="145"/>
      <c r="XW16" s="145"/>
      <c r="XX16" s="145"/>
      <c r="XY16" s="145"/>
      <c r="XZ16" s="145"/>
      <c r="YA16" s="145"/>
      <c r="YB16" s="145"/>
      <c r="YC16" s="145"/>
      <c r="YD16" s="145"/>
      <c r="YE16" s="145"/>
      <c r="YF16" s="145"/>
      <c r="YG16" s="145"/>
      <c r="YH16" s="145"/>
      <c r="YI16" s="145"/>
      <c r="YJ16" s="145"/>
      <c r="YK16" s="145"/>
      <c r="YL16" s="145"/>
      <c r="YM16" s="145"/>
      <c r="YN16" s="145"/>
      <c r="YO16" s="145"/>
      <c r="YP16" s="145"/>
      <c r="YQ16" s="145"/>
      <c r="YR16" s="145"/>
      <c r="YS16" s="145"/>
      <c r="YT16" s="145"/>
      <c r="YU16" s="145"/>
      <c r="YV16" s="145"/>
      <c r="YW16" s="145"/>
      <c r="YX16" s="145"/>
      <c r="YY16" s="145"/>
      <c r="YZ16" s="145"/>
      <c r="ZA16" s="145"/>
      <c r="ZB16" s="145"/>
      <c r="ZC16" s="145"/>
      <c r="ZD16" s="145"/>
      <c r="ZE16" s="145"/>
      <c r="ZF16" s="145"/>
      <c r="ZG16" s="145"/>
      <c r="ZH16" s="145"/>
      <c r="ZI16" s="145"/>
      <c r="ZJ16" s="145"/>
      <c r="ZK16" s="145"/>
      <c r="ZL16" s="145"/>
      <c r="ZM16" s="145"/>
      <c r="ZN16" s="145"/>
      <c r="ZO16" s="145"/>
      <c r="ZP16" s="145"/>
      <c r="ZQ16" s="145"/>
      <c r="ZR16" s="145"/>
      <c r="ZS16" s="145"/>
      <c r="ZT16" s="145"/>
      <c r="ZU16" s="145"/>
      <c r="ZV16" s="145"/>
      <c r="ZW16" s="145"/>
      <c r="ZX16" s="145"/>
      <c r="ZY16" s="145"/>
      <c r="ZZ16" s="145"/>
      <c r="AAA16" s="145"/>
      <c r="AAB16" s="145"/>
      <c r="AAC16" s="145"/>
      <c r="AAD16" s="145"/>
      <c r="AAE16" s="145"/>
      <c r="AAF16" s="145"/>
      <c r="AAG16" s="145"/>
      <c r="AAH16" s="145"/>
      <c r="AAI16" s="145"/>
      <c r="AAJ16" s="145"/>
      <c r="AAK16" s="145"/>
      <c r="AAL16" s="145"/>
      <c r="AAM16" s="145"/>
      <c r="AAN16" s="145"/>
      <c r="AAO16" s="145"/>
      <c r="AAP16" s="145"/>
      <c r="AAQ16" s="145"/>
      <c r="AAR16" s="145"/>
      <c r="AAS16" s="145"/>
      <c r="AAT16" s="145"/>
      <c r="AAU16" s="145"/>
      <c r="AAV16" s="145"/>
      <c r="AAW16" s="145"/>
      <c r="AAX16" s="145"/>
      <c r="AAY16" s="145"/>
      <c r="AAZ16" s="145"/>
      <c r="ABA16" s="145"/>
      <c r="ABB16" s="145"/>
      <c r="ABC16" s="145"/>
      <c r="ABD16" s="145"/>
      <c r="ABE16" s="145"/>
      <c r="ABF16" s="145"/>
      <c r="ABG16" s="145"/>
      <c r="ABH16" s="145"/>
      <c r="ABI16" s="145"/>
      <c r="ABJ16" s="145"/>
      <c r="ABK16" s="145"/>
      <c r="ABL16" s="145"/>
      <c r="ABM16" s="145"/>
      <c r="ABN16" s="145"/>
      <c r="ABO16" s="145"/>
      <c r="ABP16" s="145"/>
      <c r="ABQ16" s="145"/>
      <c r="ABR16" s="145"/>
      <c r="ABS16" s="145"/>
      <c r="ABT16" s="145"/>
      <c r="ABU16" s="145"/>
      <c r="ABV16" s="145"/>
      <c r="ABW16" s="145"/>
      <c r="ABX16" s="145"/>
      <c r="ABY16" s="145"/>
      <c r="ABZ16" s="145"/>
      <c r="ACA16" s="145"/>
      <c r="ACB16" s="145"/>
      <c r="ACC16" s="145"/>
      <c r="ACD16" s="145"/>
      <c r="ACE16" s="145"/>
      <c r="ACF16" s="145"/>
      <c r="ACG16" s="145"/>
      <c r="ACH16" s="145"/>
      <c r="ACI16" s="145"/>
      <c r="ACJ16" s="145"/>
      <c r="ACK16" s="145"/>
      <c r="ACL16" s="145"/>
      <c r="ACM16" s="145"/>
      <c r="ACN16" s="145"/>
      <c r="ACO16" s="145"/>
      <c r="ACP16" s="145"/>
      <c r="ACQ16" s="145"/>
      <c r="ACR16" s="145"/>
      <c r="ACS16" s="145"/>
      <c r="ACT16" s="145"/>
      <c r="ACU16" s="145"/>
      <c r="ACV16" s="145"/>
      <c r="ACW16" s="145"/>
      <c r="ACX16" s="145"/>
      <c r="ACY16" s="145"/>
      <c r="ACZ16" s="145"/>
      <c r="ADA16" s="145"/>
      <c r="ADB16" s="145"/>
      <c r="ADC16" s="145"/>
      <c r="ADD16" s="145"/>
      <c r="ADE16" s="145"/>
      <c r="ADF16" s="145"/>
      <c r="ADG16" s="145"/>
      <c r="ADH16" s="145"/>
      <c r="ADI16" s="145"/>
      <c r="ADJ16" s="145"/>
      <c r="ADK16" s="145"/>
      <c r="ADL16" s="145"/>
      <c r="ADM16" s="145"/>
      <c r="ADN16" s="145"/>
      <c r="ADO16" s="145"/>
      <c r="ADP16" s="145"/>
      <c r="ADQ16" s="145"/>
      <c r="ADR16" s="145"/>
      <c r="ADS16" s="145"/>
      <c r="ADT16" s="145"/>
      <c r="ADU16" s="145"/>
      <c r="ADV16" s="145"/>
      <c r="ADW16" s="145"/>
      <c r="ADX16" s="145"/>
      <c r="ADY16" s="145"/>
      <c r="ADZ16" s="145"/>
      <c r="AEA16" s="145"/>
      <c r="AEB16" s="145"/>
      <c r="AEC16" s="145"/>
      <c r="AED16" s="145"/>
      <c r="AEE16" s="145"/>
      <c r="AEF16" s="145"/>
      <c r="AEG16" s="145"/>
      <c r="AEH16" s="145"/>
      <c r="AEI16" s="145"/>
      <c r="AEJ16" s="145"/>
      <c r="AEK16" s="145"/>
      <c r="AEL16" s="145"/>
      <c r="AEM16" s="145"/>
      <c r="AEN16" s="145"/>
      <c r="AEO16" s="145"/>
      <c r="AEP16" s="145"/>
      <c r="AEQ16" s="145"/>
      <c r="AER16" s="145"/>
      <c r="AES16" s="145"/>
      <c r="AET16" s="145"/>
      <c r="AEU16" s="145"/>
      <c r="AEV16" s="145"/>
      <c r="AEW16" s="145"/>
      <c r="AEX16" s="145"/>
      <c r="AEY16" s="145"/>
      <c r="AEZ16" s="145"/>
      <c r="AFA16" s="145"/>
      <c r="AFB16" s="145"/>
      <c r="AFC16" s="145"/>
      <c r="AFD16" s="145"/>
      <c r="AFE16" s="145"/>
      <c r="AFF16" s="145"/>
      <c r="AFG16" s="145"/>
      <c r="AFH16" s="145"/>
      <c r="AFI16" s="145"/>
      <c r="AFJ16" s="145"/>
      <c r="AFK16" s="145"/>
      <c r="AFL16" s="145"/>
      <c r="AFM16" s="145"/>
      <c r="AFN16" s="145"/>
      <c r="AFO16" s="145"/>
      <c r="AFP16" s="145"/>
      <c r="AFQ16" s="145"/>
      <c r="AFR16" s="145"/>
      <c r="AFS16" s="145"/>
      <c r="AFT16" s="145"/>
      <c r="AFU16" s="145"/>
      <c r="AFV16" s="145"/>
      <c r="AFW16" s="145"/>
      <c r="AFX16" s="145"/>
      <c r="AFY16" s="145"/>
      <c r="AFZ16" s="145"/>
      <c r="AGA16" s="145"/>
      <c r="AGB16" s="145"/>
      <c r="AGC16" s="145"/>
      <c r="AGD16" s="145"/>
      <c r="AGE16" s="145"/>
      <c r="AGF16" s="145"/>
      <c r="AGG16" s="145"/>
      <c r="AGH16" s="145"/>
      <c r="AGI16" s="145"/>
      <c r="AGJ16" s="145"/>
      <c r="AGK16" s="145"/>
      <c r="AGL16" s="145"/>
      <c r="AGM16" s="145"/>
      <c r="AGN16" s="145"/>
      <c r="AGO16" s="145"/>
      <c r="AGP16" s="145"/>
      <c r="AGQ16" s="145"/>
      <c r="AGR16" s="145"/>
      <c r="AGS16" s="145"/>
      <c r="AGT16" s="145"/>
      <c r="AGU16" s="145"/>
      <c r="AGV16" s="145"/>
      <c r="AGW16" s="145"/>
      <c r="AGX16" s="145"/>
      <c r="AGY16" s="145"/>
      <c r="AGZ16" s="145"/>
      <c r="AHA16" s="145"/>
      <c r="AHB16" s="145"/>
      <c r="AHC16" s="145"/>
      <c r="AHD16" s="145"/>
      <c r="AHE16" s="145"/>
      <c r="AHF16" s="145"/>
      <c r="AHG16" s="145"/>
      <c r="AHH16" s="145"/>
      <c r="AHI16" s="145"/>
      <c r="AHJ16" s="145"/>
      <c r="AHK16" s="145"/>
      <c r="AHL16" s="145"/>
      <c r="AHM16" s="145"/>
      <c r="AHN16" s="145"/>
      <c r="AHO16" s="145"/>
      <c r="AHP16" s="145"/>
      <c r="AHQ16" s="145"/>
      <c r="AHR16" s="145"/>
      <c r="AHS16" s="145"/>
      <c r="AHT16" s="145"/>
      <c r="AHU16" s="145"/>
      <c r="AHV16" s="145"/>
      <c r="AHW16" s="145"/>
      <c r="AHX16" s="145"/>
      <c r="AHY16" s="145"/>
      <c r="AHZ16" s="145"/>
      <c r="AIA16" s="145"/>
      <c r="AIB16" s="145"/>
      <c r="AIC16" s="145"/>
      <c r="AID16" s="145"/>
      <c r="AIE16" s="145"/>
      <c r="AIF16" s="145"/>
      <c r="AIG16" s="145"/>
      <c r="AIH16" s="145"/>
      <c r="AII16" s="145"/>
      <c r="AIJ16" s="145"/>
      <c r="AIK16" s="145"/>
      <c r="AIL16" s="145"/>
      <c r="AIM16" s="145"/>
      <c r="AIN16" s="145"/>
      <c r="AIO16" s="145"/>
      <c r="AIP16" s="145"/>
      <c r="AIQ16" s="145"/>
      <c r="AIR16" s="145"/>
      <c r="AIS16" s="145"/>
      <c r="AIT16" s="145"/>
      <c r="AIU16" s="145"/>
      <c r="AIV16" s="145"/>
      <c r="AIW16" s="145"/>
      <c r="AIX16" s="145"/>
      <c r="AIY16" s="145"/>
      <c r="AIZ16" s="145"/>
      <c r="AJA16" s="145"/>
      <c r="AJB16" s="145"/>
      <c r="AJC16" s="145"/>
      <c r="AJD16" s="145"/>
      <c r="AJE16" s="145"/>
      <c r="AJF16" s="145"/>
      <c r="AJG16" s="145"/>
      <c r="AJH16" s="145"/>
      <c r="AJI16" s="145"/>
      <c r="AJJ16" s="145"/>
      <c r="AJK16" s="145"/>
      <c r="AJL16" s="145"/>
      <c r="AJM16" s="145"/>
      <c r="AJN16" s="145"/>
      <c r="AJO16" s="145"/>
      <c r="AJP16" s="145"/>
      <c r="AJQ16" s="145"/>
      <c r="AJR16" s="145"/>
      <c r="AJS16" s="145"/>
      <c r="AJT16" s="145"/>
      <c r="AJU16" s="145"/>
      <c r="AJV16" s="145"/>
      <c r="AJW16" s="145"/>
      <c r="AJX16" s="145"/>
      <c r="AJY16" s="145"/>
      <c r="AJZ16" s="145"/>
      <c r="AKA16" s="145"/>
      <c r="AKB16" s="145"/>
      <c r="AKC16" s="145"/>
      <c r="AKD16" s="145"/>
      <c r="AKE16" s="145"/>
      <c r="AKF16" s="145"/>
      <c r="AKG16" s="145"/>
      <c r="AKH16" s="145"/>
      <c r="AKI16" s="145"/>
      <c r="AKJ16" s="145"/>
      <c r="AKK16" s="145"/>
      <c r="AKL16" s="145"/>
      <c r="AKM16" s="145"/>
      <c r="AKN16" s="145"/>
      <c r="AKO16" s="145"/>
      <c r="AKP16" s="145"/>
      <c r="AKQ16" s="145"/>
      <c r="AKR16" s="145"/>
      <c r="AKS16" s="145"/>
      <c r="AKT16" s="145"/>
      <c r="AKU16" s="145"/>
      <c r="AKV16" s="145"/>
      <c r="AKW16" s="145"/>
      <c r="AKX16" s="145"/>
      <c r="AKY16" s="145"/>
      <c r="AKZ16" s="145"/>
      <c r="ALA16" s="145"/>
      <c r="ALB16" s="145"/>
      <c r="ALC16" s="145"/>
      <c r="ALD16" s="145"/>
      <c r="ALE16" s="145"/>
      <c r="ALF16" s="145"/>
      <c r="ALG16" s="145"/>
      <c r="ALH16" s="145"/>
      <c r="ALI16" s="145"/>
      <c r="ALJ16" s="145"/>
      <c r="ALK16" s="145"/>
      <c r="ALL16" s="145"/>
      <c r="ALM16" s="145"/>
      <c r="ALN16" s="145"/>
      <c r="ALO16" s="145"/>
      <c r="ALP16" s="145"/>
      <c r="ALQ16" s="145"/>
      <c r="ALR16" s="145"/>
      <c r="ALS16" s="145"/>
      <c r="ALT16" s="145"/>
      <c r="ALU16" s="145"/>
      <c r="ALV16" s="145"/>
      <c r="ALW16" s="145"/>
      <c r="ALX16" s="145"/>
      <c r="ALY16" s="145"/>
      <c r="ALZ16" s="145"/>
      <c r="AMA16" s="145"/>
      <c r="AMB16" s="145"/>
      <c r="AMC16" s="145"/>
      <c r="AMD16" s="145"/>
      <c r="AME16" s="145"/>
      <c r="AMF16" s="145"/>
      <c r="AMG16" s="145"/>
      <c r="AMH16" s="145"/>
      <c r="AMI16" s="145"/>
      <c r="AMJ16" s="145"/>
      <c r="AMK16" s="145"/>
    </row>
    <row r="17" spans="1:1025" s="142" customFormat="1">
      <c r="A17" s="148" t="str">
        <f t="shared" si="0"/>
        <v>LOAN.PPC_RECOMMEND</v>
      </c>
      <c r="B17" s="154">
        <f t="shared" si="3"/>
        <v>110013</v>
      </c>
      <c r="C17" s="154">
        <v>0</v>
      </c>
      <c r="D17" s="154">
        <v>1</v>
      </c>
      <c r="E17" s="155">
        <f t="shared" si="4"/>
        <v>100000</v>
      </c>
      <c r="F17" s="155">
        <v>10000</v>
      </c>
      <c r="G17" s="155" t="s">
        <v>34</v>
      </c>
      <c r="H17" s="155">
        <v>100000</v>
      </c>
      <c r="I17" s="157" t="s">
        <v>505</v>
      </c>
      <c r="J17" s="155">
        <f>VLOOKUP(I17,T_FSM_TYPE!$A:$B,2,0)</f>
        <v>110000</v>
      </c>
      <c r="K17" s="142" t="s">
        <v>551</v>
      </c>
      <c r="L17" s="160"/>
      <c r="M17" s="133" t="str">
        <f t="shared" si="2"/>
        <v>INSERT INTO T_FSM_ACTION VALUES(110013, 0, 1, 100000, 10000, GETDATE(), 100000, 110000, 'PPC_RECOMMEND', '' )</v>
      </c>
      <c r="N17" s="148"/>
      <c r="O17" s="148"/>
      <c r="P17" s="148"/>
      <c r="Q17" s="148"/>
      <c r="R17" s="148"/>
      <c r="S17" s="148"/>
      <c r="T17" s="148"/>
      <c r="U17" s="148"/>
      <c r="V17" s="148"/>
      <c r="W17" s="148"/>
      <c r="X17" s="148"/>
      <c r="Y17" s="148"/>
      <c r="Z17" s="148"/>
      <c r="AA17" s="148"/>
      <c r="AB17" s="148"/>
      <c r="AC17" s="148"/>
      <c r="AD17" s="148"/>
      <c r="AE17" s="148"/>
      <c r="AF17" s="148"/>
      <c r="AG17" s="148"/>
      <c r="AH17" s="148"/>
      <c r="AI17" s="148"/>
      <c r="AJ17" s="148"/>
      <c r="AK17" s="148"/>
      <c r="AL17" s="148"/>
      <c r="AM17" s="148"/>
      <c r="AN17" s="148"/>
      <c r="AO17" s="148"/>
      <c r="AP17" s="148"/>
      <c r="AQ17" s="148"/>
      <c r="AR17" s="148"/>
      <c r="AS17" s="148"/>
      <c r="AT17" s="148"/>
      <c r="AU17" s="148"/>
      <c r="AV17" s="148"/>
      <c r="AW17" s="148"/>
      <c r="AX17" s="148"/>
      <c r="AY17" s="148"/>
      <c r="AZ17" s="148"/>
      <c r="BA17" s="148"/>
      <c r="BB17" s="148"/>
      <c r="BC17" s="148"/>
      <c r="BD17" s="148"/>
      <c r="BE17" s="148"/>
      <c r="BF17" s="148"/>
      <c r="BG17" s="148"/>
      <c r="BH17" s="148"/>
      <c r="BI17" s="148"/>
      <c r="BJ17" s="148"/>
      <c r="BK17" s="148"/>
      <c r="BL17" s="148"/>
      <c r="BM17" s="148"/>
      <c r="BN17" s="148"/>
      <c r="BO17" s="148"/>
      <c r="BP17" s="148"/>
      <c r="BQ17" s="148"/>
      <c r="BR17" s="148"/>
      <c r="BS17" s="148"/>
      <c r="BT17" s="148"/>
      <c r="BU17" s="148"/>
      <c r="BV17" s="148"/>
      <c r="BW17" s="148"/>
      <c r="BX17" s="148"/>
      <c r="BY17" s="148"/>
      <c r="BZ17" s="148"/>
      <c r="CA17" s="148"/>
      <c r="CB17" s="148"/>
      <c r="CC17" s="148"/>
      <c r="CD17" s="148"/>
      <c r="CE17" s="148"/>
      <c r="CF17" s="148"/>
      <c r="CG17" s="148"/>
      <c r="CH17" s="148"/>
      <c r="CI17" s="148"/>
      <c r="CJ17" s="148"/>
      <c r="CK17" s="148"/>
      <c r="CL17" s="148"/>
      <c r="CM17" s="148"/>
      <c r="CN17" s="148"/>
      <c r="CO17" s="148"/>
      <c r="CP17" s="148"/>
      <c r="CQ17" s="148"/>
      <c r="CR17" s="148"/>
      <c r="CS17" s="148"/>
      <c r="CT17" s="148"/>
      <c r="CU17" s="148"/>
      <c r="CV17" s="148"/>
      <c r="CW17" s="148"/>
      <c r="CX17" s="148"/>
      <c r="CY17" s="148"/>
      <c r="CZ17" s="148"/>
      <c r="DA17" s="148"/>
      <c r="DB17" s="148"/>
      <c r="DC17" s="148"/>
      <c r="DD17" s="148"/>
      <c r="DE17" s="148"/>
      <c r="DF17" s="148"/>
      <c r="DG17" s="148"/>
      <c r="DH17" s="148"/>
      <c r="DI17" s="148"/>
      <c r="DJ17" s="148"/>
      <c r="DK17" s="148"/>
      <c r="DL17" s="148"/>
      <c r="DM17" s="148"/>
      <c r="DN17" s="148"/>
      <c r="DO17" s="148"/>
      <c r="DP17" s="148"/>
      <c r="DQ17" s="148"/>
      <c r="DR17" s="148"/>
      <c r="DS17" s="148"/>
      <c r="DT17" s="148"/>
      <c r="DU17" s="148"/>
      <c r="DV17" s="148"/>
      <c r="DW17" s="148"/>
      <c r="DX17" s="148"/>
      <c r="DY17" s="148"/>
      <c r="DZ17" s="148"/>
      <c r="EA17" s="148"/>
      <c r="EB17" s="148"/>
      <c r="EC17" s="148"/>
      <c r="ED17" s="148"/>
      <c r="EE17" s="148"/>
      <c r="EF17" s="148"/>
      <c r="EG17" s="148"/>
      <c r="EH17" s="148"/>
      <c r="EI17" s="148"/>
      <c r="EJ17" s="148"/>
      <c r="EK17" s="148"/>
      <c r="EL17" s="148"/>
      <c r="EM17" s="148"/>
      <c r="EN17" s="148"/>
      <c r="EO17" s="148"/>
      <c r="EP17" s="148"/>
      <c r="EQ17" s="148"/>
      <c r="ER17" s="148"/>
      <c r="ES17" s="148"/>
      <c r="ET17" s="148"/>
      <c r="EU17" s="148"/>
      <c r="EV17" s="148"/>
      <c r="EW17" s="148"/>
      <c r="EX17" s="148"/>
      <c r="EY17" s="148"/>
      <c r="EZ17" s="148"/>
      <c r="FA17" s="148"/>
      <c r="FB17" s="148"/>
      <c r="FC17" s="148"/>
      <c r="FD17" s="148"/>
      <c r="FE17" s="148"/>
      <c r="FF17" s="148"/>
      <c r="FG17" s="148"/>
      <c r="FH17" s="148"/>
      <c r="FI17" s="148"/>
      <c r="FJ17" s="148"/>
      <c r="FK17" s="148"/>
      <c r="FL17" s="148"/>
      <c r="FM17" s="148"/>
      <c r="FN17" s="148"/>
      <c r="FO17" s="148"/>
      <c r="FP17" s="148"/>
      <c r="FQ17" s="148"/>
      <c r="FR17" s="148"/>
      <c r="FS17" s="148"/>
      <c r="FT17" s="148"/>
      <c r="FU17" s="148"/>
      <c r="FV17" s="148"/>
      <c r="FW17" s="148"/>
      <c r="FX17" s="148"/>
      <c r="FY17" s="148"/>
      <c r="FZ17" s="148"/>
      <c r="GA17" s="148"/>
      <c r="GB17" s="148"/>
      <c r="GC17" s="148"/>
      <c r="GD17" s="148"/>
      <c r="GE17" s="148"/>
      <c r="GF17" s="148"/>
      <c r="GG17" s="148"/>
      <c r="GH17" s="148"/>
      <c r="GI17" s="148"/>
      <c r="GJ17" s="148"/>
      <c r="GK17" s="148"/>
      <c r="GL17" s="148"/>
      <c r="GM17" s="148"/>
      <c r="GN17" s="148"/>
      <c r="GO17" s="148"/>
      <c r="GP17" s="148"/>
      <c r="GQ17" s="148"/>
      <c r="GR17" s="148"/>
      <c r="GS17" s="148"/>
      <c r="GT17" s="148"/>
      <c r="GU17" s="148"/>
      <c r="GV17" s="148"/>
      <c r="GW17" s="148"/>
      <c r="GX17" s="148"/>
      <c r="GY17" s="148"/>
      <c r="GZ17" s="148"/>
      <c r="HA17" s="148"/>
      <c r="HB17" s="148"/>
      <c r="HC17" s="148"/>
      <c r="HD17" s="148"/>
      <c r="HE17" s="148"/>
      <c r="HF17" s="148"/>
      <c r="HG17" s="148"/>
      <c r="HH17" s="148"/>
      <c r="HI17" s="148"/>
      <c r="HJ17" s="148"/>
      <c r="HK17" s="148"/>
      <c r="HL17" s="148"/>
      <c r="HM17" s="148"/>
      <c r="HN17" s="148"/>
      <c r="HO17" s="148"/>
      <c r="HP17" s="148"/>
      <c r="HQ17" s="148"/>
      <c r="HR17" s="148"/>
      <c r="HS17" s="148"/>
      <c r="HT17" s="148"/>
      <c r="HU17" s="148"/>
      <c r="HV17" s="148"/>
      <c r="HW17" s="148"/>
      <c r="HX17" s="148"/>
      <c r="HY17" s="148"/>
      <c r="HZ17" s="148"/>
      <c r="IA17" s="148"/>
      <c r="IB17" s="148"/>
      <c r="IC17" s="148"/>
      <c r="ID17" s="148"/>
      <c r="IE17" s="148"/>
      <c r="IF17" s="148"/>
      <c r="IG17" s="148"/>
      <c r="IH17" s="148"/>
      <c r="II17" s="148"/>
      <c r="IJ17" s="148"/>
      <c r="IK17" s="148"/>
      <c r="IL17" s="148"/>
      <c r="IM17" s="148"/>
      <c r="IN17" s="148"/>
      <c r="IO17" s="148"/>
      <c r="IP17" s="148"/>
      <c r="IQ17" s="148"/>
      <c r="IR17" s="148"/>
      <c r="IS17" s="148"/>
      <c r="IT17" s="148"/>
      <c r="IU17" s="148"/>
      <c r="IV17" s="148"/>
      <c r="IW17" s="148"/>
      <c r="IX17" s="148"/>
      <c r="IY17" s="148"/>
      <c r="IZ17" s="148"/>
      <c r="JA17" s="148"/>
      <c r="JB17" s="148"/>
      <c r="JC17" s="148"/>
      <c r="JD17" s="148"/>
      <c r="JE17" s="148"/>
      <c r="JF17" s="148"/>
      <c r="JG17" s="148"/>
      <c r="JH17" s="148"/>
      <c r="JI17" s="148"/>
      <c r="JJ17" s="148"/>
      <c r="JK17" s="148"/>
      <c r="JL17" s="148"/>
      <c r="JM17" s="148"/>
      <c r="JN17" s="148"/>
      <c r="JO17" s="148"/>
      <c r="JP17" s="148"/>
      <c r="JQ17" s="148"/>
      <c r="JR17" s="148"/>
      <c r="JS17" s="148"/>
      <c r="JT17" s="148"/>
      <c r="JU17" s="148"/>
      <c r="JV17" s="148"/>
      <c r="JW17" s="148"/>
      <c r="JX17" s="148"/>
      <c r="JY17" s="148"/>
      <c r="JZ17" s="148"/>
      <c r="KA17" s="148"/>
      <c r="KB17" s="148"/>
      <c r="KC17" s="148"/>
      <c r="KD17" s="148"/>
      <c r="KE17" s="148"/>
      <c r="KF17" s="148"/>
      <c r="KG17" s="148"/>
      <c r="KH17" s="148"/>
      <c r="KI17" s="148"/>
      <c r="KJ17" s="148"/>
      <c r="KK17" s="148"/>
      <c r="KL17" s="148"/>
      <c r="KM17" s="148"/>
      <c r="KN17" s="148"/>
      <c r="KO17" s="148"/>
      <c r="KP17" s="148"/>
      <c r="KQ17" s="148"/>
      <c r="KR17" s="148"/>
      <c r="KS17" s="148"/>
      <c r="KT17" s="148"/>
      <c r="KU17" s="148"/>
      <c r="KV17" s="148"/>
      <c r="KW17" s="148"/>
      <c r="KX17" s="148"/>
      <c r="KY17" s="148"/>
      <c r="KZ17" s="148"/>
      <c r="LA17" s="148"/>
      <c r="LB17" s="148"/>
      <c r="LC17" s="148"/>
      <c r="LD17" s="148"/>
      <c r="LE17" s="148"/>
      <c r="LF17" s="148"/>
      <c r="LG17" s="148"/>
      <c r="LH17" s="148"/>
      <c r="LI17" s="148"/>
      <c r="LJ17" s="148"/>
      <c r="LK17" s="148"/>
      <c r="LL17" s="148"/>
      <c r="LM17" s="148"/>
      <c r="LN17" s="148"/>
      <c r="LO17" s="148"/>
      <c r="LP17" s="148"/>
      <c r="LQ17" s="148"/>
      <c r="LR17" s="148"/>
      <c r="LS17" s="148"/>
      <c r="LT17" s="148"/>
      <c r="LU17" s="148"/>
      <c r="LV17" s="148"/>
      <c r="LW17" s="148"/>
      <c r="LX17" s="148"/>
      <c r="LY17" s="148"/>
      <c r="LZ17" s="148"/>
      <c r="MA17" s="148"/>
      <c r="MB17" s="148"/>
      <c r="MC17" s="148"/>
      <c r="MD17" s="148"/>
      <c r="ME17" s="148"/>
      <c r="MF17" s="148"/>
      <c r="MG17" s="148"/>
      <c r="MH17" s="148"/>
      <c r="MI17" s="148"/>
      <c r="MJ17" s="148"/>
      <c r="MK17" s="148"/>
      <c r="ML17" s="148"/>
      <c r="MM17" s="148"/>
      <c r="MN17" s="148"/>
      <c r="MO17" s="148"/>
      <c r="MP17" s="148"/>
      <c r="MQ17" s="148"/>
      <c r="MR17" s="148"/>
      <c r="MS17" s="148"/>
      <c r="MT17" s="148"/>
      <c r="MU17" s="148"/>
      <c r="MV17" s="148"/>
      <c r="MW17" s="148"/>
      <c r="MX17" s="148"/>
      <c r="MY17" s="148"/>
      <c r="MZ17" s="148"/>
      <c r="NA17" s="148"/>
      <c r="NB17" s="148"/>
      <c r="NC17" s="148"/>
      <c r="ND17" s="148"/>
      <c r="NE17" s="148"/>
      <c r="NF17" s="148"/>
      <c r="NG17" s="148"/>
      <c r="NH17" s="148"/>
      <c r="NI17" s="148"/>
      <c r="NJ17" s="148"/>
      <c r="NK17" s="148"/>
      <c r="NL17" s="148"/>
      <c r="NM17" s="148"/>
      <c r="NN17" s="148"/>
      <c r="NO17" s="148"/>
      <c r="NP17" s="148"/>
      <c r="NQ17" s="148"/>
      <c r="NR17" s="148"/>
      <c r="NS17" s="148"/>
      <c r="NT17" s="148"/>
      <c r="NU17" s="148"/>
      <c r="NV17" s="148"/>
      <c r="NW17" s="148"/>
      <c r="NX17" s="148"/>
      <c r="NY17" s="148"/>
      <c r="NZ17" s="148"/>
      <c r="OA17" s="148"/>
      <c r="OB17" s="148"/>
      <c r="OC17" s="148"/>
      <c r="OD17" s="148"/>
      <c r="OE17" s="148"/>
      <c r="OF17" s="148"/>
      <c r="OG17" s="148"/>
      <c r="OH17" s="148"/>
      <c r="OI17" s="148"/>
      <c r="OJ17" s="148"/>
      <c r="OK17" s="148"/>
      <c r="OL17" s="148"/>
      <c r="OM17" s="148"/>
      <c r="ON17" s="148"/>
      <c r="OO17" s="148"/>
      <c r="OP17" s="148"/>
      <c r="OQ17" s="148"/>
      <c r="OR17" s="148"/>
      <c r="OS17" s="148"/>
      <c r="OT17" s="148"/>
      <c r="OU17" s="148"/>
      <c r="OV17" s="148"/>
      <c r="OW17" s="148"/>
      <c r="OX17" s="148"/>
      <c r="OY17" s="148"/>
      <c r="OZ17" s="148"/>
      <c r="PA17" s="148"/>
      <c r="PB17" s="148"/>
      <c r="PC17" s="148"/>
      <c r="PD17" s="148"/>
      <c r="PE17" s="148"/>
      <c r="PF17" s="148"/>
      <c r="PG17" s="148"/>
      <c r="PH17" s="148"/>
      <c r="PI17" s="148"/>
      <c r="PJ17" s="148"/>
      <c r="PK17" s="148"/>
      <c r="PL17" s="148"/>
      <c r="PM17" s="148"/>
      <c r="PN17" s="148"/>
      <c r="PO17" s="148"/>
      <c r="PP17" s="148"/>
      <c r="PQ17" s="148"/>
      <c r="PR17" s="148"/>
      <c r="PS17" s="148"/>
      <c r="PT17" s="148"/>
      <c r="PU17" s="148"/>
      <c r="PV17" s="148"/>
      <c r="PW17" s="148"/>
      <c r="PX17" s="148"/>
      <c r="PY17" s="148"/>
      <c r="PZ17" s="148"/>
      <c r="QA17" s="148"/>
      <c r="QB17" s="148"/>
      <c r="QC17" s="148"/>
      <c r="QD17" s="148"/>
      <c r="QE17" s="148"/>
      <c r="QF17" s="148"/>
      <c r="QG17" s="148"/>
      <c r="QH17" s="148"/>
      <c r="QI17" s="148"/>
      <c r="QJ17" s="148"/>
      <c r="QK17" s="148"/>
      <c r="QL17" s="148"/>
      <c r="QM17" s="148"/>
      <c r="QN17" s="148"/>
      <c r="QO17" s="148"/>
      <c r="QP17" s="148"/>
      <c r="QQ17" s="148"/>
      <c r="QR17" s="148"/>
      <c r="QS17" s="148"/>
      <c r="QT17" s="148"/>
      <c r="QU17" s="148"/>
      <c r="QV17" s="148"/>
      <c r="QW17" s="148"/>
      <c r="QX17" s="148"/>
      <c r="QY17" s="148"/>
      <c r="QZ17" s="148"/>
      <c r="RA17" s="148"/>
      <c r="RB17" s="148"/>
      <c r="RC17" s="148"/>
      <c r="RD17" s="148"/>
      <c r="RE17" s="148"/>
      <c r="RF17" s="148"/>
      <c r="RG17" s="148"/>
      <c r="RH17" s="148"/>
      <c r="RI17" s="148"/>
      <c r="RJ17" s="148"/>
      <c r="RK17" s="148"/>
      <c r="RL17" s="148"/>
      <c r="RM17" s="148"/>
      <c r="RN17" s="148"/>
      <c r="RO17" s="148"/>
      <c r="RP17" s="148"/>
      <c r="RQ17" s="148"/>
      <c r="RR17" s="148"/>
      <c r="RS17" s="148"/>
      <c r="RT17" s="148"/>
      <c r="RU17" s="148"/>
      <c r="RV17" s="148"/>
      <c r="RW17" s="148"/>
      <c r="RX17" s="148"/>
      <c r="RY17" s="148"/>
      <c r="RZ17" s="148"/>
      <c r="SA17" s="148"/>
      <c r="SB17" s="148"/>
      <c r="SC17" s="148"/>
      <c r="SD17" s="148"/>
      <c r="SE17" s="148"/>
      <c r="SF17" s="148"/>
      <c r="SG17" s="148"/>
      <c r="SH17" s="148"/>
      <c r="SI17" s="148"/>
      <c r="SJ17" s="148"/>
      <c r="SK17" s="148"/>
      <c r="SL17" s="148"/>
      <c r="SM17" s="148"/>
      <c r="SN17" s="148"/>
      <c r="SO17" s="148"/>
      <c r="SP17" s="148"/>
      <c r="SQ17" s="148"/>
      <c r="SR17" s="148"/>
      <c r="SS17" s="148"/>
      <c r="ST17" s="148"/>
      <c r="SU17" s="148"/>
      <c r="SV17" s="148"/>
      <c r="SW17" s="148"/>
      <c r="SX17" s="148"/>
      <c r="SY17" s="148"/>
      <c r="SZ17" s="148"/>
      <c r="TA17" s="148"/>
      <c r="TB17" s="148"/>
      <c r="TC17" s="148"/>
      <c r="TD17" s="148"/>
      <c r="TE17" s="148"/>
      <c r="TF17" s="148"/>
      <c r="TG17" s="148"/>
      <c r="TH17" s="148"/>
      <c r="TI17" s="148"/>
      <c r="TJ17" s="148"/>
      <c r="TK17" s="148"/>
      <c r="TL17" s="148"/>
      <c r="TM17" s="148"/>
      <c r="TN17" s="148"/>
      <c r="TO17" s="148"/>
      <c r="TP17" s="148"/>
      <c r="TQ17" s="148"/>
      <c r="TR17" s="148"/>
      <c r="TS17" s="148"/>
      <c r="TT17" s="148"/>
      <c r="TU17" s="148"/>
      <c r="TV17" s="148"/>
      <c r="TW17" s="148"/>
      <c r="TX17" s="148"/>
      <c r="TY17" s="148"/>
      <c r="TZ17" s="148"/>
      <c r="UA17" s="148"/>
      <c r="UB17" s="148"/>
      <c r="UC17" s="148"/>
      <c r="UD17" s="148"/>
      <c r="UE17" s="148"/>
      <c r="UF17" s="148"/>
      <c r="UG17" s="148"/>
      <c r="UH17" s="148"/>
      <c r="UI17" s="148"/>
      <c r="UJ17" s="148"/>
      <c r="UK17" s="148"/>
      <c r="UL17" s="148"/>
      <c r="UM17" s="148"/>
      <c r="UN17" s="148"/>
      <c r="UO17" s="148"/>
      <c r="UP17" s="148"/>
      <c r="UQ17" s="148"/>
      <c r="UR17" s="148"/>
      <c r="US17" s="148"/>
      <c r="UT17" s="148"/>
      <c r="UU17" s="148"/>
      <c r="UV17" s="148"/>
      <c r="UW17" s="148"/>
      <c r="UX17" s="148"/>
      <c r="UY17" s="148"/>
      <c r="UZ17" s="148"/>
      <c r="VA17" s="148"/>
      <c r="VB17" s="148"/>
      <c r="VC17" s="148"/>
      <c r="VD17" s="148"/>
      <c r="VE17" s="148"/>
      <c r="VF17" s="148"/>
      <c r="VG17" s="148"/>
      <c r="VH17" s="148"/>
      <c r="VI17" s="148"/>
      <c r="VJ17" s="148"/>
      <c r="VK17" s="148"/>
      <c r="VL17" s="148"/>
      <c r="VM17" s="148"/>
      <c r="VN17" s="148"/>
      <c r="VO17" s="148"/>
      <c r="VP17" s="148"/>
      <c r="VQ17" s="148"/>
      <c r="VR17" s="148"/>
      <c r="VS17" s="148"/>
      <c r="VT17" s="148"/>
      <c r="VU17" s="148"/>
      <c r="VV17" s="148"/>
      <c r="VW17" s="148"/>
      <c r="VX17" s="148"/>
      <c r="VY17" s="148"/>
      <c r="VZ17" s="148"/>
      <c r="WA17" s="148"/>
      <c r="WB17" s="148"/>
      <c r="WC17" s="148"/>
      <c r="WD17" s="148"/>
      <c r="WE17" s="148"/>
      <c r="WF17" s="148"/>
      <c r="WG17" s="148"/>
      <c r="WH17" s="148"/>
      <c r="WI17" s="148"/>
      <c r="WJ17" s="148"/>
      <c r="WK17" s="148"/>
      <c r="WL17" s="148"/>
      <c r="WM17" s="148"/>
      <c r="WN17" s="148"/>
      <c r="WO17" s="148"/>
      <c r="WP17" s="148"/>
      <c r="WQ17" s="148"/>
      <c r="WR17" s="148"/>
      <c r="WS17" s="148"/>
      <c r="WT17" s="148"/>
      <c r="WU17" s="148"/>
      <c r="WV17" s="148"/>
      <c r="WW17" s="148"/>
      <c r="WX17" s="148"/>
      <c r="WY17" s="148"/>
      <c r="WZ17" s="148"/>
      <c r="XA17" s="148"/>
      <c r="XB17" s="148"/>
      <c r="XC17" s="148"/>
      <c r="XD17" s="148"/>
      <c r="XE17" s="148"/>
      <c r="XF17" s="148"/>
      <c r="XG17" s="148"/>
      <c r="XH17" s="148"/>
      <c r="XI17" s="148"/>
      <c r="XJ17" s="148"/>
      <c r="XK17" s="148"/>
      <c r="XL17" s="148"/>
      <c r="XM17" s="148"/>
      <c r="XN17" s="148"/>
      <c r="XO17" s="148"/>
      <c r="XP17" s="148"/>
      <c r="XQ17" s="148"/>
      <c r="XR17" s="148"/>
      <c r="XS17" s="148"/>
      <c r="XT17" s="148"/>
      <c r="XU17" s="148"/>
      <c r="XV17" s="148"/>
      <c r="XW17" s="148"/>
      <c r="XX17" s="148"/>
      <c r="XY17" s="148"/>
      <c r="XZ17" s="148"/>
      <c r="YA17" s="148"/>
      <c r="YB17" s="148"/>
      <c r="YC17" s="148"/>
      <c r="YD17" s="148"/>
      <c r="YE17" s="148"/>
      <c r="YF17" s="148"/>
      <c r="YG17" s="148"/>
      <c r="YH17" s="148"/>
      <c r="YI17" s="148"/>
      <c r="YJ17" s="148"/>
      <c r="YK17" s="148"/>
      <c r="YL17" s="148"/>
      <c r="YM17" s="148"/>
      <c r="YN17" s="148"/>
      <c r="YO17" s="148"/>
      <c r="YP17" s="148"/>
      <c r="YQ17" s="148"/>
      <c r="YR17" s="148"/>
      <c r="YS17" s="148"/>
      <c r="YT17" s="148"/>
      <c r="YU17" s="148"/>
      <c r="YV17" s="148"/>
      <c r="YW17" s="148"/>
      <c r="YX17" s="148"/>
      <c r="YY17" s="148"/>
      <c r="YZ17" s="148"/>
      <c r="ZA17" s="148"/>
      <c r="ZB17" s="148"/>
      <c r="ZC17" s="148"/>
      <c r="ZD17" s="148"/>
      <c r="ZE17" s="148"/>
      <c r="ZF17" s="148"/>
      <c r="ZG17" s="148"/>
      <c r="ZH17" s="148"/>
      <c r="ZI17" s="148"/>
      <c r="ZJ17" s="148"/>
      <c r="ZK17" s="148"/>
      <c r="ZL17" s="148"/>
      <c r="ZM17" s="148"/>
      <c r="ZN17" s="148"/>
      <c r="ZO17" s="148"/>
      <c r="ZP17" s="148"/>
      <c r="ZQ17" s="148"/>
      <c r="ZR17" s="148"/>
      <c r="ZS17" s="148"/>
      <c r="ZT17" s="148"/>
      <c r="ZU17" s="148"/>
      <c r="ZV17" s="148"/>
      <c r="ZW17" s="148"/>
      <c r="ZX17" s="148"/>
      <c r="ZY17" s="148"/>
      <c r="ZZ17" s="148"/>
      <c r="AAA17" s="148"/>
      <c r="AAB17" s="148"/>
      <c r="AAC17" s="148"/>
      <c r="AAD17" s="148"/>
      <c r="AAE17" s="148"/>
      <c r="AAF17" s="148"/>
      <c r="AAG17" s="148"/>
      <c r="AAH17" s="148"/>
      <c r="AAI17" s="148"/>
      <c r="AAJ17" s="148"/>
      <c r="AAK17" s="148"/>
      <c r="AAL17" s="148"/>
      <c r="AAM17" s="148"/>
      <c r="AAN17" s="148"/>
      <c r="AAO17" s="148"/>
      <c r="AAP17" s="148"/>
      <c r="AAQ17" s="148"/>
      <c r="AAR17" s="148"/>
      <c r="AAS17" s="148"/>
      <c r="AAT17" s="148"/>
      <c r="AAU17" s="148"/>
      <c r="AAV17" s="148"/>
      <c r="AAW17" s="148"/>
      <c r="AAX17" s="148"/>
      <c r="AAY17" s="148"/>
      <c r="AAZ17" s="148"/>
      <c r="ABA17" s="148"/>
      <c r="ABB17" s="148"/>
      <c r="ABC17" s="148"/>
      <c r="ABD17" s="148"/>
      <c r="ABE17" s="148"/>
      <c r="ABF17" s="148"/>
      <c r="ABG17" s="148"/>
      <c r="ABH17" s="148"/>
      <c r="ABI17" s="148"/>
      <c r="ABJ17" s="148"/>
      <c r="ABK17" s="148"/>
      <c r="ABL17" s="148"/>
      <c r="ABM17" s="148"/>
      <c r="ABN17" s="148"/>
      <c r="ABO17" s="148"/>
      <c r="ABP17" s="148"/>
      <c r="ABQ17" s="148"/>
      <c r="ABR17" s="148"/>
      <c r="ABS17" s="148"/>
      <c r="ABT17" s="148"/>
      <c r="ABU17" s="148"/>
      <c r="ABV17" s="148"/>
      <c r="ABW17" s="148"/>
      <c r="ABX17" s="148"/>
      <c r="ABY17" s="148"/>
      <c r="ABZ17" s="148"/>
      <c r="ACA17" s="148"/>
      <c r="ACB17" s="148"/>
      <c r="ACC17" s="148"/>
      <c r="ACD17" s="148"/>
      <c r="ACE17" s="148"/>
      <c r="ACF17" s="148"/>
      <c r="ACG17" s="148"/>
      <c r="ACH17" s="148"/>
      <c r="ACI17" s="148"/>
      <c r="ACJ17" s="148"/>
      <c r="ACK17" s="148"/>
      <c r="ACL17" s="148"/>
      <c r="ACM17" s="148"/>
      <c r="ACN17" s="148"/>
      <c r="ACO17" s="148"/>
      <c r="ACP17" s="148"/>
      <c r="ACQ17" s="148"/>
      <c r="ACR17" s="148"/>
      <c r="ACS17" s="148"/>
      <c r="ACT17" s="148"/>
      <c r="ACU17" s="148"/>
      <c r="ACV17" s="148"/>
      <c r="ACW17" s="148"/>
      <c r="ACX17" s="148"/>
      <c r="ACY17" s="148"/>
      <c r="ACZ17" s="148"/>
      <c r="ADA17" s="148"/>
      <c r="ADB17" s="148"/>
      <c r="ADC17" s="148"/>
      <c r="ADD17" s="148"/>
      <c r="ADE17" s="148"/>
      <c r="ADF17" s="148"/>
      <c r="ADG17" s="148"/>
      <c r="ADH17" s="148"/>
      <c r="ADI17" s="148"/>
      <c r="ADJ17" s="148"/>
      <c r="ADK17" s="148"/>
      <c r="ADL17" s="148"/>
      <c r="ADM17" s="148"/>
      <c r="ADN17" s="148"/>
      <c r="ADO17" s="148"/>
      <c r="ADP17" s="148"/>
      <c r="ADQ17" s="148"/>
      <c r="ADR17" s="148"/>
      <c r="ADS17" s="148"/>
      <c r="ADT17" s="148"/>
      <c r="ADU17" s="148"/>
      <c r="ADV17" s="148"/>
      <c r="ADW17" s="148"/>
      <c r="ADX17" s="148"/>
      <c r="ADY17" s="148"/>
      <c r="ADZ17" s="148"/>
      <c r="AEA17" s="148"/>
      <c r="AEB17" s="148"/>
      <c r="AEC17" s="148"/>
      <c r="AED17" s="148"/>
      <c r="AEE17" s="148"/>
      <c r="AEF17" s="148"/>
      <c r="AEG17" s="148"/>
      <c r="AEH17" s="148"/>
      <c r="AEI17" s="148"/>
      <c r="AEJ17" s="148"/>
      <c r="AEK17" s="148"/>
      <c r="AEL17" s="148"/>
      <c r="AEM17" s="148"/>
      <c r="AEN17" s="148"/>
      <c r="AEO17" s="148"/>
      <c r="AEP17" s="148"/>
      <c r="AEQ17" s="148"/>
      <c r="AER17" s="148"/>
      <c r="AES17" s="148"/>
      <c r="AET17" s="148"/>
      <c r="AEU17" s="148"/>
      <c r="AEV17" s="148"/>
      <c r="AEW17" s="148"/>
      <c r="AEX17" s="148"/>
      <c r="AEY17" s="148"/>
      <c r="AEZ17" s="148"/>
      <c r="AFA17" s="148"/>
      <c r="AFB17" s="148"/>
      <c r="AFC17" s="148"/>
      <c r="AFD17" s="148"/>
      <c r="AFE17" s="148"/>
      <c r="AFF17" s="148"/>
      <c r="AFG17" s="148"/>
      <c r="AFH17" s="148"/>
      <c r="AFI17" s="148"/>
      <c r="AFJ17" s="148"/>
      <c r="AFK17" s="148"/>
      <c r="AFL17" s="148"/>
      <c r="AFM17" s="148"/>
      <c r="AFN17" s="148"/>
      <c r="AFO17" s="148"/>
      <c r="AFP17" s="148"/>
      <c r="AFQ17" s="148"/>
      <c r="AFR17" s="148"/>
      <c r="AFS17" s="148"/>
      <c r="AFT17" s="148"/>
      <c r="AFU17" s="148"/>
      <c r="AFV17" s="148"/>
      <c r="AFW17" s="148"/>
      <c r="AFX17" s="148"/>
      <c r="AFY17" s="148"/>
      <c r="AFZ17" s="148"/>
      <c r="AGA17" s="148"/>
      <c r="AGB17" s="148"/>
      <c r="AGC17" s="148"/>
      <c r="AGD17" s="148"/>
      <c r="AGE17" s="148"/>
      <c r="AGF17" s="148"/>
      <c r="AGG17" s="148"/>
      <c r="AGH17" s="148"/>
      <c r="AGI17" s="148"/>
      <c r="AGJ17" s="148"/>
      <c r="AGK17" s="148"/>
      <c r="AGL17" s="148"/>
      <c r="AGM17" s="148"/>
      <c r="AGN17" s="148"/>
      <c r="AGO17" s="148"/>
      <c r="AGP17" s="148"/>
      <c r="AGQ17" s="148"/>
      <c r="AGR17" s="148"/>
      <c r="AGS17" s="148"/>
      <c r="AGT17" s="148"/>
      <c r="AGU17" s="148"/>
      <c r="AGV17" s="148"/>
      <c r="AGW17" s="148"/>
      <c r="AGX17" s="148"/>
      <c r="AGY17" s="148"/>
      <c r="AGZ17" s="148"/>
      <c r="AHA17" s="148"/>
      <c r="AHB17" s="148"/>
      <c r="AHC17" s="148"/>
      <c r="AHD17" s="148"/>
      <c r="AHE17" s="148"/>
      <c r="AHF17" s="148"/>
      <c r="AHG17" s="148"/>
      <c r="AHH17" s="148"/>
      <c r="AHI17" s="148"/>
      <c r="AHJ17" s="148"/>
      <c r="AHK17" s="148"/>
      <c r="AHL17" s="148"/>
      <c r="AHM17" s="148"/>
      <c r="AHN17" s="148"/>
      <c r="AHO17" s="148"/>
      <c r="AHP17" s="148"/>
      <c r="AHQ17" s="148"/>
      <c r="AHR17" s="148"/>
      <c r="AHS17" s="148"/>
      <c r="AHT17" s="148"/>
      <c r="AHU17" s="148"/>
      <c r="AHV17" s="148"/>
      <c r="AHW17" s="148"/>
      <c r="AHX17" s="148"/>
      <c r="AHY17" s="148"/>
      <c r="AHZ17" s="148"/>
      <c r="AIA17" s="148"/>
      <c r="AIB17" s="148"/>
      <c r="AIC17" s="148"/>
      <c r="AID17" s="148"/>
      <c r="AIE17" s="148"/>
      <c r="AIF17" s="148"/>
      <c r="AIG17" s="148"/>
      <c r="AIH17" s="148"/>
      <c r="AII17" s="148"/>
      <c r="AIJ17" s="148"/>
      <c r="AIK17" s="148"/>
      <c r="AIL17" s="148"/>
      <c r="AIM17" s="148"/>
      <c r="AIN17" s="148"/>
      <c r="AIO17" s="148"/>
      <c r="AIP17" s="148"/>
      <c r="AIQ17" s="148"/>
      <c r="AIR17" s="148"/>
      <c r="AIS17" s="148"/>
      <c r="AIT17" s="148"/>
      <c r="AIU17" s="148"/>
      <c r="AIV17" s="148"/>
      <c r="AIW17" s="148"/>
      <c r="AIX17" s="148"/>
      <c r="AIY17" s="148"/>
      <c r="AIZ17" s="148"/>
      <c r="AJA17" s="148"/>
      <c r="AJB17" s="148"/>
      <c r="AJC17" s="148"/>
      <c r="AJD17" s="148"/>
      <c r="AJE17" s="148"/>
      <c r="AJF17" s="148"/>
      <c r="AJG17" s="148"/>
      <c r="AJH17" s="148"/>
      <c r="AJI17" s="148"/>
      <c r="AJJ17" s="148"/>
      <c r="AJK17" s="148"/>
      <c r="AJL17" s="148"/>
      <c r="AJM17" s="148"/>
      <c r="AJN17" s="148"/>
      <c r="AJO17" s="148"/>
      <c r="AJP17" s="148"/>
      <c r="AJQ17" s="148"/>
      <c r="AJR17" s="148"/>
      <c r="AJS17" s="148"/>
      <c r="AJT17" s="148"/>
      <c r="AJU17" s="148"/>
      <c r="AJV17" s="148"/>
      <c r="AJW17" s="148"/>
      <c r="AJX17" s="148"/>
      <c r="AJY17" s="148"/>
      <c r="AJZ17" s="148"/>
      <c r="AKA17" s="148"/>
      <c r="AKB17" s="148"/>
      <c r="AKC17" s="148"/>
      <c r="AKD17" s="148"/>
      <c r="AKE17" s="148"/>
      <c r="AKF17" s="148"/>
      <c r="AKG17" s="148"/>
      <c r="AKH17" s="148"/>
      <c r="AKI17" s="148"/>
      <c r="AKJ17" s="148"/>
      <c r="AKK17" s="148"/>
      <c r="AKL17" s="148"/>
      <c r="AKM17" s="148"/>
      <c r="AKN17" s="148"/>
      <c r="AKO17" s="148"/>
      <c r="AKP17" s="148"/>
      <c r="AKQ17" s="148"/>
      <c r="AKR17" s="148"/>
      <c r="AKS17" s="148"/>
      <c r="AKT17" s="148"/>
      <c r="AKU17" s="148"/>
      <c r="AKV17" s="148"/>
      <c r="AKW17" s="148"/>
      <c r="AKX17" s="148"/>
      <c r="AKY17" s="148"/>
      <c r="AKZ17" s="148"/>
      <c r="ALA17" s="148"/>
      <c r="ALB17" s="148"/>
      <c r="ALC17" s="148"/>
      <c r="ALD17" s="148"/>
      <c r="ALE17" s="148"/>
      <c r="ALF17" s="148"/>
      <c r="ALG17" s="148"/>
      <c r="ALH17" s="148"/>
      <c r="ALI17" s="148"/>
      <c r="ALJ17" s="148"/>
      <c r="ALK17" s="148"/>
      <c r="ALL17" s="148"/>
      <c r="ALM17" s="148"/>
      <c r="ALN17" s="148"/>
      <c r="ALO17" s="148"/>
      <c r="ALP17" s="148"/>
      <c r="ALQ17" s="148"/>
      <c r="ALR17" s="148"/>
      <c r="ALS17" s="148"/>
      <c r="ALT17" s="148"/>
      <c r="ALU17" s="148"/>
      <c r="ALV17" s="148"/>
      <c r="ALW17" s="148"/>
      <c r="ALX17" s="148"/>
      <c r="ALY17" s="148"/>
      <c r="ALZ17" s="148"/>
      <c r="AMA17" s="148"/>
      <c r="AMB17" s="148"/>
      <c r="AMC17" s="148"/>
      <c r="AMD17" s="148"/>
      <c r="AME17" s="148"/>
      <c r="AMF17" s="148"/>
      <c r="AMG17" s="148"/>
      <c r="AMH17" s="148"/>
      <c r="AMI17" s="148"/>
      <c r="AMJ17" s="148"/>
      <c r="AMK17" s="148"/>
    </row>
    <row r="18" spans="1:1025" s="142" customFormat="1">
      <c r="A18" s="148" t="str">
        <f t="shared" si="0"/>
        <v>LOAN.PPC_RETURN</v>
      </c>
      <c r="B18" s="154">
        <f t="shared" si="3"/>
        <v>110014</v>
      </c>
      <c r="C18" s="154">
        <v>0</v>
      </c>
      <c r="D18" s="154">
        <v>1</v>
      </c>
      <c r="E18" s="155">
        <f t="shared" si="4"/>
        <v>100000</v>
      </c>
      <c r="F18" s="155">
        <v>10000</v>
      </c>
      <c r="G18" s="155" t="s">
        <v>34</v>
      </c>
      <c r="H18" s="155">
        <v>100000</v>
      </c>
      <c r="I18" s="157" t="s">
        <v>505</v>
      </c>
      <c r="J18" s="155">
        <f>VLOOKUP(I18,T_FSM_TYPE!$A:$B,2,0)</f>
        <v>110000</v>
      </c>
      <c r="K18" s="142" t="s">
        <v>552</v>
      </c>
      <c r="L18" s="160"/>
      <c r="M18" s="133" t="str">
        <f t="shared" si="2"/>
        <v>INSERT INTO T_FSM_ACTION VALUES(110014, 0, 1, 100000, 10000, GETDATE(), 100000, 110000, 'PPC_RETURN', '' )</v>
      </c>
      <c r="N18" s="148"/>
      <c r="O18" s="148"/>
      <c r="P18" s="148"/>
      <c r="Q18" s="148"/>
      <c r="R18" s="148"/>
      <c r="S18" s="148"/>
      <c r="T18" s="148"/>
      <c r="U18" s="148"/>
      <c r="V18" s="148"/>
      <c r="W18" s="148"/>
      <c r="X18" s="148"/>
      <c r="Y18" s="148"/>
      <c r="Z18" s="148"/>
      <c r="AA18" s="148"/>
      <c r="AB18" s="148"/>
      <c r="AC18" s="148"/>
      <c r="AD18" s="148"/>
      <c r="AE18" s="148"/>
      <c r="AF18" s="148"/>
      <c r="AG18" s="148"/>
      <c r="AH18" s="148"/>
      <c r="AI18" s="148"/>
      <c r="AJ18" s="148"/>
      <c r="AK18" s="148"/>
      <c r="AL18" s="148"/>
      <c r="AM18" s="148"/>
      <c r="AN18" s="148"/>
      <c r="AO18" s="148"/>
      <c r="AP18" s="148"/>
      <c r="AQ18" s="148"/>
      <c r="AR18" s="148"/>
      <c r="AS18" s="148"/>
      <c r="AT18" s="148"/>
      <c r="AU18" s="148"/>
      <c r="AV18" s="148"/>
      <c r="AW18" s="148"/>
      <c r="AX18" s="148"/>
      <c r="AY18" s="148"/>
      <c r="AZ18" s="148"/>
      <c r="BA18" s="148"/>
      <c r="BB18" s="148"/>
      <c r="BC18" s="148"/>
      <c r="BD18" s="148"/>
      <c r="BE18" s="148"/>
      <c r="BF18" s="148"/>
      <c r="BG18" s="148"/>
      <c r="BH18" s="148"/>
      <c r="BI18" s="148"/>
      <c r="BJ18" s="148"/>
      <c r="BK18" s="148"/>
      <c r="BL18" s="148"/>
      <c r="BM18" s="148"/>
      <c r="BN18" s="148"/>
      <c r="BO18" s="148"/>
      <c r="BP18" s="148"/>
      <c r="BQ18" s="148"/>
      <c r="BR18" s="148"/>
      <c r="BS18" s="148"/>
      <c r="BT18" s="148"/>
      <c r="BU18" s="148"/>
      <c r="BV18" s="148"/>
      <c r="BW18" s="148"/>
      <c r="BX18" s="148"/>
      <c r="BY18" s="148"/>
      <c r="BZ18" s="148"/>
      <c r="CA18" s="148"/>
      <c r="CB18" s="148"/>
      <c r="CC18" s="148"/>
      <c r="CD18" s="148"/>
      <c r="CE18" s="148"/>
      <c r="CF18" s="148"/>
      <c r="CG18" s="148"/>
      <c r="CH18" s="148"/>
      <c r="CI18" s="148"/>
      <c r="CJ18" s="148"/>
      <c r="CK18" s="148"/>
      <c r="CL18" s="148"/>
      <c r="CM18" s="148"/>
      <c r="CN18" s="148"/>
      <c r="CO18" s="148"/>
      <c r="CP18" s="148"/>
      <c r="CQ18" s="148"/>
      <c r="CR18" s="148"/>
      <c r="CS18" s="148"/>
      <c r="CT18" s="148"/>
      <c r="CU18" s="148"/>
      <c r="CV18" s="148"/>
      <c r="CW18" s="148"/>
      <c r="CX18" s="148"/>
      <c r="CY18" s="148"/>
      <c r="CZ18" s="148"/>
      <c r="DA18" s="148"/>
      <c r="DB18" s="148"/>
      <c r="DC18" s="148"/>
      <c r="DD18" s="148"/>
      <c r="DE18" s="148"/>
      <c r="DF18" s="148"/>
      <c r="DG18" s="148"/>
      <c r="DH18" s="148"/>
      <c r="DI18" s="148"/>
      <c r="DJ18" s="148"/>
      <c r="DK18" s="148"/>
      <c r="DL18" s="148"/>
      <c r="DM18" s="148"/>
      <c r="DN18" s="148"/>
      <c r="DO18" s="148"/>
      <c r="DP18" s="148"/>
      <c r="DQ18" s="148"/>
      <c r="DR18" s="148"/>
      <c r="DS18" s="148"/>
      <c r="DT18" s="148"/>
      <c r="DU18" s="148"/>
      <c r="DV18" s="148"/>
      <c r="DW18" s="148"/>
      <c r="DX18" s="148"/>
      <c r="DY18" s="148"/>
      <c r="DZ18" s="148"/>
      <c r="EA18" s="148"/>
      <c r="EB18" s="148"/>
      <c r="EC18" s="148"/>
      <c r="ED18" s="148"/>
      <c r="EE18" s="148"/>
      <c r="EF18" s="148"/>
      <c r="EG18" s="148"/>
      <c r="EH18" s="148"/>
      <c r="EI18" s="148"/>
      <c r="EJ18" s="148"/>
      <c r="EK18" s="148"/>
      <c r="EL18" s="148"/>
      <c r="EM18" s="148"/>
      <c r="EN18" s="148"/>
      <c r="EO18" s="148"/>
      <c r="EP18" s="148"/>
      <c r="EQ18" s="148"/>
      <c r="ER18" s="148"/>
      <c r="ES18" s="148"/>
      <c r="ET18" s="148"/>
      <c r="EU18" s="148"/>
      <c r="EV18" s="148"/>
      <c r="EW18" s="148"/>
      <c r="EX18" s="148"/>
      <c r="EY18" s="148"/>
      <c r="EZ18" s="148"/>
      <c r="FA18" s="148"/>
      <c r="FB18" s="148"/>
      <c r="FC18" s="148"/>
      <c r="FD18" s="148"/>
      <c r="FE18" s="148"/>
      <c r="FF18" s="148"/>
      <c r="FG18" s="148"/>
      <c r="FH18" s="148"/>
      <c r="FI18" s="148"/>
      <c r="FJ18" s="148"/>
      <c r="FK18" s="148"/>
      <c r="FL18" s="148"/>
      <c r="FM18" s="148"/>
      <c r="FN18" s="148"/>
      <c r="FO18" s="148"/>
      <c r="FP18" s="148"/>
      <c r="FQ18" s="148"/>
      <c r="FR18" s="148"/>
      <c r="FS18" s="148"/>
      <c r="FT18" s="148"/>
      <c r="FU18" s="148"/>
      <c r="FV18" s="148"/>
      <c r="FW18" s="148"/>
      <c r="FX18" s="148"/>
      <c r="FY18" s="148"/>
      <c r="FZ18" s="148"/>
      <c r="GA18" s="148"/>
      <c r="GB18" s="148"/>
      <c r="GC18" s="148"/>
      <c r="GD18" s="148"/>
      <c r="GE18" s="148"/>
      <c r="GF18" s="148"/>
      <c r="GG18" s="148"/>
      <c r="GH18" s="148"/>
      <c r="GI18" s="148"/>
      <c r="GJ18" s="148"/>
      <c r="GK18" s="148"/>
      <c r="GL18" s="148"/>
      <c r="GM18" s="148"/>
      <c r="GN18" s="148"/>
      <c r="GO18" s="148"/>
      <c r="GP18" s="148"/>
      <c r="GQ18" s="148"/>
      <c r="GR18" s="148"/>
      <c r="GS18" s="148"/>
      <c r="GT18" s="148"/>
      <c r="GU18" s="148"/>
      <c r="GV18" s="148"/>
      <c r="GW18" s="148"/>
      <c r="GX18" s="148"/>
      <c r="GY18" s="148"/>
      <c r="GZ18" s="148"/>
      <c r="HA18" s="148"/>
      <c r="HB18" s="148"/>
      <c r="HC18" s="148"/>
      <c r="HD18" s="148"/>
      <c r="HE18" s="148"/>
      <c r="HF18" s="148"/>
      <c r="HG18" s="148"/>
      <c r="HH18" s="148"/>
      <c r="HI18" s="148"/>
      <c r="HJ18" s="148"/>
      <c r="HK18" s="148"/>
      <c r="HL18" s="148"/>
      <c r="HM18" s="148"/>
      <c r="HN18" s="148"/>
      <c r="HO18" s="148"/>
      <c r="HP18" s="148"/>
      <c r="HQ18" s="148"/>
      <c r="HR18" s="148"/>
      <c r="HS18" s="148"/>
      <c r="HT18" s="148"/>
      <c r="HU18" s="148"/>
      <c r="HV18" s="148"/>
      <c r="HW18" s="148"/>
      <c r="HX18" s="148"/>
      <c r="HY18" s="148"/>
      <c r="HZ18" s="148"/>
      <c r="IA18" s="148"/>
      <c r="IB18" s="148"/>
      <c r="IC18" s="148"/>
      <c r="ID18" s="148"/>
      <c r="IE18" s="148"/>
      <c r="IF18" s="148"/>
      <c r="IG18" s="148"/>
      <c r="IH18" s="148"/>
      <c r="II18" s="148"/>
      <c r="IJ18" s="148"/>
      <c r="IK18" s="148"/>
      <c r="IL18" s="148"/>
      <c r="IM18" s="148"/>
      <c r="IN18" s="148"/>
      <c r="IO18" s="148"/>
      <c r="IP18" s="148"/>
      <c r="IQ18" s="148"/>
      <c r="IR18" s="148"/>
      <c r="IS18" s="148"/>
      <c r="IT18" s="148"/>
      <c r="IU18" s="148"/>
      <c r="IV18" s="148"/>
      <c r="IW18" s="148"/>
      <c r="IX18" s="148"/>
      <c r="IY18" s="148"/>
      <c r="IZ18" s="148"/>
      <c r="JA18" s="148"/>
      <c r="JB18" s="148"/>
      <c r="JC18" s="148"/>
      <c r="JD18" s="148"/>
      <c r="JE18" s="148"/>
      <c r="JF18" s="148"/>
      <c r="JG18" s="148"/>
      <c r="JH18" s="148"/>
      <c r="JI18" s="148"/>
      <c r="JJ18" s="148"/>
      <c r="JK18" s="148"/>
      <c r="JL18" s="148"/>
      <c r="JM18" s="148"/>
      <c r="JN18" s="148"/>
      <c r="JO18" s="148"/>
      <c r="JP18" s="148"/>
      <c r="JQ18" s="148"/>
      <c r="JR18" s="148"/>
      <c r="JS18" s="148"/>
      <c r="JT18" s="148"/>
      <c r="JU18" s="148"/>
      <c r="JV18" s="148"/>
      <c r="JW18" s="148"/>
      <c r="JX18" s="148"/>
      <c r="JY18" s="148"/>
      <c r="JZ18" s="148"/>
      <c r="KA18" s="148"/>
      <c r="KB18" s="148"/>
      <c r="KC18" s="148"/>
      <c r="KD18" s="148"/>
      <c r="KE18" s="148"/>
      <c r="KF18" s="148"/>
      <c r="KG18" s="148"/>
      <c r="KH18" s="148"/>
      <c r="KI18" s="148"/>
      <c r="KJ18" s="148"/>
      <c r="KK18" s="148"/>
      <c r="KL18" s="148"/>
      <c r="KM18" s="148"/>
      <c r="KN18" s="148"/>
      <c r="KO18" s="148"/>
      <c r="KP18" s="148"/>
      <c r="KQ18" s="148"/>
      <c r="KR18" s="148"/>
      <c r="KS18" s="148"/>
      <c r="KT18" s="148"/>
      <c r="KU18" s="148"/>
      <c r="KV18" s="148"/>
      <c r="KW18" s="148"/>
      <c r="KX18" s="148"/>
      <c r="KY18" s="148"/>
      <c r="KZ18" s="148"/>
      <c r="LA18" s="148"/>
      <c r="LB18" s="148"/>
      <c r="LC18" s="148"/>
      <c r="LD18" s="148"/>
      <c r="LE18" s="148"/>
      <c r="LF18" s="148"/>
      <c r="LG18" s="148"/>
      <c r="LH18" s="148"/>
      <c r="LI18" s="148"/>
      <c r="LJ18" s="148"/>
      <c r="LK18" s="148"/>
      <c r="LL18" s="148"/>
      <c r="LM18" s="148"/>
      <c r="LN18" s="148"/>
      <c r="LO18" s="148"/>
      <c r="LP18" s="148"/>
      <c r="LQ18" s="148"/>
      <c r="LR18" s="148"/>
      <c r="LS18" s="148"/>
      <c r="LT18" s="148"/>
      <c r="LU18" s="148"/>
      <c r="LV18" s="148"/>
      <c r="LW18" s="148"/>
      <c r="LX18" s="148"/>
      <c r="LY18" s="148"/>
      <c r="LZ18" s="148"/>
      <c r="MA18" s="148"/>
      <c r="MB18" s="148"/>
      <c r="MC18" s="148"/>
      <c r="MD18" s="148"/>
      <c r="ME18" s="148"/>
      <c r="MF18" s="148"/>
      <c r="MG18" s="148"/>
      <c r="MH18" s="148"/>
      <c r="MI18" s="148"/>
      <c r="MJ18" s="148"/>
      <c r="MK18" s="148"/>
      <c r="ML18" s="148"/>
      <c r="MM18" s="148"/>
      <c r="MN18" s="148"/>
      <c r="MO18" s="148"/>
      <c r="MP18" s="148"/>
      <c r="MQ18" s="148"/>
      <c r="MR18" s="148"/>
      <c r="MS18" s="148"/>
      <c r="MT18" s="148"/>
      <c r="MU18" s="148"/>
      <c r="MV18" s="148"/>
      <c r="MW18" s="148"/>
      <c r="MX18" s="148"/>
      <c r="MY18" s="148"/>
      <c r="MZ18" s="148"/>
      <c r="NA18" s="148"/>
      <c r="NB18" s="148"/>
      <c r="NC18" s="148"/>
      <c r="ND18" s="148"/>
      <c r="NE18" s="148"/>
      <c r="NF18" s="148"/>
      <c r="NG18" s="148"/>
      <c r="NH18" s="148"/>
      <c r="NI18" s="148"/>
      <c r="NJ18" s="148"/>
      <c r="NK18" s="148"/>
      <c r="NL18" s="148"/>
      <c r="NM18" s="148"/>
      <c r="NN18" s="148"/>
      <c r="NO18" s="148"/>
      <c r="NP18" s="148"/>
      <c r="NQ18" s="148"/>
      <c r="NR18" s="148"/>
      <c r="NS18" s="148"/>
      <c r="NT18" s="148"/>
      <c r="NU18" s="148"/>
      <c r="NV18" s="148"/>
      <c r="NW18" s="148"/>
      <c r="NX18" s="148"/>
      <c r="NY18" s="148"/>
      <c r="NZ18" s="148"/>
      <c r="OA18" s="148"/>
      <c r="OB18" s="148"/>
      <c r="OC18" s="148"/>
      <c r="OD18" s="148"/>
      <c r="OE18" s="148"/>
      <c r="OF18" s="148"/>
      <c r="OG18" s="148"/>
      <c r="OH18" s="148"/>
      <c r="OI18" s="148"/>
      <c r="OJ18" s="148"/>
      <c r="OK18" s="148"/>
      <c r="OL18" s="148"/>
      <c r="OM18" s="148"/>
      <c r="ON18" s="148"/>
      <c r="OO18" s="148"/>
      <c r="OP18" s="148"/>
      <c r="OQ18" s="148"/>
      <c r="OR18" s="148"/>
      <c r="OS18" s="148"/>
      <c r="OT18" s="148"/>
      <c r="OU18" s="148"/>
      <c r="OV18" s="148"/>
      <c r="OW18" s="148"/>
      <c r="OX18" s="148"/>
      <c r="OY18" s="148"/>
      <c r="OZ18" s="148"/>
      <c r="PA18" s="148"/>
      <c r="PB18" s="148"/>
      <c r="PC18" s="148"/>
      <c r="PD18" s="148"/>
      <c r="PE18" s="148"/>
      <c r="PF18" s="148"/>
      <c r="PG18" s="148"/>
      <c r="PH18" s="148"/>
      <c r="PI18" s="148"/>
      <c r="PJ18" s="148"/>
      <c r="PK18" s="148"/>
      <c r="PL18" s="148"/>
      <c r="PM18" s="148"/>
      <c r="PN18" s="148"/>
      <c r="PO18" s="148"/>
      <c r="PP18" s="148"/>
      <c r="PQ18" s="148"/>
      <c r="PR18" s="148"/>
      <c r="PS18" s="148"/>
      <c r="PT18" s="148"/>
      <c r="PU18" s="148"/>
      <c r="PV18" s="148"/>
      <c r="PW18" s="148"/>
      <c r="PX18" s="148"/>
      <c r="PY18" s="148"/>
      <c r="PZ18" s="148"/>
      <c r="QA18" s="148"/>
      <c r="QB18" s="148"/>
      <c r="QC18" s="148"/>
      <c r="QD18" s="148"/>
      <c r="QE18" s="148"/>
      <c r="QF18" s="148"/>
      <c r="QG18" s="148"/>
      <c r="QH18" s="148"/>
      <c r="QI18" s="148"/>
      <c r="QJ18" s="148"/>
      <c r="QK18" s="148"/>
      <c r="QL18" s="148"/>
      <c r="QM18" s="148"/>
      <c r="QN18" s="148"/>
      <c r="QO18" s="148"/>
      <c r="QP18" s="148"/>
      <c r="QQ18" s="148"/>
      <c r="QR18" s="148"/>
      <c r="QS18" s="148"/>
      <c r="QT18" s="148"/>
      <c r="QU18" s="148"/>
      <c r="QV18" s="148"/>
      <c r="QW18" s="148"/>
      <c r="QX18" s="148"/>
      <c r="QY18" s="148"/>
      <c r="QZ18" s="148"/>
      <c r="RA18" s="148"/>
      <c r="RB18" s="148"/>
      <c r="RC18" s="148"/>
      <c r="RD18" s="148"/>
      <c r="RE18" s="148"/>
      <c r="RF18" s="148"/>
      <c r="RG18" s="148"/>
      <c r="RH18" s="148"/>
      <c r="RI18" s="148"/>
      <c r="RJ18" s="148"/>
      <c r="RK18" s="148"/>
      <c r="RL18" s="148"/>
      <c r="RM18" s="148"/>
      <c r="RN18" s="148"/>
      <c r="RO18" s="148"/>
      <c r="RP18" s="148"/>
      <c r="RQ18" s="148"/>
      <c r="RR18" s="148"/>
      <c r="RS18" s="148"/>
      <c r="RT18" s="148"/>
      <c r="RU18" s="148"/>
      <c r="RV18" s="148"/>
      <c r="RW18" s="148"/>
      <c r="RX18" s="148"/>
      <c r="RY18" s="148"/>
      <c r="RZ18" s="148"/>
      <c r="SA18" s="148"/>
      <c r="SB18" s="148"/>
      <c r="SC18" s="148"/>
      <c r="SD18" s="148"/>
      <c r="SE18" s="148"/>
      <c r="SF18" s="148"/>
      <c r="SG18" s="148"/>
      <c r="SH18" s="148"/>
      <c r="SI18" s="148"/>
      <c r="SJ18" s="148"/>
      <c r="SK18" s="148"/>
      <c r="SL18" s="148"/>
      <c r="SM18" s="148"/>
      <c r="SN18" s="148"/>
      <c r="SO18" s="148"/>
      <c r="SP18" s="148"/>
      <c r="SQ18" s="148"/>
      <c r="SR18" s="148"/>
      <c r="SS18" s="148"/>
      <c r="ST18" s="148"/>
      <c r="SU18" s="148"/>
      <c r="SV18" s="148"/>
      <c r="SW18" s="148"/>
      <c r="SX18" s="148"/>
      <c r="SY18" s="148"/>
      <c r="SZ18" s="148"/>
      <c r="TA18" s="148"/>
      <c r="TB18" s="148"/>
      <c r="TC18" s="148"/>
      <c r="TD18" s="148"/>
      <c r="TE18" s="148"/>
      <c r="TF18" s="148"/>
      <c r="TG18" s="148"/>
      <c r="TH18" s="148"/>
      <c r="TI18" s="148"/>
      <c r="TJ18" s="148"/>
      <c r="TK18" s="148"/>
      <c r="TL18" s="148"/>
      <c r="TM18" s="148"/>
      <c r="TN18" s="148"/>
      <c r="TO18" s="148"/>
      <c r="TP18" s="148"/>
      <c r="TQ18" s="148"/>
      <c r="TR18" s="148"/>
      <c r="TS18" s="148"/>
      <c r="TT18" s="148"/>
      <c r="TU18" s="148"/>
      <c r="TV18" s="148"/>
      <c r="TW18" s="148"/>
      <c r="TX18" s="148"/>
      <c r="TY18" s="148"/>
      <c r="TZ18" s="148"/>
      <c r="UA18" s="148"/>
      <c r="UB18" s="148"/>
      <c r="UC18" s="148"/>
      <c r="UD18" s="148"/>
      <c r="UE18" s="148"/>
      <c r="UF18" s="148"/>
      <c r="UG18" s="148"/>
      <c r="UH18" s="148"/>
      <c r="UI18" s="148"/>
      <c r="UJ18" s="148"/>
      <c r="UK18" s="148"/>
      <c r="UL18" s="148"/>
      <c r="UM18" s="148"/>
      <c r="UN18" s="148"/>
      <c r="UO18" s="148"/>
      <c r="UP18" s="148"/>
      <c r="UQ18" s="148"/>
      <c r="UR18" s="148"/>
      <c r="US18" s="148"/>
      <c r="UT18" s="148"/>
      <c r="UU18" s="148"/>
      <c r="UV18" s="148"/>
      <c r="UW18" s="148"/>
      <c r="UX18" s="148"/>
      <c r="UY18" s="148"/>
      <c r="UZ18" s="148"/>
      <c r="VA18" s="148"/>
      <c r="VB18" s="148"/>
      <c r="VC18" s="148"/>
      <c r="VD18" s="148"/>
      <c r="VE18" s="148"/>
      <c r="VF18" s="148"/>
      <c r="VG18" s="148"/>
      <c r="VH18" s="148"/>
      <c r="VI18" s="148"/>
      <c r="VJ18" s="148"/>
      <c r="VK18" s="148"/>
      <c r="VL18" s="148"/>
      <c r="VM18" s="148"/>
      <c r="VN18" s="148"/>
      <c r="VO18" s="148"/>
      <c r="VP18" s="148"/>
      <c r="VQ18" s="148"/>
      <c r="VR18" s="148"/>
      <c r="VS18" s="148"/>
      <c r="VT18" s="148"/>
      <c r="VU18" s="148"/>
      <c r="VV18" s="148"/>
      <c r="VW18" s="148"/>
      <c r="VX18" s="148"/>
      <c r="VY18" s="148"/>
      <c r="VZ18" s="148"/>
      <c r="WA18" s="148"/>
      <c r="WB18" s="148"/>
      <c r="WC18" s="148"/>
      <c r="WD18" s="148"/>
      <c r="WE18" s="148"/>
      <c r="WF18" s="148"/>
      <c r="WG18" s="148"/>
      <c r="WH18" s="148"/>
      <c r="WI18" s="148"/>
      <c r="WJ18" s="148"/>
      <c r="WK18" s="148"/>
      <c r="WL18" s="148"/>
      <c r="WM18" s="148"/>
      <c r="WN18" s="148"/>
      <c r="WO18" s="148"/>
      <c r="WP18" s="148"/>
      <c r="WQ18" s="148"/>
      <c r="WR18" s="148"/>
      <c r="WS18" s="148"/>
      <c r="WT18" s="148"/>
      <c r="WU18" s="148"/>
      <c r="WV18" s="148"/>
      <c r="WW18" s="148"/>
      <c r="WX18" s="148"/>
      <c r="WY18" s="148"/>
      <c r="WZ18" s="148"/>
      <c r="XA18" s="148"/>
      <c r="XB18" s="148"/>
      <c r="XC18" s="148"/>
      <c r="XD18" s="148"/>
      <c r="XE18" s="148"/>
      <c r="XF18" s="148"/>
      <c r="XG18" s="148"/>
      <c r="XH18" s="148"/>
      <c r="XI18" s="148"/>
      <c r="XJ18" s="148"/>
      <c r="XK18" s="148"/>
      <c r="XL18" s="148"/>
      <c r="XM18" s="148"/>
      <c r="XN18" s="148"/>
      <c r="XO18" s="148"/>
      <c r="XP18" s="148"/>
      <c r="XQ18" s="148"/>
      <c r="XR18" s="148"/>
      <c r="XS18" s="148"/>
      <c r="XT18" s="148"/>
      <c r="XU18" s="148"/>
      <c r="XV18" s="148"/>
      <c r="XW18" s="148"/>
      <c r="XX18" s="148"/>
      <c r="XY18" s="148"/>
      <c r="XZ18" s="148"/>
      <c r="YA18" s="148"/>
      <c r="YB18" s="148"/>
      <c r="YC18" s="148"/>
      <c r="YD18" s="148"/>
      <c r="YE18" s="148"/>
      <c r="YF18" s="148"/>
      <c r="YG18" s="148"/>
      <c r="YH18" s="148"/>
      <c r="YI18" s="148"/>
      <c r="YJ18" s="148"/>
      <c r="YK18" s="148"/>
      <c r="YL18" s="148"/>
      <c r="YM18" s="148"/>
      <c r="YN18" s="148"/>
      <c r="YO18" s="148"/>
      <c r="YP18" s="148"/>
      <c r="YQ18" s="148"/>
      <c r="YR18" s="148"/>
      <c r="YS18" s="148"/>
      <c r="YT18" s="148"/>
      <c r="YU18" s="148"/>
      <c r="YV18" s="148"/>
      <c r="YW18" s="148"/>
      <c r="YX18" s="148"/>
      <c r="YY18" s="148"/>
      <c r="YZ18" s="148"/>
      <c r="ZA18" s="148"/>
      <c r="ZB18" s="148"/>
      <c r="ZC18" s="148"/>
      <c r="ZD18" s="148"/>
      <c r="ZE18" s="148"/>
      <c r="ZF18" s="148"/>
      <c r="ZG18" s="148"/>
      <c r="ZH18" s="148"/>
      <c r="ZI18" s="148"/>
      <c r="ZJ18" s="148"/>
      <c r="ZK18" s="148"/>
      <c r="ZL18" s="148"/>
      <c r="ZM18" s="148"/>
      <c r="ZN18" s="148"/>
      <c r="ZO18" s="148"/>
      <c r="ZP18" s="148"/>
      <c r="ZQ18" s="148"/>
      <c r="ZR18" s="148"/>
      <c r="ZS18" s="148"/>
      <c r="ZT18" s="148"/>
      <c r="ZU18" s="148"/>
      <c r="ZV18" s="148"/>
      <c r="ZW18" s="148"/>
      <c r="ZX18" s="148"/>
      <c r="ZY18" s="148"/>
      <c r="ZZ18" s="148"/>
      <c r="AAA18" s="148"/>
      <c r="AAB18" s="148"/>
      <c r="AAC18" s="148"/>
      <c r="AAD18" s="148"/>
      <c r="AAE18" s="148"/>
      <c r="AAF18" s="148"/>
      <c r="AAG18" s="148"/>
      <c r="AAH18" s="148"/>
      <c r="AAI18" s="148"/>
      <c r="AAJ18" s="148"/>
      <c r="AAK18" s="148"/>
      <c r="AAL18" s="148"/>
      <c r="AAM18" s="148"/>
      <c r="AAN18" s="148"/>
      <c r="AAO18" s="148"/>
      <c r="AAP18" s="148"/>
      <c r="AAQ18" s="148"/>
      <c r="AAR18" s="148"/>
      <c r="AAS18" s="148"/>
      <c r="AAT18" s="148"/>
      <c r="AAU18" s="148"/>
      <c r="AAV18" s="148"/>
      <c r="AAW18" s="148"/>
      <c r="AAX18" s="148"/>
      <c r="AAY18" s="148"/>
      <c r="AAZ18" s="148"/>
      <c r="ABA18" s="148"/>
      <c r="ABB18" s="148"/>
      <c r="ABC18" s="148"/>
      <c r="ABD18" s="148"/>
      <c r="ABE18" s="148"/>
      <c r="ABF18" s="148"/>
      <c r="ABG18" s="148"/>
      <c r="ABH18" s="148"/>
      <c r="ABI18" s="148"/>
      <c r="ABJ18" s="148"/>
      <c r="ABK18" s="148"/>
      <c r="ABL18" s="148"/>
      <c r="ABM18" s="148"/>
      <c r="ABN18" s="148"/>
      <c r="ABO18" s="148"/>
      <c r="ABP18" s="148"/>
      <c r="ABQ18" s="148"/>
      <c r="ABR18" s="148"/>
      <c r="ABS18" s="148"/>
      <c r="ABT18" s="148"/>
      <c r="ABU18" s="148"/>
      <c r="ABV18" s="148"/>
      <c r="ABW18" s="148"/>
      <c r="ABX18" s="148"/>
      <c r="ABY18" s="148"/>
      <c r="ABZ18" s="148"/>
      <c r="ACA18" s="148"/>
      <c r="ACB18" s="148"/>
      <c r="ACC18" s="148"/>
      <c r="ACD18" s="148"/>
      <c r="ACE18" s="148"/>
      <c r="ACF18" s="148"/>
      <c r="ACG18" s="148"/>
      <c r="ACH18" s="148"/>
      <c r="ACI18" s="148"/>
      <c r="ACJ18" s="148"/>
      <c r="ACK18" s="148"/>
      <c r="ACL18" s="148"/>
      <c r="ACM18" s="148"/>
      <c r="ACN18" s="148"/>
      <c r="ACO18" s="148"/>
      <c r="ACP18" s="148"/>
      <c r="ACQ18" s="148"/>
      <c r="ACR18" s="148"/>
      <c r="ACS18" s="148"/>
      <c r="ACT18" s="148"/>
      <c r="ACU18" s="148"/>
      <c r="ACV18" s="148"/>
      <c r="ACW18" s="148"/>
      <c r="ACX18" s="148"/>
      <c r="ACY18" s="148"/>
      <c r="ACZ18" s="148"/>
      <c r="ADA18" s="148"/>
      <c r="ADB18" s="148"/>
      <c r="ADC18" s="148"/>
      <c r="ADD18" s="148"/>
      <c r="ADE18" s="148"/>
      <c r="ADF18" s="148"/>
      <c r="ADG18" s="148"/>
      <c r="ADH18" s="148"/>
      <c r="ADI18" s="148"/>
      <c r="ADJ18" s="148"/>
      <c r="ADK18" s="148"/>
      <c r="ADL18" s="148"/>
      <c r="ADM18" s="148"/>
      <c r="ADN18" s="148"/>
      <c r="ADO18" s="148"/>
      <c r="ADP18" s="148"/>
      <c r="ADQ18" s="148"/>
      <c r="ADR18" s="148"/>
      <c r="ADS18" s="148"/>
      <c r="ADT18" s="148"/>
      <c r="ADU18" s="148"/>
      <c r="ADV18" s="148"/>
      <c r="ADW18" s="148"/>
      <c r="ADX18" s="148"/>
      <c r="ADY18" s="148"/>
      <c r="ADZ18" s="148"/>
      <c r="AEA18" s="148"/>
      <c r="AEB18" s="148"/>
      <c r="AEC18" s="148"/>
      <c r="AED18" s="148"/>
      <c r="AEE18" s="148"/>
      <c r="AEF18" s="148"/>
      <c r="AEG18" s="148"/>
      <c r="AEH18" s="148"/>
      <c r="AEI18" s="148"/>
      <c r="AEJ18" s="148"/>
      <c r="AEK18" s="148"/>
      <c r="AEL18" s="148"/>
      <c r="AEM18" s="148"/>
      <c r="AEN18" s="148"/>
      <c r="AEO18" s="148"/>
      <c r="AEP18" s="148"/>
      <c r="AEQ18" s="148"/>
      <c r="AER18" s="148"/>
      <c r="AES18" s="148"/>
      <c r="AET18" s="148"/>
      <c r="AEU18" s="148"/>
      <c r="AEV18" s="148"/>
      <c r="AEW18" s="148"/>
      <c r="AEX18" s="148"/>
      <c r="AEY18" s="148"/>
      <c r="AEZ18" s="148"/>
      <c r="AFA18" s="148"/>
      <c r="AFB18" s="148"/>
      <c r="AFC18" s="148"/>
      <c r="AFD18" s="148"/>
      <c r="AFE18" s="148"/>
      <c r="AFF18" s="148"/>
      <c r="AFG18" s="148"/>
      <c r="AFH18" s="148"/>
      <c r="AFI18" s="148"/>
      <c r="AFJ18" s="148"/>
      <c r="AFK18" s="148"/>
      <c r="AFL18" s="148"/>
      <c r="AFM18" s="148"/>
      <c r="AFN18" s="148"/>
      <c r="AFO18" s="148"/>
      <c r="AFP18" s="148"/>
      <c r="AFQ18" s="148"/>
      <c r="AFR18" s="148"/>
      <c r="AFS18" s="148"/>
      <c r="AFT18" s="148"/>
      <c r="AFU18" s="148"/>
      <c r="AFV18" s="148"/>
      <c r="AFW18" s="148"/>
      <c r="AFX18" s="148"/>
      <c r="AFY18" s="148"/>
      <c r="AFZ18" s="148"/>
      <c r="AGA18" s="148"/>
      <c r="AGB18" s="148"/>
      <c r="AGC18" s="148"/>
      <c r="AGD18" s="148"/>
      <c r="AGE18" s="148"/>
      <c r="AGF18" s="148"/>
      <c r="AGG18" s="148"/>
      <c r="AGH18" s="148"/>
      <c r="AGI18" s="148"/>
      <c r="AGJ18" s="148"/>
      <c r="AGK18" s="148"/>
      <c r="AGL18" s="148"/>
      <c r="AGM18" s="148"/>
      <c r="AGN18" s="148"/>
      <c r="AGO18" s="148"/>
      <c r="AGP18" s="148"/>
      <c r="AGQ18" s="148"/>
      <c r="AGR18" s="148"/>
      <c r="AGS18" s="148"/>
      <c r="AGT18" s="148"/>
      <c r="AGU18" s="148"/>
      <c r="AGV18" s="148"/>
      <c r="AGW18" s="148"/>
      <c r="AGX18" s="148"/>
      <c r="AGY18" s="148"/>
      <c r="AGZ18" s="148"/>
      <c r="AHA18" s="148"/>
      <c r="AHB18" s="148"/>
      <c r="AHC18" s="148"/>
      <c r="AHD18" s="148"/>
      <c r="AHE18" s="148"/>
      <c r="AHF18" s="148"/>
      <c r="AHG18" s="148"/>
      <c r="AHH18" s="148"/>
      <c r="AHI18" s="148"/>
      <c r="AHJ18" s="148"/>
      <c r="AHK18" s="148"/>
      <c r="AHL18" s="148"/>
      <c r="AHM18" s="148"/>
      <c r="AHN18" s="148"/>
      <c r="AHO18" s="148"/>
      <c r="AHP18" s="148"/>
      <c r="AHQ18" s="148"/>
      <c r="AHR18" s="148"/>
      <c r="AHS18" s="148"/>
      <c r="AHT18" s="148"/>
      <c r="AHU18" s="148"/>
      <c r="AHV18" s="148"/>
      <c r="AHW18" s="148"/>
      <c r="AHX18" s="148"/>
      <c r="AHY18" s="148"/>
      <c r="AHZ18" s="148"/>
      <c r="AIA18" s="148"/>
      <c r="AIB18" s="148"/>
      <c r="AIC18" s="148"/>
      <c r="AID18" s="148"/>
      <c r="AIE18" s="148"/>
      <c r="AIF18" s="148"/>
      <c r="AIG18" s="148"/>
      <c r="AIH18" s="148"/>
      <c r="AII18" s="148"/>
      <c r="AIJ18" s="148"/>
      <c r="AIK18" s="148"/>
      <c r="AIL18" s="148"/>
      <c r="AIM18" s="148"/>
      <c r="AIN18" s="148"/>
      <c r="AIO18" s="148"/>
      <c r="AIP18" s="148"/>
      <c r="AIQ18" s="148"/>
      <c r="AIR18" s="148"/>
      <c r="AIS18" s="148"/>
      <c r="AIT18" s="148"/>
      <c r="AIU18" s="148"/>
      <c r="AIV18" s="148"/>
      <c r="AIW18" s="148"/>
      <c r="AIX18" s="148"/>
      <c r="AIY18" s="148"/>
      <c r="AIZ18" s="148"/>
      <c r="AJA18" s="148"/>
      <c r="AJB18" s="148"/>
      <c r="AJC18" s="148"/>
      <c r="AJD18" s="148"/>
      <c r="AJE18" s="148"/>
      <c r="AJF18" s="148"/>
      <c r="AJG18" s="148"/>
      <c r="AJH18" s="148"/>
      <c r="AJI18" s="148"/>
      <c r="AJJ18" s="148"/>
      <c r="AJK18" s="148"/>
      <c r="AJL18" s="148"/>
      <c r="AJM18" s="148"/>
      <c r="AJN18" s="148"/>
      <c r="AJO18" s="148"/>
      <c r="AJP18" s="148"/>
      <c r="AJQ18" s="148"/>
      <c r="AJR18" s="148"/>
      <c r="AJS18" s="148"/>
      <c r="AJT18" s="148"/>
      <c r="AJU18" s="148"/>
      <c r="AJV18" s="148"/>
      <c r="AJW18" s="148"/>
      <c r="AJX18" s="148"/>
      <c r="AJY18" s="148"/>
      <c r="AJZ18" s="148"/>
      <c r="AKA18" s="148"/>
      <c r="AKB18" s="148"/>
      <c r="AKC18" s="148"/>
      <c r="AKD18" s="148"/>
      <c r="AKE18" s="148"/>
      <c r="AKF18" s="148"/>
      <c r="AKG18" s="148"/>
      <c r="AKH18" s="148"/>
      <c r="AKI18" s="148"/>
      <c r="AKJ18" s="148"/>
      <c r="AKK18" s="148"/>
      <c r="AKL18" s="148"/>
      <c r="AKM18" s="148"/>
      <c r="AKN18" s="148"/>
      <c r="AKO18" s="148"/>
      <c r="AKP18" s="148"/>
      <c r="AKQ18" s="148"/>
      <c r="AKR18" s="148"/>
      <c r="AKS18" s="148"/>
      <c r="AKT18" s="148"/>
      <c r="AKU18" s="148"/>
      <c r="AKV18" s="148"/>
      <c r="AKW18" s="148"/>
      <c r="AKX18" s="148"/>
      <c r="AKY18" s="148"/>
      <c r="AKZ18" s="148"/>
      <c r="ALA18" s="148"/>
      <c r="ALB18" s="148"/>
      <c r="ALC18" s="148"/>
      <c r="ALD18" s="148"/>
      <c r="ALE18" s="148"/>
      <c r="ALF18" s="148"/>
      <c r="ALG18" s="148"/>
      <c r="ALH18" s="148"/>
      <c r="ALI18" s="148"/>
      <c r="ALJ18" s="148"/>
      <c r="ALK18" s="148"/>
      <c r="ALL18" s="148"/>
      <c r="ALM18" s="148"/>
      <c r="ALN18" s="148"/>
      <c r="ALO18" s="148"/>
      <c r="ALP18" s="148"/>
      <c r="ALQ18" s="148"/>
      <c r="ALR18" s="148"/>
      <c r="ALS18" s="148"/>
      <c r="ALT18" s="148"/>
      <c r="ALU18" s="148"/>
      <c r="ALV18" s="148"/>
      <c r="ALW18" s="148"/>
      <c r="ALX18" s="148"/>
      <c r="ALY18" s="148"/>
      <c r="ALZ18" s="148"/>
      <c r="AMA18" s="148"/>
      <c r="AMB18" s="148"/>
      <c r="AMC18" s="148"/>
      <c r="AMD18" s="148"/>
      <c r="AME18" s="148"/>
      <c r="AMF18" s="148"/>
      <c r="AMG18" s="148"/>
      <c r="AMH18" s="148"/>
      <c r="AMI18" s="148"/>
      <c r="AMJ18" s="148"/>
      <c r="AMK18" s="148"/>
    </row>
    <row r="19" spans="1:1025" s="131" customFormat="1">
      <c r="A19" s="145" t="str">
        <f t="shared" si="0"/>
        <v>LOAN.MIS_RECEIVE</v>
      </c>
      <c r="B19" s="154">
        <f t="shared" si="3"/>
        <v>110015</v>
      </c>
      <c r="C19" s="134">
        <v>0</v>
      </c>
      <c r="D19" s="134">
        <v>1</v>
      </c>
      <c r="E19" s="146">
        <f t="shared" si="4"/>
        <v>100000</v>
      </c>
      <c r="F19" s="146">
        <v>10000</v>
      </c>
      <c r="G19" s="146" t="s">
        <v>34</v>
      </c>
      <c r="H19" s="146">
        <v>100000</v>
      </c>
      <c r="I19" s="158" t="s">
        <v>505</v>
      </c>
      <c r="J19" s="146">
        <f>VLOOKUP(I19,T_FSM_TYPE!$A:$B,2,0)</f>
        <v>110000</v>
      </c>
      <c r="K19" s="131" t="s">
        <v>511</v>
      </c>
      <c r="L19" s="159"/>
      <c r="M19" s="133" t="str">
        <f t="shared" si="2"/>
        <v>INSERT INTO T_FSM_ACTION VALUES(110015, 0, 1, 100000, 10000, GETDATE(), 100000, 110000, 'MIS_RECEIVE', '' )</v>
      </c>
      <c r="N19" s="145"/>
      <c r="O19" s="145"/>
      <c r="P19" s="145"/>
      <c r="Q19" s="145"/>
      <c r="R19" s="145"/>
      <c r="S19" s="145"/>
      <c r="T19" s="145"/>
      <c r="U19" s="145"/>
      <c r="V19" s="145"/>
      <c r="W19" s="145"/>
      <c r="X19" s="145"/>
      <c r="Y19" s="145"/>
      <c r="Z19" s="145"/>
      <c r="AA19" s="145"/>
      <c r="AB19" s="145"/>
      <c r="AC19" s="145"/>
      <c r="AD19" s="145"/>
      <c r="AE19" s="145"/>
      <c r="AF19" s="145"/>
      <c r="AG19" s="145"/>
      <c r="AH19" s="145"/>
      <c r="AI19" s="145"/>
      <c r="AJ19" s="145"/>
      <c r="AK19" s="145"/>
      <c r="AL19" s="145"/>
      <c r="AM19" s="145"/>
      <c r="AN19" s="145"/>
      <c r="AO19" s="145"/>
      <c r="AP19" s="145"/>
      <c r="AQ19" s="145"/>
      <c r="AR19" s="145"/>
      <c r="AS19" s="145"/>
      <c r="AT19" s="145"/>
      <c r="AU19" s="145"/>
      <c r="AV19" s="145"/>
      <c r="AW19" s="145"/>
      <c r="AX19" s="145"/>
      <c r="AY19" s="145"/>
      <c r="AZ19" s="145"/>
      <c r="BA19" s="145"/>
      <c r="BB19" s="145"/>
      <c r="BC19" s="145"/>
      <c r="BD19" s="145"/>
      <c r="BE19" s="145"/>
      <c r="BF19" s="145"/>
      <c r="BG19" s="145"/>
      <c r="BH19" s="145"/>
      <c r="BI19" s="145"/>
      <c r="BJ19" s="145"/>
      <c r="BK19" s="145"/>
      <c r="BL19" s="145"/>
      <c r="BM19" s="145"/>
      <c r="BN19" s="145"/>
      <c r="BO19" s="145"/>
      <c r="BP19" s="145"/>
      <c r="BQ19" s="145"/>
      <c r="BR19" s="145"/>
      <c r="BS19" s="145"/>
      <c r="BT19" s="145"/>
      <c r="BU19" s="145"/>
      <c r="BV19" s="145"/>
      <c r="BW19" s="145"/>
      <c r="BX19" s="145"/>
      <c r="BY19" s="145"/>
      <c r="BZ19" s="145"/>
      <c r="CA19" s="145"/>
      <c r="CB19" s="145"/>
      <c r="CC19" s="145"/>
      <c r="CD19" s="145"/>
      <c r="CE19" s="145"/>
      <c r="CF19" s="145"/>
      <c r="CG19" s="145"/>
      <c r="CH19" s="145"/>
      <c r="CI19" s="145"/>
      <c r="CJ19" s="145"/>
      <c r="CK19" s="145"/>
      <c r="CL19" s="145"/>
      <c r="CM19" s="145"/>
      <c r="CN19" s="145"/>
      <c r="CO19" s="145"/>
      <c r="CP19" s="145"/>
      <c r="CQ19" s="145"/>
      <c r="CR19" s="145"/>
      <c r="CS19" s="145"/>
      <c r="CT19" s="145"/>
      <c r="CU19" s="145"/>
      <c r="CV19" s="145"/>
      <c r="CW19" s="145"/>
      <c r="CX19" s="145"/>
      <c r="CY19" s="145"/>
      <c r="CZ19" s="145"/>
      <c r="DA19" s="145"/>
      <c r="DB19" s="145"/>
      <c r="DC19" s="145"/>
      <c r="DD19" s="145"/>
      <c r="DE19" s="145"/>
      <c r="DF19" s="145"/>
      <c r="DG19" s="145"/>
      <c r="DH19" s="145"/>
      <c r="DI19" s="145"/>
      <c r="DJ19" s="145"/>
      <c r="DK19" s="145"/>
      <c r="DL19" s="145"/>
      <c r="DM19" s="145"/>
      <c r="DN19" s="145"/>
      <c r="DO19" s="145"/>
      <c r="DP19" s="145"/>
      <c r="DQ19" s="145"/>
      <c r="DR19" s="145"/>
      <c r="DS19" s="145"/>
      <c r="DT19" s="145"/>
      <c r="DU19" s="145"/>
      <c r="DV19" s="145"/>
      <c r="DW19" s="145"/>
      <c r="DX19" s="145"/>
      <c r="DY19" s="145"/>
      <c r="DZ19" s="145"/>
      <c r="EA19" s="145"/>
      <c r="EB19" s="145"/>
      <c r="EC19" s="145"/>
      <c r="ED19" s="145"/>
      <c r="EE19" s="145"/>
      <c r="EF19" s="145"/>
      <c r="EG19" s="145"/>
      <c r="EH19" s="145"/>
      <c r="EI19" s="145"/>
      <c r="EJ19" s="145"/>
      <c r="EK19" s="145"/>
      <c r="EL19" s="145"/>
      <c r="EM19" s="145"/>
      <c r="EN19" s="145"/>
      <c r="EO19" s="145"/>
      <c r="EP19" s="145"/>
      <c r="EQ19" s="145"/>
      <c r="ER19" s="145"/>
      <c r="ES19" s="145"/>
      <c r="ET19" s="145"/>
      <c r="EU19" s="145"/>
      <c r="EV19" s="145"/>
      <c r="EW19" s="145"/>
      <c r="EX19" s="145"/>
      <c r="EY19" s="145"/>
      <c r="EZ19" s="145"/>
      <c r="FA19" s="145"/>
      <c r="FB19" s="145"/>
      <c r="FC19" s="145"/>
      <c r="FD19" s="145"/>
      <c r="FE19" s="145"/>
      <c r="FF19" s="145"/>
      <c r="FG19" s="145"/>
      <c r="FH19" s="145"/>
      <c r="FI19" s="145"/>
      <c r="FJ19" s="145"/>
      <c r="FK19" s="145"/>
      <c r="FL19" s="145"/>
      <c r="FM19" s="145"/>
      <c r="FN19" s="145"/>
      <c r="FO19" s="145"/>
      <c r="FP19" s="145"/>
      <c r="FQ19" s="145"/>
      <c r="FR19" s="145"/>
      <c r="FS19" s="145"/>
      <c r="FT19" s="145"/>
      <c r="FU19" s="145"/>
      <c r="FV19" s="145"/>
      <c r="FW19" s="145"/>
      <c r="FX19" s="145"/>
      <c r="FY19" s="145"/>
      <c r="FZ19" s="145"/>
      <c r="GA19" s="145"/>
      <c r="GB19" s="145"/>
      <c r="GC19" s="145"/>
      <c r="GD19" s="145"/>
      <c r="GE19" s="145"/>
      <c r="GF19" s="145"/>
      <c r="GG19" s="145"/>
      <c r="GH19" s="145"/>
      <c r="GI19" s="145"/>
      <c r="GJ19" s="145"/>
      <c r="GK19" s="145"/>
      <c r="GL19" s="145"/>
      <c r="GM19" s="145"/>
      <c r="GN19" s="145"/>
      <c r="GO19" s="145"/>
      <c r="GP19" s="145"/>
      <c r="GQ19" s="145"/>
      <c r="GR19" s="145"/>
      <c r="GS19" s="145"/>
      <c r="GT19" s="145"/>
      <c r="GU19" s="145"/>
      <c r="GV19" s="145"/>
      <c r="GW19" s="145"/>
      <c r="GX19" s="145"/>
      <c r="GY19" s="145"/>
      <c r="GZ19" s="145"/>
      <c r="HA19" s="145"/>
      <c r="HB19" s="145"/>
      <c r="HC19" s="145"/>
      <c r="HD19" s="145"/>
      <c r="HE19" s="145"/>
      <c r="HF19" s="145"/>
      <c r="HG19" s="145"/>
      <c r="HH19" s="145"/>
      <c r="HI19" s="145"/>
      <c r="HJ19" s="145"/>
      <c r="HK19" s="145"/>
      <c r="HL19" s="145"/>
      <c r="HM19" s="145"/>
      <c r="HN19" s="145"/>
      <c r="HO19" s="145"/>
      <c r="HP19" s="145"/>
      <c r="HQ19" s="145"/>
      <c r="HR19" s="145"/>
      <c r="HS19" s="145"/>
      <c r="HT19" s="145"/>
      <c r="HU19" s="145"/>
      <c r="HV19" s="145"/>
      <c r="HW19" s="145"/>
      <c r="HX19" s="145"/>
      <c r="HY19" s="145"/>
      <c r="HZ19" s="145"/>
      <c r="IA19" s="145"/>
      <c r="IB19" s="145"/>
      <c r="IC19" s="145"/>
      <c r="ID19" s="145"/>
      <c r="IE19" s="145"/>
      <c r="IF19" s="145"/>
      <c r="IG19" s="145"/>
      <c r="IH19" s="145"/>
      <c r="II19" s="145"/>
      <c r="IJ19" s="145"/>
      <c r="IK19" s="145"/>
      <c r="IL19" s="145"/>
      <c r="IM19" s="145"/>
      <c r="IN19" s="145"/>
      <c r="IO19" s="145"/>
      <c r="IP19" s="145"/>
      <c r="IQ19" s="145"/>
      <c r="IR19" s="145"/>
      <c r="IS19" s="145"/>
      <c r="IT19" s="145"/>
      <c r="IU19" s="145"/>
      <c r="IV19" s="145"/>
      <c r="IW19" s="145"/>
      <c r="IX19" s="145"/>
      <c r="IY19" s="145"/>
      <c r="IZ19" s="145"/>
      <c r="JA19" s="145"/>
      <c r="JB19" s="145"/>
      <c r="JC19" s="145"/>
      <c r="JD19" s="145"/>
      <c r="JE19" s="145"/>
      <c r="JF19" s="145"/>
      <c r="JG19" s="145"/>
      <c r="JH19" s="145"/>
      <c r="JI19" s="145"/>
      <c r="JJ19" s="145"/>
      <c r="JK19" s="145"/>
      <c r="JL19" s="145"/>
      <c r="JM19" s="145"/>
      <c r="JN19" s="145"/>
      <c r="JO19" s="145"/>
      <c r="JP19" s="145"/>
      <c r="JQ19" s="145"/>
      <c r="JR19" s="145"/>
      <c r="JS19" s="145"/>
      <c r="JT19" s="145"/>
      <c r="JU19" s="145"/>
      <c r="JV19" s="145"/>
      <c r="JW19" s="145"/>
      <c r="JX19" s="145"/>
      <c r="JY19" s="145"/>
      <c r="JZ19" s="145"/>
      <c r="KA19" s="145"/>
      <c r="KB19" s="145"/>
      <c r="KC19" s="145"/>
      <c r="KD19" s="145"/>
      <c r="KE19" s="145"/>
      <c r="KF19" s="145"/>
      <c r="KG19" s="145"/>
      <c r="KH19" s="145"/>
      <c r="KI19" s="145"/>
      <c r="KJ19" s="145"/>
      <c r="KK19" s="145"/>
      <c r="KL19" s="145"/>
      <c r="KM19" s="145"/>
      <c r="KN19" s="145"/>
      <c r="KO19" s="145"/>
      <c r="KP19" s="145"/>
      <c r="KQ19" s="145"/>
      <c r="KR19" s="145"/>
      <c r="KS19" s="145"/>
      <c r="KT19" s="145"/>
      <c r="KU19" s="145"/>
      <c r="KV19" s="145"/>
      <c r="KW19" s="145"/>
      <c r="KX19" s="145"/>
      <c r="KY19" s="145"/>
      <c r="KZ19" s="145"/>
      <c r="LA19" s="145"/>
      <c r="LB19" s="145"/>
      <c r="LC19" s="145"/>
      <c r="LD19" s="145"/>
      <c r="LE19" s="145"/>
      <c r="LF19" s="145"/>
      <c r="LG19" s="145"/>
      <c r="LH19" s="145"/>
      <c r="LI19" s="145"/>
      <c r="LJ19" s="145"/>
      <c r="LK19" s="145"/>
      <c r="LL19" s="145"/>
      <c r="LM19" s="145"/>
      <c r="LN19" s="145"/>
      <c r="LO19" s="145"/>
      <c r="LP19" s="145"/>
      <c r="LQ19" s="145"/>
      <c r="LR19" s="145"/>
      <c r="LS19" s="145"/>
      <c r="LT19" s="145"/>
      <c r="LU19" s="145"/>
      <c r="LV19" s="145"/>
      <c r="LW19" s="145"/>
      <c r="LX19" s="145"/>
      <c r="LY19" s="145"/>
      <c r="LZ19" s="145"/>
      <c r="MA19" s="145"/>
      <c r="MB19" s="145"/>
      <c r="MC19" s="145"/>
      <c r="MD19" s="145"/>
      <c r="ME19" s="145"/>
      <c r="MF19" s="145"/>
      <c r="MG19" s="145"/>
      <c r="MH19" s="145"/>
      <c r="MI19" s="145"/>
      <c r="MJ19" s="145"/>
      <c r="MK19" s="145"/>
      <c r="ML19" s="145"/>
      <c r="MM19" s="145"/>
      <c r="MN19" s="145"/>
      <c r="MO19" s="145"/>
      <c r="MP19" s="145"/>
      <c r="MQ19" s="145"/>
      <c r="MR19" s="145"/>
      <c r="MS19" s="145"/>
      <c r="MT19" s="145"/>
      <c r="MU19" s="145"/>
      <c r="MV19" s="145"/>
      <c r="MW19" s="145"/>
      <c r="MX19" s="145"/>
      <c r="MY19" s="145"/>
      <c r="MZ19" s="145"/>
      <c r="NA19" s="145"/>
      <c r="NB19" s="145"/>
      <c r="NC19" s="145"/>
      <c r="ND19" s="145"/>
      <c r="NE19" s="145"/>
      <c r="NF19" s="145"/>
      <c r="NG19" s="145"/>
      <c r="NH19" s="145"/>
      <c r="NI19" s="145"/>
      <c r="NJ19" s="145"/>
      <c r="NK19" s="145"/>
      <c r="NL19" s="145"/>
      <c r="NM19" s="145"/>
      <c r="NN19" s="145"/>
      <c r="NO19" s="145"/>
      <c r="NP19" s="145"/>
      <c r="NQ19" s="145"/>
      <c r="NR19" s="145"/>
      <c r="NS19" s="145"/>
      <c r="NT19" s="145"/>
      <c r="NU19" s="145"/>
      <c r="NV19" s="145"/>
      <c r="NW19" s="145"/>
      <c r="NX19" s="145"/>
      <c r="NY19" s="145"/>
      <c r="NZ19" s="145"/>
      <c r="OA19" s="145"/>
      <c r="OB19" s="145"/>
      <c r="OC19" s="145"/>
      <c r="OD19" s="145"/>
      <c r="OE19" s="145"/>
      <c r="OF19" s="145"/>
      <c r="OG19" s="145"/>
      <c r="OH19" s="145"/>
      <c r="OI19" s="145"/>
      <c r="OJ19" s="145"/>
      <c r="OK19" s="145"/>
      <c r="OL19" s="145"/>
      <c r="OM19" s="145"/>
      <c r="ON19" s="145"/>
      <c r="OO19" s="145"/>
      <c r="OP19" s="145"/>
      <c r="OQ19" s="145"/>
      <c r="OR19" s="145"/>
      <c r="OS19" s="145"/>
      <c r="OT19" s="145"/>
      <c r="OU19" s="145"/>
      <c r="OV19" s="145"/>
      <c r="OW19" s="145"/>
      <c r="OX19" s="145"/>
      <c r="OY19" s="145"/>
      <c r="OZ19" s="145"/>
      <c r="PA19" s="145"/>
      <c r="PB19" s="145"/>
      <c r="PC19" s="145"/>
      <c r="PD19" s="145"/>
      <c r="PE19" s="145"/>
      <c r="PF19" s="145"/>
      <c r="PG19" s="145"/>
      <c r="PH19" s="145"/>
      <c r="PI19" s="145"/>
      <c r="PJ19" s="145"/>
      <c r="PK19" s="145"/>
      <c r="PL19" s="145"/>
      <c r="PM19" s="145"/>
      <c r="PN19" s="145"/>
      <c r="PO19" s="145"/>
      <c r="PP19" s="145"/>
      <c r="PQ19" s="145"/>
      <c r="PR19" s="145"/>
      <c r="PS19" s="145"/>
      <c r="PT19" s="145"/>
      <c r="PU19" s="145"/>
      <c r="PV19" s="145"/>
      <c r="PW19" s="145"/>
      <c r="PX19" s="145"/>
      <c r="PY19" s="145"/>
      <c r="PZ19" s="145"/>
      <c r="QA19" s="145"/>
      <c r="QB19" s="145"/>
      <c r="QC19" s="145"/>
      <c r="QD19" s="145"/>
      <c r="QE19" s="145"/>
      <c r="QF19" s="145"/>
      <c r="QG19" s="145"/>
      <c r="QH19" s="145"/>
      <c r="QI19" s="145"/>
      <c r="QJ19" s="145"/>
      <c r="QK19" s="145"/>
      <c r="QL19" s="145"/>
      <c r="QM19" s="145"/>
      <c r="QN19" s="145"/>
      <c r="QO19" s="145"/>
      <c r="QP19" s="145"/>
      <c r="QQ19" s="145"/>
      <c r="QR19" s="145"/>
      <c r="QS19" s="145"/>
      <c r="QT19" s="145"/>
      <c r="QU19" s="145"/>
      <c r="QV19" s="145"/>
      <c r="QW19" s="145"/>
      <c r="QX19" s="145"/>
      <c r="QY19" s="145"/>
      <c r="QZ19" s="145"/>
      <c r="RA19" s="145"/>
      <c r="RB19" s="145"/>
      <c r="RC19" s="145"/>
      <c r="RD19" s="145"/>
      <c r="RE19" s="145"/>
      <c r="RF19" s="145"/>
      <c r="RG19" s="145"/>
      <c r="RH19" s="145"/>
      <c r="RI19" s="145"/>
      <c r="RJ19" s="145"/>
      <c r="RK19" s="145"/>
      <c r="RL19" s="145"/>
      <c r="RM19" s="145"/>
      <c r="RN19" s="145"/>
      <c r="RO19" s="145"/>
      <c r="RP19" s="145"/>
      <c r="RQ19" s="145"/>
      <c r="RR19" s="145"/>
      <c r="RS19" s="145"/>
      <c r="RT19" s="145"/>
      <c r="RU19" s="145"/>
      <c r="RV19" s="145"/>
      <c r="RW19" s="145"/>
      <c r="RX19" s="145"/>
      <c r="RY19" s="145"/>
      <c r="RZ19" s="145"/>
      <c r="SA19" s="145"/>
      <c r="SB19" s="145"/>
      <c r="SC19" s="145"/>
      <c r="SD19" s="145"/>
      <c r="SE19" s="145"/>
      <c r="SF19" s="145"/>
      <c r="SG19" s="145"/>
      <c r="SH19" s="145"/>
      <c r="SI19" s="145"/>
      <c r="SJ19" s="145"/>
      <c r="SK19" s="145"/>
      <c r="SL19" s="145"/>
      <c r="SM19" s="145"/>
      <c r="SN19" s="145"/>
      <c r="SO19" s="145"/>
      <c r="SP19" s="145"/>
      <c r="SQ19" s="145"/>
      <c r="SR19" s="145"/>
      <c r="SS19" s="145"/>
      <c r="ST19" s="145"/>
      <c r="SU19" s="145"/>
      <c r="SV19" s="145"/>
      <c r="SW19" s="145"/>
      <c r="SX19" s="145"/>
      <c r="SY19" s="145"/>
      <c r="SZ19" s="145"/>
      <c r="TA19" s="145"/>
      <c r="TB19" s="145"/>
      <c r="TC19" s="145"/>
      <c r="TD19" s="145"/>
      <c r="TE19" s="145"/>
      <c r="TF19" s="145"/>
      <c r="TG19" s="145"/>
      <c r="TH19" s="145"/>
      <c r="TI19" s="145"/>
      <c r="TJ19" s="145"/>
      <c r="TK19" s="145"/>
      <c r="TL19" s="145"/>
      <c r="TM19" s="145"/>
      <c r="TN19" s="145"/>
      <c r="TO19" s="145"/>
      <c r="TP19" s="145"/>
      <c r="TQ19" s="145"/>
      <c r="TR19" s="145"/>
      <c r="TS19" s="145"/>
      <c r="TT19" s="145"/>
      <c r="TU19" s="145"/>
      <c r="TV19" s="145"/>
      <c r="TW19" s="145"/>
      <c r="TX19" s="145"/>
      <c r="TY19" s="145"/>
      <c r="TZ19" s="145"/>
      <c r="UA19" s="145"/>
      <c r="UB19" s="145"/>
      <c r="UC19" s="145"/>
      <c r="UD19" s="145"/>
      <c r="UE19" s="145"/>
      <c r="UF19" s="145"/>
      <c r="UG19" s="145"/>
      <c r="UH19" s="145"/>
      <c r="UI19" s="145"/>
      <c r="UJ19" s="145"/>
      <c r="UK19" s="145"/>
      <c r="UL19" s="145"/>
      <c r="UM19" s="145"/>
      <c r="UN19" s="145"/>
      <c r="UO19" s="145"/>
      <c r="UP19" s="145"/>
      <c r="UQ19" s="145"/>
      <c r="UR19" s="145"/>
      <c r="US19" s="145"/>
      <c r="UT19" s="145"/>
      <c r="UU19" s="145"/>
      <c r="UV19" s="145"/>
      <c r="UW19" s="145"/>
      <c r="UX19" s="145"/>
      <c r="UY19" s="145"/>
      <c r="UZ19" s="145"/>
      <c r="VA19" s="145"/>
      <c r="VB19" s="145"/>
      <c r="VC19" s="145"/>
      <c r="VD19" s="145"/>
      <c r="VE19" s="145"/>
      <c r="VF19" s="145"/>
      <c r="VG19" s="145"/>
      <c r="VH19" s="145"/>
      <c r="VI19" s="145"/>
      <c r="VJ19" s="145"/>
      <c r="VK19" s="145"/>
      <c r="VL19" s="145"/>
      <c r="VM19" s="145"/>
      <c r="VN19" s="145"/>
      <c r="VO19" s="145"/>
      <c r="VP19" s="145"/>
      <c r="VQ19" s="145"/>
      <c r="VR19" s="145"/>
      <c r="VS19" s="145"/>
      <c r="VT19" s="145"/>
      <c r="VU19" s="145"/>
      <c r="VV19" s="145"/>
      <c r="VW19" s="145"/>
      <c r="VX19" s="145"/>
      <c r="VY19" s="145"/>
      <c r="VZ19" s="145"/>
      <c r="WA19" s="145"/>
      <c r="WB19" s="145"/>
      <c r="WC19" s="145"/>
      <c r="WD19" s="145"/>
      <c r="WE19" s="145"/>
      <c r="WF19" s="145"/>
      <c r="WG19" s="145"/>
      <c r="WH19" s="145"/>
      <c r="WI19" s="145"/>
      <c r="WJ19" s="145"/>
      <c r="WK19" s="145"/>
      <c r="WL19" s="145"/>
      <c r="WM19" s="145"/>
      <c r="WN19" s="145"/>
      <c r="WO19" s="145"/>
      <c r="WP19" s="145"/>
      <c r="WQ19" s="145"/>
      <c r="WR19" s="145"/>
      <c r="WS19" s="145"/>
      <c r="WT19" s="145"/>
      <c r="WU19" s="145"/>
      <c r="WV19" s="145"/>
      <c r="WW19" s="145"/>
      <c r="WX19" s="145"/>
      <c r="WY19" s="145"/>
      <c r="WZ19" s="145"/>
      <c r="XA19" s="145"/>
      <c r="XB19" s="145"/>
      <c r="XC19" s="145"/>
      <c r="XD19" s="145"/>
      <c r="XE19" s="145"/>
      <c r="XF19" s="145"/>
      <c r="XG19" s="145"/>
      <c r="XH19" s="145"/>
      <c r="XI19" s="145"/>
      <c r="XJ19" s="145"/>
      <c r="XK19" s="145"/>
      <c r="XL19" s="145"/>
      <c r="XM19" s="145"/>
      <c r="XN19" s="145"/>
      <c r="XO19" s="145"/>
      <c r="XP19" s="145"/>
      <c r="XQ19" s="145"/>
      <c r="XR19" s="145"/>
      <c r="XS19" s="145"/>
      <c r="XT19" s="145"/>
      <c r="XU19" s="145"/>
      <c r="XV19" s="145"/>
      <c r="XW19" s="145"/>
      <c r="XX19" s="145"/>
      <c r="XY19" s="145"/>
      <c r="XZ19" s="145"/>
      <c r="YA19" s="145"/>
      <c r="YB19" s="145"/>
      <c r="YC19" s="145"/>
      <c r="YD19" s="145"/>
      <c r="YE19" s="145"/>
      <c r="YF19" s="145"/>
      <c r="YG19" s="145"/>
      <c r="YH19" s="145"/>
      <c r="YI19" s="145"/>
      <c r="YJ19" s="145"/>
      <c r="YK19" s="145"/>
      <c r="YL19" s="145"/>
      <c r="YM19" s="145"/>
      <c r="YN19" s="145"/>
      <c r="YO19" s="145"/>
      <c r="YP19" s="145"/>
      <c r="YQ19" s="145"/>
      <c r="YR19" s="145"/>
      <c r="YS19" s="145"/>
      <c r="YT19" s="145"/>
      <c r="YU19" s="145"/>
      <c r="YV19" s="145"/>
      <c r="YW19" s="145"/>
      <c r="YX19" s="145"/>
      <c r="YY19" s="145"/>
      <c r="YZ19" s="145"/>
      <c r="ZA19" s="145"/>
      <c r="ZB19" s="145"/>
      <c r="ZC19" s="145"/>
      <c r="ZD19" s="145"/>
      <c r="ZE19" s="145"/>
      <c r="ZF19" s="145"/>
      <c r="ZG19" s="145"/>
      <c r="ZH19" s="145"/>
      <c r="ZI19" s="145"/>
      <c r="ZJ19" s="145"/>
      <c r="ZK19" s="145"/>
      <c r="ZL19" s="145"/>
      <c r="ZM19" s="145"/>
      <c r="ZN19" s="145"/>
      <c r="ZO19" s="145"/>
      <c r="ZP19" s="145"/>
      <c r="ZQ19" s="145"/>
      <c r="ZR19" s="145"/>
      <c r="ZS19" s="145"/>
      <c r="ZT19" s="145"/>
      <c r="ZU19" s="145"/>
      <c r="ZV19" s="145"/>
      <c r="ZW19" s="145"/>
      <c r="ZX19" s="145"/>
      <c r="ZY19" s="145"/>
      <c r="ZZ19" s="145"/>
      <c r="AAA19" s="145"/>
      <c r="AAB19" s="145"/>
      <c r="AAC19" s="145"/>
      <c r="AAD19" s="145"/>
      <c r="AAE19" s="145"/>
      <c r="AAF19" s="145"/>
      <c r="AAG19" s="145"/>
      <c r="AAH19" s="145"/>
      <c r="AAI19" s="145"/>
      <c r="AAJ19" s="145"/>
      <c r="AAK19" s="145"/>
      <c r="AAL19" s="145"/>
      <c r="AAM19" s="145"/>
      <c r="AAN19" s="145"/>
      <c r="AAO19" s="145"/>
      <c r="AAP19" s="145"/>
      <c r="AAQ19" s="145"/>
      <c r="AAR19" s="145"/>
      <c r="AAS19" s="145"/>
      <c r="AAT19" s="145"/>
      <c r="AAU19" s="145"/>
      <c r="AAV19" s="145"/>
      <c r="AAW19" s="145"/>
      <c r="AAX19" s="145"/>
      <c r="AAY19" s="145"/>
      <c r="AAZ19" s="145"/>
      <c r="ABA19" s="145"/>
      <c r="ABB19" s="145"/>
      <c r="ABC19" s="145"/>
      <c r="ABD19" s="145"/>
      <c r="ABE19" s="145"/>
      <c r="ABF19" s="145"/>
      <c r="ABG19" s="145"/>
      <c r="ABH19" s="145"/>
      <c r="ABI19" s="145"/>
      <c r="ABJ19" s="145"/>
      <c r="ABK19" s="145"/>
      <c r="ABL19" s="145"/>
      <c r="ABM19" s="145"/>
      <c r="ABN19" s="145"/>
      <c r="ABO19" s="145"/>
      <c r="ABP19" s="145"/>
      <c r="ABQ19" s="145"/>
      <c r="ABR19" s="145"/>
      <c r="ABS19" s="145"/>
      <c r="ABT19" s="145"/>
      <c r="ABU19" s="145"/>
      <c r="ABV19" s="145"/>
      <c r="ABW19" s="145"/>
      <c r="ABX19" s="145"/>
      <c r="ABY19" s="145"/>
      <c r="ABZ19" s="145"/>
      <c r="ACA19" s="145"/>
      <c r="ACB19" s="145"/>
      <c r="ACC19" s="145"/>
      <c r="ACD19" s="145"/>
      <c r="ACE19" s="145"/>
      <c r="ACF19" s="145"/>
      <c r="ACG19" s="145"/>
      <c r="ACH19" s="145"/>
      <c r="ACI19" s="145"/>
      <c r="ACJ19" s="145"/>
      <c r="ACK19" s="145"/>
      <c r="ACL19" s="145"/>
      <c r="ACM19" s="145"/>
      <c r="ACN19" s="145"/>
      <c r="ACO19" s="145"/>
      <c r="ACP19" s="145"/>
      <c r="ACQ19" s="145"/>
      <c r="ACR19" s="145"/>
      <c r="ACS19" s="145"/>
      <c r="ACT19" s="145"/>
      <c r="ACU19" s="145"/>
      <c r="ACV19" s="145"/>
      <c r="ACW19" s="145"/>
      <c r="ACX19" s="145"/>
      <c r="ACY19" s="145"/>
      <c r="ACZ19" s="145"/>
      <c r="ADA19" s="145"/>
      <c r="ADB19" s="145"/>
      <c r="ADC19" s="145"/>
      <c r="ADD19" s="145"/>
      <c r="ADE19" s="145"/>
      <c r="ADF19" s="145"/>
      <c r="ADG19" s="145"/>
      <c r="ADH19" s="145"/>
      <c r="ADI19" s="145"/>
      <c r="ADJ19" s="145"/>
      <c r="ADK19" s="145"/>
      <c r="ADL19" s="145"/>
      <c r="ADM19" s="145"/>
      <c r="ADN19" s="145"/>
      <c r="ADO19" s="145"/>
      <c r="ADP19" s="145"/>
      <c r="ADQ19" s="145"/>
      <c r="ADR19" s="145"/>
      <c r="ADS19" s="145"/>
      <c r="ADT19" s="145"/>
      <c r="ADU19" s="145"/>
      <c r="ADV19" s="145"/>
      <c r="ADW19" s="145"/>
      <c r="ADX19" s="145"/>
      <c r="ADY19" s="145"/>
      <c r="ADZ19" s="145"/>
      <c r="AEA19" s="145"/>
      <c r="AEB19" s="145"/>
      <c r="AEC19" s="145"/>
      <c r="AED19" s="145"/>
      <c r="AEE19" s="145"/>
      <c r="AEF19" s="145"/>
      <c r="AEG19" s="145"/>
      <c r="AEH19" s="145"/>
      <c r="AEI19" s="145"/>
      <c r="AEJ19" s="145"/>
      <c r="AEK19" s="145"/>
      <c r="AEL19" s="145"/>
      <c r="AEM19" s="145"/>
      <c r="AEN19" s="145"/>
      <c r="AEO19" s="145"/>
      <c r="AEP19" s="145"/>
      <c r="AEQ19" s="145"/>
      <c r="AER19" s="145"/>
      <c r="AES19" s="145"/>
      <c r="AET19" s="145"/>
      <c r="AEU19" s="145"/>
      <c r="AEV19" s="145"/>
      <c r="AEW19" s="145"/>
      <c r="AEX19" s="145"/>
      <c r="AEY19" s="145"/>
      <c r="AEZ19" s="145"/>
      <c r="AFA19" s="145"/>
      <c r="AFB19" s="145"/>
      <c r="AFC19" s="145"/>
      <c r="AFD19" s="145"/>
      <c r="AFE19" s="145"/>
      <c r="AFF19" s="145"/>
      <c r="AFG19" s="145"/>
      <c r="AFH19" s="145"/>
      <c r="AFI19" s="145"/>
      <c r="AFJ19" s="145"/>
      <c r="AFK19" s="145"/>
      <c r="AFL19" s="145"/>
      <c r="AFM19" s="145"/>
      <c r="AFN19" s="145"/>
      <c r="AFO19" s="145"/>
      <c r="AFP19" s="145"/>
      <c r="AFQ19" s="145"/>
      <c r="AFR19" s="145"/>
      <c r="AFS19" s="145"/>
      <c r="AFT19" s="145"/>
      <c r="AFU19" s="145"/>
      <c r="AFV19" s="145"/>
      <c r="AFW19" s="145"/>
      <c r="AFX19" s="145"/>
      <c r="AFY19" s="145"/>
      <c r="AFZ19" s="145"/>
      <c r="AGA19" s="145"/>
      <c r="AGB19" s="145"/>
      <c r="AGC19" s="145"/>
      <c r="AGD19" s="145"/>
      <c r="AGE19" s="145"/>
      <c r="AGF19" s="145"/>
      <c r="AGG19" s="145"/>
      <c r="AGH19" s="145"/>
      <c r="AGI19" s="145"/>
      <c r="AGJ19" s="145"/>
      <c r="AGK19" s="145"/>
      <c r="AGL19" s="145"/>
      <c r="AGM19" s="145"/>
      <c r="AGN19" s="145"/>
      <c r="AGO19" s="145"/>
      <c r="AGP19" s="145"/>
      <c r="AGQ19" s="145"/>
      <c r="AGR19" s="145"/>
      <c r="AGS19" s="145"/>
      <c r="AGT19" s="145"/>
      <c r="AGU19" s="145"/>
      <c r="AGV19" s="145"/>
      <c r="AGW19" s="145"/>
      <c r="AGX19" s="145"/>
      <c r="AGY19" s="145"/>
      <c r="AGZ19" s="145"/>
      <c r="AHA19" s="145"/>
      <c r="AHB19" s="145"/>
      <c r="AHC19" s="145"/>
      <c r="AHD19" s="145"/>
      <c r="AHE19" s="145"/>
      <c r="AHF19" s="145"/>
      <c r="AHG19" s="145"/>
      <c r="AHH19" s="145"/>
      <c r="AHI19" s="145"/>
      <c r="AHJ19" s="145"/>
      <c r="AHK19" s="145"/>
      <c r="AHL19" s="145"/>
      <c r="AHM19" s="145"/>
      <c r="AHN19" s="145"/>
      <c r="AHO19" s="145"/>
      <c r="AHP19" s="145"/>
      <c r="AHQ19" s="145"/>
      <c r="AHR19" s="145"/>
      <c r="AHS19" s="145"/>
      <c r="AHT19" s="145"/>
      <c r="AHU19" s="145"/>
      <c r="AHV19" s="145"/>
      <c r="AHW19" s="145"/>
      <c r="AHX19" s="145"/>
      <c r="AHY19" s="145"/>
      <c r="AHZ19" s="145"/>
      <c r="AIA19" s="145"/>
      <c r="AIB19" s="145"/>
      <c r="AIC19" s="145"/>
      <c r="AID19" s="145"/>
      <c r="AIE19" s="145"/>
      <c r="AIF19" s="145"/>
      <c r="AIG19" s="145"/>
      <c r="AIH19" s="145"/>
      <c r="AII19" s="145"/>
      <c r="AIJ19" s="145"/>
      <c r="AIK19" s="145"/>
      <c r="AIL19" s="145"/>
      <c r="AIM19" s="145"/>
      <c r="AIN19" s="145"/>
      <c r="AIO19" s="145"/>
      <c r="AIP19" s="145"/>
      <c r="AIQ19" s="145"/>
      <c r="AIR19" s="145"/>
      <c r="AIS19" s="145"/>
      <c r="AIT19" s="145"/>
      <c r="AIU19" s="145"/>
      <c r="AIV19" s="145"/>
      <c r="AIW19" s="145"/>
      <c r="AIX19" s="145"/>
      <c r="AIY19" s="145"/>
      <c r="AIZ19" s="145"/>
      <c r="AJA19" s="145"/>
      <c r="AJB19" s="145"/>
      <c r="AJC19" s="145"/>
      <c r="AJD19" s="145"/>
      <c r="AJE19" s="145"/>
      <c r="AJF19" s="145"/>
      <c r="AJG19" s="145"/>
      <c r="AJH19" s="145"/>
      <c r="AJI19" s="145"/>
      <c r="AJJ19" s="145"/>
      <c r="AJK19" s="145"/>
      <c r="AJL19" s="145"/>
      <c r="AJM19" s="145"/>
      <c r="AJN19" s="145"/>
      <c r="AJO19" s="145"/>
      <c r="AJP19" s="145"/>
      <c r="AJQ19" s="145"/>
      <c r="AJR19" s="145"/>
      <c r="AJS19" s="145"/>
      <c r="AJT19" s="145"/>
      <c r="AJU19" s="145"/>
      <c r="AJV19" s="145"/>
      <c r="AJW19" s="145"/>
      <c r="AJX19" s="145"/>
      <c r="AJY19" s="145"/>
      <c r="AJZ19" s="145"/>
      <c r="AKA19" s="145"/>
      <c r="AKB19" s="145"/>
      <c r="AKC19" s="145"/>
      <c r="AKD19" s="145"/>
      <c r="AKE19" s="145"/>
      <c r="AKF19" s="145"/>
      <c r="AKG19" s="145"/>
      <c r="AKH19" s="145"/>
      <c r="AKI19" s="145"/>
      <c r="AKJ19" s="145"/>
      <c r="AKK19" s="145"/>
      <c r="AKL19" s="145"/>
      <c r="AKM19" s="145"/>
      <c r="AKN19" s="145"/>
      <c r="AKO19" s="145"/>
      <c r="AKP19" s="145"/>
      <c r="AKQ19" s="145"/>
      <c r="AKR19" s="145"/>
      <c r="AKS19" s="145"/>
      <c r="AKT19" s="145"/>
      <c r="AKU19" s="145"/>
      <c r="AKV19" s="145"/>
      <c r="AKW19" s="145"/>
      <c r="AKX19" s="145"/>
      <c r="AKY19" s="145"/>
      <c r="AKZ19" s="145"/>
      <c r="ALA19" s="145"/>
      <c r="ALB19" s="145"/>
      <c r="ALC19" s="145"/>
      <c r="ALD19" s="145"/>
      <c r="ALE19" s="145"/>
      <c r="ALF19" s="145"/>
      <c r="ALG19" s="145"/>
      <c r="ALH19" s="145"/>
      <c r="ALI19" s="145"/>
      <c r="ALJ19" s="145"/>
      <c r="ALK19" s="145"/>
      <c r="ALL19" s="145"/>
      <c r="ALM19" s="145"/>
      <c r="ALN19" s="145"/>
      <c r="ALO19" s="145"/>
      <c r="ALP19" s="145"/>
      <c r="ALQ19" s="145"/>
      <c r="ALR19" s="145"/>
      <c r="ALS19" s="145"/>
      <c r="ALT19" s="145"/>
      <c r="ALU19" s="145"/>
      <c r="ALV19" s="145"/>
      <c r="ALW19" s="145"/>
      <c r="ALX19" s="145"/>
      <c r="ALY19" s="145"/>
      <c r="ALZ19" s="145"/>
      <c r="AMA19" s="145"/>
      <c r="AMB19" s="145"/>
      <c r="AMC19" s="145"/>
      <c r="AMD19" s="145"/>
      <c r="AME19" s="145"/>
      <c r="AMF19" s="145"/>
      <c r="AMG19" s="145"/>
      <c r="AMH19" s="145"/>
      <c r="AMI19" s="145"/>
      <c r="AMJ19" s="145"/>
      <c r="AMK19" s="145"/>
    </row>
    <row r="20" spans="1:1025" s="131" customFormat="1">
      <c r="A20" s="145" t="str">
        <f t="shared" si="0"/>
        <v>LOAN.MIS_UPDATE</v>
      </c>
      <c r="B20" s="154">
        <f t="shared" si="3"/>
        <v>110016</v>
      </c>
      <c r="C20" s="134">
        <v>0</v>
      </c>
      <c r="D20" s="134">
        <v>1</v>
      </c>
      <c r="E20" s="146">
        <f t="shared" si="4"/>
        <v>100000</v>
      </c>
      <c r="F20" s="146">
        <v>10000</v>
      </c>
      <c r="G20" s="146" t="s">
        <v>34</v>
      </c>
      <c r="H20" s="146">
        <v>100000</v>
      </c>
      <c r="I20" s="158" t="s">
        <v>505</v>
      </c>
      <c r="J20" s="146">
        <f>VLOOKUP(I20,T_FSM_TYPE!$A:$B,2,0)</f>
        <v>110000</v>
      </c>
      <c r="K20" s="131" t="s">
        <v>512</v>
      </c>
      <c r="L20" s="159"/>
      <c r="M20" s="133" t="str">
        <f t="shared" si="2"/>
        <v>INSERT INTO T_FSM_ACTION VALUES(110016, 0, 1, 100000, 10000, GETDATE(), 100000, 110000, 'MIS_UPDATE', '' )</v>
      </c>
      <c r="N20" s="145"/>
      <c r="O20" s="145"/>
      <c r="P20" s="145"/>
      <c r="Q20" s="145"/>
      <c r="R20" s="145"/>
      <c r="S20" s="145"/>
      <c r="T20" s="145"/>
      <c r="U20" s="145"/>
      <c r="V20" s="145"/>
      <c r="W20" s="145"/>
      <c r="X20" s="145"/>
      <c r="Y20" s="145"/>
      <c r="Z20" s="145"/>
      <c r="AA20" s="145"/>
      <c r="AB20" s="145"/>
      <c r="AC20" s="145"/>
      <c r="AD20" s="145"/>
      <c r="AE20" s="145"/>
      <c r="AF20" s="145"/>
      <c r="AG20" s="145"/>
      <c r="AH20" s="145"/>
      <c r="AI20" s="145"/>
      <c r="AJ20" s="145"/>
      <c r="AK20" s="145"/>
      <c r="AL20" s="145"/>
      <c r="AM20" s="145"/>
      <c r="AN20" s="145"/>
      <c r="AO20" s="145"/>
      <c r="AP20" s="145"/>
      <c r="AQ20" s="145"/>
      <c r="AR20" s="145"/>
      <c r="AS20" s="145"/>
      <c r="AT20" s="145"/>
      <c r="AU20" s="145"/>
      <c r="AV20" s="145"/>
      <c r="AW20" s="145"/>
      <c r="AX20" s="145"/>
      <c r="AY20" s="145"/>
      <c r="AZ20" s="145"/>
      <c r="BA20" s="145"/>
      <c r="BB20" s="145"/>
      <c r="BC20" s="145"/>
      <c r="BD20" s="145"/>
      <c r="BE20" s="145"/>
      <c r="BF20" s="145"/>
      <c r="BG20" s="145"/>
      <c r="BH20" s="145"/>
      <c r="BI20" s="145"/>
      <c r="BJ20" s="145"/>
      <c r="BK20" s="145"/>
      <c r="BL20" s="145"/>
      <c r="BM20" s="145"/>
      <c r="BN20" s="145"/>
      <c r="BO20" s="145"/>
      <c r="BP20" s="145"/>
      <c r="BQ20" s="145"/>
      <c r="BR20" s="145"/>
      <c r="BS20" s="145"/>
      <c r="BT20" s="145"/>
      <c r="BU20" s="145"/>
      <c r="BV20" s="145"/>
      <c r="BW20" s="145"/>
      <c r="BX20" s="145"/>
      <c r="BY20" s="145"/>
      <c r="BZ20" s="145"/>
      <c r="CA20" s="145"/>
      <c r="CB20" s="145"/>
      <c r="CC20" s="145"/>
      <c r="CD20" s="145"/>
      <c r="CE20" s="145"/>
      <c r="CF20" s="145"/>
      <c r="CG20" s="145"/>
      <c r="CH20" s="145"/>
      <c r="CI20" s="145"/>
      <c r="CJ20" s="145"/>
      <c r="CK20" s="145"/>
      <c r="CL20" s="145"/>
      <c r="CM20" s="145"/>
      <c r="CN20" s="145"/>
      <c r="CO20" s="145"/>
      <c r="CP20" s="145"/>
      <c r="CQ20" s="145"/>
      <c r="CR20" s="145"/>
      <c r="CS20" s="145"/>
      <c r="CT20" s="145"/>
      <c r="CU20" s="145"/>
      <c r="CV20" s="145"/>
      <c r="CW20" s="145"/>
      <c r="CX20" s="145"/>
      <c r="CY20" s="145"/>
      <c r="CZ20" s="145"/>
      <c r="DA20" s="145"/>
      <c r="DB20" s="145"/>
      <c r="DC20" s="145"/>
      <c r="DD20" s="145"/>
      <c r="DE20" s="145"/>
      <c r="DF20" s="145"/>
      <c r="DG20" s="145"/>
      <c r="DH20" s="145"/>
      <c r="DI20" s="145"/>
      <c r="DJ20" s="145"/>
      <c r="DK20" s="145"/>
      <c r="DL20" s="145"/>
      <c r="DM20" s="145"/>
      <c r="DN20" s="145"/>
      <c r="DO20" s="145"/>
      <c r="DP20" s="145"/>
      <c r="DQ20" s="145"/>
      <c r="DR20" s="145"/>
      <c r="DS20" s="145"/>
      <c r="DT20" s="145"/>
      <c r="DU20" s="145"/>
      <c r="DV20" s="145"/>
      <c r="DW20" s="145"/>
      <c r="DX20" s="145"/>
      <c r="DY20" s="145"/>
      <c r="DZ20" s="145"/>
      <c r="EA20" s="145"/>
      <c r="EB20" s="145"/>
      <c r="EC20" s="145"/>
      <c r="ED20" s="145"/>
      <c r="EE20" s="145"/>
      <c r="EF20" s="145"/>
      <c r="EG20" s="145"/>
      <c r="EH20" s="145"/>
      <c r="EI20" s="145"/>
      <c r="EJ20" s="145"/>
      <c r="EK20" s="145"/>
      <c r="EL20" s="145"/>
      <c r="EM20" s="145"/>
      <c r="EN20" s="145"/>
      <c r="EO20" s="145"/>
      <c r="EP20" s="145"/>
      <c r="EQ20" s="145"/>
      <c r="ER20" s="145"/>
      <c r="ES20" s="145"/>
      <c r="ET20" s="145"/>
      <c r="EU20" s="145"/>
      <c r="EV20" s="145"/>
      <c r="EW20" s="145"/>
      <c r="EX20" s="145"/>
      <c r="EY20" s="145"/>
      <c r="EZ20" s="145"/>
      <c r="FA20" s="145"/>
      <c r="FB20" s="145"/>
      <c r="FC20" s="145"/>
      <c r="FD20" s="145"/>
      <c r="FE20" s="145"/>
      <c r="FF20" s="145"/>
      <c r="FG20" s="145"/>
      <c r="FH20" s="145"/>
      <c r="FI20" s="145"/>
      <c r="FJ20" s="145"/>
      <c r="FK20" s="145"/>
      <c r="FL20" s="145"/>
      <c r="FM20" s="145"/>
      <c r="FN20" s="145"/>
      <c r="FO20" s="145"/>
      <c r="FP20" s="145"/>
      <c r="FQ20" s="145"/>
      <c r="FR20" s="145"/>
      <c r="FS20" s="145"/>
      <c r="FT20" s="145"/>
      <c r="FU20" s="145"/>
      <c r="FV20" s="145"/>
      <c r="FW20" s="145"/>
      <c r="FX20" s="145"/>
      <c r="FY20" s="145"/>
      <c r="FZ20" s="145"/>
      <c r="GA20" s="145"/>
      <c r="GB20" s="145"/>
      <c r="GC20" s="145"/>
      <c r="GD20" s="145"/>
      <c r="GE20" s="145"/>
      <c r="GF20" s="145"/>
      <c r="GG20" s="145"/>
      <c r="GH20" s="145"/>
      <c r="GI20" s="145"/>
      <c r="GJ20" s="145"/>
      <c r="GK20" s="145"/>
      <c r="GL20" s="145"/>
      <c r="GM20" s="145"/>
      <c r="GN20" s="145"/>
      <c r="GO20" s="145"/>
      <c r="GP20" s="145"/>
      <c r="GQ20" s="145"/>
      <c r="GR20" s="145"/>
      <c r="GS20" s="145"/>
      <c r="GT20" s="145"/>
      <c r="GU20" s="145"/>
      <c r="GV20" s="145"/>
      <c r="GW20" s="145"/>
      <c r="GX20" s="145"/>
      <c r="GY20" s="145"/>
      <c r="GZ20" s="145"/>
      <c r="HA20" s="145"/>
      <c r="HB20" s="145"/>
      <c r="HC20" s="145"/>
      <c r="HD20" s="145"/>
      <c r="HE20" s="145"/>
      <c r="HF20" s="145"/>
      <c r="HG20" s="145"/>
      <c r="HH20" s="145"/>
      <c r="HI20" s="145"/>
      <c r="HJ20" s="145"/>
      <c r="HK20" s="145"/>
      <c r="HL20" s="145"/>
      <c r="HM20" s="145"/>
      <c r="HN20" s="145"/>
      <c r="HO20" s="145"/>
      <c r="HP20" s="145"/>
      <c r="HQ20" s="145"/>
      <c r="HR20" s="145"/>
      <c r="HS20" s="145"/>
      <c r="HT20" s="145"/>
      <c r="HU20" s="145"/>
      <c r="HV20" s="145"/>
      <c r="HW20" s="145"/>
      <c r="HX20" s="145"/>
      <c r="HY20" s="145"/>
      <c r="HZ20" s="145"/>
      <c r="IA20" s="145"/>
      <c r="IB20" s="145"/>
      <c r="IC20" s="145"/>
      <c r="ID20" s="145"/>
      <c r="IE20" s="145"/>
      <c r="IF20" s="145"/>
      <c r="IG20" s="145"/>
      <c r="IH20" s="145"/>
      <c r="II20" s="145"/>
      <c r="IJ20" s="145"/>
      <c r="IK20" s="145"/>
      <c r="IL20" s="145"/>
      <c r="IM20" s="145"/>
      <c r="IN20" s="145"/>
      <c r="IO20" s="145"/>
      <c r="IP20" s="145"/>
      <c r="IQ20" s="145"/>
      <c r="IR20" s="145"/>
      <c r="IS20" s="145"/>
      <c r="IT20" s="145"/>
      <c r="IU20" s="145"/>
      <c r="IV20" s="145"/>
      <c r="IW20" s="145"/>
      <c r="IX20" s="145"/>
      <c r="IY20" s="145"/>
      <c r="IZ20" s="145"/>
      <c r="JA20" s="145"/>
      <c r="JB20" s="145"/>
      <c r="JC20" s="145"/>
      <c r="JD20" s="145"/>
      <c r="JE20" s="145"/>
      <c r="JF20" s="145"/>
      <c r="JG20" s="145"/>
      <c r="JH20" s="145"/>
      <c r="JI20" s="145"/>
      <c r="JJ20" s="145"/>
      <c r="JK20" s="145"/>
      <c r="JL20" s="145"/>
      <c r="JM20" s="145"/>
      <c r="JN20" s="145"/>
      <c r="JO20" s="145"/>
      <c r="JP20" s="145"/>
      <c r="JQ20" s="145"/>
      <c r="JR20" s="145"/>
      <c r="JS20" s="145"/>
      <c r="JT20" s="145"/>
      <c r="JU20" s="145"/>
      <c r="JV20" s="145"/>
      <c r="JW20" s="145"/>
      <c r="JX20" s="145"/>
      <c r="JY20" s="145"/>
      <c r="JZ20" s="145"/>
      <c r="KA20" s="145"/>
      <c r="KB20" s="145"/>
      <c r="KC20" s="145"/>
      <c r="KD20" s="145"/>
      <c r="KE20" s="145"/>
      <c r="KF20" s="145"/>
      <c r="KG20" s="145"/>
      <c r="KH20" s="145"/>
      <c r="KI20" s="145"/>
      <c r="KJ20" s="145"/>
      <c r="KK20" s="145"/>
      <c r="KL20" s="145"/>
      <c r="KM20" s="145"/>
      <c r="KN20" s="145"/>
      <c r="KO20" s="145"/>
      <c r="KP20" s="145"/>
      <c r="KQ20" s="145"/>
      <c r="KR20" s="145"/>
      <c r="KS20" s="145"/>
      <c r="KT20" s="145"/>
      <c r="KU20" s="145"/>
      <c r="KV20" s="145"/>
      <c r="KW20" s="145"/>
      <c r="KX20" s="145"/>
      <c r="KY20" s="145"/>
      <c r="KZ20" s="145"/>
      <c r="LA20" s="145"/>
      <c r="LB20" s="145"/>
      <c r="LC20" s="145"/>
      <c r="LD20" s="145"/>
      <c r="LE20" s="145"/>
      <c r="LF20" s="145"/>
      <c r="LG20" s="145"/>
      <c r="LH20" s="145"/>
      <c r="LI20" s="145"/>
      <c r="LJ20" s="145"/>
      <c r="LK20" s="145"/>
      <c r="LL20" s="145"/>
      <c r="LM20" s="145"/>
      <c r="LN20" s="145"/>
      <c r="LO20" s="145"/>
      <c r="LP20" s="145"/>
      <c r="LQ20" s="145"/>
      <c r="LR20" s="145"/>
      <c r="LS20" s="145"/>
      <c r="LT20" s="145"/>
      <c r="LU20" s="145"/>
      <c r="LV20" s="145"/>
      <c r="LW20" s="145"/>
      <c r="LX20" s="145"/>
      <c r="LY20" s="145"/>
      <c r="LZ20" s="145"/>
      <c r="MA20" s="145"/>
      <c r="MB20" s="145"/>
      <c r="MC20" s="145"/>
      <c r="MD20" s="145"/>
      <c r="ME20" s="145"/>
      <c r="MF20" s="145"/>
      <c r="MG20" s="145"/>
      <c r="MH20" s="145"/>
      <c r="MI20" s="145"/>
      <c r="MJ20" s="145"/>
      <c r="MK20" s="145"/>
      <c r="ML20" s="145"/>
      <c r="MM20" s="145"/>
      <c r="MN20" s="145"/>
      <c r="MO20" s="145"/>
      <c r="MP20" s="145"/>
      <c r="MQ20" s="145"/>
      <c r="MR20" s="145"/>
      <c r="MS20" s="145"/>
      <c r="MT20" s="145"/>
      <c r="MU20" s="145"/>
      <c r="MV20" s="145"/>
      <c r="MW20" s="145"/>
      <c r="MX20" s="145"/>
      <c r="MY20" s="145"/>
      <c r="MZ20" s="145"/>
      <c r="NA20" s="145"/>
      <c r="NB20" s="145"/>
      <c r="NC20" s="145"/>
      <c r="ND20" s="145"/>
      <c r="NE20" s="145"/>
      <c r="NF20" s="145"/>
      <c r="NG20" s="145"/>
      <c r="NH20" s="145"/>
      <c r="NI20" s="145"/>
      <c r="NJ20" s="145"/>
      <c r="NK20" s="145"/>
      <c r="NL20" s="145"/>
      <c r="NM20" s="145"/>
      <c r="NN20" s="145"/>
      <c r="NO20" s="145"/>
      <c r="NP20" s="145"/>
      <c r="NQ20" s="145"/>
      <c r="NR20" s="145"/>
      <c r="NS20" s="145"/>
      <c r="NT20" s="145"/>
      <c r="NU20" s="145"/>
      <c r="NV20" s="145"/>
      <c r="NW20" s="145"/>
      <c r="NX20" s="145"/>
      <c r="NY20" s="145"/>
      <c r="NZ20" s="145"/>
      <c r="OA20" s="145"/>
      <c r="OB20" s="145"/>
      <c r="OC20" s="145"/>
      <c r="OD20" s="145"/>
      <c r="OE20" s="145"/>
      <c r="OF20" s="145"/>
      <c r="OG20" s="145"/>
      <c r="OH20" s="145"/>
      <c r="OI20" s="145"/>
      <c r="OJ20" s="145"/>
      <c r="OK20" s="145"/>
      <c r="OL20" s="145"/>
      <c r="OM20" s="145"/>
      <c r="ON20" s="145"/>
      <c r="OO20" s="145"/>
      <c r="OP20" s="145"/>
      <c r="OQ20" s="145"/>
      <c r="OR20" s="145"/>
      <c r="OS20" s="145"/>
      <c r="OT20" s="145"/>
      <c r="OU20" s="145"/>
      <c r="OV20" s="145"/>
      <c r="OW20" s="145"/>
      <c r="OX20" s="145"/>
      <c r="OY20" s="145"/>
      <c r="OZ20" s="145"/>
      <c r="PA20" s="145"/>
      <c r="PB20" s="145"/>
      <c r="PC20" s="145"/>
      <c r="PD20" s="145"/>
      <c r="PE20" s="145"/>
      <c r="PF20" s="145"/>
      <c r="PG20" s="145"/>
      <c r="PH20" s="145"/>
      <c r="PI20" s="145"/>
      <c r="PJ20" s="145"/>
      <c r="PK20" s="145"/>
      <c r="PL20" s="145"/>
      <c r="PM20" s="145"/>
      <c r="PN20" s="145"/>
      <c r="PO20" s="145"/>
      <c r="PP20" s="145"/>
      <c r="PQ20" s="145"/>
      <c r="PR20" s="145"/>
      <c r="PS20" s="145"/>
      <c r="PT20" s="145"/>
      <c r="PU20" s="145"/>
      <c r="PV20" s="145"/>
      <c r="PW20" s="145"/>
      <c r="PX20" s="145"/>
      <c r="PY20" s="145"/>
      <c r="PZ20" s="145"/>
      <c r="QA20" s="145"/>
      <c r="QB20" s="145"/>
      <c r="QC20" s="145"/>
      <c r="QD20" s="145"/>
      <c r="QE20" s="145"/>
      <c r="QF20" s="145"/>
      <c r="QG20" s="145"/>
      <c r="QH20" s="145"/>
      <c r="QI20" s="145"/>
      <c r="QJ20" s="145"/>
      <c r="QK20" s="145"/>
      <c r="QL20" s="145"/>
      <c r="QM20" s="145"/>
      <c r="QN20" s="145"/>
      <c r="QO20" s="145"/>
      <c r="QP20" s="145"/>
      <c r="QQ20" s="145"/>
      <c r="QR20" s="145"/>
      <c r="QS20" s="145"/>
      <c r="QT20" s="145"/>
      <c r="QU20" s="145"/>
      <c r="QV20" s="145"/>
      <c r="QW20" s="145"/>
      <c r="QX20" s="145"/>
      <c r="QY20" s="145"/>
      <c r="QZ20" s="145"/>
      <c r="RA20" s="145"/>
      <c r="RB20" s="145"/>
      <c r="RC20" s="145"/>
      <c r="RD20" s="145"/>
      <c r="RE20" s="145"/>
      <c r="RF20" s="145"/>
      <c r="RG20" s="145"/>
      <c r="RH20" s="145"/>
      <c r="RI20" s="145"/>
      <c r="RJ20" s="145"/>
      <c r="RK20" s="145"/>
      <c r="RL20" s="145"/>
      <c r="RM20" s="145"/>
      <c r="RN20" s="145"/>
      <c r="RO20" s="145"/>
      <c r="RP20" s="145"/>
      <c r="RQ20" s="145"/>
      <c r="RR20" s="145"/>
      <c r="RS20" s="145"/>
      <c r="RT20" s="145"/>
      <c r="RU20" s="145"/>
      <c r="RV20" s="145"/>
      <c r="RW20" s="145"/>
      <c r="RX20" s="145"/>
      <c r="RY20" s="145"/>
      <c r="RZ20" s="145"/>
      <c r="SA20" s="145"/>
      <c r="SB20" s="145"/>
      <c r="SC20" s="145"/>
      <c r="SD20" s="145"/>
      <c r="SE20" s="145"/>
      <c r="SF20" s="145"/>
      <c r="SG20" s="145"/>
      <c r="SH20" s="145"/>
      <c r="SI20" s="145"/>
      <c r="SJ20" s="145"/>
      <c r="SK20" s="145"/>
      <c r="SL20" s="145"/>
      <c r="SM20" s="145"/>
      <c r="SN20" s="145"/>
      <c r="SO20" s="145"/>
      <c r="SP20" s="145"/>
      <c r="SQ20" s="145"/>
      <c r="SR20" s="145"/>
      <c r="SS20" s="145"/>
      <c r="ST20" s="145"/>
      <c r="SU20" s="145"/>
      <c r="SV20" s="145"/>
      <c r="SW20" s="145"/>
      <c r="SX20" s="145"/>
      <c r="SY20" s="145"/>
      <c r="SZ20" s="145"/>
      <c r="TA20" s="145"/>
      <c r="TB20" s="145"/>
      <c r="TC20" s="145"/>
      <c r="TD20" s="145"/>
      <c r="TE20" s="145"/>
      <c r="TF20" s="145"/>
      <c r="TG20" s="145"/>
      <c r="TH20" s="145"/>
      <c r="TI20" s="145"/>
      <c r="TJ20" s="145"/>
      <c r="TK20" s="145"/>
      <c r="TL20" s="145"/>
      <c r="TM20" s="145"/>
      <c r="TN20" s="145"/>
      <c r="TO20" s="145"/>
      <c r="TP20" s="145"/>
      <c r="TQ20" s="145"/>
      <c r="TR20" s="145"/>
      <c r="TS20" s="145"/>
      <c r="TT20" s="145"/>
      <c r="TU20" s="145"/>
      <c r="TV20" s="145"/>
      <c r="TW20" s="145"/>
      <c r="TX20" s="145"/>
      <c r="TY20" s="145"/>
      <c r="TZ20" s="145"/>
      <c r="UA20" s="145"/>
      <c r="UB20" s="145"/>
      <c r="UC20" s="145"/>
      <c r="UD20" s="145"/>
      <c r="UE20" s="145"/>
      <c r="UF20" s="145"/>
      <c r="UG20" s="145"/>
      <c r="UH20" s="145"/>
      <c r="UI20" s="145"/>
      <c r="UJ20" s="145"/>
      <c r="UK20" s="145"/>
      <c r="UL20" s="145"/>
      <c r="UM20" s="145"/>
      <c r="UN20" s="145"/>
      <c r="UO20" s="145"/>
      <c r="UP20" s="145"/>
      <c r="UQ20" s="145"/>
      <c r="UR20" s="145"/>
      <c r="US20" s="145"/>
      <c r="UT20" s="145"/>
      <c r="UU20" s="145"/>
      <c r="UV20" s="145"/>
      <c r="UW20" s="145"/>
      <c r="UX20" s="145"/>
      <c r="UY20" s="145"/>
      <c r="UZ20" s="145"/>
      <c r="VA20" s="145"/>
      <c r="VB20" s="145"/>
      <c r="VC20" s="145"/>
      <c r="VD20" s="145"/>
      <c r="VE20" s="145"/>
      <c r="VF20" s="145"/>
      <c r="VG20" s="145"/>
      <c r="VH20" s="145"/>
      <c r="VI20" s="145"/>
      <c r="VJ20" s="145"/>
      <c r="VK20" s="145"/>
      <c r="VL20" s="145"/>
      <c r="VM20" s="145"/>
      <c r="VN20" s="145"/>
      <c r="VO20" s="145"/>
      <c r="VP20" s="145"/>
      <c r="VQ20" s="145"/>
      <c r="VR20" s="145"/>
      <c r="VS20" s="145"/>
      <c r="VT20" s="145"/>
      <c r="VU20" s="145"/>
      <c r="VV20" s="145"/>
      <c r="VW20" s="145"/>
      <c r="VX20" s="145"/>
      <c r="VY20" s="145"/>
      <c r="VZ20" s="145"/>
      <c r="WA20" s="145"/>
      <c r="WB20" s="145"/>
      <c r="WC20" s="145"/>
      <c r="WD20" s="145"/>
      <c r="WE20" s="145"/>
      <c r="WF20" s="145"/>
      <c r="WG20" s="145"/>
      <c r="WH20" s="145"/>
      <c r="WI20" s="145"/>
      <c r="WJ20" s="145"/>
      <c r="WK20" s="145"/>
      <c r="WL20" s="145"/>
      <c r="WM20" s="145"/>
      <c r="WN20" s="145"/>
      <c r="WO20" s="145"/>
      <c r="WP20" s="145"/>
      <c r="WQ20" s="145"/>
      <c r="WR20" s="145"/>
      <c r="WS20" s="145"/>
      <c r="WT20" s="145"/>
      <c r="WU20" s="145"/>
      <c r="WV20" s="145"/>
      <c r="WW20" s="145"/>
      <c r="WX20" s="145"/>
      <c r="WY20" s="145"/>
      <c r="WZ20" s="145"/>
      <c r="XA20" s="145"/>
      <c r="XB20" s="145"/>
      <c r="XC20" s="145"/>
      <c r="XD20" s="145"/>
      <c r="XE20" s="145"/>
      <c r="XF20" s="145"/>
      <c r="XG20" s="145"/>
      <c r="XH20" s="145"/>
      <c r="XI20" s="145"/>
      <c r="XJ20" s="145"/>
      <c r="XK20" s="145"/>
      <c r="XL20" s="145"/>
      <c r="XM20" s="145"/>
      <c r="XN20" s="145"/>
      <c r="XO20" s="145"/>
      <c r="XP20" s="145"/>
      <c r="XQ20" s="145"/>
      <c r="XR20" s="145"/>
      <c r="XS20" s="145"/>
      <c r="XT20" s="145"/>
      <c r="XU20" s="145"/>
      <c r="XV20" s="145"/>
      <c r="XW20" s="145"/>
      <c r="XX20" s="145"/>
      <c r="XY20" s="145"/>
      <c r="XZ20" s="145"/>
      <c r="YA20" s="145"/>
      <c r="YB20" s="145"/>
      <c r="YC20" s="145"/>
      <c r="YD20" s="145"/>
      <c r="YE20" s="145"/>
      <c r="YF20" s="145"/>
      <c r="YG20" s="145"/>
      <c r="YH20" s="145"/>
      <c r="YI20" s="145"/>
      <c r="YJ20" s="145"/>
      <c r="YK20" s="145"/>
      <c r="YL20" s="145"/>
      <c r="YM20" s="145"/>
      <c r="YN20" s="145"/>
      <c r="YO20" s="145"/>
      <c r="YP20" s="145"/>
      <c r="YQ20" s="145"/>
      <c r="YR20" s="145"/>
      <c r="YS20" s="145"/>
      <c r="YT20" s="145"/>
      <c r="YU20" s="145"/>
      <c r="YV20" s="145"/>
      <c r="YW20" s="145"/>
      <c r="YX20" s="145"/>
      <c r="YY20" s="145"/>
      <c r="YZ20" s="145"/>
      <c r="ZA20" s="145"/>
      <c r="ZB20" s="145"/>
      <c r="ZC20" s="145"/>
      <c r="ZD20" s="145"/>
      <c r="ZE20" s="145"/>
      <c r="ZF20" s="145"/>
      <c r="ZG20" s="145"/>
      <c r="ZH20" s="145"/>
      <c r="ZI20" s="145"/>
      <c r="ZJ20" s="145"/>
      <c r="ZK20" s="145"/>
      <c r="ZL20" s="145"/>
      <c r="ZM20" s="145"/>
      <c r="ZN20" s="145"/>
      <c r="ZO20" s="145"/>
      <c r="ZP20" s="145"/>
      <c r="ZQ20" s="145"/>
      <c r="ZR20" s="145"/>
      <c r="ZS20" s="145"/>
      <c r="ZT20" s="145"/>
      <c r="ZU20" s="145"/>
      <c r="ZV20" s="145"/>
      <c r="ZW20" s="145"/>
      <c r="ZX20" s="145"/>
      <c r="ZY20" s="145"/>
      <c r="ZZ20" s="145"/>
      <c r="AAA20" s="145"/>
      <c r="AAB20" s="145"/>
      <c r="AAC20" s="145"/>
      <c r="AAD20" s="145"/>
      <c r="AAE20" s="145"/>
      <c r="AAF20" s="145"/>
      <c r="AAG20" s="145"/>
      <c r="AAH20" s="145"/>
      <c r="AAI20" s="145"/>
      <c r="AAJ20" s="145"/>
      <c r="AAK20" s="145"/>
      <c r="AAL20" s="145"/>
      <c r="AAM20" s="145"/>
      <c r="AAN20" s="145"/>
      <c r="AAO20" s="145"/>
      <c r="AAP20" s="145"/>
      <c r="AAQ20" s="145"/>
      <c r="AAR20" s="145"/>
      <c r="AAS20" s="145"/>
      <c r="AAT20" s="145"/>
      <c r="AAU20" s="145"/>
      <c r="AAV20" s="145"/>
      <c r="AAW20" s="145"/>
      <c r="AAX20" s="145"/>
      <c r="AAY20" s="145"/>
      <c r="AAZ20" s="145"/>
      <c r="ABA20" s="145"/>
      <c r="ABB20" s="145"/>
      <c r="ABC20" s="145"/>
      <c r="ABD20" s="145"/>
      <c r="ABE20" s="145"/>
      <c r="ABF20" s="145"/>
      <c r="ABG20" s="145"/>
      <c r="ABH20" s="145"/>
      <c r="ABI20" s="145"/>
      <c r="ABJ20" s="145"/>
      <c r="ABK20" s="145"/>
      <c r="ABL20" s="145"/>
      <c r="ABM20" s="145"/>
      <c r="ABN20" s="145"/>
      <c r="ABO20" s="145"/>
      <c r="ABP20" s="145"/>
      <c r="ABQ20" s="145"/>
      <c r="ABR20" s="145"/>
      <c r="ABS20" s="145"/>
      <c r="ABT20" s="145"/>
      <c r="ABU20" s="145"/>
      <c r="ABV20" s="145"/>
      <c r="ABW20" s="145"/>
      <c r="ABX20" s="145"/>
      <c r="ABY20" s="145"/>
      <c r="ABZ20" s="145"/>
      <c r="ACA20" s="145"/>
      <c r="ACB20" s="145"/>
      <c r="ACC20" s="145"/>
      <c r="ACD20" s="145"/>
      <c r="ACE20" s="145"/>
      <c r="ACF20" s="145"/>
      <c r="ACG20" s="145"/>
      <c r="ACH20" s="145"/>
      <c r="ACI20" s="145"/>
      <c r="ACJ20" s="145"/>
      <c r="ACK20" s="145"/>
      <c r="ACL20" s="145"/>
      <c r="ACM20" s="145"/>
      <c r="ACN20" s="145"/>
      <c r="ACO20" s="145"/>
      <c r="ACP20" s="145"/>
      <c r="ACQ20" s="145"/>
      <c r="ACR20" s="145"/>
      <c r="ACS20" s="145"/>
      <c r="ACT20" s="145"/>
      <c r="ACU20" s="145"/>
      <c r="ACV20" s="145"/>
      <c r="ACW20" s="145"/>
      <c r="ACX20" s="145"/>
      <c r="ACY20" s="145"/>
      <c r="ACZ20" s="145"/>
      <c r="ADA20" s="145"/>
      <c r="ADB20" s="145"/>
      <c r="ADC20" s="145"/>
      <c r="ADD20" s="145"/>
      <c r="ADE20" s="145"/>
      <c r="ADF20" s="145"/>
      <c r="ADG20" s="145"/>
      <c r="ADH20" s="145"/>
      <c r="ADI20" s="145"/>
      <c r="ADJ20" s="145"/>
      <c r="ADK20" s="145"/>
      <c r="ADL20" s="145"/>
      <c r="ADM20" s="145"/>
      <c r="ADN20" s="145"/>
      <c r="ADO20" s="145"/>
      <c r="ADP20" s="145"/>
      <c r="ADQ20" s="145"/>
      <c r="ADR20" s="145"/>
      <c r="ADS20" s="145"/>
      <c r="ADT20" s="145"/>
      <c r="ADU20" s="145"/>
      <c r="ADV20" s="145"/>
      <c r="ADW20" s="145"/>
      <c r="ADX20" s="145"/>
      <c r="ADY20" s="145"/>
      <c r="ADZ20" s="145"/>
      <c r="AEA20" s="145"/>
      <c r="AEB20" s="145"/>
      <c r="AEC20" s="145"/>
      <c r="AED20" s="145"/>
      <c r="AEE20" s="145"/>
      <c r="AEF20" s="145"/>
      <c r="AEG20" s="145"/>
      <c r="AEH20" s="145"/>
      <c r="AEI20" s="145"/>
      <c r="AEJ20" s="145"/>
      <c r="AEK20" s="145"/>
      <c r="AEL20" s="145"/>
      <c r="AEM20" s="145"/>
      <c r="AEN20" s="145"/>
      <c r="AEO20" s="145"/>
      <c r="AEP20" s="145"/>
      <c r="AEQ20" s="145"/>
      <c r="AER20" s="145"/>
      <c r="AES20" s="145"/>
      <c r="AET20" s="145"/>
      <c r="AEU20" s="145"/>
      <c r="AEV20" s="145"/>
      <c r="AEW20" s="145"/>
      <c r="AEX20" s="145"/>
      <c r="AEY20" s="145"/>
      <c r="AEZ20" s="145"/>
      <c r="AFA20" s="145"/>
      <c r="AFB20" s="145"/>
      <c r="AFC20" s="145"/>
      <c r="AFD20" s="145"/>
      <c r="AFE20" s="145"/>
      <c r="AFF20" s="145"/>
      <c r="AFG20" s="145"/>
      <c r="AFH20" s="145"/>
      <c r="AFI20" s="145"/>
      <c r="AFJ20" s="145"/>
      <c r="AFK20" s="145"/>
      <c r="AFL20" s="145"/>
      <c r="AFM20" s="145"/>
      <c r="AFN20" s="145"/>
      <c r="AFO20" s="145"/>
      <c r="AFP20" s="145"/>
      <c r="AFQ20" s="145"/>
      <c r="AFR20" s="145"/>
      <c r="AFS20" s="145"/>
      <c r="AFT20" s="145"/>
      <c r="AFU20" s="145"/>
      <c r="AFV20" s="145"/>
      <c r="AFW20" s="145"/>
      <c r="AFX20" s="145"/>
      <c r="AFY20" s="145"/>
      <c r="AFZ20" s="145"/>
      <c r="AGA20" s="145"/>
      <c r="AGB20" s="145"/>
      <c r="AGC20" s="145"/>
      <c r="AGD20" s="145"/>
      <c r="AGE20" s="145"/>
      <c r="AGF20" s="145"/>
      <c r="AGG20" s="145"/>
      <c r="AGH20" s="145"/>
      <c r="AGI20" s="145"/>
      <c r="AGJ20" s="145"/>
      <c r="AGK20" s="145"/>
      <c r="AGL20" s="145"/>
      <c r="AGM20" s="145"/>
      <c r="AGN20" s="145"/>
      <c r="AGO20" s="145"/>
      <c r="AGP20" s="145"/>
      <c r="AGQ20" s="145"/>
      <c r="AGR20" s="145"/>
      <c r="AGS20" s="145"/>
      <c r="AGT20" s="145"/>
      <c r="AGU20" s="145"/>
      <c r="AGV20" s="145"/>
      <c r="AGW20" s="145"/>
      <c r="AGX20" s="145"/>
      <c r="AGY20" s="145"/>
      <c r="AGZ20" s="145"/>
      <c r="AHA20" s="145"/>
      <c r="AHB20" s="145"/>
      <c r="AHC20" s="145"/>
      <c r="AHD20" s="145"/>
      <c r="AHE20" s="145"/>
      <c r="AHF20" s="145"/>
      <c r="AHG20" s="145"/>
      <c r="AHH20" s="145"/>
      <c r="AHI20" s="145"/>
      <c r="AHJ20" s="145"/>
      <c r="AHK20" s="145"/>
      <c r="AHL20" s="145"/>
      <c r="AHM20" s="145"/>
      <c r="AHN20" s="145"/>
      <c r="AHO20" s="145"/>
      <c r="AHP20" s="145"/>
      <c r="AHQ20" s="145"/>
      <c r="AHR20" s="145"/>
      <c r="AHS20" s="145"/>
      <c r="AHT20" s="145"/>
      <c r="AHU20" s="145"/>
      <c r="AHV20" s="145"/>
      <c r="AHW20" s="145"/>
      <c r="AHX20" s="145"/>
      <c r="AHY20" s="145"/>
      <c r="AHZ20" s="145"/>
      <c r="AIA20" s="145"/>
      <c r="AIB20" s="145"/>
      <c r="AIC20" s="145"/>
      <c r="AID20" s="145"/>
      <c r="AIE20" s="145"/>
      <c r="AIF20" s="145"/>
      <c r="AIG20" s="145"/>
      <c r="AIH20" s="145"/>
      <c r="AII20" s="145"/>
      <c r="AIJ20" s="145"/>
      <c r="AIK20" s="145"/>
      <c r="AIL20" s="145"/>
      <c r="AIM20" s="145"/>
      <c r="AIN20" s="145"/>
      <c r="AIO20" s="145"/>
      <c r="AIP20" s="145"/>
      <c r="AIQ20" s="145"/>
      <c r="AIR20" s="145"/>
      <c r="AIS20" s="145"/>
      <c r="AIT20" s="145"/>
      <c r="AIU20" s="145"/>
      <c r="AIV20" s="145"/>
      <c r="AIW20" s="145"/>
      <c r="AIX20" s="145"/>
      <c r="AIY20" s="145"/>
      <c r="AIZ20" s="145"/>
      <c r="AJA20" s="145"/>
      <c r="AJB20" s="145"/>
      <c r="AJC20" s="145"/>
      <c r="AJD20" s="145"/>
      <c r="AJE20" s="145"/>
      <c r="AJF20" s="145"/>
      <c r="AJG20" s="145"/>
      <c r="AJH20" s="145"/>
      <c r="AJI20" s="145"/>
      <c r="AJJ20" s="145"/>
      <c r="AJK20" s="145"/>
      <c r="AJL20" s="145"/>
      <c r="AJM20" s="145"/>
      <c r="AJN20" s="145"/>
      <c r="AJO20" s="145"/>
      <c r="AJP20" s="145"/>
      <c r="AJQ20" s="145"/>
      <c r="AJR20" s="145"/>
      <c r="AJS20" s="145"/>
      <c r="AJT20" s="145"/>
      <c r="AJU20" s="145"/>
      <c r="AJV20" s="145"/>
      <c r="AJW20" s="145"/>
      <c r="AJX20" s="145"/>
      <c r="AJY20" s="145"/>
      <c r="AJZ20" s="145"/>
      <c r="AKA20" s="145"/>
      <c r="AKB20" s="145"/>
      <c r="AKC20" s="145"/>
      <c r="AKD20" s="145"/>
      <c r="AKE20" s="145"/>
      <c r="AKF20" s="145"/>
      <c r="AKG20" s="145"/>
      <c r="AKH20" s="145"/>
      <c r="AKI20" s="145"/>
      <c r="AKJ20" s="145"/>
      <c r="AKK20" s="145"/>
      <c r="AKL20" s="145"/>
      <c r="AKM20" s="145"/>
      <c r="AKN20" s="145"/>
      <c r="AKO20" s="145"/>
      <c r="AKP20" s="145"/>
      <c r="AKQ20" s="145"/>
      <c r="AKR20" s="145"/>
      <c r="AKS20" s="145"/>
      <c r="AKT20" s="145"/>
      <c r="AKU20" s="145"/>
      <c r="AKV20" s="145"/>
      <c r="AKW20" s="145"/>
      <c r="AKX20" s="145"/>
      <c r="AKY20" s="145"/>
      <c r="AKZ20" s="145"/>
      <c r="ALA20" s="145"/>
      <c r="ALB20" s="145"/>
      <c r="ALC20" s="145"/>
      <c r="ALD20" s="145"/>
      <c r="ALE20" s="145"/>
      <c r="ALF20" s="145"/>
      <c r="ALG20" s="145"/>
      <c r="ALH20" s="145"/>
      <c r="ALI20" s="145"/>
      <c r="ALJ20" s="145"/>
      <c r="ALK20" s="145"/>
      <c r="ALL20" s="145"/>
      <c r="ALM20" s="145"/>
      <c r="ALN20" s="145"/>
      <c r="ALO20" s="145"/>
      <c r="ALP20" s="145"/>
      <c r="ALQ20" s="145"/>
      <c r="ALR20" s="145"/>
      <c r="ALS20" s="145"/>
      <c r="ALT20" s="145"/>
      <c r="ALU20" s="145"/>
      <c r="ALV20" s="145"/>
      <c r="ALW20" s="145"/>
      <c r="ALX20" s="145"/>
      <c r="ALY20" s="145"/>
      <c r="ALZ20" s="145"/>
      <c r="AMA20" s="145"/>
      <c r="AMB20" s="145"/>
      <c r="AMC20" s="145"/>
      <c r="AMD20" s="145"/>
      <c r="AME20" s="145"/>
      <c r="AMF20" s="145"/>
      <c r="AMG20" s="145"/>
      <c r="AMH20" s="145"/>
      <c r="AMI20" s="145"/>
      <c r="AMJ20" s="145"/>
      <c r="AMK20" s="145"/>
    </row>
    <row r="21" spans="1:1025" s="131" customFormat="1">
      <c r="A21" s="145" t="str">
        <f t="shared" si="0"/>
        <v>LOAN.MIS_ALLOCATE</v>
      </c>
      <c r="B21" s="154">
        <f t="shared" si="3"/>
        <v>110017</v>
      </c>
      <c r="C21" s="134">
        <v>0</v>
      </c>
      <c r="D21" s="134">
        <v>1</v>
      </c>
      <c r="E21" s="146">
        <f t="shared" si="4"/>
        <v>100000</v>
      </c>
      <c r="F21" s="146">
        <v>10000</v>
      </c>
      <c r="G21" s="146" t="s">
        <v>34</v>
      </c>
      <c r="H21" s="146">
        <v>100000</v>
      </c>
      <c r="I21" s="158" t="s">
        <v>505</v>
      </c>
      <c r="J21" s="146">
        <f>VLOOKUP(I21,T_FSM_TYPE!$A:$B,2,0)</f>
        <v>110000</v>
      </c>
      <c r="K21" s="131" t="s">
        <v>631</v>
      </c>
      <c r="L21" s="159"/>
      <c r="M21" s="133" t="str">
        <f t="shared" si="2"/>
        <v>INSERT INTO T_FSM_ACTION VALUES(110017, 0, 1, 100000, 10000, GETDATE(), 100000, 110000, 'MIS_ALLOCATE', '' )</v>
      </c>
      <c r="N21" s="145"/>
      <c r="O21" s="145"/>
      <c r="P21" s="145"/>
      <c r="Q21" s="145"/>
      <c r="R21" s="145"/>
      <c r="S21" s="145"/>
      <c r="T21" s="145"/>
      <c r="U21" s="145"/>
      <c r="V21" s="145"/>
      <c r="W21" s="145"/>
      <c r="X21" s="145"/>
      <c r="Y21" s="145"/>
      <c r="Z21" s="145"/>
      <c r="AA21" s="145"/>
      <c r="AB21" s="145"/>
      <c r="AC21" s="145"/>
      <c r="AD21" s="145"/>
      <c r="AE21" s="145"/>
      <c r="AF21" s="145"/>
      <c r="AG21" s="145"/>
      <c r="AH21" s="145"/>
      <c r="AI21" s="145"/>
      <c r="AJ21" s="145"/>
      <c r="AK21" s="145"/>
      <c r="AL21" s="145"/>
      <c r="AM21" s="145"/>
      <c r="AN21" s="145"/>
      <c r="AO21" s="145"/>
      <c r="AP21" s="145"/>
      <c r="AQ21" s="145"/>
      <c r="AR21" s="145"/>
      <c r="AS21" s="145"/>
      <c r="AT21" s="145"/>
      <c r="AU21" s="145"/>
      <c r="AV21" s="145"/>
      <c r="AW21" s="145"/>
      <c r="AX21" s="145"/>
      <c r="AY21" s="145"/>
      <c r="AZ21" s="145"/>
      <c r="BA21" s="145"/>
      <c r="BB21" s="145"/>
      <c r="BC21" s="145"/>
      <c r="BD21" s="145"/>
      <c r="BE21" s="145"/>
      <c r="BF21" s="145"/>
      <c r="BG21" s="145"/>
      <c r="BH21" s="145"/>
      <c r="BI21" s="145"/>
      <c r="BJ21" s="145"/>
      <c r="BK21" s="145"/>
      <c r="BL21" s="145"/>
      <c r="BM21" s="145"/>
      <c r="BN21" s="145"/>
      <c r="BO21" s="145"/>
      <c r="BP21" s="145"/>
      <c r="BQ21" s="145"/>
      <c r="BR21" s="145"/>
      <c r="BS21" s="145"/>
      <c r="BT21" s="145"/>
      <c r="BU21" s="145"/>
      <c r="BV21" s="145"/>
      <c r="BW21" s="145"/>
      <c r="BX21" s="145"/>
      <c r="BY21" s="145"/>
      <c r="BZ21" s="145"/>
      <c r="CA21" s="145"/>
      <c r="CB21" s="145"/>
      <c r="CC21" s="145"/>
      <c r="CD21" s="145"/>
      <c r="CE21" s="145"/>
      <c r="CF21" s="145"/>
      <c r="CG21" s="145"/>
      <c r="CH21" s="145"/>
      <c r="CI21" s="145"/>
      <c r="CJ21" s="145"/>
      <c r="CK21" s="145"/>
      <c r="CL21" s="145"/>
      <c r="CM21" s="145"/>
      <c r="CN21" s="145"/>
      <c r="CO21" s="145"/>
      <c r="CP21" s="145"/>
      <c r="CQ21" s="145"/>
      <c r="CR21" s="145"/>
      <c r="CS21" s="145"/>
      <c r="CT21" s="145"/>
      <c r="CU21" s="145"/>
      <c r="CV21" s="145"/>
      <c r="CW21" s="145"/>
      <c r="CX21" s="145"/>
      <c r="CY21" s="145"/>
      <c r="CZ21" s="145"/>
      <c r="DA21" s="145"/>
      <c r="DB21" s="145"/>
      <c r="DC21" s="145"/>
      <c r="DD21" s="145"/>
      <c r="DE21" s="145"/>
      <c r="DF21" s="145"/>
      <c r="DG21" s="145"/>
      <c r="DH21" s="145"/>
      <c r="DI21" s="145"/>
      <c r="DJ21" s="145"/>
      <c r="DK21" s="145"/>
      <c r="DL21" s="145"/>
      <c r="DM21" s="145"/>
      <c r="DN21" s="145"/>
      <c r="DO21" s="145"/>
      <c r="DP21" s="145"/>
      <c r="DQ21" s="145"/>
      <c r="DR21" s="145"/>
      <c r="DS21" s="145"/>
      <c r="DT21" s="145"/>
      <c r="DU21" s="145"/>
      <c r="DV21" s="145"/>
      <c r="DW21" s="145"/>
      <c r="DX21" s="145"/>
      <c r="DY21" s="145"/>
      <c r="DZ21" s="145"/>
      <c r="EA21" s="145"/>
      <c r="EB21" s="145"/>
      <c r="EC21" s="145"/>
      <c r="ED21" s="145"/>
      <c r="EE21" s="145"/>
      <c r="EF21" s="145"/>
      <c r="EG21" s="145"/>
      <c r="EH21" s="145"/>
      <c r="EI21" s="145"/>
      <c r="EJ21" s="145"/>
      <c r="EK21" s="145"/>
      <c r="EL21" s="145"/>
      <c r="EM21" s="145"/>
      <c r="EN21" s="145"/>
      <c r="EO21" s="145"/>
      <c r="EP21" s="145"/>
      <c r="EQ21" s="145"/>
      <c r="ER21" s="145"/>
      <c r="ES21" s="145"/>
      <c r="ET21" s="145"/>
      <c r="EU21" s="145"/>
      <c r="EV21" s="145"/>
      <c r="EW21" s="145"/>
      <c r="EX21" s="145"/>
      <c r="EY21" s="145"/>
      <c r="EZ21" s="145"/>
      <c r="FA21" s="145"/>
      <c r="FB21" s="145"/>
      <c r="FC21" s="145"/>
      <c r="FD21" s="145"/>
      <c r="FE21" s="145"/>
      <c r="FF21" s="145"/>
      <c r="FG21" s="145"/>
      <c r="FH21" s="145"/>
      <c r="FI21" s="145"/>
      <c r="FJ21" s="145"/>
      <c r="FK21" s="145"/>
      <c r="FL21" s="145"/>
      <c r="FM21" s="145"/>
      <c r="FN21" s="145"/>
      <c r="FO21" s="145"/>
      <c r="FP21" s="145"/>
      <c r="FQ21" s="145"/>
      <c r="FR21" s="145"/>
      <c r="FS21" s="145"/>
      <c r="FT21" s="145"/>
      <c r="FU21" s="145"/>
      <c r="FV21" s="145"/>
      <c r="FW21" s="145"/>
      <c r="FX21" s="145"/>
      <c r="FY21" s="145"/>
      <c r="FZ21" s="145"/>
      <c r="GA21" s="145"/>
      <c r="GB21" s="145"/>
      <c r="GC21" s="145"/>
      <c r="GD21" s="145"/>
      <c r="GE21" s="145"/>
      <c r="GF21" s="145"/>
      <c r="GG21" s="145"/>
      <c r="GH21" s="145"/>
      <c r="GI21" s="145"/>
      <c r="GJ21" s="145"/>
      <c r="GK21" s="145"/>
      <c r="GL21" s="145"/>
      <c r="GM21" s="145"/>
      <c r="GN21" s="145"/>
      <c r="GO21" s="145"/>
      <c r="GP21" s="145"/>
      <c r="GQ21" s="145"/>
      <c r="GR21" s="145"/>
      <c r="GS21" s="145"/>
      <c r="GT21" s="145"/>
      <c r="GU21" s="145"/>
      <c r="GV21" s="145"/>
      <c r="GW21" s="145"/>
      <c r="GX21" s="145"/>
      <c r="GY21" s="145"/>
      <c r="GZ21" s="145"/>
      <c r="HA21" s="145"/>
      <c r="HB21" s="145"/>
      <c r="HC21" s="145"/>
      <c r="HD21" s="145"/>
      <c r="HE21" s="145"/>
      <c r="HF21" s="145"/>
      <c r="HG21" s="145"/>
      <c r="HH21" s="145"/>
      <c r="HI21" s="145"/>
      <c r="HJ21" s="145"/>
      <c r="HK21" s="145"/>
      <c r="HL21" s="145"/>
      <c r="HM21" s="145"/>
      <c r="HN21" s="145"/>
      <c r="HO21" s="145"/>
      <c r="HP21" s="145"/>
      <c r="HQ21" s="145"/>
      <c r="HR21" s="145"/>
      <c r="HS21" s="145"/>
      <c r="HT21" s="145"/>
      <c r="HU21" s="145"/>
      <c r="HV21" s="145"/>
      <c r="HW21" s="145"/>
      <c r="HX21" s="145"/>
      <c r="HY21" s="145"/>
      <c r="HZ21" s="145"/>
      <c r="IA21" s="145"/>
      <c r="IB21" s="145"/>
      <c r="IC21" s="145"/>
      <c r="ID21" s="145"/>
      <c r="IE21" s="145"/>
      <c r="IF21" s="145"/>
      <c r="IG21" s="145"/>
      <c r="IH21" s="145"/>
      <c r="II21" s="145"/>
      <c r="IJ21" s="145"/>
      <c r="IK21" s="145"/>
      <c r="IL21" s="145"/>
      <c r="IM21" s="145"/>
      <c r="IN21" s="145"/>
      <c r="IO21" s="145"/>
      <c r="IP21" s="145"/>
      <c r="IQ21" s="145"/>
      <c r="IR21" s="145"/>
      <c r="IS21" s="145"/>
      <c r="IT21" s="145"/>
      <c r="IU21" s="145"/>
      <c r="IV21" s="145"/>
      <c r="IW21" s="145"/>
      <c r="IX21" s="145"/>
      <c r="IY21" s="145"/>
      <c r="IZ21" s="145"/>
      <c r="JA21" s="145"/>
      <c r="JB21" s="145"/>
      <c r="JC21" s="145"/>
      <c r="JD21" s="145"/>
      <c r="JE21" s="145"/>
      <c r="JF21" s="145"/>
      <c r="JG21" s="145"/>
      <c r="JH21" s="145"/>
      <c r="JI21" s="145"/>
      <c r="JJ21" s="145"/>
      <c r="JK21" s="145"/>
      <c r="JL21" s="145"/>
      <c r="JM21" s="145"/>
      <c r="JN21" s="145"/>
      <c r="JO21" s="145"/>
      <c r="JP21" s="145"/>
      <c r="JQ21" s="145"/>
      <c r="JR21" s="145"/>
      <c r="JS21" s="145"/>
      <c r="JT21" s="145"/>
      <c r="JU21" s="145"/>
      <c r="JV21" s="145"/>
      <c r="JW21" s="145"/>
      <c r="JX21" s="145"/>
      <c r="JY21" s="145"/>
      <c r="JZ21" s="145"/>
      <c r="KA21" s="145"/>
      <c r="KB21" s="145"/>
      <c r="KC21" s="145"/>
      <c r="KD21" s="145"/>
      <c r="KE21" s="145"/>
      <c r="KF21" s="145"/>
      <c r="KG21" s="145"/>
      <c r="KH21" s="145"/>
      <c r="KI21" s="145"/>
      <c r="KJ21" s="145"/>
      <c r="KK21" s="145"/>
      <c r="KL21" s="145"/>
      <c r="KM21" s="145"/>
      <c r="KN21" s="145"/>
      <c r="KO21" s="145"/>
      <c r="KP21" s="145"/>
      <c r="KQ21" s="145"/>
      <c r="KR21" s="145"/>
      <c r="KS21" s="145"/>
      <c r="KT21" s="145"/>
      <c r="KU21" s="145"/>
      <c r="KV21" s="145"/>
      <c r="KW21" s="145"/>
      <c r="KX21" s="145"/>
      <c r="KY21" s="145"/>
      <c r="KZ21" s="145"/>
      <c r="LA21" s="145"/>
      <c r="LB21" s="145"/>
      <c r="LC21" s="145"/>
      <c r="LD21" s="145"/>
      <c r="LE21" s="145"/>
      <c r="LF21" s="145"/>
      <c r="LG21" s="145"/>
      <c r="LH21" s="145"/>
      <c r="LI21" s="145"/>
      <c r="LJ21" s="145"/>
      <c r="LK21" s="145"/>
      <c r="LL21" s="145"/>
      <c r="LM21" s="145"/>
      <c r="LN21" s="145"/>
      <c r="LO21" s="145"/>
      <c r="LP21" s="145"/>
      <c r="LQ21" s="145"/>
      <c r="LR21" s="145"/>
      <c r="LS21" s="145"/>
      <c r="LT21" s="145"/>
      <c r="LU21" s="145"/>
      <c r="LV21" s="145"/>
      <c r="LW21" s="145"/>
      <c r="LX21" s="145"/>
      <c r="LY21" s="145"/>
      <c r="LZ21" s="145"/>
      <c r="MA21" s="145"/>
      <c r="MB21" s="145"/>
      <c r="MC21" s="145"/>
      <c r="MD21" s="145"/>
      <c r="ME21" s="145"/>
      <c r="MF21" s="145"/>
      <c r="MG21" s="145"/>
      <c r="MH21" s="145"/>
      <c r="MI21" s="145"/>
      <c r="MJ21" s="145"/>
      <c r="MK21" s="145"/>
      <c r="ML21" s="145"/>
      <c r="MM21" s="145"/>
      <c r="MN21" s="145"/>
      <c r="MO21" s="145"/>
      <c r="MP21" s="145"/>
      <c r="MQ21" s="145"/>
      <c r="MR21" s="145"/>
      <c r="MS21" s="145"/>
      <c r="MT21" s="145"/>
      <c r="MU21" s="145"/>
      <c r="MV21" s="145"/>
      <c r="MW21" s="145"/>
      <c r="MX21" s="145"/>
      <c r="MY21" s="145"/>
      <c r="MZ21" s="145"/>
      <c r="NA21" s="145"/>
      <c r="NB21" s="145"/>
      <c r="NC21" s="145"/>
      <c r="ND21" s="145"/>
      <c r="NE21" s="145"/>
      <c r="NF21" s="145"/>
      <c r="NG21" s="145"/>
      <c r="NH21" s="145"/>
      <c r="NI21" s="145"/>
      <c r="NJ21" s="145"/>
      <c r="NK21" s="145"/>
      <c r="NL21" s="145"/>
      <c r="NM21" s="145"/>
      <c r="NN21" s="145"/>
      <c r="NO21" s="145"/>
      <c r="NP21" s="145"/>
      <c r="NQ21" s="145"/>
      <c r="NR21" s="145"/>
      <c r="NS21" s="145"/>
      <c r="NT21" s="145"/>
      <c r="NU21" s="145"/>
      <c r="NV21" s="145"/>
      <c r="NW21" s="145"/>
      <c r="NX21" s="145"/>
      <c r="NY21" s="145"/>
      <c r="NZ21" s="145"/>
      <c r="OA21" s="145"/>
      <c r="OB21" s="145"/>
      <c r="OC21" s="145"/>
      <c r="OD21" s="145"/>
      <c r="OE21" s="145"/>
      <c r="OF21" s="145"/>
      <c r="OG21" s="145"/>
      <c r="OH21" s="145"/>
      <c r="OI21" s="145"/>
      <c r="OJ21" s="145"/>
      <c r="OK21" s="145"/>
      <c r="OL21" s="145"/>
      <c r="OM21" s="145"/>
      <c r="ON21" s="145"/>
      <c r="OO21" s="145"/>
      <c r="OP21" s="145"/>
      <c r="OQ21" s="145"/>
      <c r="OR21" s="145"/>
      <c r="OS21" s="145"/>
      <c r="OT21" s="145"/>
      <c r="OU21" s="145"/>
      <c r="OV21" s="145"/>
      <c r="OW21" s="145"/>
      <c r="OX21" s="145"/>
      <c r="OY21" s="145"/>
      <c r="OZ21" s="145"/>
      <c r="PA21" s="145"/>
      <c r="PB21" s="145"/>
      <c r="PC21" s="145"/>
      <c r="PD21" s="145"/>
      <c r="PE21" s="145"/>
      <c r="PF21" s="145"/>
      <c r="PG21" s="145"/>
      <c r="PH21" s="145"/>
      <c r="PI21" s="145"/>
      <c r="PJ21" s="145"/>
      <c r="PK21" s="145"/>
      <c r="PL21" s="145"/>
      <c r="PM21" s="145"/>
      <c r="PN21" s="145"/>
      <c r="PO21" s="145"/>
      <c r="PP21" s="145"/>
      <c r="PQ21" s="145"/>
      <c r="PR21" s="145"/>
      <c r="PS21" s="145"/>
      <c r="PT21" s="145"/>
      <c r="PU21" s="145"/>
      <c r="PV21" s="145"/>
      <c r="PW21" s="145"/>
      <c r="PX21" s="145"/>
      <c r="PY21" s="145"/>
      <c r="PZ21" s="145"/>
      <c r="QA21" s="145"/>
      <c r="QB21" s="145"/>
      <c r="QC21" s="145"/>
      <c r="QD21" s="145"/>
      <c r="QE21" s="145"/>
      <c r="QF21" s="145"/>
      <c r="QG21" s="145"/>
      <c r="QH21" s="145"/>
      <c r="QI21" s="145"/>
      <c r="QJ21" s="145"/>
      <c r="QK21" s="145"/>
      <c r="QL21" s="145"/>
      <c r="QM21" s="145"/>
      <c r="QN21" s="145"/>
      <c r="QO21" s="145"/>
      <c r="QP21" s="145"/>
      <c r="QQ21" s="145"/>
      <c r="QR21" s="145"/>
      <c r="QS21" s="145"/>
      <c r="QT21" s="145"/>
      <c r="QU21" s="145"/>
      <c r="QV21" s="145"/>
      <c r="QW21" s="145"/>
      <c r="QX21" s="145"/>
      <c r="QY21" s="145"/>
      <c r="QZ21" s="145"/>
      <c r="RA21" s="145"/>
      <c r="RB21" s="145"/>
      <c r="RC21" s="145"/>
      <c r="RD21" s="145"/>
      <c r="RE21" s="145"/>
      <c r="RF21" s="145"/>
      <c r="RG21" s="145"/>
      <c r="RH21" s="145"/>
      <c r="RI21" s="145"/>
      <c r="RJ21" s="145"/>
      <c r="RK21" s="145"/>
      <c r="RL21" s="145"/>
      <c r="RM21" s="145"/>
      <c r="RN21" s="145"/>
      <c r="RO21" s="145"/>
      <c r="RP21" s="145"/>
      <c r="RQ21" s="145"/>
      <c r="RR21" s="145"/>
      <c r="RS21" s="145"/>
      <c r="RT21" s="145"/>
      <c r="RU21" s="145"/>
      <c r="RV21" s="145"/>
      <c r="RW21" s="145"/>
      <c r="RX21" s="145"/>
      <c r="RY21" s="145"/>
      <c r="RZ21" s="145"/>
      <c r="SA21" s="145"/>
      <c r="SB21" s="145"/>
      <c r="SC21" s="145"/>
      <c r="SD21" s="145"/>
      <c r="SE21" s="145"/>
      <c r="SF21" s="145"/>
      <c r="SG21" s="145"/>
      <c r="SH21" s="145"/>
      <c r="SI21" s="145"/>
      <c r="SJ21" s="145"/>
      <c r="SK21" s="145"/>
      <c r="SL21" s="145"/>
      <c r="SM21" s="145"/>
      <c r="SN21" s="145"/>
      <c r="SO21" s="145"/>
      <c r="SP21" s="145"/>
      <c r="SQ21" s="145"/>
      <c r="SR21" s="145"/>
      <c r="SS21" s="145"/>
      <c r="ST21" s="145"/>
      <c r="SU21" s="145"/>
      <c r="SV21" s="145"/>
      <c r="SW21" s="145"/>
      <c r="SX21" s="145"/>
      <c r="SY21" s="145"/>
      <c r="SZ21" s="145"/>
      <c r="TA21" s="145"/>
      <c r="TB21" s="145"/>
      <c r="TC21" s="145"/>
      <c r="TD21" s="145"/>
      <c r="TE21" s="145"/>
      <c r="TF21" s="145"/>
      <c r="TG21" s="145"/>
      <c r="TH21" s="145"/>
      <c r="TI21" s="145"/>
      <c r="TJ21" s="145"/>
      <c r="TK21" s="145"/>
      <c r="TL21" s="145"/>
      <c r="TM21" s="145"/>
      <c r="TN21" s="145"/>
      <c r="TO21" s="145"/>
      <c r="TP21" s="145"/>
      <c r="TQ21" s="145"/>
      <c r="TR21" s="145"/>
      <c r="TS21" s="145"/>
      <c r="TT21" s="145"/>
      <c r="TU21" s="145"/>
      <c r="TV21" s="145"/>
      <c r="TW21" s="145"/>
      <c r="TX21" s="145"/>
      <c r="TY21" s="145"/>
      <c r="TZ21" s="145"/>
      <c r="UA21" s="145"/>
      <c r="UB21" s="145"/>
      <c r="UC21" s="145"/>
      <c r="UD21" s="145"/>
      <c r="UE21" s="145"/>
      <c r="UF21" s="145"/>
      <c r="UG21" s="145"/>
      <c r="UH21" s="145"/>
      <c r="UI21" s="145"/>
      <c r="UJ21" s="145"/>
      <c r="UK21" s="145"/>
      <c r="UL21" s="145"/>
      <c r="UM21" s="145"/>
      <c r="UN21" s="145"/>
      <c r="UO21" s="145"/>
      <c r="UP21" s="145"/>
      <c r="UQ21" s="145"/>
      <c r="UR21" s="145"/>
      <c r="US21" s="145"/>
      <c r="UT21" s="145"/>
      <c r="UU21" s="145"/>
      <c r="UV21" s="145"/>
      <c r="UW21" s="145"/>
      <c r="UX21" s="145"/>
      <c r="UY21" s="145"/>
      <c r="UZ21" s="145"/>
      <c r="VA21" s="145"/>
      <c r="VB21" s="145"/>
      <c r="VC21" s="145"/>
      <c r="VD21" s="145"/>
      <c r="VE21" s="145"/>
      <c r="VF21" s="145"/>
      <c r="VG21" s="145"/>
      <c r="VH21" s="145"/>
      <c r="VI21" s="145"/>
      <c r="VJ21" s="145"/>
      <c r="VK21" s="145"/>
      <c r="VL21" s="145"/>
      <c r="VM21" s="145"/>
      <c r="VN21" s="145"/>
      <c r="VO21" s="145"/>
      <c r="VP21" s="145"/>
      <c r="VQ21" s="145"/>
      <c r="VR21" s="145"/>
      <c r="VS21" s="145"/>
      <c r="VT21" s="145"/>
      <c r="VU21" s="145"/>
      <c r="VV21" s="145"/>
      <c r="VW21" s="145"/>
      <c r="VX21" s="145"/>
      <c r="VY21" s="145"/>
      <c r="VZ21" s="145"/>
      <c r="WA21" s="145"/>
      <c r="WB21" s="145"/>
      <c r="WC21" s="145"/>
      <c r="WD21" s="145"/>
      <c r="WE21" s="145"/>
      <c r="WF21" s="145"/>
      <c r="WG21" s="145"/>
      <c r="WH21" s="145"/>
      <c r="WI21" s="145"/>
      <c r="WJ21" s="145"/>
      <c r="WK21" s="145"/>
      <c r="WL21" s="145"/>
      <c r="WM21" s="145"/>
      <c r="WN21" s="145"/>
      <c r="WO21" s="145"/>
      <c r="WP21" s="145"/>
      <c r="WQ21" s="145"/>
      <c r="WR21" s="145"/>
      <c r="WS21" s="145"/>
      <c r="WT21" s="145"/>
      <c r="WU21" s="145"/>
      <c r="WV21" s="145"/>
      <c r="WW21" s="145"/>
      <c r="WX21" s="145"/>
      <c r="WY21" s="145"/>
      <c r="WZ21" s="145"/>
      <c r="XA21" s="145"/>
      <c r="XB21" s="145"/>
      <c r="XC21" s="145"/>
      <c r="XD21" s="145"/>
      <c r="XE21" s="145"/>
      <c r="XF21" s="145"/>
      <c r="XG21" s="145"/>
      <c r="XH21" s="145"/>
      <c r="XI21" s="145"/>
      <c r="XJ21" s="145"/>
      <c r="XK21" s="145"/>
      <c r="XL21" s="145"/>
      <c r="XM21" s="145"/>
      <c r="XN21" s="145"/>
      <c r="XO21" s="145"/>
      <c r="XP21" s="145"/>
      <c r="XQ21" s="145"/>
      <c r="XR21" s="145"/>
      <c r="XS21" s="145"/>
      <c r="XT21" s="145"/>
      <c r="XU21" s="145"/>
      <c r="XV21" s="145"/>
      <c r="XW21" s="145"/>
      <c r="XX21" s="145"/>
      <c r="XY21" s="145"/>
      <c r="XZ21" s="145"/>
      <c r="YA21" s="145"/>
      <c r="YB21" s="145"/>
      <c r="YC21" s="145"/>
      <c r="YD21" s="145"/>
      <c r="YE21" s="145"/>
      <c r="YF21" s="145"/>
      <c r="YG21" s="145"/>
      <c r="YH21" s="145"/>
      <c r="YI21" s="145"/>
      <c r="YJ21" s="145"/>
      <c r="YK21" s="145"/>
      <c r="YL21" s="145"/>
      <c r="YM21" s="145"/>
      <c r="YN21" s="145"/>
      <c r="YO21" s="145"/>
      <c r="YP21" s="145"/>
      <c r="YQ21" s="145"/>
      <c r="YR21" s="145"/>
      <c r="YS21" s="145"/>
      <c r="YT21" s="145"/>
      <c r="YU21" s="145"/>
      <c r="YV21" s="145"/>
      <c r="YW21" s="145"/>
      <c r="YX21" s="145"/>
      <c r="YY21" s="145"/>
      <c r="YZ21" s="145"/>
      <c r="ZA21" s="145"/>
      <c r="ZB21" s="145"/>
      <c r="ZC21" s="145"/>
      <c r="ZD21" s="145"/>
      <c r="ZE21" s="145"/>
      <c r="ZF21" s="145"/>
      <c r="ZG21" s="145"/>
      <c r="ZH21" s="145"/>
      <c r="ZI21" s="145"/>
      <c r="ZJ21" s="145"/>
      <c r="ZK21" s="145"/>
      <c r="ZL21" s="145"/>
      <c r="ZM21" s="145"/>
      <c r="ZN21" s="145"/>
      <c r="ZO21" s="145"/>
      <c r="ZP21" s="145"/>
      <c r="ZQ21" s="145"/>
      <c r="ZR21" s="145"/>
      <c r="ZS21" s="145"/>
      <c r="ZT21" s="145"/>
      <c r="ZU21" s="145"/>
      <c r="ZV21" s="145"/>
      <c r="ZW21" s="145"/>
      <c r="ZX21" s="145"/>
      <c r="ZY21" s="145"/>
      <c r="ZZ21" s="145"/>
      <c r="AAA21" s="145"/>
      <c r="AAB21" s="145"/>
      <c r="AAC21" s="145"/>
      <c r="AAD21" s="145"/>
      <c r="AAE21" s="145"/>
      <c r="AAF21" s="145"/>
      <c r="AAG21" s="145"/>
      <c r="AAH21" s="145"/>
      <c r="AAI21" s="145"/>
      <c r="AAJ21" s="145"/>
      <c r="AAK21" s="145"/>
      <c r="AAL21" s="145"/>
      <c r="AAM21" s="145"/>
      <c r="AAN21" s="145"/>
      <c r="AAO21" s="145"/>
      <c r="AAP21" s="145"/>
      <c r="AAQ21" s="145"/>
      <c r="AAR21" s="145"/>
      <c r="AAS21" s="145"/>
      <c r="AAT21" s="145"/>
      <c r="AAU21" s="145"/>
      <c r="AAV21" s="145"/>
      <c r="AAW21" s="145"/>
      <c r="AAX21" s="145"/>
      <c r="AAY21" s="145"/>
      <c r="AAZ21" s="145"/>
      <c r="ABA21" s="145"/>
      <c r="ABB21" s="145"/>
      <c r="ABC21" s="145"/>
      <c r="ABD21" s="145"/>
      <c r="ABE21" s="145"/>
      <c r="ABF21" s="145"/>
      <c r="ABG21" s="145"/>
      <c r="ABH21" s="145"/>
      <c r="ABI21" s="145"/>
      <c r="ABJ21" s="145"/>
      <c r="ABK21" s="145"/>
      <c r="ABL21" s="145"/>
      <c r="ABM21" s="145"/>
      <c r="ABN21" s="145"/>
      <c r="ABO21" s="145"/>
      <c r="ABP21" s="145"/>
      <c r="ABQ21" s="145"/>
      <c r="ABR21" s="145"/>
      <c r="ABS21" s="145"/>
      <c r="ABT21" s="145"/>
      <c r="ABU21" s="145"/>
      <c r="ABV21" s="145"/>
      <c r="ABW21" s="145"/>
      <c r="ABX21" s="145"/>
      <c r="ABY21" s="145"/>
      <c r="ABZ21" s="145"/>
      <c r="ACA21" s="145"/>
      <c r="ACB21" s="145"/>
      <c r="ACC21" s="145"/>
      <c r="ACD21" s="145"/>
      <c r="ACE21" s="145"/>
      <c r="ACF21" s="145"/>
      <c r="ACG21" s="145"/>
      <c r="ACH21" s="145"/>
      <c r="ACI21" s="145"/>
      <c r="ACJ21" s="145"/>
      <c r="ACK21" s="145"/>
      <c r="ACL21" s="145"/>
      <c r="ACM21" s="145"/>
      <c r="ACN21" s="145"/>
      <c r="ACO21" s="145"/>
      <c r="ACP21" s="145"/>
      <c r="ACQ21" s="145"/>
      <c r="ACR21" s="145"/>
      <c r="ACS21" s="145"/>
      <c r="ACT21" s="145"/>
      <c r="ACU21" s="145"/>
      <c r="ACV21" s="145"/>
      <c r="ACW21" s="145"/>
      <c r="ACX21" s="145"/>
      <c r="ACY21" s="145"/>
      <c r="ACZ21" s="145"/>
      <c r="ADA21" s="145"/>
      <c r="ADB21" s="145"/>
      <c r="ADC21" s="145"/>
      <c r="ADD21" s="145"/>
      <c r="ADE21" s="145"/>
      <c r="ADF21" s="145"/>
      <c r="ADG21" s="145"/>
      <c r="ADH21" s="145"/>
      <c r="ADI21" s="145"/>
      <c r="ADJ21" s="145"/>
      <c r="ADK21" s="145"/>
      <c r="ADL21" s="145"/>
      <c r="ADM21" s="145"/>
      <c r="ADN21" s="145"/>
      <c r="ADO21" s="145"/>
      <c r="ADP21" s="145"/>
      <c r="ADQ21" s="145"/>
      <c r="ADR21" s="145"/>
      <c r="ADS21" s="145"/>
      <c r="ADT21" s="145"/>
      <c r="ADU21" s="145"/>
      <c r="ADV21" s="145"/>
      <c r="ADW21" s="145"/>
      <c r="ADX21" s="145"/>
      <c r="ADY21" s="145"/>
      <c r="ADZ21" s="145"/>
      <c r="AEA21" s="145"/>
      <c r="AEB21" s="145"/>
      <c r="AEC21" s="145"/>
      <c r="AED21" s="145"/>
      <c r="AEE21" s="145"/>
      <c r="AEF21" s="145"/>
      <c r="AEG21" s="145"/>
      <c r="AEH21" s="145"/>
      <c r="AEI21" s="145"/>
      <c r="AEJ21" s="145"/>
      <c r="AEK21" s="145"/>
      <c r="AEL21" s="145"/>
      <c r="AEM21" s="145"/>
      <c r="AEN21" s="145"/>
      <c r="AEO21" s="145"/>
      <c r="AEP21" s="145"/>
      <c r="AEQ21" s="145"/>
      <c r="AER21" s="145"/>
      <c r="AES21" s="145"/>
      <c r="AET21" s="145"/>
      <c r="AEU21" s="145"/>
      <c r="AEV21" s="145"/>
      <c r="AEW21" s="145"/>
      <c r="AEX21" s="145"/>
      <c r="AEY21" s="145"/>
      <c r="AEZ21" s="145"/>
      <c r="AFA21" s="145"/>
      <c r="AFB21" s="145"/>
      <c r="AFC21" s="145"/>
      <c r="AFD21" s="145"/>
      <c r="AFE21" s="145"/>
      <c r="AFF21" s="145"/>
      <c r="AFG21" s="145"/>
      <c r="AFH21" s="145"/>
      <c r="AFI21" s="145"/>
      <c r="AFJ21" s="145"/>
      <c r="AFK21" s="145"/>
      <c r="AFL21" s="145"/>
      <c r="AFM21" s="145"/>
      <c r="AFN21" s="145"/>
      <c r="AFO21" s="145"/>
      <c r="AFP21" s="145"/>
      <c r="AFQ21" s="145"/>
      <c r="AFR21" s="145"/>
      <c r="AFS21" s="145"/>
      <c r="AFT21" s="145"/>
      <c r="AFU21" s="145"/>
      <c r="AFV21" s="145"/>
      <c r="AFW21" s="145"/>
      <c r="AFX21" s="145"/>
      <c r="AFY21" s="145"/>
      <c r="AFZ21" s="145"/>
      <c r="AGA21" s="145"/>
      <c r="AGB21" s="145"/>
      <c r="AGC21" s="145"/>
      <c r="AGD21" s="145"/>
      <c r="AGE21" s="145"/>
      <c r="AGF21" s="145"/>
      <c r="AGG21" s="145"/>
      <c r="AGH21" s="145"/>
      <c r="AGI21" s="145"/>
      <c r="AGJ21" s="145"/>
      <c r="AGK21" s="145"/>
      <c r="AGL21" s="145"/>
      <c r="AGM21" s="145"/>
      <c r="AGN21" s="145"/>
      <c r="AGO21" s="145"/>
      <c r="AGP21" s="145"/>
      <c r="AGQ21" s="145"/>
      <c r="AGR21" s="145"/>
      <c r="AGS21" s="145"/>
      <c r="AGT21" s="145"/>
      <c r="AGU21" s="145"/>
      <c r="AGV21" s="145"/>
      <c r="AGW21" s="145"/>
      <c r="AGX21" s="145"/>
      <c r="AGY21" s="145"/>
      <c r="AGZ21" s="145"/>
      <c r="AHA21" s="145"/>
      <c r="AHB21" s="145"/>
      <c r="AHC21" s="145"/>
      <c r="AHD21" s="145"/>
      <c r="AHE21" s="145"/>
      <c r="AHF21" s="145"/>
      <c r="AHG21" s="145"/>
      <c r="AHH21" s="145"/>
      <c r="AHI21" s="145"/>
      <c r="AHJ21" s="145"/>
      <c r="AHK21" s="145"/>
      <c r="AHL21" s="145"/>
      <c r="AHM21" s="145"/>
      <c r="AHN21" s="145"/>
      <c r="AHO21" s="145"/>
      <c r="AHP21" s="145"/>
      <c r="AHQ21" s="145"/>
      <c r="AHR21" s="145"/>
      <c r="AHS21" s="145"/>
      <c r="AHT21" s="145"/>
      <c r="AHU21" s="145"/>
      <c r="AHV21" s="145"/>
      <c r="AHW21" s="145"/>
      <c r="AHX21" s="145"/>
      <c r="AHY21" s="145"/>
      <c r="AHZ21" s="145"/>
      <c r="AIA21" s="145"/>
      <c r="AIB21" s="145"/>
      <c r="AIC21" s="145"/>
      <c r="AID21" s="145"/>
      <c r="AIE21" s="145"/>
      <c r="AIF21" s="145"/>
      <c r="AIG21" s="145"/>
      <c r="AIH21" s="145"/>
      <c r="AII21" s="145"/>
      <c r="AIJ21" s="145"/>
      <c r="AIK21" s="145"/>
      <c r="AIL21" s="145"/>
      <c r="AIM21" s="145"/>
      <c r="AIN21" s="145"/>
      <c r="AIO21" s="145"/>
      <c r="AIP21" s="145"/>
      <c r="AIQ21" s="145"/>
      <c r="AIR21" s="145"/>
      <c r="AIS21" s="145"/>
      <c r="AIT21" s="145"/>
      <c r="AIU21" s="145"/>
      <c r="AIV21" s="145"/>
      <c r="AIW21" s="145"/>
      <c r="AIX21" s="145"/>
      <c r="AIY21" s="145"/>
      <c r="AIZ21" s="145"/>
      <c r="AJA21" s="145"/>
      <c r="AJB21" s="145"/>
      <c r="AJC21" s="145"/>
      <c r="AJD21" s="145"/>
      <c r="AJE21" s="145"/>
      <c r="AJF21" s="145"/>
      <c r="AJG21" s="145"/>
      <c r="AJH21" s="145"/>
      <c r="AJI21" s="145"/>
      <c r="AJJ21" s="145"/>
      <c r="AJK21" s="145"/>
      <c r="AJL21" s="145"/>
      <c r="AJM21" s="145"/>
      <c r="AJN21" s="145"/>
      <c r="AJO21" s="145"/>
      <c r="AJP21" s="145"/>
      <c r="AJQ21" s="145"/>
      <c r="AJR21" s="145"/>
      <c r="AJS21" s="145"/>
      <c r="AJT21" s="145"/>
      <c r="AJU21" s="145"/>
      <c r="AJV21" s="145"/>
      <c r="AJW21" s="145"/>
      <c r="AJX21" s="145"/>
      <c r="AJY21" s="145"/>
      <c r="AJZ21" s="145"/>
      <c r="AKA21" s="145"/>
      <c r="AKB21" s="145"/>
      <c r="AKC21" s="145"/>
      <c r="AKD21" s="145"/>
      <c r="AKE21" s="145"/>
      <c r="AKF21" s="145"/>
      <c r="AKG21" s="145"/>
      <c r="AKH21" s="145"/>
      <c r="AKI21" s="145"/>
      <c r="AKJ21" s="145"/>
      <c r="AKK21" s="145"/>
      <c r="AKL21" s="145"/>
      <c r="AKM21" s="145"/>
      <c r="AKN21" s="145"/>
      <c r="AKO21" s="145"/>
      <c r="AKP21" s="145"/>
      <c r="AKQ21" s="145"/>
      <c r="AKR21" s="145"/>
      <c r="AKS21" s="145"/>
      <c r="AKT21" s="145"/>
      <c r="AKU21" s="145"/>
      <c r="AKV21" s="145"/>
      <c r="AKW21" s="145"/>
      <c r="AKX21" s="145"/>
      <c r="AKY21" s="145"/>
      <c r="AKZ21" s="145"/>
      <c r="ALA21" s="145"/>
      <c r="ALB21" s="145"/>
      <c r="ALC21" s="145"/>
      <c r="ALD21" s="145"/>
      <c r="ALE21" s="145"/>
      <c r="ALF21" s="145"/>
      <c r="ALG21" s="145"/>
      <c r="ALH21" s="145"/>
      <c r="ALI21" s="145"/>
      <c r="ALJ21" s="145"/>
      <c r="ALK21" s="145"/>
      <c r="ALL21" s="145"/>
      <c r="ALM21" s="145"/>
      <c r="ALN21" s="145"/>
      <c r="ALO21" s="145"/>
      <c r="ALP21" s="145"/>
      <c r="ALQ21" s="145"/>
      <c r="ALR21" s="145"/>
      <c r="ALS21" s="145"/>
      <c r="ALT21" s="145"/>
      <c r="ALU21" s="145"/>
      <c r="ALV21" s="145"/>
      <c r="ALW21" s="145"/>
      <c r="ALX21" s="145"/>
      <c r="ALY21" s="145"/>
      <c r="ALZ21" s="145"/>
      <c r="AMA21" s="145"/>
      <c r="AMB21" s="145"/>
      <c r="AMC21" s="145"/>
      <c r="AMD21" s="145"/>
      <c r="AME21" s="145"/>
      <c r="AMF21" s="145"/>
      <c r="AMG21" s="145"/>
      <c r="AMH21" s="145"/>
      <c r="AMI21" s="145"/>
      <c r="AMJ21" s="145"/>
      <c r="AMK21" s="145"/>
    </row>
    <row r="22" spans="1:1025" s="131" customFormat="1">
      <c r="A22" s="145" t="str">
        <f t="shared" si="0"/>
        <v>LOAN.MIS_RE_ALLOCATE</v>
      </c>
      <c r="B22" s="154">
        <f t="shared" si="3"/>
        <v>110018</v>
      </c>
      <c r="C22" s="134">
        <v>0</v>
      </c>
      <c r="D22" s="134">
        <v>1</v>
      </c>
      <c r="E22" s="146">
        <f t="shared" si="4"/>
        <v>100000</v>
      </c>
      <c r="F22" s="146">
        <v>10000</v>
      </c>
      <c r="G22" s="146" t="s">
        <v>34</v>
      </c>
      <c r="H22" s="146">
        <v>100000</v>
      </c>
      <c r="I22" s="158" t="s">
        <v>505</v>
      </c>
      <c r="J22" s="146">
        <f>VLOOKUP(I22,T_FSM_TYPE!$A:$B,2,0)</f>
        <v>110000</v>
      </c>
      <c r="K22" s="131" t="s">
        <v>632</v>
      </c>
      <c r="L22" s="159"/>
      <c r="M22" s="133" t="str">
        <f t="shared" si="2"/>
        <v>INSERT INTO T_FSM_ACTION VALUES(110018, 0, 1, 100000, 10000, GETDATE(), 100000, 110000, 'MIS_RE_ALLOCATE', '' )</v>
      </c>
      <c r="N22" s="145"/>
      <c r="O22" s="145"/>
      <c r="P22" s="145"/>
      <c r="Q22" s="145"/>
      <c r="R22" s="145"/>
      <c r="S22" s="145"/>
      <c r="T22" s="145"/>
      <c r="U22" s="145"/>
      <c r="V22" s="145"/>
      <c r="W22" s="145"/>
      <c r="X22" s="145"/>
      <c r="Y22" s="145"/>
      <c r="Z22" s="145"/>
      <c r="AA22" s="145"/>
      <c r="AB22" s="145"/>
      <c r="AC22" s="145"/>
      <c r="AD22" s="145"/>
      <c r="AE22" s="145"/>
      <c r="AF22" s="145"/>
      <c r="AG22" s="145"/>
      <c r="AH22" s="145"/>
      <c r="AI22" s="145"/>
      <c r="AJ22" s="145"/>
      <c r="AK22" s="145"/>
      <c r="AL22" s="145"/>
      <c r="AM22" s="145"/>
      <c r="AN22" s="145"/>
      <c r="AO22" s="145"/>
      <c r="AP22" s="145"/>
      <c r="AQ22" s="145"/>
      <c r="AR22" s="145"/>
      <c r="AS22" s="145"/>
      <c r="AT22" s="145"/>
      <c r="AU22" s="145"/>
      <c r="AV22" s="145"/>
      <c r="AW22" s="145"/>
      <c r="AX22" s="145"/>
      <c r="AY22" s="145"/>
      <c r="AZ22" s="145"/>
      <c r="BA22" s="145"/>
      <c r="BB22" s="145"/>
      <c r="BC22" s="145"/>
      <c r="BD22" s="145"/>
      <c r="BE22" s="145"/>
      <c r="BF22" s="145"/>
      <c r="BG22" s="145"/>
      <c r="BH22" s="145"/>
      <c r="BI22" s="145"/>
      <c r="BJ22" s="145"/>
      <c r="BK22" s="145"/>
      <c r="BL22" s="145"/>
      <c r="BM22" s="145"/>
      <c r="BN22" s="145"/>
      <c r="BO22" s="145"/>
      <c r="BP22" s="145"/>
      <c r="BQ22" s="145"/>
      <c r="BR22" s="145"/>
      <c r="BS22" s="145"/>
      <c r="BT22" s="145"/>
      <c r="BU22" s="145"/>
      <c r="BV22" s="145"/>
      <c r="BW22" s="145"/>
      <c r="BX22" s="145"/>
      <c r="BY22" s="145"/>
      <c r="BZ22" s="145"/>
      <c r="CA22" s="145"/>
      <c r="CB22" s="145"/>
      <c r="CC22" s="145"/>
      <c r="CD22" s="145"/>
      <c r="CE22" s="145"/>
      <c r="CF22" s="145"/>
      <c r="CG22" s="145"/>
      <c r="CH22" s="145"/>
      <c r="CI22" s="145"/>
      <c r="CJ22" s="145"/>
      <c r="CK22" s="145"/>
      <c r="CL22" s="145"/>
      <c r="CM22" s="145"/>
      <c r="CN22" s="145"/>
      <c r="CO22" s="145"/>
      <c r="CP22" s="145"/>
      <c r="CQ22" s="145"/>
      <c r="CR22" s="145"/>
      <c r="CS22" s="145"/>
      <c r="CT22" s="145"/>
      <c r="CU22" s="145"/>
      <c r="CV22" s="145"/>
      <c r="CW22" s="145"/>
      <c r="CX22" s="145"/>
      <c r="CY22" s="145"/>
      <c r="CZ22" s="145"/>
      <c r="DA22" s="145"/>
      <c r="DB22" s="145"/>
      <c r="DC22" s="145"/>
      <c r="DD22" s="145"/>
      <c r="DE22" s="145"/>
      <c r="DF22" s="145"/>
      <c r="DG22" s="145"/>
      <c r="DH22" s="145"/>
      <c r="DI22" s="145"/>
      <c r="DJ22" s="145"/>
      <c r="DK22" s="145"/>
      <c r="DL22" s="145"/>
      <c r="DM22" s="145"/>
      <c r="DN22" s="145"/>
      <c r="DO22" s="145"/>
      <c r="DP22" s="145"/>
      <c r="DQ22" s="145"/>
      <c r="DR22" s="145"/>
      <c r="DS22" s="145"/>
      <c r="DT22" s="145"/>
      <c r="DU22" s="145"/>
      <c r="DV22" s="145"/>
      <c r="DW22" s="145"/>
      <c r="DX22" s="145"/>
      <c r="DY22" s="145"/>
      <c r="DZ22" s="145"/>
      <c r="EA22" s="145"/>
      <c r="EB22" s="145"/>
      <c r="EC22" s="145"/>
      <c r="ED22" s="145"/>
      <c r="EE22" s="145"/>
      <c r="EF22" s="145"/>
      <c r="EG22" s="145"/>
      <c r="EH22" s="145"/>
      <c r="EI22" s="145"/>
      <c r="EJ22" s="145"/>
      <c r="EK22" s="145"/>
      <c r="EL22" s="145"/>
      <c r="EM22" s="145"/>
      <c r="EN22" s="145"/>
      <c r="EO22" s="145"/>
      <c r="EP22" s="145"/>
      <c r="EQ22" s="145"/>
      <c r="ER22" s="145"/>
      <c r="ES22" s="145"/>
      <c r="ET22" s="145"/>
      <c r="EU22" s="145"/>
      <c r="EV22" s="145"/>
      <c r="EW22" s="145"/>
      <c r="EX22" s="145"/>
      <c r="EY22" s="145"/>
      <c r="EZ22" s="145"/>
      <c r="FA22" s="145"/>
      <c r="FB22" s="145"/>
      <c r="FC22" s="145"/>
      <c r="FD22" s="145"/>
      <c r="FE22" s="145"/>
      <c r="FF22" s="145"/>
      <c r="FG22" s="145"/>
      <c r="FH22" s="145"/>
      <c r="FI22" s="145"/>
      <c r="FJ22" s="145"/>
      <c r="FK22" s="145"/>
      <c r="FL22" s="145"/>
      <c r="FM22" s="145"/>
      <c r="FN22" s="145"/>
      <c r="FO22" s="145"/>
      <c r="FP22" s="145"/>
      <c r="FQ22" s="145"/>
      <c r="FR22" s="145"/>
      <c r="FS22" s="145"/>
      <c r="FT22" s="145"/>
      <c r="FU22" s="145"/>
      <c r="FV22" s="145"/>
      <c r="FW22" s="145"/>
      <c r="FX22" s="145"/>
      <c r="FY22" s="145"/>
      <c r="FZ22" s="145"/>
      <c r="GA22" s="145"/>
      <c r="GB22" s="145"/>
      <c r="GC22" s="145"/>
      <c r="GD22" s="145"/>
      <c r="GE22" s="145"/>
      <c r="GF22" s="145"/>
      <c r="GG22" s="145"/>
      <c r="GH22" s="145"/>
      <c r="GI22" s="145"/>
      <c r="GJ22" s="145"/>
      <c r="GK22" s="145"/>
      <c r="GL22" s="145"/>
      <c r="GM22" s="145"/>
      <c r="GN22" s="145"/>
      <c r="GO22" s="145"/>
      <c r="GP22" s="145"/>
      <c r="GQ22" s="145"/>
      <c r="GR22" s="145"/>
      <c r="GS22" s="145"/>
      <c r="GT22" s="145"/>
      <c r="GU22" s="145"/>
      <c r="GV22" s="145"/>
      <c r="GW22" s="145"/>
      <c r="GX22" s="145"/>
      <c r="GY22" s="145"/>
      <c r="GZ22" s="145"/>
      <c r="HA22" s="145"/>
      <c r="HB22" s="145"/>
      <c r="HC22" s="145"/>
      <c r="HD22" s="145"/>
      <c r="HE22" s="145"/>
      <c r="HF22" s="145"/>
      <c r="HG22" s="145"/>
      <c r="HH22" s="145"/>
      <c r="HI22" s="145"/>
      <c r="HJ22" s="145"/>
      <c r="HK22" s="145"/>
      <c r="HL22" s="145"/>
      <c r="HM22" s="145"/>
      <c r="HN22" s="145"/>
      <c r="HO22" s="145"/>
      <c r="HP22" s="145"/>
      <c r="HQ22" s="145"/>
      <c r="HR22" s="145"/>
      <c r="HS22" s="145"/>
      <c r="HT22" s="145"/>
      <c r="HU22" s="145"/>
      <c r="HV22" s="145"/>
      <c r="HW22" s="145"/>
      <c r="HX22" s="145"/>
      <c r="HY22" s="145"/>
      <c r="HZ22" s="145"/>
      <c r="IA22" s="145"/>
      <c r="IB22" s="145"/>
      <c r="IC22" s="145"/>
      <c r="ID22" s="145"/>
      <c r="IE22" s="145"/>
      <c r="IF22" s="145"/>
      <c r="IG22" s="145"/>
      <c r="IH22" s="145"/>
      <c r="II22" s="145"/>
      <c r="IJ22" s="145"/>
      <c r="IK22" s="145"/>
      <c r="IL22" s="145"/>
      <c r="IM22" s="145"/>
      <c r="IN22" s="145"/>
      <c r="IO22" s="145"/>
      <c r="IP22" s="145"/>
      <c r="IQ22" s="145"/>
      <c r="IR22" s="145"/>
      <c r="IS22" s="145"/>
      <c r="IT22" s="145"/>
      <c r="IU22" s="145"/>
      <c r="IV22" s="145"/>
      <c r="IW22" s="145"/>
      <c r="IX22" s="145"/>
      <c r="IY22" s="145"/>
      <c r="IZ22" s="145"/>
      <c r="JA22" s="145"/>
      <c r="JB22" s="145"/>
      <c r="JC22" s="145"/>
      <c r="JD22" s="145"/>
      <c r="JE22" s="145"/>
      <c r="JF22" s="145"/>
      <c r="JG22" s="145"/>
      <c r="JH22" s="145"/>
      <c r="JI22" s="145"/>
      <c r="JJ22" s="145"/>
      <c r="JK22" s="145"/>
      <c r="JL22" s="145"/>
      <c r="JM22" s="145"/>
      <c r="JN22" s="145"/>
      <c r="JO22" s="145"/>
      <c r="JP22" s="145"/>
      <c r="JQ22" s="145"/>
      <c r="JR22" s="145"/>
      <c r="JS22" s="145"/>
      <c r="JT22" s="145"/>
      <c r="JU22" s="145"/>
      <c r="JV22" s="145"/>
      <c r="JW22" s="145"/>
      <c r="JX22" s="145"/>
      <c r="JY22" s="145"/>
      <c r="JZ22" s="145"/>
      <c r="KA22" s="145"/>
      <c r="KB22" s="145"/>
      <c r="KC22" s="145"/>
      <c r="KD22" s="145"/>
      <c r="KE22" s="145"/>
      <c r="KF22" s="145"/>
      <c r="KG22" s="145"/>
      <c r="KH22" s="145"/>
      <c r="KI22" s="145"/>
      <c r="KJ22" s="145"/>
      <c r="KK22" s="145"/>
      <c r="KL22" s="145"/>
      <c r="KM22" s="145"/>
      <c r="KN22" s="145"/>
      <c r="KO22" s="145"/>
      <c r="KP22" s="145"/>
      <c r="KQ22" s="145"/>
      <c r="KR22" s="145"/>
      <c r="KS22" s="145"/>
      <c r="KT22" s="145"/>
      <c r="KU22" s="145"/>
      <c r="KV22" s="145"/>
      <c r="KW22" s="145"/>
      <c r="KX22" s="145"/>
      <c r="KY22" s="145"/>
      <c r="KZ22" s="145"/>
      <c r="LA22" s="145"/>
      <c r="LB22" s="145"/>
      <c r="LC22" s="145"/>
      <c r="LD22" s="145"/>
      <c r="LE22" s="145"/>
      <c r="LF22" s="145"/>
      <c r="LG22" s="145"/>
      <c r="LH22" s="145"/>
      <c r="LI22" s="145"/>
      <c r="LJ22" s="145"/>
      <c r="LK22" s="145"/>
      <c r="LL22" s="145"/>
      <c r="LM22" s="145"/>
      <c r="LN22" s="145"/>
      <c r="LO22" s="145"/>
      <c r="LP22" s="145"/>
      <c r="LQ22" s="145"/>
      <c r="LR22" s="145"/>
      <c r="LS22" s="145"/>
      <c r="LT22" s="145"/>
      <c r="LU22" s="145"/>
      <c r="LV22" s="145"/>
      <c r="LW22" s="145"/>
      <c r="LX22" s="145"/>
      <c r="LY22" s="145"/>
      <c r="LZ22" s="145"/>
      <c r="MA22" s="145"/>
      <c r="MB22" s="145"/>
      <c r="MC22" s="145"/>
      <c r="MD22" s="145"/>
      <c r="ME22" s="145"/>
      <c r="MF22" s="145"/>
      <c r="MG22" s="145"/>
      <c r="MH22" s="145"/>
      <c r="MI22" s="145"/>
      <c r="MJ22" s="145"/>
      <c r="MK22" s="145"/>
      <c r="ML22" s="145"/>
      <c r="MM22" s="145"/>
      <c r="MN22" s="145"/>
      <c r="MO22" s="145"/>
      <c r="MP22" s="145"/>
      <c r="MQ22" s="145"/>
      <c r="MR22" s="145"/>
      <c r="MS22" s="145"/>
      <c r="MT22" s="145"/>
      <c r="MU22" s="145"/>
      <c r="MV22" s="145"/>
      <c r="MW22" s="145"/>
      <c r="MX22" s="145"/>
      <c r="MY22" s="145"/>
      <c r="MZ22" s="145"/>
      <c r="NA22" s="145"/>
      <c r="NB22" s="145"/>
      <c r="NC22" s="145"/>
      <c r="ND22" s="145"/>
      <c r="NE22" s="145"/>
      <c r="NF22" s="145"/>
      <c r="NG22" s="145"/>
      <c r="NH22" s="145"/>
      <c r="NI22" s="145"/>
      <c r="NJ22" s="145"/>
      <c r="NK22" s="145"/>
      <c r="NL22" s="145"/>
      <c r="NM22" s="145"/>
      <c r="NN22" s="145"/>
      <c r="NO22" s="145"/>
      <c r="NP22" s="145"/>
      <c r="NQ22" s="145"/>
      <c r="NR22" s="145"/>
      <c r="NS22" s="145"/>
      <c r="NT22" s="145"/>
      <c r="NU22" s="145"/>
      <c r="NV22" s="145"/>
      <c r="NW22" s="145"/>
      <c r="NX22" s="145"/>
      <c r="NY22" s="145"/>
      <c r="NZ22" s="145"/>
      <c r="OA22" s="145"/>
      <c r="OB22" s="145"/>
      <c r="OC22" s="145"/>
      <c r="OD22" s="145"/>
      <c r="OE22" s="145"/>
      <c r="OF22" s="145"/>
      <c r="OG22" s="145"/>
      <c r="OH22" s="145"/>
      <c r="OI22" s="145"/>
      <c r="OJ22" s="145"/>
      <c r="OK22" s="145"/>
      <c r="OL22" s="145"/>
      <c r="OM22" s="145"/>
      <c r="ON22" s="145"/>
      <c r="OO22" s="145"/>
      <c r="OP22" s="145"/>
      <c r="OQ22" s="145"/>
      <c r="OR22" s="145"/>
      <c r="OS22" s="145"/>
      <c r="OT22" s="145"/>
      <c r="OU22" s="145"/>
      <c r="OV22" s="145"/>
      <c r="OW22" s="145"/>
      <c r="OX22" s="145"/>
      <c r="OY22" s="145"/>
      <c r="OZ22" s="145"/>
      <c r="PA22" s="145"/>
      <c r="PB22" s="145"/>
      <c r="PC22" s="145"/>
      <c r="PD22" s="145"/>
      <c r="PE22" s="145"/>
      <c r="PF22" s="145"/>
      <c r="PG22" s="145"/>
      <c r="PH22" s="145"/>
      <c r="PI22" s="145"/>
      <c r="PJ22" s="145"/>
      <c r="PK22" s="145"/>
      <c r="PL22" s="145"/>
      <c r="PM22" s="145"/>
      <c r="PN22" s="145"/>
      <c r="PO22" s="145"/>
      <c r="PP22" s="145"/>
      <c r="PQ22" s="145"/>
      <c r="PR22" s="145"/>
      <c r="PS22" s="145"/>
      <c r="PT22" s="145"/>
      <c r="PU22" s="145"/>
      <c r="PV22" s="145"/>
      <c r="PW22" s="145"/>
      <c r="PX22" s="145"/>
      <c r="PY22" s="145"/>
      <c r="PZ22" s="145"/>
      <c r="QA22" s="145"/>
      <c r="QB22" s="145"/>
      <c r="QC22" s="145"/>
      <c r="QD22" s="145"/>
      <c r="QE22" s="145"/>
      <c r="QF22" s="145"/>
      <c r="QG22" s="145"/>
      <c r="QH22" s="145"/>
      <c r="QI22" s="145"/>
      <c r="QJ22" s="145"/>
      <c r="QK22" s="145"/>
      <c r="QL22" s="145"/>
      <c r="QM22" s="145"/>
      <c r="QN22" s="145"/>
      <c r="QO22" s="145"/>
      <c r="QP22" s="145"/>
      <c r="QQ22" s="145"/>
      <c r="QR22" s="145"/>
      <c r="QS22" s="145"/>
      <c r="QT22" s="145"/>
      <c r="QU22" s="145"/>
      <c r="QV22" s="145"/>
      <c r="QW22" s="145"/>
      <c r="QX22" s="145"/>
      <c r="QY22" s="145"/>
      <c r="QZ22" s="145"/>
      <c r="RA22" s="145"/>
      <c r="RB22" s="145"/>
      <c r="RC22" s="145"/>
      <c r="RD22" s="145"/>
      <c r="RE22" s="145"/>
      <c r="RF22" s="145"/>
      <c r="RG22" s="145"/>
      <c r="RH22" s="145"/>
      <c r="RI22" s="145"/>
      <c r="RJ22" s="145"/>
      <c r="RK22" s="145"/>
      <c r="RL22" s="145"/>
      <c r="RM22" s="145"/>
      <c r="RN22" s="145"/>
      <c r="RO22" s="145"/>
      <c r="RP22" s="145"/>
      <c r="RQ22" s="145"/>
      <c r="RR22" s="145"/>
      <c r="RS22" s="145"/>
      <c r="RT22" s="145"/>
      <c r="RU22" s="145"/>
      <c r="RV22" s="145"/>
      <c r="RW22" s="145"/>
      <c r="RX22" s="145"/>
      <c r="RY22" s="145"/>
      <c r="RZ22" s="145"/>
      <c r="SA22" s="145"/>
      <c r="SB22" s="145"/>
      <c r="SC22" s="145"/>
      <c r="SD22" s="145"/>
      <c r="SE22" s="145"/>
      <c r="SF22" s="145"/>
      <c r="SG22" s="145"/>
      <c r="SH22" s="145"/>
      <c r="SI22" s="145"/>
      <c r="SJ22" s="145"/>
      <c r="SK22" s="145"/>
      <c r="SL22" s="145"/>
      <c r="SM22" s="145"/>
      <c r="SN22" s="145"/>
      <c r="SO22" s="145"/>
      <c r="SP22" s="145"/>
      <c r="SQ22" s="145"/>
      <c r="SR22" s="145"/>
      <c r="SS22" s="145"/>
      <c r="ST22" s="145"/>
      <c r="SU22" s="145"/>
      <c r="SV22" s="145"/>
      <c r="SW22" s="145"/>
      <c r="SX22" s="145"/>
      <c r="SY22" s="145"/>
      <c r="SZ22" s="145"/>
      <c r="TA22" s="145"/>
      <c r="TB22" s="145"/>
      <c r="TC22" s="145"/>
      <c r="TD22" s="145"/>
      <c r="TE22" s="145"/>
      <c r="TF22" s="145"/>
      <c r="TG22" s="145"/>
      <c r="TH22" s="145"/>
      <c r="TI22" s="145"/>
      <c r="TJ22" s="145"/>
      <c r="TK22" s="145"/>
      <c r="TL22" s="145"/>
      <c r="TM22" s="145"/>
      <c r="TN22" s="145"/>
      <c r="TO22" s="145"/>
      <c r="TP22" s="145"/>
      <c r="TQ22" s="145"/>
      <c r="TR22" s="145"/>
      <c r="TS22" s="145"/>
      <c r="TT22" s="145"/>
      <c r="TU22" s="145"/>
      <c r="TV22" s="145"/>
      <c r="TW22" s="145"/>
      <c r="TX22" s="145"/>
      <c r="TY22" s="145"/>
      <c r="TZ22" s="145"/>
      <c r="UA22" s="145"/>
      <c r="UB22" s="145"/>
      <c r="UC22" s="145"/>
      <c r="UD22" s="145"/>
      <c r="UE22" s="145"/>
      <c r="UF22" s="145"/>
      <c r="UG22" s="145"/>
      <c r="UH22" s="145"/>
      <c r="UI22" s="145"/>
      <c r="UJ22" s="145"/>
      <c r="UK22" s="145"/>
      <c r="UL22" s="145"/>
      <c r="UM22" s="145"/>
      <c r="UN22" s="145"/>
      <c r="UO22" s="145"/>
      <c r="UP22" s="145"/>
      <c r="UQ22" s="145"/>
      <c r="UR22" s="145"/>
      <c r="US22" s="145"/>
      <c r="UT22" s="145"/>
      <c r="UU22" s="145"/>
      <c r="UV22" s="145"/>
      <c r="UW22" s="145"/>
      <c r="UX22" s="145"/>
      <c r="UY22" s="145"/>
      <c r="UZ22" s="145"/>
      <c r="VA22" s="145"/>
      <c r="VB22" s="145"/>
      <c r="VC22" s="145"/>
      <c r="VD22" s="145"/>
      <c r="VE22" s="145"/>
      <c r="VF22" s="145"/>
      <c r="VG22" s="145"/>
      <c r="VH22" s="145"/>
      <c r="VI22" s="145"/>
      <c r="VJ22" s="145"/>
      <c r="VK22" s="145"/>
      <c r="VL22" s="145"/>
      <c r="VM22" s="145"/>
      <c r="VN22" s="145"/>
      <c r="VO22" s="145"/>
      <c r="VP22" s="145"/>
      <c r="VQ22" s="145"/>
      <c r="VR22" s="145"/>
      <c r="VS22" s="145"/>
      <c r="VT22" s="145"/>
      <c r="VU22" s="145"/>
      <c r="VV22" s="145"/>
      <c r="VW22" s="145"/>
      <c r="VX22" s="145"/>
      <c r="VY22" s="145"/>
      <c r="VZ22" s="145"/>
      <c r="WA22" s="145"/>
      <c r="WB22" s="145"/>
      <c r="WC22" s="145"/>
      <c r="WD22" s="145"/>
      <c r="WE22" s="145"/>
      <c r="WF22" s="145"/>
      <c r="WG22" s="145"/>
      <c r="WH22" s="145"/>
      <c r="WI22" s="145"/>
      <c r="WJ22" s="145"/>
      <c r="WK22" s="145"/>
      <c r="WL22" s="145"/>
      <c r="WM22" s="145"/>
      <c r="WN22" s="145"/>
      <c r="WO22" s="145"/>
      <c r="WP22" s="145"/>
      <c r="WQ22" s="145"/>
      <c r="WR22" s="145"/>
      <c r="WS22" s="145"/>
      <c r="WT22" s="145"/>
      <c r="WU22" s="145"/>
      <c r="WV22" s="145"/>
      <c r="WW22" s="145"/>
      <c r="WX22" s="145"/>
      <c r="WY22" s="145"/>
      <c r="WZ22" s="145"/>
      <c r="XA22" s="145"/>
      <c r="XB22" s="145"/>
      <c r="XC22" s="145"/>
      <c r="XD22" s="145"/>
      <c r="XE22" s="145"/>
      <c r="XF22" s="145"/>
      <c r="XG22" s="145"/>
      <c r="XH22" s="145"/>
      <c r="XI22" s="145"/>
      <c r="XJ22" s="145"/>
      <c r="XK22" s="145"/>
      <c r="XL22" s="145"/>
      <c r="XM22" s="145"/>
      <c r="XN22" s="145"/>
      <c r="XO22" s="145"/>
      <c r="XP22" s="145"/>
      <c r="XQ22" s="145"/>
      <c r="XR22" s="145"/>
      <c r="XS22" s="145"/>
      <c r="XT22" s="145"/>
      <c r="XU22" s="145"/>
      <c r="XV22" s="145"/>
      <c r="XW22" s="145"/>
      <c r="XX22" s="145"/>
      <c r="XY22" s="145"/>
      <c r="XZ22" s="145"/>
      <c r="YA22" s="145"/>
      <c r="YB22" s="145"/>
      <c r="YC22" s="145"/>
      <c r="YD22" s="145"/>
      <c r="YE22" s="145"/>
      <c r="YF22" s="145"/>
      <c r="YG22" s="145"/>
      <c r="YH22" s="145"/>
      <c r="YI22" s="145"/>
      <c r="YJ22" s="145"/>
      <c r="YK22" s="145"/>
      <c r="YL22" s="145"/>
      <c r="YM22" s="145"/>
      <c r="YN22" s="145"/>
      <c r="YO22" s="145"/>
      <c r="YP22" s="145"/>
      <c r="YQ22" s="145"/>
      <c r="YR22" s="145"/>
      <c r="YS22" s="145"/>
      <c r="YT22" s="145"/>
      <c r="YU22" s="145"/>
      <c r="YV22" s="145"/>
      <c r="YW22" s="145"/>
      <c r="YX22" s="145"/>
      <c r="YY22" s="145"/>
      <c r="YZ22" s="145"/>
      <c r="ZA22" s="145"/>
      <c r="ZB22" s="145"/>
      <c r="ZC22" s="145"/>
      <c r="ZD22" s="145"/>
      <c r="ZE22" s="145"/>
      <c r="ZF22" s="145"/>
      <c r="ZG22" s="145"/>
      <c r="ZH22" s="145"/>
      <c r="ZI22" s="145"/>
      <c r="ZJ22" s="145"/>
      <c r="ZK22" s="145"/>
      <c r="ZL22" s="145"/>
      <c r="ZM22" s="145"/>
      <c r="ZN22" s="145"/>
      <c r="ZO22" s="145"/>
      <c r="ZP22" s="145"/>
      <c r="ZQ22" s="145"/>
      <c r="ZR22" s="145"/>
      <c r="ZS22" s="145"/>
      <c r="ZT22" s="145"/>
      <c r="ZU22" s="145"/>
      <c r="ZV22" s="145"/>
      <c r="ZW22" s="145"/>
      <c r="ZX22" s="145"/>
      <c r="ZY22" s="145"/>
      <c r="ZZ22" s="145"/>
      <c r="AAA22" s="145"/>
      <c r="AAB22" s="145"/>
      <c r="AAC22" s="145"/>
      <c r="AAD22" s="145"/>
      <c r="AAE22" s="145"/>
      <c r="AAF22" s="145"/>
      <c r="AAG22" s="145"/>
      <c r="AAH22" s="145"/>
      <c r="AAI22" s="145"/>
      <c r="AAJ22" s="145"/>
      <c r="AAK22" s="145"/>
      <c r="AAL22" s="145"/>
      <c r="AAM22" s="145"/>
      <c r="AAN22" s="145"/>
      <c r="AAO22" s="145"/>
      <c r="AAP22" s="145"/>
      <c r="AAQ22" s="145"/>
      <c r="AAR22" s="145"/>
      <c r="AAS22" s="145"/>
      <c r="AAT22" s="145"/>
      <c r="AAU22" s="145"/>
      <c r="AAV22" s="145"/>
      <c r="AAW22" s="145"/>
      <c r="AAX22" s="145"/>
      <c r="AAY22" s="145"/>
      <c r="AAZ22" s="145"/>
      <c r="ABA22" s="145"/>
      <c r="ABB22" s="145"/>
      <c r="ABC22" s="145"/>
      <c r="ABD22" s="145"/>
      <c r="ABE22" s="145"/>
      <c r="ABF22" s="145"/>
      <c r="ABG22" s="145"/>
      <c r="ABH22" s="145"/>
      <c r="ABI22" s="145"/>
      <c r="ABJ22" s="145"/>
      <c r="ABK22" s="145"/>
      <c r="ABL22" s="145"/>
      <c r="ABM22" s="145"/>
      <c r="ABN22" s="145"/>
      <c r="ABO22" s="145"/>
      <c r="ABP22" s="145"/>
      <c r="ABQ22" s="145"/>
      <c r="ABR22" s="145"/>
      <c r="ABS22" s="145"/>
      <c r="ABT22" s="145"/>
      <c r="ABU22" s="145"/>
      <c r="ABV22" s="145"/>
      <c r="ABW22" s="145"/>
      <c r="ABX22" s="145"/>
      <c r="ABY22" s="145"/>
      <c r="ABZ22" s="145"/>
      <c r="ACA22" s="145"/>
      <c r="ACB22" s="145"/>
      <c r="ACC22" s="145"/>
      <c r="ACD22" s="145"/>
      <c r="ACE22" s="145"/>
      <c r="ACF22" s="145"/>
      <c r="ACG22" s="145"/>
      <c r="ACH22" s="145"/>
      <c r="ACI22" s="145"/>
      <c r="ACJ22" s="145"/>
      <c r="ACK22" s="145"/>
      <c r="ACL22" s="145"/>
      <c r="ACM22" s="145"/>
      <c r="ACN22" s="145"/>
      <c r="ACO22" s="145"/>
      <c r="ACP22" s="145"/>
      <c r="ACQ22" s="145"/>
      <c r="ACR22" s="145"/>
      <c r="ACS22" s="145"/>
      <c r="ACT22" s="145"/>
      <c r="ACU22" s="145"/>
      <c r="ACV22" s="145"/>
      <c r="ACW22" s="145"/>
      <c r="ACX22" s="145"/>
      <c r="ACY22" s="145"/>
      <c r="ACZ22" s="145"/>
      <c r="ADA22" s="145"/>
      <c r="ADB22" s="145"/>
      <c r="ADC22" s="145"/>
      <c r="ADD22" s="145"/>
      <c r="ADE22" s="145"/>
      <c r="ADF22" s="145"/>
      <c r="ADG22" s="145"/>
      <c r="ADH22" s="145"/>
      <c r="ADI22" s="145"/>
      <c r="ADJ22" s="145"/>
      <c r="ADK22" s="145"/>
      <c r="ADL22" s="145"/>
      <c r="ADM22" s="145"/>
      <c r="ADN22" s="145"/>
      <c r="ADO22" s="145"/>
      <c r="ADP22" s="145"/>
      <c r="ADQ22" s="145"/>
      <c r="ADR22" s="145"/>
      <c r="ADS22" s="145"/>
      <c r="ADT22" s="145"/>
      <c r="ADU22" s="145"/>
      <c r="ADV22" s="145"/>
      <c r="ADW22" s="145"/>
      <c r="ADX22" s="145"/>
      <c r="ADY22" s="145"/>
      <c r="ADZ22" s="145"/>
      <c r="AEA22" s="145"/>
      <c r="AEB22" s="145"/>
      <c r="AEC22" s="145"/>
      <c r="AED22" s="145"/>
      <c r="AEE22" s="145"/>
      <c r="AEF22" s="145"/>
      <c r="AEG22" s="145"/>
      <c r="AEH22" s="145"/>
      <c r="AEI22" s="145"/>
      <c r="AEJ22" s="145"/>
      <c r="AEK22" s="145"/>
      <c r="AEL22" s="145"/>
      <c r="AEM22" s="145"/>
      <c r="AEN22" s="145"/>
      <c r="AEO22" s="145"/>
      <c r="AEP22" s="145"/>
      <c r="AEQ22" s="145"/>
      <c r="AER22" s="145"/>
      <c r="AES22" s="145"/>
      <c r="AET22" s="145"/>
      <c r="AEU22" s="145"/>
      <c r="AEV22" s="145"/>
      <c r="AEW22" s="145"/>
      <c r="AEX22" s="145"/>
      <c r="AEY22" s="145"/>
      <c r="AEZ22" s="145"/>
      <c r="AFA22" s="145"/>
      <c r="AFB22" s="145"/>
      <c r="AFC22" s="145"/>
      <c r="AFD22" s="145"/>
      <c r="AFE22" s="145"/>
      <c r="AFF22" s="145"/>
      <c r="AFG22" s="145"/>
      <c r="AFH22" s="145"/>
      <c r="AFI22" s="145"/>
      <c r="AFJ22" s="145"/>
      <c r="AFK22" s="145"/>
      <c r="AFL22" s="145"/>
      <c r="AFM22" s="145"/>
      <c r="AFN22" s="145"/>
      <c r="AFO22" s="145"/>
      <c r="AFP22" s="145"/>
      <c r="AFQ22" s="145"/>
      <c r="AFR22" s="145"/>
      <c r="AFS22" s="145"/>
      <c r="AFT22" s="145"/>
      <c r="AFU22" s="145"/>
      <c r="AFV22" s="145"/>
      <c r="AFW22" s="145"/>
      <c r="AFX22" s="145"/>
      <c r="AFY22" s="145"/>
      <c r="AFZ22" s="145"/>
      <c r="AGA22" s="145"/>
      <c r="AGB22" s="145"/>
      <c r="AGC22" s="145"/>
      <c r="AGD22" s="145"/>
      <c r="AGE22" s="145"/>
      <c r="AGF22" s="145"/>
      <c r="AGG22" s="145"/>
      <c r="AGH22" s="145"/>
      <c r="AGI22" s="145"/>
      <c r="AGJ22" s="145"/>
      <c r="AGK22" s="145"/>
      <c r="AGL22" s="145"/>
      <c r="AGM22" s="145"/>
      <c r="AGN22" s="145"/>
      <c r="AGO22" s="145"/>
      <c r="AGP22" s="145"/>
      <c r="AGQ22" s="145"/>
      <c r="AGR22" s="145"/>
      <c r="AGS22" s="145"/>
      <c r="AGT22" s="145"/>
      <c r="AGU22" s="145"/>
      <c r="AGV22" s="145"/>
      <c r="AGW22" s="145"/>
      <c r="AGX22" s="145"/>
      <c r="AGY22" s="145"/>
      <c r="AGZ22" s="145"/>
      <c r="AHA22" s="145"/>
      <c r="AHB22" s="145"/>
      <c r="AHC22" s="145"/>
      <c r="AHD22" s="145"/>
      <c r="AHE22" s="145"/>
      <c r="AHF22" s="145"/>
      <c r="AHG22" s="145"/>
      <c r="AHH22" s="145"/>
      <c r="AHI22" s="145"/>
      <c r="AHJ22" s="145"/>
      <c r="AHK22" s="145"/>
      <c r="AHL22" s="145"/>
      <c r="AHM22" s="145"/>
      <c r="AHN22" s="145"/>
      <c r="AHO22" s="145"/>
      <c r="AHP22" s="145"/>
      <c r="AHQ22" s="145"/>
      <c r="AHR22" s="145"/>
      <c r="AHS22" s="145"/>
      <c r="AHT22" s="145"/>
      <c r="AHU22" s="145"/>
      <c r="AHV22" s="145"/>
      <c r="AHW22" s="145"/>
      <c r="AHX22" s="145"/>
      <c r="AHY22" s="145"/>
      <c r="AHZ22" s="145"/>
      <c r="AIA22" s="145"/>
      <c r="AIB22" s="145"/>
      <c r="AIC22" s="145"/>
      <c r="AID22" s="145"/>
      <c r="AIE22" s="145"/>
      <c r="AIF22" s="145"/>
      <c r="AIG22" s="145"/>
      <c r="AIH22" s="145"/>
      <c r="AII22" s="145"/>
      <c r="AIJ22" s="145"/>
      <c r="AIK22" s="145"/>
      <c r="AIL22" s="145"/>
      <c r="AIM22" s="145"/>
      <c r="AIN22" s="145"/>
      <c r="AIO22" s="145"/>
      <c r="AIP22" s="145"/>
      <c r="AIQ22" s="145"/>
      <c r="AIR22" s="145"/>
      <c r="AIS22" s="145"/>
      <c r="AIT22" s="145"/>
      <c r="AIU22" s="145"/>
      <c r="AIV22" s="145"/>
      <c r="AIW22" s="145"/>
      <c r="AIX22" s="145"/>
      <c r="AIY22" s="145"/>
      <c r="AIZ22" s="145"/>
      <c r="AJA22" s="145"/>
      <c r="AJB22" s="145"/>
      <c r="AJC22" s="145"/>
      <c r="AJD22" s="145"/>
      <c r="AJE22" s="145"/>
      <c r="AJF22" s="145"/>
      <c r="AJG22" s="145"/>
      <c r="AJH22" s="145"/>
      <c r="AJI22" s="145"/>
      <c r="AJJ22" s="145"/>
      <c r="AJK22" s="145"/>
      <c r="AJL22" s="145"/>
      <c r="AJM22" s="145"/>
      <c r="AJN22" s="145"/>
      <c r="AJO22" s="145"/>
      <c r="AJP22" s="145"/>
      <c r="AJQ22" s="145"/>
      <c r="AJR22" s="145"/>
      <c r="AJS22" s="145"/>
      <c r="AJT22" s="145"/>
      <c r="AJU22" s="145"/>
      <c r="AJV22" s="145"/>
      <c r="AJW22" s="145"/>
      <c r="AJX22" s="145"/>
      <c r="AJY22" s="145"/>
      <c r="AJZ22" s="145"/>
      <c r="AKA22" s="145"/>
      <c r="AKB22" s="145"/>
      <c r="AKC22" s="145"/>
      <c r="AKD22" s="145"/>
      <c r="AKE22" s="145"/>
      <c r="AKF22" s="145"/>
      <c r="AKG22" s="145"/>
      <c r="AKH22" s="145"/>
      <c r="AKI22" s="145"/>
      <c r="AKJ22" s="145"/>
      <c r="AKK22" s="145"/>
      <c r="AKL22" s="145"/>
      <c r="AKM22" s="145"/>
      <c r="AKN22" s="145"/>
      <c r="AKO22" s="145"/>
      <c r="AKP22" s="145"/>
      <c r="AKQ22" s="145"/>
      <c r="AKR22" s="145"/>
      <c r="AKS22" s="145"/>
      <c r="AKT22" s="145"/>
      <c r="AKU22" s="145"/>
      <c r="AKV22" s="145"/>
      <c r="AKW22" s="145"/>
      <c r="AKX22" s="145"/>
      <c r="AKY22" s="145"/>
      <c r="AKZ22" s="145"/>
      <c r="ALA22" s="145"/>
      <c r="ALB22" s="145"/>
      <c r="ALC22" s="145"/>
      <c r="ALD22" s="145"/>
      <c r="ALE22" s="145"/>
      <c r="ALF22" s="145"/>
      <c r="ALG22" s="145"/>
      <c r="ALH22" s="145"/>
      <c r="ALI22" s="145"/>
      <c r="ALJ22" s="145"/>
      <c r="ALK22" s="145"/>
      <c r="ALL22" s="145"/>
      <c r="ALM22" s="145"/>
      <c r="ALN22" s="145"/>
      <c r="ALO22" s="145"/>
      <c r="ALP22" s="145"/>
      <c r="ALQ22" s="145"/>
      <c r="ALR22" s="145"/>
      <c r="ALS22" s="145"/>
      <c r="ALT22" s="145"/>
      <c r="ALU22" s="145"/>
      <c r="ALV22" s="145"/>
      <c r="ALW22" s="145"/>
      <c r="ALX22" s="145"/>
      <c r="ALY22" s="145"/>
      <c r="ALZ22" s="145"/>
      <c r="AMA22" s="145"/>
      <c r="AMB22" s="145"/>
      <c r="AMC22" s="145"/>
      <c r="AMD22" s="145"/>
      <c r="AME22" s="145"/>
      <c r="AMF22" s="145"/>
      <c r="AMG22" s="145"/>
      <c r="AMH22" s="145"/>
      <c r="AMI22" s="145"/>
      <c r="AMJ22" s="145"/>
      <c r="AMK22" s="145"/>
    </row>
    <row r="23" spans="1:1025" s="131" customFormat="1">
      <c r="A23" s="145" t="str">
        <f t="shared" si="0"/>
        <v>LOAN.MAIL_TO_POLICE</v>
      </c>
      <c r="B23" s="154">
        <f t="shared" si="3"/>
        <v>110019</v>
      </c>
      <c r="C23" s="134">
        <v>0</v>
      </c>
      <c r="D23" s="134">
        <v>1</v>
      </c>
      <c r="E23" s="146">
        <f t="shared" si="4"/>
        <v>100000</v>
      </c>
      <c r="F23" s="146">
        <v>10000</v>
      </c>
      <c r="G23" s="146" t="s">
        <v>34</v>
      </c>
      <c r="H23" s="146">
        <v>100000</v>
      </c>
      <c r="I23" s="158" t="s">
        <v>505</v>
      </c>
      <c r="J23" s="146">
        <f>VLOOKUP(I23,T_FSM_TYPE!$A:$B,2,0)</f>
        <v>110000</v>
      </c>
      <c r="K23" s="131" t="s">
        <v>610</v>
      </c>
      <c r="L23" s="159"/>
      <c r="M23" s="133" t="str">
        <f t="shared" si="2"/>
        <v>INSERT INTO T_FSM_ACTION VALUES(110019, 0, 1, 100000, 10000, GETDATE(), 100000, 110000, 'MAIL_TO_POLICE', '' )</v>
      </c>
      <c r="N23" s="145"/>
      <c r="O23" s="145"/>
      <c r="P23" s="145"/>
      <c r="Q23" s="145"/>
      <c r="R23" s="145"/>
      <c r="S23" s="145"/>
      <c r="T23" s="145"/>
      <c r="U23" s="145"/>
      <c r="V23" s="145"/>
      <c r="W23" s="145"/>
      <c r="X23" s="145"/>
      <c r="Y23" s="145"/>
      <c r="Z23" s="145"/>
      <c r="AA23" s="145"/>
      <c r="AB23" s="145"/>
      <c r="AC23" s="145"/>
      <c r="AD23" s="145"/>
      <c r="AE23" s="145"/>
      <c r="AF23" s="145"/>
      <c r="AG23" s="145"/>
      <c r="AH23" s="145"/>
      <c r="AI23" s="145"/>
      <c r="AJ23" s="145"/>
      <c r="AK23" s="145"/>
      <c r="AL23" s="145"/>
      <c r="AM23" s="145"/>
      <c r="AN23" s="145"/>
      <c r="AO23" s="145"/>
      <c r="AP23" s="145"/>
      <c r="AQ23" s="145"/>
      <c r="AR23" s="145"/>
      <c r="AS23" s="145"/>
      <c r="AT23" s="145"/>
      <c r="AU23" s="145"/>
      <c r="AV23" s="145"/>
      <c r="AW23" s="145"/>
      <c r="AX23" s="145"/>
      <c r="AY23" s="145"/>
      <c r="AZ23" s="145"/>
      <c r="BA23" s="145"/>
      <c r="BB23" s="145"/>
      <c r="BC23" s="145"/>
      <c r="BD23" s="145"/>
      <c r="BE23" s="145"/>
      <c r="BF23" s="145"/>
      <c r="BG23" s="145"/>
      <c r="BH23" s="145"/>
      <c r="BI23" s="145"/>
      <c r="BJ23" s="145"/>
      <c r="BK23" s="145"/>
      <c r="BL23" s="145"/>
      <c r="BM23" s="145"/>
      <c r="BN23" s="145"/>
      <c r="BO23" s="145"/>
      <c r="BP23" s="145"/>
      <c r="BQ23" s="145"/>
      <c r="BR23" s="145"/>
      <c r="BS23" s="145"/>
      <c r="BT23" s="145"/>
      <c r="BU23" s="145"/>
      <c r="BV23" s="145"/>
      <c r="BW23" s="145"/>
      <c r="BX23" s="145"/>
      <c r="BY23" s="145"/>
      <c r="BZ23" s="145"/>
      <c r="CA23" s="145"/>
      <c r="CB23" s="145"/>
      <c r="CC23" s="145"/>
      <c r="CD23" s="145"/>
      <c r="CE23" s="145"/>
      <c r="CF23" s="145"/>
      <c r="CG23" s="145"/>
      <c r="CH23" s="145"/>
      <c r="CI23" s="145"/>
      <c r="CJ23" s="145"/>
      <c r="CK23" s="145"/>
      <c r="CL23" s="145"/>
      <c r="CM23" s="145"/>
      <c r="CN23" s="145"/>
      <c r="CO23" s="145"/>
      <c r="CP23" s="145"/>
      <c r="CQ23" s="145"/>
      <c r="CR23" s="145"/>
      <c r="CS23" s="145"/>
      <c r="CT23" s="145"/>
      <c r="CU23" s="145"/>
      <c r="CV23" s="145"/>
      <c r="CW23" s="145"/>
      <c r="CX23" s="145"/>
      <c r="CY23" s="145"/>
      <c r="CZ23" s="145"/>
      <c r="DA23" s="145"/>
      <c r="DB23" s="145"/>
      <c r="DC23" s="145"/>
      <c r="DD23" s="145"/>
      <c r="DE23" s="145"/>
      <c r="DF23" s="145"/>
      <c r="DG23" s="145"/>
      <c r="DH23" s="145"/>
      <c r="DI23" s="145"/>
      <c r="DJ23" s="145"/>
      <c r="DK23" s="145"/>
      <c r="DL23" s="145"/>
      <c r="DM23" s="145"/>
      <c r="DN23" s="145"/>
      <c r="DO23" s="145"/>
      <c r="DP23" s="145"/>
      <c r="DQ23" s="145"/>
      <c r="DR23" s="145"/>
      <c r="DS23" s="145"/>
      <c r="DT23" s="145"/>
      <c r="DU23" s="145"/>
      <c r="DV23" s="145"/>
      <c r="DW23" s="145"/>
      <c r="DX23" s="145"/>
      <c r="DY23" s="145"/>
      <c r="DZ23" s="145"/>
      <c r="EA23" s="145"/>
      <c r="EB23" s="145"/>
      <c r="EC23" s="145"/>
      <c r="ED23" s="145"/>
      <c r="EE23" s="145"/>
      <c r="EF23" s="145"/>
      <c r="EG23" s="145"/>
      <c r="EH23" s="145"/>
      <c r="EI23" s="145"/>
      <c r="EJ23" s="145"/>
      <c r="EK23" s="145"/>
      <c r="EL23" s="145"/>
      <c r="EM23" s="145"/>
      <c r="EN23" s="145"/>
      <c r="EO23" s="145"/>
      <c r="EP23" s="145"/>
      <c r="EQ23" s="145"/>
      <c r="ER23" s="145"/>
      <c r="ES23" s="145"/>
      <c r="ET23" s="145"/>
      <c r="EU23" s="145"/>
      <c r="EV23" s="145"/>
      <c r="EW23" s="145"/>
      <c r="EX23" s="145"/>
      <c r="EY23" s="145"/>
      <c r="EZ23" s="145"/>
      <c r="FA23" s="145"/>
      <c r="FB23" s="145"/>
      <c r="FC23" s="145"/>
      <c r="FD23" s="145"/>
      <c r="FE23" s="145"/>
      <c r="FF23" s="145"/>
      <c r="FG23" s="145"/>
      <c r="FH23" s="145"/>
      <c r="FI23" s="145"/>
      <c r="FJ23" s="145"/>
      <c r="FK23" s="145"/>
      <c r="FL23" s="145"/>
      <c r="FM23" s="145"/>
      <c r="FN23" s="145"/>
      <c r="FO23" s="145"/>
      <c r="FP23" s="145"/>
      <c r="FQ23" s="145"/>
      <c r="FR23" s="145"/>
      <c r="FS23" s="145"/>
      <c r="FT23" s="145"/>
      <c r="FU23" s="145"/>
      <c r="FV23" s="145"/>
      <c r="FW23" s="145"/>
      <c r="FX23" s="145"/>
      <c r="FY23" s="145"/>
      <c r="FZ23" s="145"/>
      <c r="GA23" s="145"/>
      <c r="GB23" s="145"/>
      <c r="GC23" s="145"/>
      <c r="GD23" s="145"/>
      <c r="GE23" s="145"/>
      <c r="GF23" s="145"/>
      <c r="GG23" s="145"/>
      <c r="GH23" s="145"/>
      <c r="GI23" s="145"/>
      <c r="GJ23" s="145"/>
      <c r="GK23" s="145"/>
      <c r="GL23" s="145"/>
      <c r="GM23" s="145"/>
      <c r="GN23" s="145"/>
      <c r="GO23" s="145"/>
      <c r="GP23" s="145"/>
      <c r="GQ23" s="145"/>
      <c r="GR23" s="145"/>
      <c r="GS23" s="145"/>
      <c r="GT23" s="145"/>
      <c r="GU23" s="145"/>
      <c r="GV23" s="145"/>
      <c r="GW23" s="145"/>
      <c r="GX23" s="145"/>
      <c r="GY23" s="145"/>
      <c r="GZ23" s="145"/>
      <c r="HA23" s="145"/>
      <c r="HB23" s="145"/>
      <c r="HC23" s="145"/>
      <c r="HD23" s="145"/>
      <c r="HE23" s="145"/>
      <c r="HF23" s="145"/>
      <c r="HG23" s="145"/>
      <c r="HH23" s="145"/>
      <c r="HI23" s="145"/>
      <c r="HJ23" s="145"/>
      <c r="HK23" s="145"/>
      <c r="HL23" s="145"/>
      <c r="HM23" s="145"/>
      <c r="HN23" s="145"/>
      <c r="HO23" s="145"/>
      <c r="HP23" s="145"/>
      <c r="HQ23" s="145"/>
      <c r="HR23" s="145"/>
      <c r="HS23" s="145"/>
      <c r="HT23" s="145"/>
      <c r="HU23" s="145"/>
      <c r="HV23" s="145"/>
      <c r="HW23" s="145"/>
      <c r="HX23" s="145"/>
      <c r="HY23" s="145"/>
      <c r="HZ23" s="145"/>
      <c r="IA23" s="145"/>
      <c r="IB23" s="145"/>
      <c r="IC23" s="145"/>
      <c r="ID23" s="145"/>
      <c r="IE23" s="145"/>
      <c r="IF23" s="145"/>
      <c r="IG23" s="145"/>
      <c r="IH23" s="145"/>
      <c r="II23" s="145"/>
      <c r="IJ23" s="145"/>
      <c r="IK23" s="145"/>
      <c r="IL23" s="145"/>
      <c r="IM23" s="145"/>
      <c r="IN23" s="145"/>
      <c r="IO23" s="145"/>
      <c r="IP23" s="145"/>
      <c r="IQ23" s="145"/>
      <c r="IR23" s="145"/>
      <c r="IS23" s="145"/>
      <c r="IT23" s="145"/>
      <c r="IU23" s="145"/>
      <c r="IV23" s="145"/>
      <c r="IW23" s="145"/>
      <c r="IX23" s="145"/>
      <c r="IY23" s="145"/>
      <c r="IZ23" s="145"/>
      <c r="JA23" s="145"/>
      <c r="JB23" s="145"/>
      <c r="JC23" s="145"/>
      <c r="JD23" s="145"/>
      <c r="JE23" s="145"/>
      <c r="JF23" s="145"/>
      <c r="JG23" s="145"/>
      <c r="JH23" s="145"/>
      <c r="JI23" s="145"/>
      <c r="JJ23" s="145"/>
      <c r="JK23" s="145"/>
      <c r="JL23" s="145"/>
      <c r="JM23" s="145"/>
      <c r="JN23" s="145"/>
      <c r="JO23" s="145"/>
      <c r="JP23" s="145"/>
      <c r="JQ23" s="145"/>
      <c r="JR23" s="145"/>
      <c r="JS23" s="145"/>
      <c r="JT23" s="145"/>
      <c r="JU23" s="145"/>
      <c r="JV23" s="145"/>
      <c r="JW23" s="145"/>
      <c r="JX23" s="145"/>
      <c r="JY23" s="145"/>
      <c r="JZ23" s="145"/>
      <c r="KA23" s="145"/>
      <c r="KB23" s="145"/>
      <c r="KC23" s="145"/>
      <c r="KD23" s="145"/>
      <c r="KE23" s="145"/>
      <c r="KF23" s="145"/>
      <c r="KG23" s="145"/>
      <c r="KH23" s="145"/>
      <c r="KI23" s="145"/>
      <c r="KJ23" s="145"/>
      <c r="KK23" s="145"/>
      <c r="KL23" s="145"/>
      <c r="KM23" s="145"/>
      <c r="KN23" s="145"/>
      <c r="KO23" s="145"/>
      <c r="KP23" s="145"/>
      <c r="KQ23" s="145"/>
      <c r="KR23" s="145"/>
      <c r="KS23" s="145"/>
      <c r="KT23" s="145"/>
      <c r="KU23" s="145"/>
      <c r="KV23" s="145"/>
      <c r="KW23" s="145"/>
      <c r="KX23" s="145"/>
      <c r="KY23" s="145"/>
      <c r="KZ23" s="145"/>
      <c r="LA23" s="145"/>
      <c r="LB23" s="145"/>
      <c r="LC23" s="145"/>
      <c r="LD23" s="145"/>
      <c r="LE23" s="145"/>
      <c r="LF23" s="145"/>
      <c r="LG23" s="145"/>
      <c r="LH23" s="145"/>
      <c r="LI23" s="145"/>
      <c r="LJ23" s="145"/>
      <c r="LK23" s="145"/>
      <c r="LL23" s="145"/>
      <c r="LM23" s="145"/>
      <c r="LN23" s="145"/>
      <c r="LO23" s="145"/>
      <c r="LP23" s="145"/>
      <c r="LQ23" s="145"/>
      <c r="LR23" s="145"/>
      <c r="LS23" s="145"/>
      <c r="LT23" s="145"/>
      <c r="LU23" s="145"/>
      <c r="LV23" s="145"/>
      <c r="LW23" s="145"/>
      <c r="LX23" s="145"/>
      <c r="LY23" s="145"/>
      <c r="LZ23" s="145"/>
      <c r="MA23" s="145"/>
      <c r="MB23" s="145"/>
      <c r="MC23" s="145"/>
      <c r="MD23" s="145"/>
      <c r="ME23" s="145"/>
      <c r="MF23" s="145"/>
      <c r="MG23" s="145"/>
      <c r="MH23" s="145"/>
      <c r="MI23" s="145"/>
      <c r="MJ23" s="145"/>
      <c r="MK23" s="145"/>
      <c r="ML23" s="145"/>
      <c r="MM23" s="145"/>
      <c r="MN23" s="145"/>
      <c r="MO23" s="145"/>
      <c r="MP23" s="145"/>
      <c r="MQ23" s="145"/>
      <c r="MR23" s="145"/>
      <c r="MS23" s="145"/>
      <c r="MT23" s="145"/>
      <c r="MU23" s="145"/>
      <c r="MV23" s="145"/>
      <c r="MW23" s="145"/>
      <c r="MX23" s="145"/>
      <c r="MY23" s="145"/>
      <c r="MZ23" s="145"/>
      <c r="NA23" s="145"/>
      <c r="NB23" s="145"/>
      <c r="NC23" s="145"/>
      <c r="ND23" s="145"/>
      <c r="NE23" s="145"/>
      <c r="NF23" s="145"/>
      <c r="NG23" s="145"/>
      <c r="NH23" s="145"/>
      <c r="NI23" s="145"/>
      <c r="NJ23" s="145"/>
      <c r="NK23" s="145"/>
      <c r="NL23" s="145"/>
      <c r="NM23" s="145"/>
      <c r="NN23" s="145"/>
      <c r="NO23" s="145"/>
      <c r="NP23" s="145"/>
      <c r="NQ23" s="145"/>
      <c r="NR23" s="145"/>
      <c r="NS23" s="145"/>
      <c r="NT23" s="145"/>
      <c r="NU23" s="145"/>
      <c r="NV23" s="145"/>
      <c r="NW23" s="145"/>
      <c r="NX23" s="145"/>
      <c r="NY23" s="145"/>
      <c r="NZ23" s="145"/>
      <c r="OA23" s="145"/>
      <c r="OB23" s="145"/>
      <c r="OC23" s="145"/>
      <c r="OD23" s="145"/>
      <c r="OE23" s="145"/>
      <c r="OF23" s="145"/>
      <c r="OG23" s="145"/>
      <c r="OH23" s="145"/>
      <c r="OI23" s="145"/>
      <c r="OJ23" s="145"/>
      <c r="OK23" s="145"/>
      <c r="OL23" s="145"/>
      <c r="OM23" s="145"/>
      <c r="ON23" s="145"/>
      <c r="OO23" s="145"/>
      <c r="OP23" s="145"/>
      <c r="OQ23" s="145"/>
      <c r="OR23" s="145"/>
      <c r="OS23" s="145"/>
      <c r="OT23" s="145"/>
      <c r="OU23" s="145"/>
      <c r="OV23" s="145"/>
      <c r="OW23" s="145"/>
      <c r="OX23" s="145"/>
      <c r="OY23" s="145"/>
      <c r="OZ23" s="145"/>
      <c r="PA23" s="145"/>
      <c r="PB23" s="145"/>
      <c r="PC23" s="145"/>
      <c r="PD23" s="145"/>
      <c r="PE23" s="145"/>
      <c r="PF23" s="145"/>
      <c r="PG23" s="145"/>
      <c r="PH23" s="145"/>
      <c r="PI23" s="145"/>
      <c r="PJ23" s="145"/>
      <c r="PK23" s="145"/>
      <c r="PL23" s="145"/>
      <c r="PM23" s="145"/>
      <c r="PN23" s="145"/>
      <c r="PO23" s="145"/>
      <c r="PP23" s="145"/>
      <c r="PQ23" s="145"/>
      <c r="PR23" s="145"/>
      <c r="PS23" s="145"/>
      <c r="PT23" s="145"/>
      <c r="PU23" s="145"/>
      <c r="PV23" s="145"/>
      <c r="PW23" s="145"/>
      <c r="PX23" s="145"/>
      <c r="PY23" s="145"/>
      <c r="PZ23" s="145"/>
      <c r="QA23" s="145"/>
      <c r="QB23" s="145"/>
      <c r="QC23" s="145"/>
      <c r="QD23" s="145"/>
      <c r="QE23" s="145"/>
      <c r="QF23" s="145"/>
      <c r="QG23" s="145"/>
      <c r="QH23" s="145"/>
      <c r="QI23" s="145"/>
      <c r="QJ23" s="145"/>
      <c r="QK23" s="145"/>
      <c r="QL23" s="145"/>
      <c r="QM23" s="145"/>
      <c r="QN23" s="145"/>
      <c r="QO23" s="145"/>
      <c r="QP23" s="145"/>
      <c r="QQ23" s="145"/>
      <c r="QR23" s="145"/>
      <c r="QS23" s="145"/>
      <c r="QT23" s="145"/>
      <c r="QU23" s="145"/>
      <c r="QV23" s="145"/>
      <c r="QW23" s="145"/>
      <c r="QX23" s="145"/>
      <c r="QY23" s="145"/>
      <c r="QZ23" s="145"/>
      <c r="RA23" s="145"/>
      <c r="RB23" s="145"/>
      <c r="RC23" s="145"/>
      <c r="RD23" s="145"/>
      <c r="RE23" s="145"/>
      <c r="RF23" s="145"/>
      <c r="RG23" s="145"/>
      <c r="RH23" s="145"/>
      <c r="RI23" s="145"/>
      <c r="RJ23" s="145"/>
      <c r="RK23" s="145"/>
      <c r="RL23" s="145"/>
      <c r="RM23" s="145"/>
      <c r="RN23" s="145"/>
      <c r="RO23" s="145"/>
      <c r="RP23" s="145"/>
      <c r="RQ23" s="145"/>
      <c r="RR23" s="145"/>
      <c r="RS23" s="145"/>
      <c r="RT23" s="145"/>
      <c r="RU23" s="145"/>
      <c r="RV23" s="145"/>
      <c r="RW23" s="145"/>
      <c r="RX23" s="145"/>
      <c r="RY23" s="145"/>
      <c r="RZ23" s="145"/>
      <c r="SA23" s="145"/>
      <c r="SB23" s="145"/>
      <c r="SC23" s="145"/>
      <c r="SD23" s="145"/>
      <c r="SE23" s="145"/>
      <c r="SF23" s="145"/>
      <c r="SG23" s="145"/>
      <c r="SH23" s="145"/>
      <c r="SI23" s="145"/>
      <c r="SJ23" s="145"/>
      <c r="SK23" s="145"/>
      <c r="SL23" s="145"/>
      <c r="SM23" s="145"/>
      <c r="SN23" s="145"/>
      <c r="SO23" s="145"/>
      <c r="SP23" s="145"/>
      <c r="SQ23" s="145"/>
      <c r="SR23" s="145"/>
      <c r="SS23" s="145"/>
      <c r="ST23" s="145"/>
      <c r="SU23" s="145"/>
      <c r="SV23" s="145"/>
      <c r="SW23" s="145"/>
      <c r="SX23" s="145"/>
      <c r="SY23" s="145"/>
      <c r="SZ23" s="145"/>
      <c r="TA23" s="145"/>
      <c r="TB23" s="145"/>
      <c r="TC23" s="145"/>
      <c r="TD23" s="145"/>
      <c r="TE23" s="145"/>
      <c r="TF23" s="145"/>
      <c r="TG23" s="145"/>
      <c r="TH23" s="145"/>
      <c r="TI23" s="145"/>
      <c r="TJ23" s="145"/>
      <c r="TK23" s="145"/>
      <c r="TL23" s="145"/>
      <c r="TM23" s="145"/>
      <c r="TN23" s="145"/>
      <c r="TO23" s="145"/>
      <c r="TP23" s="145"/>
      <c r="TQ23" s="145"/>
      <c r="TR23" s="145"/>
      <c r="TS23" s="145"/>
      <c r="TT23" s="145"/>
      <c r="TU23" s="145"/>
      <c r="TV23" s="145"/>
      <c r="TW23" s="145"/>
      <c r="TX23" s="145"/>
      <c r="TY23" s="145"/>
      <c r="TZ23" s="145"/>
      <c r="UA23" s="145"/>
      <c r="UB23" s="145"/>
      <c r="UC23" s="145"/>
      <c r="UD23" s="145"/>
      <c r="UE23" s="145"/>
      <c r="UF23" s="145"/>
      <c r="UG23" s="145"/>
      <c r="UH23" s="145"/>
      <c r="UI23" s="145"/>
      <c r="UJ23" s="145"/>
      <c r="UK23" s="145"/>
      <c r="UL23" s="145"/>
      <c r="UM23" s="145"/>
      <c r="UN23" s="145"/>
      <c r="UO23" s="145"/>
      <c r="UP23" s="145"/>
      <c r="UQ23" s="145"/>
      <c r="UR23" s="145"/>
      <c r="US23" s="145"/>
      <c r="UT23" s="145"/>
      <c r="UU23" s="145"/>
      <c r="UV23" s="145"/>
      <c r="UW23" s="145"/>
      <c r="UX23" s="145"/>
      <c r="UY23" s="145"/>
      <c r="UZ23" s="145"/>
      <c r="VA23" s="145"/>
      <c r="VB23" s="145"/>
      <c r="VC23" s="145"/>
      <c r="VD23" s="145"/>
      <c r="VE23" s="145"/>
      <c r="VF23" s="145"/>
      <c r="VG23" s="145"/>
      <c r="VH23" s="145"/>
      <c r="VI23" s="145"/>
      <c r="VJ23" s="145"/>
      <c r="VK23" s="145"/>
      <c r="VL23" s="145"/>
      <c r="VM23" s="145"/>
      <c r="VN23" s="145"/>
      <c r="VO23" s="145"/>
      <c r="VP23" s="145"/>
      <c r="VQ23" s="145"/>
      <c r="VR23" s="145"/>
      <c r="VS23" s="145"/>
      <c r="VT23" s="145"/>
      <c r="VU23" s="145"/>
      <c r="VV23" s="145"/>
      <c r="VW23" s="145"/>
      <c r="VX23" s="145"/>
      <c r="VY23" s="145"/>
      <c r="VZ23" s="145"/>
      <c r="WA23" s="145"/>
      <c r="WB23" s="145"/>
      <c r="WC23" s="145"/>
      <c r="WD23" s="145"/>
      <c r="WE23" s="145"/>
      <c r="WF23" s="145"/>
      <c r="WG23" s="145"/>
      <c r="WH23" s="145"/>
      <c r="WI23" s="145"/>
      <c r="WJ23" s="145"/>
      <c r="WK23" s="145"/>
      <c r="WL23" s="145"/>
      <c r="WM23" s="145"/>
      <c r="WN23" s="145"/>
      <c r="WO23" s="145"/>
      <c r="WP23" s="145"/>
      <c r="WQ23" s="145"/>
      <c r="WR23" s="145"/>
      <c r="WS23" s="145"/>
      <c r="WT23" s="145"/>
      <c r="WU23" s="145"/>
      <c r="WV23" s="145"/>
      <c r="WW23" s="145"/>
      <c r="WX23" s="145"/>
      <c r="WY23" s="145"/>
      <c r="WZ23" s="145"/>
      <c r="XA23" s="145"/>
      <c r="XB23" s="145"/>
      <c r="XC23" s="145"/>
      <c r="XD23" s="145"/>
      <c r="XE23" s="145"/>
      <c r="XF23" s="145"/>
      <c r="XG23" s="145"/>
      <c r="XH23" s="145"/>
      <c r="XI23" s="145"/>
      <c r="XJ23" s="145"/>
      <c r="XK23" s="145"/>
      <c r="XL23" s="145"/>
      <c r="XM23" s="145"/>
      <c r="XN23" s="145"/>
      <c r="XO23" s="145"/>
      <c r="XP23" s="145"/>
      <c r="XQ23" s="145"/>
      <c r="XR23" s="145"/>
      <c r="XS23" s="145"/>
      <c r="XT23" s="145"/>
      <c r="XU23" s="145"/>
      <c r="XV23" s="145"/>
      <c r="XW23" s="145"/>
      <c r="XX23" s="145"/>
      <c r="XY23" s="145"/>
      <c r="XZ23" s="145"/>
      <c r="YA23" s="145"/>
      <c r="YB23" s="145"/>
      <c r="YC23" s="145"/>
      <c r="YD23" s="145"/>
      <c r="YE23" s="145"/>
      <c r="YF23" s="145"/>
      <c r="YG23" s="145"/>
      <c r="YH23" s="145"/>
      <c r="YI23" s="145"/>
      <c r="YJ23" s="145"/>
      <c r="YK23" s="145"/>
      <c r="YL23" s="145"/>
      <c r="YM23" s="145"/>
      <c r="YN23" s="145"/>
      <c r="YO23" s="145"/>
      <c r="YP23" s="145"/>
      <c r="YQ23" s="145"/>
      <c r="YR23" s="145"/>
      <c r="YS23" s="145"/>
      <c r="YT23" s="145"/>
      <c r="YU23" s="145"/>
      <c r="YV23" s="145"/>
      <c r="YW23" s="145"/>
      <c r="YX23" s="145"/>
      <c r="YY23" s="145"/>
      <c r="YZ23" s="145"/>
      <c r="ZA23" s="145"/>
      <c r="ZB23" s="145"/>
      <c r="ZC23" s="145"/>
      <c r="ZD23" s="145"/>
      <c r="ZE23" s="145"/>
      <c r="ZF23" s="145"/>
      <c r="ZG23" s="145"/>
      <c r="ZH23" s="145"/>
      <c r="ZI23" s="145"/>
      <c r="ZJ23" s="145"/>
      <c r="ZK23" s="145"/>
      <c r="ZL23" s="145"/>
      <c r="ZM23" s="145"/>
      <c r="ZN23" s="145"/>
      <c r="ZO23" s="145"/>
      <c r="ZP23" s="145"/>
      <c r="ZQ23" s="145"/>
      <c r="ZR23" s="145"/>
      <c r="ZS23" s="145"/>
      <c r="ZT23" s="145"/>
      <c r="ZU23" s="145"/>
      <c r="ZV23" s="145"/>
      <c r="ZW23" s="145"/>
      <c r="ZX23" s="145"/>
      <c r="ZY23" s="145"/>
      <c r="ZZ23" s="145"/>
      <c r="AAA23" s="145"/>
      <c r="AAB23" s="145"/>
      <c r="AAC23" s="145"/>
      <c r="AAD23" s="145"/>
      <c r="AAE23" s="145"/>
      <c r="AAF23" s="145"/>
      <c r="AAG23" s="145"/>
      <c r="AAH23" s="145"/>
      <c r="AAI23" s="145"/>
      <c r="AAJ23" s="145"/>
      <c r="AAK23" s="145"/>
      <c r="AAL23" s="145"/>
      <c r="AAM23" s="145"/>
      <c r="AAN23" s="145"/>
      <c r="AAO23" s="145"/>
      <c r="AAP23" s="145"/>
      <c r="AAQ23" s="145"/>
      <c r="AAR23" s="145"/>
      <c r="AAS23" s="145"/>
      <c r="AAT23" s="145"/>
      <c r="AAU23" s="145"/>
      <c r="AAV23" s="145"/>
      <c r="AAW23" s="145"/>
      <c r="AAX23" s="145"/>
      <c r="AAY23" s="145"/>
      <c r="AAZ23" s="145"/>
      <c r="ABA23" s="145"/>
      <c r="ABB23" s="145"/>
      <c r="ABC23" s="145"/>
      <c r="ABD23" s="145"/>
      <c r="ABE23" s="145"/>
      <c r="ABF23" s="145"/>
      <c r="ABG23" s="145"/>
      <c r="ABH23" s="145"/>
      <c r="ABI23" s="145"/>
      <c r="ABJ23" s="145"/>
      <c r="ABK23" s="145"/>
      <c r="ABL23" s="145"/>
      <c r="ABM23" s="145"/>
      <c r="ABN23" s="145"/>
      <c r="ABO23" s="145"/>
      <c r="ABP23" s="145"/>
      <c r="ABQ23" s="145"/>
      <c r="ABR23" s="145"/>
      <c r="ABS23" s="145"/>
      <c r="ABT23" s="145"/>
      <c r="ABU23" s="145"/>
      <c r="ABV23" s="145"/>
      <c r="ABW23" s="145"/>
      <c r="ABX23" s="145"/>
      <c r="ABY23" s="145"/>
      <c r="ABZ23" s="145"/>
      <c r="ACA23" s="145"/>
      <c r="ACB23" s="145"/>
      <c r="ACC23" s="145"/>
      <c r="ACD23" s="145"/>
      <c r="ACE23" s="145"/>
      <c r="ACF23" s="145"/>
      <c r="ACG23" s="145"/>
      <c r="ACH23" s="145"/>
      <c r="ACI23" s="145"/>
      <c r="ACJ23" s="145"/>
      <c r="ACK23" s="145"/>
      <c r="ACL23" s="145"/>
      <c r="ACM23" s="145"/>
      <c r="ACN23" s="145"/>
      <c r="ACO23" s="145"/>
      <c r="ACP23" s="145"/>
      <c r="ACQ23" s="145"/>
      <c r="ACR23" s="145"/>
      <c r="ACS23" s="145"/>
      <c r="ACT23" s="145"/>
      <c r="ACU23" s="145"/>
      <c r="ACV23" s="145"/>
      <c r="ACW23" s="145"/>
      <c r="ACX23" s="145"/>
      <c r="ACY23" s="145"/>
      <c r="ACZ23" s="145"/>
      <c r="ADA23" s="145"/>
      <c r="ADB23" s="145"/>
      <c r="ADC23" s="145"/>
      <c r="ADD23" s="145"/>
      <c r="ADE23" s="145"/>
      <c r="ADF23" s="145"/>
      <c r="ADG23" s="145"/>
      <c r="ADH23" s="145"/>
      <c r="ADI23" s="145"/>
      <c r="ADJ23" s="145"/>
      <c r="ADK23" s="145"/>
      <c r="ADL23" s="145"/>
      <c r="ADM23" s="145"/>
      <c r="ADN23" s="145"/>
      <c r="ADO23" s="145"/>
      <c r="ADP23" s="145"/>
      <c r="ADQ23" s="145"/>
      <c r="ADR23" s="145"/>
      <c r="ADS23" s="145"/>
      <c r="ADT23" s="145"/>
      <c r="ADU23" s="145"/>
      <c r="ADV23" s="145"/>
      <c r="ADW23" s="145"/>
      <c r="ADX23" s="145"/>
      <c r="ADY23" s="145"/>
      <c r="ADZ23" s="145"/>
      <c r="AEA23" s="145"/>
      <c r="AEB23" s="145"/>
      <c r="AEC23" s="145"/>
      <c r="AED23" s="145"/>
      <c r="AEE23" s="145"/>
      <c r="AEF23" s="145"/>
      <c r="AEG23" s="145"/>
      <c r="AEH23" s="145"/>
      <c r="AEI23" s="145"/>
      <c r="AEJ23" s="145"/>
      <c r="AEK23" s="145"/>
      <c r="AEL23" s="145"/>
      <c r="AEM23" s="145"/>
      <c r="AEN23" s="145"/>
      <c r="AEO23" s="145"/>
      <c r="AEP23" s="145"/>
      <c r="AEQ23" s="145"/>
      <c r="AER23" s="145"/>
      <c r="AES23" s="145"/>
      <c r="AET23" s="145"/>
      <c r="AEU23" s="145"/>
      <c r="AEV23" s="145"/>
      <c r="AEW23" s="145"/>
      <c r="AEX23" s="145"/>
      <c r="AEY23" s="145"/>
      <c r="AEZ23" s="145"/>
      <c r="AFA23" s="145"/>
      <c r="AFB23" s="145"/>
      <c r="AFC23" s="145"/>
      <c r="AFD23" s="145"/>
      <c r="AFE23" s="145"/>
      <c r="AFF23" s="145"/>
      <c r="AFG23" s="145"/>
      <c r="AFH23" s="145"/>
      <c r="AFI23" s="145"/>
      <c r="AFJ23" s="145"/>
      <c r="AFK23" s="145"/>
      <c r="AFL23" s="145"/>
      <c r="AFM23" s="145"/>
      <c r="AFN23" s="145"/>
      <c r="AFO23" s="145"/>
      <c r="AFP23" s="145"/>
      <c r="AFQ23" s="145"/>
      <c r="AFR23" s="145"/>
      <c r="AFS23" s="145"/>
      <c r="AFT23" s="145"/>
      <c r="AFU23" s="145"/>
      <c r="AFV23" s="145"/>
      <c r="AFW23" s="145"/>
      <c r="AFX23" s="145"/>
      <c r="AFY23" s="145"/>
      <c r="AFZ23" s="145"/>
      <c r="AGA23" s="145"/>
      <c r="AGB23" s="145"/>
      <c r="AGC23" s="145"/>
      <c r="AGD23" s="145"/>
      <c r="AGE23" s="145"/>
      <c r="AGF23" s="145"/>
      <c r="AGG23" s="145"/>
      <c r="AGH23" s="145"/>
      <c r="AGI23" s="145"/>
      <c r="AGJ23" s="145"/>
      <c r="AGK23" s="145"/>
      <c r="AGL23" s="145"/>
      <c r="AGM23" s="145"/>
      <c r="AGN23" s="145"/>
      <c r="AGO23" s="145"/>
      <c r="AGP23" s="145"/>
      <c r="AGQ23" s="145"/>
      <c r="AGR23" s="145"/>
      <c r="AGS23" s="145"/>
      <c r="AGT23" s="145"/>
      <c r="AGU23" s="145"/>
      <c r="AGV23" s="145"/>
      <c r="AGW23" s="145"/>
      <c r="AGX23" s="145"/>
      <c r="AGY23" s="145"/>
      <c r="AGZ23" s="145"/>
      <c r="AHA23" s="145"/>
      <c r="AHB23" s="145"/>
      <c r="AHC23" s="145"/>
      <c r="AHD23" s="145"/>
      <c r="AHE23" s="145"/>
      <c r="AHF23" s="145"/>
      <c r="AHG23" s="145"/>
      <c r="AHH23" s="145"/>
      <c r="AHI23" s="145"/>
      <c r="AHJ23" s="145"/>
      <c r="AHK23" s="145"/>
      <c r="AHL23" s="145"/>
      <c r="AHM23" s="145"/>
      <c r="AHN23" s="145"/>
      <c r="AHO23" s="145"/>
      <c r="AHP23" s="145"/>
      <c r="AHQ23" s="145"/>
      <c r="AHR23" s="145"/>
      <c r="AHS23" s="145"/>
      <c r="AHT23" s="145"/>
      <c r="AHU23" s="145"/>
      <c r="AHV23" s="145"/>
      <c r="AHW23" s="145"/>
      <c r="AHX23" s="145"/>
      <c r="AHY23" s="145"/>
      <c r="AHZ23" s="145"/>
      <c r="AIA23" s="145"/>
      <c r="AIB23" s="145"/>
      <c r="AIC23" s="145"/>
      <c r="AID23" s="145"/>
      <c r="AIE23" s="145"/>
      <c r="AIF23" s="145"/>
      <c r="AIG23" s="145"/>
      <c r="AIH23" s="145"/>
      <c r="AII23" s="145"/>
      <c r="AIJ23" s="145"/>
      <c r="AIK23" s="145"/>
      <c r="AIL23" s="145"/>
      <c r="AIM23" s="145"/>
      <c r="AIN23" s="145"/>
      <c r="AIO23" s="145"/>
      <c r="AIP23" s="145"/>
      <c r="AIQ23" s="145"/>
      <c r="AIR23" s="145"/>
      <c r="AIS23" s="145"/>
      <c r="AIT23" s="145"/>
      <c r="AIU23" s="145"/>
      <c r="AIV23" s="145"/>
      <c r="AIW23" s="145"/>
      <c r="AIX23" s="145"/>
      <c r="AIY23" s="145"/>
      <c r="AIZ23" s="145"/>
      <c r="AJA23" s="145"/>
      <c r="AJB23" s="145"/>
      <c r="AJC23" s="145"/>
      <c r="AJD23" s="145"/>
      <c r="AJE23" s="145"/>
      <c r="AJF23" s="145"/>
      <c r="AJG23" s="145"/>
      <c r="AJH23" s="145"/>
      <c r="AJI23" s="145"/>
      <c r="AJJ23" s="145"/>
      <c r="AJK23" s="145"/>
      <c r="AJL23" s="145"/>
      <c r="AJM23" s="145"/>
      <c r="AJN23" s="145"/>
      <c r="AJO23" s="145"/>
      <c r="AJP23" s="145"/>
      <c r="AJQ23" s="145"/>
      <c r="AJR23" s="145"/>
      <c r="AJS23" s="145"/>
      <c r="AJT23" s="145"/>
      <c r="AJU23" s="145"/>
      <c r="AJV23" s="145"/>
      <c r="AJW23" s="145"/>
      <c r="AJX23" s="145"/>
      <c r="AJY23" s="145"/>
      <c r="AJZ23" s="145"/>
      <c r="AKA23" s="145"/>
      <c r="AKB23" s="145"/>
      <c r="AKC23" s="145"/>
      <c r="AKD23" s="145"/>
      <c r="AKE23" s="145"/>
      <c r="AKF23" s="145"/>
      <c r="AKG23" s="145"/>
      <c r="AKH23" s="145"/>
      <c r="AKI23" s="145"/>
      <c r="AKJ23" s="145"/>
      <c r="AKK23" s="145"/>
      <c r="AKL23" s="145"/>
      <c r="AKM23" s="145"/>
      <c r="AKN23" s="145"/>
      <c r="AKO23" s="145"/>
      <c r="AKP23" s="145"/>
      <c r="AKQ23" s="145"/>
      <c r="AKR23" s="145"/>
      <c r="AKS23" s="145"/>
      <c r="AKT23" s="145"/>
      <c r="AKU23" s="145"/>
      <c r="AKV23" s="145"/>
      <c r="AKW23" s="145"/>
      <c r="AKX23" s="145"/>
      <c r="AKY23" s="145"/>
      <c r="AKZ23" s="145"/>
      <c r="ALA23" s="145"/>
      <c r="ALB23" s="145"/>
      <c r="ALC23" s="145"/>
      <c r="ALD23" s="145"/>
      <c r="ALE23" s="145"/>
      <c r="ALF23" s="145"/>
      <c r="ALG23" s="145"/>
      <c r="ALH23" s="145"/>
      <c r="ALI23" s="145"/>
      <c r="ALJ23" s="145"/>
      <c r="ALK23" s="145"/>
      <c r="ALL23" s="145"/>
      <c r="ALM23" s="145"/>
      <c r="ALN23" s="145"/>
      <c r="ALO23" s="145"/>
      <c r="ALP23" s="145"/>
      <c r="ALQ23" s="145"/>
      <c r="ALR23" s="145"/>
      <c r="ALS23" s="145"/>
      <c r="ALT23" s="145"/>
      <c r="ALU23" s="145"/>
      <c r="ALV23" s="145"/>
      <c r="ALW23" s="145"/>
      <c r="ALX23" s="145"/>
      <c r="ALY23" s="145"/>
      <c r="ALZ23" s="145"/>
      <c r="AMA23" s="145"/>
      <c r="AMB23" s="145"/>
      <c r="AMC23" s="145"/>
      <c r="AMD23" s="145"/>
      <c r="AME23" s="145"/>
      <c r="AMF23" s="145"/>
      <c r="AMG23" s="145"/>
      <c r="AMH23" s="145"/>
      <c r="AMI23" s="145"/>
      <c r="AMJ23" s="145"/>
      <c r="AMK23" s="145"/>
    </row>
    <row r="24" spans="1:1025" s="131" customFormat="1">
      <c r="A24" s="145" t="str">
        <f t="shared" si="0"/>
        <v>LOAN.SEND_TO_CIB</v>
      </c>
      <c r="B24" s="154">
        <f t="shared" si="3"/>
        <v>110020</v>
      </c>
      <c r="C24" s="134">
        <v>0</v>
      </c>
      <c r="D24" s="134">
        <v>1</v>
      </c>
      <c r="E24" s="146">
        <f t="shared" si="4"/>
        <v>100000</v>
      </c>
      <c r="F24" s="146">
        <v>10000</v>
      </c>
      <c r="G24" s="146" t="s">
        <v>34</v>
      </c>
      <c r="H24" s="146">
        <v>100000</v>
      </c>
      <c r="I24" s="158" t="s">
        <v>505</v>
      </c>
      <c r="J24" s="146">
        <f>VLOOKUP(I24,T_FSM_TYPE!$A:$B,2,0)</f>
        <v>110000</v>
      </c>
      <c r="K24" s="131" t="s">
        <v>611</v>
      </c>
      <c r="L24" s="159"/>
      <c r="M24" s="133" t="str">
        <f t="shared" si="2"/>
        <v>INSERT INTO T_FSM_ACTION VALUES(110020, 0, 1, 100000, 10000, GETDATE(), 100000, 110000, 'SEND_TO_CIB', '' )</v>
      </c>
      <c r="N24" s="145"/>
      <c r="O24" s="145"/>
      <c r="P24" s="145"/>
      <c r="Q24" s="145"/>
      <c r="R24" s="145"/>
      <c r="S24" s="145"/>
      <c r="T24" s="145"/>
      <c r="U24" s="145"/>
      <c r="V24" s="145"/>
      <c r="W24" s="145"/>
      <c r="X24" s="145"/>
      <c r="Y24" s="145"/>
      <c r="Z24" s="145"/>
      <c r="AA24" s="145"/>
      <c r="AB24" s="145"/>
      <c r="AC24" s="145"/>
      <c r="AD24" s="145"/>
      <c r="AE24" s="145"/>
      <c r="AF24" s="145"/>
      <c r="AG24" s="145"/>
      <c r="AH24" s="145"/>
      <c r="AI24" s="145"/>
      <c r="AJ24" s="145"/>
      <c r="AK24" s="145"/>
      <c r="AL24" s="145"/>
      <c r="AM24" s="145"/>
      <c r="AN24" s="145"/>
      <c r="AO24" s="145"/>
      <c r="AP24" s="145"/>
      <c r="AQ24" s="145"/>
      <c r="AR24" s="145"/>
      <c r="AS24" s="145"/>
      <c r="AT24" s="145"/>
      <c r="AU24" s="145"/>
      <c r="AV24" s="145"/>
      <c r="AW24" s="145"/>
      <c r="AX24" s="145"/>
      <c r="AY24" s="145"/>
      <c r="AZ24" s="145"/>
      <c r="BA24" s="145"/>
      <c r="BB24" s="145"/>
      <c r="BC24" s="145"/>
      <c r="BD24" s="145"/>
      <c r="BE24" s="145"/>
      <c r="BF24" s="145"/>
      <c r="BG24" s="145"/>
      <c r="BH24" s="145"/>
      <c r="BI24" s="145"/>
      <c r="BJ24" s="145"/>
      <c r="BK24" s="145"/>
      <c r="BL24" s="145"/>
      <c r="BM24" s="145"/>
      <c r="BN24" s="145"/>
      <c r="BO24" s="145"/>
      <c r="BP24" s="145"/>
      <c r="BQ24" s="145"/>
      <c r="BR24" s="145"/>
      <c r="BS24" s="145"/>
      <c r="BT24" s="145"/>
      <c r="BU24" s="145"/>
      <c r="BV24" s="145"/>
      <c r="BW24" s="145"/>
      <c r="BX24" s="145"/>
      <c r="BY24" s="145"/>
      <c r="BZ24" s="145"/>
      <c r="CA24" s="145"/>
      <c r="CB24" s="145"/>
      <c r="CC24" s="145"/>
      <c r="CD24" s="145"/>
      <c r="CE24" s="145"/>
      <c r="CF24" s="145"/>
      <c r="CG24" s="145"/>
      <c r="CH24" s="145"/>
      <c r="CI24" s="145"/>
      <c r="CJ24" s="145"/>
      <c r="CK24" s="145"/>
      <c r="CL24" s="145"/>
      <c r="CM24" s="145"/>
      <c r="CN24" s="145"/>
      <c r="CO24" s="145"/>
      <c r="CP24" s="145"/>
      <c r="CQ24" s="145"/>
      <c r="CR24" s="145"/>
      <c r="CS24" s="145"/>
      <c r="CT24" s="145"/>
      <c r="CU24" s="145"/>
      <c r="CV24" s="145"/>
      <c r="CW24" s="145"/>
      <c r="CX24" s="145"/>
      <c r="CY24" s="145"/>
      <c r="CZ24" s="145"/>
      <c r="DA24" s="145"/>
      <c r="DB24" s="145"/>
      <c r="DC24" s="145"/>
      <c r="DD24" s="145"/>
      <c r="DE24" s="145"/>
      <c r="DF24" s="145"/>
      <c r="DG24" s="145"/>
      <c r="DH24" s="145"/>
      <c r="DI24" s="145"/>
      <c r="DJ24" s="145"/>
      <c r="DK24" s="145"/>
      <c r="DL24" s="145"/>
      <c r="DM24" s="145"/>
      <c r="DN24" s="145"/>
      <c r="DO24" s="145"/>
      <c r="DP24" s="145"/>
      <c r="DQ24" s="145"/>
      <c r="DR24" s="145"/>
      <c r="DS24" s="145"/>
      <c r="DT24" s="145"/>
      <c r="DU24" s="145"/>
      <c r="DV24" s="145"/>
      <c r="DW24" s="145"/>
      <c r="DX24" s="145"/>
      <c r="DY24" s="145"/>
      <c r="DZ24" s="145"/>
      <c r="EA24" s="145"/>
      <c r="EB24" s="145"/>
      <c r="EC24" s="145"/>
      <c r="ED24" s="145"/>
      <c r="EE24" s="145"/>
      <c r="EF24" s="145"/>
      <c r="EG24" s="145"/>
      <c r="EH24" s="145"/>
      <c r="EI24" s="145"/>
      <c r="EJ24" s="145"/>
      <c r="EK24" s="145"/>
      <c r="EL24" s="145"/>
      <c r="EM24" s="145"/>
      <c r="EN24" s="145"/>
      <c r="EO24" s="145"/>
      <c r="EP24" s="145"/>
      <c r="EQ24" s="145"/>
      <c r="ER24" s="145"/>
      <c r="ES24" s="145"/>
      <c r="ET24" s="145"/>
      <c r="EU24" s="145"/>
      <c r="EV24" s="145"/>
      <c r="EW24" s="145"/>
      <c r="EX24" s="145"/>
      <c r="EY24" s="145"/>
      <c r="EZ24" s="145"/>
      <c r="FA24" s="145"/>
      <c r="FB24" s="145"/>
      <c r="FC24" s="145"/>
      <c r="FD24" s="145"/>
      <c r="FE24" s="145"/>
      <c r="FF24" s="145"/>
      <c r="FG24" s="145"/>
      <c r="FH24" s="145"/>
      <c r="FI24" s="145"/>
      <c r="FJ24" s="145"/>
      <c r="FK24" s="145"/>
      <c r="FL24" s="145"/>
      <c r="FM24" s="145"/>
      <c r="FN24" s="145"/>
      <c r="FO24" s="145"/>
      <c r="FP24" s="145"/>
      <c r="FQ24" s="145"/>
      <c r="FR24" s="145"/>
      <c r="FS24" s="145"/>
      <c r="FT24" s="145"/>
      <c r="FU24" s="145"/>
      <c r="FV24" s="145"/>
      <c r="FW24" s="145"/>
      <c r="FX24" s="145"/>
      <c r="FY24" s="145"/>
      <c r="FZ24" s="145"/>
      <c r="GA24" s="145"/>
      <c r="GB24" s="145"/>
      <c r="GC24" s="145"/>
      <c r="GD24" s="145"/>
      <c r="GE24" s="145"/>
      <c r="GF24" s="145"/>
      <c r="GG24" s="145"/>
      <c r="GH24" s="145"/>
      <c r="GI24" s="145"/>
      <c r="GJ24" s="145"/>
      <c r="GK24" s="145"/>
      <c r="GL24" s="145"/>
      <c r="GM24" s="145"/>
      <c r="GN24" s="145"/>
      <c r="GO24" s="145"/>
      <c r="GP24" s="145"/>
      <c r="GQ24" s="145"/>
      <c r="GR24" s="145"/>
      <c r="GS24" s="145"/>
      <c r="GT24" s="145"/>
      <c r="GU24" s="145"/>
      <c r="GV24" s="145"/>
      <c r="GW24" s="145"/>
      <c r="GX24" s="145"/>
      <c r="GY24" s="145"/>
      <c r="GZ24" s="145"/>
      <c r="HA24" s="145"/>
      <c r="HB24" s="145"/>
      <c r="HC24" s="145"/>
      <c r="HD24" s="145"/>
      <c r="HE24" s="145"/>
      <c r="HF24" s="145"/>
      <c r="HG24" s="145"/>
      <c r="HH24" s="145"/>
      <c r="HI24" s="145"/>
      <c r="HJ24" s="145"/>
      <c r="HK24" s="145"/>
      <c r="HL24" s="145"/>
      <c r="HM24" s="145"/>
      <c r="HN24" s="145"/>
      <c r="HO24" s="145"/>
      <c r="HP24" s="145"/>
      <c r="HQ24" s="145"/>
      <c r="HR24" s="145"/>
      <c r="HS24" s="145"/>
      <c r="HT24" s="145"/>
      <c r="HU24" s="145"/>
      <c r="HV24" s="145"/>
      <c r="HW24" s="145"/>
      <c r="HX24" s="145"/>
      <c r="HY24" s="145"/>
      <c r="HZ24" s="145"/>
      <c r="IA24" s="145"/>
      <c r="IB24" s="145"/>
      <c r="IC24" s="145"/>
      <c r="ID24" s="145"/>
      <c r="IE24" s="145"/>
      <c r="IF24" s="145"/>
      <c r="IG24" s="145"/>
      <c r="IH24" s="145"/>
      <c r="II24" s="145"/>
      <c r="IJ24" s="145"/>
      <c r="IK24" s="145"/>
      <c r="IL24" s="145"/>
      <c r="IM24" s="145"/>
      <c r="IN24" s="145"/>
      <c r="IO24" s="145"/>
      <c r="IP24" s="145"/>
      <c r="IQ24" s="145"/>
      <c r="IR24" s="145"/>
      <c r="IS24" s="145"/>
      <c r="IT24" s="145"/>
      <c r="IU24" s="145"/>
      <c r="IV24" s="145"/>
      <c r="IW24" s="145"/>
      <c r="IX24" s="145"/>
      <c r="IY24" s="145"/>
      <c r="IZ24" s="145"/>
      <c r="JA24" s="145"/>
      <c r="JB24" s="145"/>
      <c r="JC24" s="145"/>
      <c r="JD24" s="145"/>
      <c r="JE24" s="145"/>
      <c r="JF24" s="145"/>
      <c r="JG24" s="145"/>
      <c r="JH24" s="145"/>
      <c r="JI24" s="145"/>
      <c r="JJ24" s="145"/>
      <c r="JK24" s="145"/>
      <c r="JL24" s="145"/>
      <c r="JM24" s="145"/>
      <c r="JN24" s="145"/>
      <c r="JO24" s="145"/>
      <c r="JP24" s="145"/>
      <c r="JQ24" s="145"/>
      <c r="JR24" s="145"/>
      <c r="JS24" s="145"/>
      <c r="JT24" s="145"/>
      <c r="JU24" s="145"/>
      <c r="JV24" s="145"/>
      <c r="JW24" s="145"/>
      <c r="JX24" s="145"/>
      <c r="JY24" s="145"/>
      <c r="JZ24" s="145"/>
      <c r="KA24" s="145"/>
      <c r="KB24" s="145"/>
      <c r="KC24" s="145"/>
      <c r="KD24" s="145"/>
      <c r="KE24" s="145"/>
      <c r="KF24" s="145"/>
      <c r="KG24" s="145"/>
      <c r="KH24" s="145"/>
      <c r="KI24" s="145"/>
      <c r="KJ24" s="145"/>
      <c r="KK24" s="145"/>
      <c r="KL24" s="145"/>
      <c r="KM24" s="145"/>
      <c r="KN24" s="145"/>
      <c r="KO24" s="145"/>
      <c r="KP24" s="145"/>
      <c r="KQ24" s="145"/>
      <c r="KR24" s="145"/>
      <c r="KS24" s="145"/>
      <c r="KT24" s="145"/>
      <c r="KU24" s="145"/>
      <c r="KV24" s="145"/>
      <c r="KW24" s="145"/>
      <c r="KX24" s="145"/>
      <c r="KY24" s="145"/>
      <c r="KZ24" s="145"/>
      <c r="LA24" s="145"/>
      <c r="LB24" s="145"/>
      <c r="LC24" s="145"/>
      <c r="LD24" s="145"/>
      <c r="LE24" s="145"/>
      <c r="LF24" s="145"/>
      <c r="LG24" s="145"/>
      <c r="LH24" s="145"/>
      <c r="LI24" s="145"/>
      <c r="LJ24" s="145"/>
      <c r="LK24" s="145"/>
      <c r="LL24" s="145"/>
      <c r="LM24" s="145"/>
      <c r="LN24" s="145"/>
      <c r="LO24" s="145"/>
      <c r="LP24" s="145"/>
      <c r="LQ24" s="145"/>
      <c r="LR24" s="145"/>
      <c r="LS24" s="145"/>
      <c r="LT24" s="145"/>
      <c r="LU24" s="145"/>
      <c r="LV24" s="145"/>
      <c r="LW24" s="145"/>
      <c r="LX24" s="145"/>
      <c r="LY24" s="145"/>
      <c r="LZ24" s="145"/>
      <c r="MA24" s="145"/>
      <c r="MB24" s="145"/>
      <c r="MC24" s="145"/>
      <c r="MD24" s="145"/>
      <c r="ME24" s="145"/>
      <c r="MF24" s="145"/>
      <c r="MG24" s="145"/>
      <c r="MH24" s="145"/>
      <c r="MI24" s="145"/>
      <c r="MJ24" s="145"/>
      <c r="MK24" s="145"/>
      <c r="ML24" s="145"/>
      <c r="MM24" s="145"/>
      <c r="MN24" s="145"/>
      <c r="MO24" s="145"/>
      <c r="MP24" s="145"/>
      <c r="MQ24" s="145"/>
      <c r="MR24" s="145"/>
      <c r="MS24" s="145"/>
      <c r="MT24" s="145"/>
      <c r="MU24" s="145"/>
      <c r="MV24" s="145"/>
      <c r="MW24" s="145"/>
      <c r="MX24" s="145"/>
      <c r="MY24" s="145"/>
      <c r="MZ24" s="145"/>
      <c r="NA24" s="145"/>
      <c r="NB24" s="145"/>
      <c r="NC24" s="145"/>
      <c r="ND24" s="145"/>
      <c r="NE24" s="145"/>
      <c r="NF24" s="145"/>
      <c r="NG24" s="145"/>
      <c r="NH24" s="145"/>
      <c r="NI24" s="145"/>
      <c r="NJ24" s="145"/>
      <c r="NK24" s="145"/>
      <c r="NL24" s="145"/>
      <c r="NM24" s="145"/>
      <c r="NN24" s="145"/>
      <c r="NO24" s="145"/>
      <c r="NP24" s="145"/>
      <c r="NQ24" s="145"/>
      <c r="NR24" s="145"/>
      <c r="NS24" s="145"/>
      <c r="NT24" s="145"/>
      <c r="NU24" s="145"/>
      <c r="NV24" s="145"/>
      <c r="NW24" s="145"/>
      <c r="NX24" s="145"/>
      <c r="NY24" s="145"/>
      <c r="NZ24" s="145"/>
      <c r="OA24" s="145"/>
      <c r="OB24" s="145"/>
      <c r="OC24" s="145"/>
      <c r="OD24" s="145"/>
      <c r="OE24" s="145"/>
      <c r="OF24" s="145"/>
      <c r="OG24" s="145"/>
      <c r="OH24" s="145"/>
      <c r="OI24" s="145"/>
      <c r="OJ24" s="145"/>
      <c r="OK24" s="145"/>
      <c r="OL24" s="145"/>
      <c r="OM24" s="145"/>
      <c r="ON24" s="145"/>
      <c r="OO24" s="145"/>
      <c r="OP24" s="145"/>
      <c r="OQ24" s="145"/>
      <c r="OR24" s="145"/>
      <c r="OS24" s="145"/>
      <c r="OT24" s="145"/>
      <c r="OU24" s="145"/>
      <c r="OV24" s="145"/>
      <c r="OW24" s="145"/>
      <c r="OX24" s="145"/>
      <c r="OY24" s="145"/>
      <c r="OZ24" s="145"/>
      <c r="PA24" s="145"/>
      <c r="PB24" s="145"/>
      <c r="PC24" s="145"/>
      <c r="PD24" s="145"/>
      <c r="PE24" s="145"/>
      <c r="PF24" s="145"/>
      <c r="PG24" s="145"/>
      <c r="PH24" s="145"/>
      <c r="PI24" s="145"/>
      <c r="PJ24" s="145"/>
      <c r="PK24" s="145"/>
      <c r="PL24" s="145"/>
      <c r="PM24" s="145"/>
      <c r="PN24" s="145"/>
      <c r="PO24" s="145"/>
      <c r="PP24" s="145"/>
      <c r="PQ24" s="145"/>
      <c r="PR24" s="145"/>
      <c r="PS24" s="145"/>
      <c r="PT24" s="145"/>
      <c r="PU24" s="145"/>
      <c r="PV24" s="145"/>
      <c r="PW24" s="145"/>
      <c r="PX24" s="145"/>
      <c r="PY24" s="145"/>
      <c r="PZ24" s="145"/>
      <c r="QA24" s="145"/>
      <c r="QB24" s="145"/>
      <c r="QC24" s="145"/>
      <c r="QD24" s="145"/>
      <c r="QE24" s="145"/>
      <c r="QF24" s="145"/>
      <c r="QG24" s="145"/>
      <c r="QH24" s="145"/>
      <c r="QI24" s="145"/>
      <c r="QJ24" s="145"/>
      <c r="QK24" s="145"/>
      <c r="QL24" s="145"/>
      <c r="QM24" s="145"/>
      <c r="QN24" s="145"/>
      <c r="QO24" s="145"/>
      <c r="QP24" s="145"/>
      <c r="QQ24" s="145"/>
      <c r="QR24" s="145"/>
      <c r="QS24" s="145"/>
      <c r="QT24" s="145"/>
      <c r="QU24" s="145"/>
      <c r="QV24" s="145"/>
      <c r="QW24" s="145"/>
      <c r="QX24" s="145"/>
      <c r="QY24" s="145"/>
      <c r="QZ24" s="145"/>
      <c r="RA24" s="145"/>
      <c r="RB24" s="145"/>
      <c r="RC24" s="145"/>
      <c r="RD24" s="145"/>
      <c r="RE24" s="145"/>
      <c r="RF24" s="145"/>
      <c r="RG24" s="145"/>
      <c r="RH24" s="145"/>
      <c r="RI24" s="145"/>
      <c r="RJ24" s="145"/>
      <c r="RK24" s="145"/>
      <c r="RL24" s="145"/>
      <c r="RM24" s="145"/>
      <c r="RN24" s="145"/>
      <c r="RO24" s="145"/>
      <c r="RP24" s="145"/>
      <c r="RQ24" s="145"/>
      <c r="RR24" s="145"/>
      <c r="RS24" s="145"/>
      <c r="RT24" s="145"/>
      <c r="RU24" s="145"/>
      <c r="RV24" s="145"/>
      <c r="RW24" s="145"/>
      <c r="RX24" s="145"/>
      <c r="RY24" s="145"/>
      <c r="RZ24" s="145"/>
      <c r="SA24" s="145"/>
      <c r="SB24" s="145"/>
      <c r="SC24" s="145"/>
      <c r="SD24" s="145"/>
      <c r="SE24" s="145"/>
      <c r="SF24" s="145"/>
      <c r="SG24" s="145"/>
      <c r="SH24" s="145"/>
      <c r="SI24" s="145"/>
      <c r="SJ24" s="145"/>
      <c r="SK24" s="145"/>
      <c r="SL24" s="145"/>
      <c r="SM24" s="145"/>
      <c r="SN24" s="145"/>
      <c r="SO24" s="145"/>
      <c r="SP24" s="145"/>
      <c r="SQ24" s="145"/>
      <c r="SR24" s="145"/>
      <c r="SS24" s="145"/>
      <c r="ST24" s="145"/>
      <c r="SU24" s="145"/>
      <c r="SV24" s="145"/>
      <c r="SW24" s="145"/>
      <c r="SX24" s="145"/>
      <c r="SY24" s="145"/>
      <c r="SZ24" s="145"/>
      <c r="TA24" s="145"/>
      <c r="TB24" s="145"/>
      <c r="TC24" s="145"/>
      <c r="TD24" s="145"/>
      <c r="TE24" s="145"/>
      <c r="TF24" s="145"/>
      <c r="TG24" s="145"/>
      <c r="TH24" s="145"/>
      <c r="TI24" s="145"/>
      <c r="TJ24" s="145"/>
      <c r="TK24" s="145"/>
      <c r="TL24" s="145"/>
      <c r="TM24" s="145"/>
      <c r="TN24" s="145"/>
      <c r="TO24" s="145"/>
      <c r="TP24" s="145"/>
      <c r="TQ24" s="145"/>
      <c r="TR24" s="145"/>
      <c r="TS24" s="145"/>
      <c r="TT24" s="145"/>
      <c r="TU24" s="145"/>
      <c r="TV24" s="145"/>
      <c r="TW24" s="145"/>
      <c r="TX24" s="145"/>
      <c r="TY24" s="145"/>
      <c r="TZ24" s="145"/>
      <c r="UA24" s="145"/>
      <c r="UB24" s="145"/>
      <c r="UC24" s="145"/>
      <c r="UD24" s="145"/>
      <c r="UE24" s="145"/>
      <c r="UF24" s="145"/>
      <c r="UG24" s="145"/>
      <c r="UH24" s="145"/>
      <c r="UI24" s="145"/>
      <c r="UJ24" s="145"/>
      <c r="UK24" s="145"/>
      <c r="UL24" s="145"/>
      <c r="UM24" s="145"/>
      <c r="UN24" s="145"/>
      <c r="UO24" s="145"/>
      <c r="UP24" s="145"/>
      <c r="UQ24" s="145"/>
      <c r="UR24" s="145"/>
      <c r="US24" s="145"/>
      <c r="UT24" s="145"/>
      <c r="UU24" s="145"/>
      <c r="UV24" s="145"/>
      <c r="UW24" s="145"/>
      <c r="UX24" s="145"/>
      <c r="UY24" s="145"/>
      <c r="UZ24" s="145"/>
      <c r="VA24" s="145"/>
      <c r="VB24" s="145"/>
      <c r="VC24" s="145"/>
      <c r="VD24" s="145"/>
      <c r="VE24" s="145"/>
      <c r="VF24" s="145"/>
      <c r="VG24" s="145"/>
      <c r="VH24" s="145"/>
      <c r="VI24" s="145"/>
      <c r="VJ24" s="145"/>
      <c r="VK24" s="145"/>
      <c r="VL24" s="145"/>
      <c r="VM24" s="145"/>
      <c r="VN24" s="145"/>
      <c r="VO24" s="145"/>
      <c r="VP24" s="145"/>
      <c r="VQ24" s="145"/>
      <c r="VR24" s="145"/>
      <c r="VS24" s="145"/>
      <c r="VT24" s="145"/>
      <c r="VU24" s="145"/>
      <c r="VV24" s="145"/>
      <c r="VW24" s="145"/>
      <c r="VX24" s="145"/>
      <c r="VY24" s="145"/>
      <c r="VZ24" s="145"/>
      <c r="WA24" s="145"/>
      <c r="WB24" s="145"/>
      <c r="WC24" s="145"/>
      <c r="WD24" s="145"/>
      <c r="WE24" s="145"/>
      <c r="WF24" s="145"/>
      <c r="WG24" s="145"/>
      <c r="WH24" s="145"/>
      <c r="WI24" s="145"/>
      <c r="WJ24" s="145"/>
      <c r="WK24" s="145"/>
      <c r="WL24" s="145"/>
      <c r="WM24" s="145"/>
      <c r="WN24" s="145"/>
      <c r="WO24" s="145"/>
      <c r="WP24" s="145"/>
      <c r="WQ24" s="145"/>
      <c r="WR24" s="145"/>
      <c r="WS24" s="145"/>
      <c r="WT24" s="145"/>
      <c r="WU24" s="145"/>
      <c r="WV24" s="145"/>
      <c r="WW24" s="145"/>
      <c r="WX24" s="145"/>
      <c r="WY24" s="145"/>
      <c r="WZ24" s="145"/>
      <c r="XA24" s="145"/>
      <c r="XB24" s="145"/>
      <c r="XC24" s="145"/>
      <c r="XD24" s="145"/>
      <c r="XE24" s="145"/>
      <c r="XF24" s="145"/>
      <c r="XG24" s="145"/>
      <c r="XH24" s="145"/>
      <c r="XI24" s="145"/>
      <c r="XJ24" s="145"/>
      <c r="XK24" s="145"/>
      <c r="XL24" s="145"/>
      <c r="XM24" s="145"/>
      <c r="XN24" s="145"/>
      <c r="XO24" s="145"/>
      <c r="XP24" s="145"/>
      <c r="XQ24" s="145"/>
      <c r="XR24" s="145"/>
      <c r="XS24" s="145"/>
      <c r="XT24" s="145"/>
      <c r="XU24" s="145"/>
      <c r="XV24" s="145"/>
      <c r="XW24" s="145"/>
      <c r="XX24" s="145"/>
      <c r="XY24" s="145"/>
      <c r="XZ24" s="145"/>
      <c r="YA24" s="145"/>
      <c r="YB24" s="145"/>
      <c r="YC24" s="145"/>
      <c r="YD24" s="145"/>
      <c r="YE24" s="145"/>
      <c r="YF24" s="145"/>
      <c r="YG24" s="145"/>
      <c r="YH24" s="145"/>
      <c r="YI24" s="145"/>
      <c r="YJ24" s="145"/>
      <c r="YK24" s="145"/>
      <c r="YL24" s="145"/>
      <c r="YM24" s="145"/>
      <c r="YN24" s="145"/>
      <c r="YO24" s="145"/>
      <c r="YP24" s="145"/>
      <c r="YQ24" s="145"/>
      <c r="YR24" s="145"/>
      <c r="YS24" s="145"/>
      <c r="YT24" s="145"/>
      <c r="YU24" s="145"/>
      <c r="YV24" s="145"/>
      <c r="YW24" s="145"/>
      <c r="YX24" s="145"/>
      <c r="YY24" s="145"/>
      <c r="YZ24" s="145"/>
      <c r="ZA24" s="145"/>
      <c r="ZB24" s="145"/>
      <c r="ZC24" s="145"/>
      <c r="ZD24" s="145"/>
      <c r="ZE24" s="145"/>
      <c r="ZF24" s="145"/>
      <c r="ZG24" s="145"/>
      <c r="ZH24" s="145"/>
      <c r="ZI24" s="145"/>
      <c r="ZJ24" s="145"/>
      <c r="ZK24" s="145"/>
      <c r="ZL24" s="145"/>
      <c r="ZM24" s="145"/>
      <c r="ZN24" s="145"/>
      <c r="ZO24" s="145"/>
      <c r="ZP24" s="145"/>
      <c r="ZQ24" s="145"/>
      <c r="ZR24" s="145"/>
      <c r="ZS24" s="145"/>
      <c r="ZT24" s="145"/>
      <c r="ZU24" s="145"/>
      <c r="ZV24" s="145"/>
      <c r="ZW24" s="145"/>
      <c r="ZX24" s="145"/>
      <c r="ZY24" s="145"/>
      <c r="ZZ24" s="145"/>
      <c r="AAA24" s="145"/>
      <c r="AAB24" s="145"/>
      <c r="AAC24" s="145"/>
      <c r="AAD24" s="145"/>
      <c r="AAE24" s="145"/>
      <c r="AAF24" s="145"/>
      <c r="AAG24" s="145"/>
      <c r="AAH24" s="145"/>
      <c r="AAI24" s="145"/>
      <c r="AAJ24" s="145"/>
      <c r="AAK24" s="145"/>
      <c r="AAL24" s="145"/>
      <c r="AAM24" s="145"/>
      <c r="AAN24" s="145"/>
      <c r="AAO24" s="145"/>
      <c r="AAP24" s="145"/>
      <c r="AAQ24" s="145"/>
      <c r="AAR24" s="145"/>
      <c r="AAS24" s="145"/>
      <c r="AAT24" s="145"/>
      <c r="AAU24" s="145"/>
      <c r="AAV24" s="145"/>
      <c r="AAW24" s="145"/>
      <c r="AAX24" s="145"/>
      <c r="AAY24" s="145"/>
      <c r="AAZ24" s="145"/>
      <c r="ABA24" s="145"/>
      <c r="ABB24" s="145"/>
      <c r="ABC24" s="145"/>
      <c r="ABD24" s="145"/>
      <c r="ABE24" s="145"/>
      <c r="ABF24" s="145"/>
      <c r="ABG24" s="145"/>
      <c r="ABH24" s="145"/>
      <c r="ABI24" s="145"/>
      <c r="ABJ24" s="145"/>
      <c r="ABK24" s="145"/>
      <c r="ABL24" s="145"/>
      <c r="ABM24" s="145"/>
      <c r="ABN24" s="145"/>
      <c r="ABO24" s="145"/>
      <c r="ABP24" s="145"/>
      <c r="ABQ24" s="145"/>
      <c r="ABR24" s="145"/>
      <c r="ABS24" s="145"/>
      <c r="ABT24" s="145"/>
      <c r="ABU24" s="145"/>
      <c r="ABV24" s="145"/>
      <c r="ABW24" s="145"/>
      <c r="ABX24" s="145"/>
      <c r="ABY24" s="145"/>
      <c r="ABZ24" s="145"/>
      <c r="ACA24" s="145"/>
      <c r="ACB24" s="145"/>
      <c r="ACC24" s="145"/>
      <c r="ACD24" s="145"/>
      <c r="ACE24" s="145"/>
      <c r="ACF24" s="145"/>
      <c r="ACG24" s="145"/>
      <c r="ACH24" s="145"/>
      <c r="ACI24" s="145"/>
      <c r="ACJ24" s="145"/>
      <c r="ACK24" s="145"/>
      <c r="ACL24" s="145"/>
      <c r="ACM24" s="145"/>
      <c r="ACN24" s="145"/>
      <c r="ACO24" s="145"/>
      <c r="ACP24" s="145"/>
      <c r="ACQ24" s="145"/>
      <c r="ACR24" s="145"/>
      <c r="ACS24" s="145"/>
      <c r="ACT24" s="145"/>
      <c r="ACU24" s="145"/>
      <c r="ACV24" s="145"/>
      <c r="ACW24" s="145"/>
      <c r="ACX24" s="145"/>
      <c r="ACY24" s="145"/>
      <c r="ACZ24" s="145"/>
      <c r="ADA24" s="145"/>
      <c r="ADB24" s="145"/>
      <c r="ADC24" s="145"/>
      <c r="ADD24" s="145"/>
      <c r="ADE24" s="145"/>
      <c r="ADF24" s="145"/>
      <c r="ADG24" s="145"/>
      <c r="ADH24" s="145"/>
      <c r="ADI24" s="145"/>
      <c r="ADJ24" s="145"/>
      <c r="ADK24" s="145"/>
      <c r="ADL24" s="145"/>
      <c r="ADM24" s="145"/>
      <c r="ADN24" s="145"/>
      <c r="ADO24" s="145"/>
      <c r="ADP24" s="145"/>
      <c r="ADQ24" s="145"/>
      <c r="ADR24" s="145"/>
      <c r="ADS24" s="145"/>
      <c r="ADT24" s="145"/>
      <c r="ADU24" s="145"/>
      <c r="ADV24" s="145"/>
      <c r="ADW24" s="145"/>
      <c r="ADX24" s="145"/>
      <c r="ADY24" s="145"/>
      <c r="ADZ24" s="145"/>
      <c r="AEA24" s="145"/>
      <c r="AEB24" s="145"/>
      <c r="AEC24" s="145"/>
      <c r="AED24" s="145"/>
      <c r="AEE24" s="145"/>
      <c r="AEF24" s="145"/>
      <c r="AEG24" s="145"/>
      <c r="AEH24" s="145"/>
      <c r="AEI24" s="145"/>
      <c r="AEJ24" s="145"/>
      <c r="AEK24" s="145"/>
      <c r="AEL24" s="145"/>
      <c r="AEM24" s="145"/>
      <c r="AEN24" s="145"/>
      <c r="AEO24" s="145"/>
      <c r="AEP24" s="145"/>
      <c r="AEQ24" s="145"/>
      <c r="AER24" s="145"/>
      <c r="AES24" s="145"/>
      <c r="AET24" s="145"/>
      <c r="AEU24" s="145"/>
      <c r="AEV24" s="145"/>
      <c r="AEW24" s="145"/>
      <c r="AEX24" s="145"/>
      <c r="AEY24" s="145"/>
      <c r="AEZ24" s="145"/>
      <c r="AFA24" s="145"/>
      <c r="AFB24" s="145"/>
      <c r="AFC24" s="145"/>
      <c r="AFD24" s="145"/>
      <c r="AFE24" s="145"/>
      <c r="AFF24" s="145"/>
      <c r="AFG24" s="145"/>
      <c r="AFH24" s="145"/>
      <c r="AFI24" s="145"/>
      <c r="AFJ24" s="145"/>
      <c r="AFK24" s="145"/>
      <c r="AFL24" s="145"/>
      <c r="AFM24" s="145"/>
      <c r="AFN24" s="145"/>
      <c r="AFO24" s="145"/>
      <c r="AFP24" s="145"/>
      <c r="AFQ24" s="145"/>
      <c r="AFR24" s="145"/>
      <c r="AFS24" s="145"/>
      <c r="AFT24" s="145"/>
      <c r="AFU24" s="145"/>
      <c r="AFV24" s="145"/>
      <c r="AFW24" s="145"/>
      <c r="AFX24" s="145"/>
      <c r="AFY24" s="145"/>
      <c r="AFZ24" s="145"/>
      <c r="AGA24" s="145"/>
      <c r="AGB24" s="145"/>
      <c r="AGC24" s="145"/>
      <c r="AGD24" s="145"/>
      <c r="AGE24" s="145"/>
      <c r="AGF24" s="145"/>
      <c r="AGG24" s="145"/>
      <c r="AGH24" s="145"/>
      <c r="AGI24" s="145"/>
      <c r="AGJ24" s="145"/>
      <c r="AGK24" s="145"/>
      <c r="AGL24" s="145"/>
      <c r="AGM24" s="145"/>
      <c r="AGN24" s="145"/>
      <c r="AGO24" s="145"/>
      <c r="AGP24" s="145"/>
      <c r="AGQ24" s="145"/>
      <c r="AGR24" s="145"/>
      <c r="AGS24" s="145"/>
      <c r="AGT24" s="145"/>
      <c r="AGU24" s="145"/>
      <c r="AGV24" s="145"/>
      <c r="AGW24" s="145"/>
      <c r="AGX24" s="145"/>
      <c r="AGY24" s="145"/>
      <c r="AGZ24" s="145"/>
      <c r="AHA24" s="145"/>
      <c r="AHB24" s="145"/>
      <c r="AHC24" s="145"/>
      <c r="AHD24" s="145"/>
      <c r="AHE24" s="145"/>
      <c r="AHF24" s="145"/>
      <c r="AHG24" s="145"/>
      <c r="AHH24" s="145"/>
      <c r="AHI24" s="145"/>
      <c r="AHJ24" s="145"/>
      <c r="AHK24" s="145"/>
      <c r="AHL24" s="145"/>
      <c r="AHM24" s="145"/>
      <c r="AHN24" s="145"/>
      <c r="AHO24" s="145"/>
      <c r="AHP24" s="145"/>
      <c r="AHQ24" s="145"/>
      <c r="AHR24" s="145"/>
      <c r="AHS24" s="145"/>
      <c r="AHT24" s="145"/>
      <c r="AHU24" s="145"/>
      <c r="AHV24" s="145"/>
      <c r="AHW24" s="145"/>
      <c r="AHX24" s="145"/>
      <c r="AHY24" s="145"/>
      <c r="AHZ24" s="145"/>
      <c r="AIA24" s="145"/>
      <c r="AIB24" s="145"/>
      <c r="AIC24" s="145"/>
      <c r="AID24" s="145"/>
      <c r="AIE24" s="145"/>
      <c r="AIF24" s="145"/>
      <c r="AIG24" s="145"/>
      <c r="AIH24" s="145"/>
      <c r="AII24" s="145"/>
      <c r="AIJ24" s="145"/>
      <c r="AIK24" s="145"/>
      <c r="AIL24" s="145"/>
      <c r="AIM24" s="145"/>
      <c r="AIN24" s="145"/>
      <c r="AIO24" s="145"/>
      <c r="AIP24" s="145"/>
      <c r="AIQ24" s="145"/>
      <c r="AIR24" s="145"/>
      <c r="AIS24" s="145"/>
      <c r="AIT24" s="145"/>
      <c r="AIU24" s="145"/>
      <c r="AIV24" s="145"/>
      <c r="AIW24" s="145"/>
      <c r="AIX24" s="145"/>
      <c r="AIY24" s="145"/>
      <c r="AIZ24" s="145"/>
      <c r="AJA24" s="145"/>
      <c r="AJB24" s="145"/>
      <c r="AJC24" s="145"/>
      <c r="AJD24" s="145"/>
      <c r="AJE24" s="145"/>
      <c r="AJF24" s="145"/>
      <c r="AJG24" s="145"/>
      <c r="AJH24" s="145"/>
      <c r="AJI24" s="145"/>
      <c r="AJJ24" s="145"/>
      <c r="AJK24" s="145"/>
      <c r="AJL24" s="145"/>
      <c r="AJM24" s="145"/>
      <c r="AJN24" s="145"/>
      <c r="AJO24" s="145"/>
      <c r="AJP24" s="145"/>
      <c r="AJQ24" s="145"/>
      <c r="AJR24" s="145"/>
      <c r="AJS24" s="145"/>
      <c r="AJT24" s="145"/>
      <c r="AJU24" s="145"/>
      <c r="AJV24" s="145"/>
      <c r="AJW24" s="145"/>
      <c r="AJX24" s="145"/>
      <c r="AJY24" s="145"/>
      <c r="AJZ24" s="145"/>
      <c r="AKA24" s="145"/>
      <c r="AKB24" s="145"/>
      <c r="AKC24" s="145"/>
      <c r="AKD24" s="145"/>
      <c r="AKE24" s="145"/>
      <c r="AKF24" s="145"/>
      <c r="AKG24" s="145"/>
      <c r="AKH24" s="145"/>
      <c r="AKI24" s="145"/>
      <c r="AKJ24" s="145"/>
      <c r="AKK24" s="145"/>
      <c r="AKL24" s="145"/>
      <c r="AKM24" s="145"/>
      <c r="AKN24" s="145"/>
      <c r="AKO24" s="145"/>
      <c r="AKP24" s="145"/>
      <c r="AKQ24" s="145"/>
      <c r="AKR24" s="145"/>
      <c r="AKS24" s="145"/>
      <c r="AKT24" s="145"/>
      <c r="AKU24" s="145"/>
      <c r="AKV24" s="145"/>
      <c r="AKW24" s="145"/>
      <c r="AKX24" s="145"/>
      <c r="AKY24" s="145"/>
      <c r="AKZ24" s="145"/>
      <c r="ALA24" s="145"/>
      <c r="ALB24" s="145"/>
      <c r="ALC24" s="145"/>
      <c r="ALD24" s="145"/>
      <c r="ALE24" s="145"/>
      <c r="ALF24" s="145"/>
      <c r="ALG24" s="145"/>
      <c r="ALH24" s="145"/>
      <c r="ALI24" s="145"/>
      <c r="ALJ24" s="145"/>
      <c r="ALK24" s="145"/>
      <c r="ALL24" s="145"/>
      <c r="ALM24" s="145"/>
      <c r="ALN24" s="145"/>
      <c r="ALO24" s="145"/>
      <c r="ALP24" s="145"/>
      <c r="ALQ24" s="145"/>
      <c r="ALR24" s="145"/>
      <c r="ALS24" s="145"/>
      <c r="ALT24" s="145"/>
      <c r="ALU24" s="145"/>
      <c r="ALV24" s="145"/>
      <c r="ALW24" s="145"/>
      <c r="ALX24" s="145"/>
      <c r="ALY24" s="145"/>
      <c r="ALZ24" s="145"/>
      <c r="AMA24" s="145"/>
      <c r="AMB24" s="145"/>
      <c r="AMC24" s="145"/>
      <c r="AMD24" s="145"/>
      <c r="AME24" s="145"/>
      <c r="AMF24" s="145"/>
      <c r="AMG24" s="145"/>
      <c r="AMH24" s="145"/>
      <c r="AMI24" s="145"/>
      <c r="AMJ24" s="145"/>
      <c r="AMK24" s="145"/>
    </row>
    <row r="25" spans="1:1025" s="131" customFormat="1">
      <c r="A25" s="145" t="str">
        <f t="shared" si="0"/>
        <v>LOAN.SEND_TO_CAD</v>
      </c>
      <c r="B25" s="154">
        <f t="shared" si="3"/>
        <v>110021</v>
      </c>
      <c r="C25" s="134">
        <v>0</v>
      </c>
      <c r="D25" s="134">
        <v>1</v>
      </c>
      <c r="E25" s="146">
        <f t="shared" si="4"/>
        <v>100000</v>
      </c>
      <c r="F25" s="146">
        <v>10000</v>
      </c>
      <c r="G25" s="146" t="s">
        <v>34</v>
      </c>
      <c r="H25" s="146">
        <v>100000</v>
      </c>
      <c r="I25" s="158" t="s">
        <v>505</v>
      </c>
      <c r="J25" s="146">
        <f>VLOOKUP(I25,T_FSM_TYPE!$A:$B,2,0)</f>
        <v>110000</v>
      </c>
      <c r="K25" s="131" t="s">
        <v>513</v>
      </c>
      <c r="L25" s="159"/>
      <c r="M25" s="133" t="str">
        <f t="shared" si="2"/>
        <v>INSERT INTO T_FSM_ACTION VALUES(110021, 0, 1, 100000, 10000, GETDATE(), 100000, 110000, 'SEND_TO_CAD', '' )</v>
      </c>
      <c r="N25" s="145"/>
      <c r="O25" s="145"/>
      <c r="P25" s="145"/>
      <c r="Q25" s="145"/>
      <c r="R25" s="145"/>
      <c r="S25" s="145"/>
      <c r="T25" s="145"/>
      <c r="U25" s="145"/>
      <c r="V25" s="145"/>
      <c r="W25" s="145"/>
      <c r="X25" s="145"/>
      <c r="Y25" s="145"/>
      <c r="Z25" s="145"/>
      <c r="AA25" s="145"/>
      <c r="AB25" s="145"/>
      <c r="AC25" s="145"/>
      <c r="AD25" s="145"/>
      <c r="AE25" s="145"/>
      <c r="AF25" s="145"/>
      <c r="AG25" s="145"/>
      <c r="AH25" s="145"/>
      <c r="AI25" s="145"/>
      <c r="AJ25" s="145"/>
      <c r="AK25" s="145"/>
      <c r="AL25" s="145"/>
      <c r="AM25" s="145"/>
      <c r="AN25" s="145"/>
      <c r="AO25" s="145"/>
      <c r="AP25" s="145"/>
      <c r="AQ25" s="145"/>
      <c r="AR25" s="145"/>
      <c r="AS25" s="145"/>
      <c r="AT25" s="145"/>
      <c r="AU25" s="145"/>
      <c r="AV25" s="145"/>
      <c r="AW25" s="145"/>
      <c r="AX25" s="145"/>
      <c r="AY25" s="145"/>
      <c r="AZ25" s="145"/>
      <c r="BA25" s="145"/>
      <c r="BB25" s="145"/>
      <c r="BC25" s="145"/>
      <c r="BD25" s="145"/>
      <c r="BE25" s="145"/>
      <c r="BF25" s="145"/>
      <c r="BG25" s="145"/>
      <c r="BH25" s="145"/>
      <c r="BI25" s="145"/>
      <c r="BJ25" s="145"/>
      <c r="BK25" s="145"/>
      <c r="BL25" s="145"/>
      <c r="BM25" s="145"/>
      <c r="BN25" s="145"/>
      <c r="BO25" s="145"/>
      <c r="BP25" s="145"/>
      <c r="BQ25" s="145"/>
      <c r="BR25" s="145"/>
      <c r="BS25" s="145"/>
      <c r="BT25" s="145"/>
      <c r="BU25" s="145"/>
      <c r="BV25" s="145"/>
      <c r="BW25" s="145"/>
      <c r="BX25" s="145"/>
      <c r="BY25" s="145"/>
      <c r="BZ25" s="145"/>
      <c r="CA25" s="145"/>
      <c r="CB25" s="145"/>
      <c r="CC25" s="145"/>
      <c r="CD25" s="145"/>
      <c r="CE25" s="145"/>
      <c r="CF25" s="145"/>
      <c r="CG25" s="145"/>
      <c r="CH25" s="145"/>
      <c r="CI25" s="145"/>
      <c r="CJ25" s="145"/>
      <c r="CK25" s="145"/>
      <c r="CL25" s="145"/>
      <c r="CM25" s="145"/>
      <c r="CN25" s="145"/>
      <c r="CO25" s="145"/>
      <c r="CP25" s="145"/>
      <c r="CQ25" s="145"/>
      <c r="CR25" s="145"/>
      <c r="CS25" s="145"/>
      <c r="CT25" s="145"/>
      <c r="CU25" s="145"/>
      <c r="CV25" s="145"/>
      <c r="CW25" s="145"/>
      <c r="CX25" s="145"/>
      <c r="CY25" s="145"/>
      <c r="CZ25" s="145"/>
      <c r="DA25" s="145"/>
      <c r="DB25" s="145"/>
      <c r="DC25" s="145"/>
      <c r="DD25" s="145"/>
      <c r="DE25" s="145"/>
      <c r="DF25" s="145"/>
      <c r="DG25" s="145"/>
      <c r="DH25" s="145"/>
      <c r="DI25" s="145"/>
      <c r="DJ25" s="145"/>
      <c r="DK25" s="145"/>
      <c r="DL25" s="145"/>
      <c r="DM25" s="145"/>
      <c r="DN25" s="145"/>
      <c r="DO25" s="145"/>
      <c r="DP25" s="145"/>
      <c r="DQ25" s="145"/>
      <c r="DR25" s="145"/>
      <c r="DS25" s="145"/>
      <c r="DT25" s="145"/>
      <c r="DU25" s="145"/>
      <c r="DV25" s="145"/>
      <c r="DW25" s="145"/>
      <c r="DX25" s="145"/>
      <c r="DY25" s="145"/>
      <c r="DZ25" s="145"/>
      <c r="EA25" s="145"/>
      <c r="EB25" s="145"/>
      <c r="EC25" s="145"/>
      <c r="ED25" s="145"/>
      <c r="EE25" s="145"/>
      <c r="EF25" s="145"/>
      <c r="EG25" s="145"/>
      <c r="EH25" s="145"/>
      <c r="EI25" s="145"/>
      <c r="EJ25" s="145"/>
      <c r="EK25" s="145"/>
      <c r="EL25" s="145"/>
      <c r="EM25" s="145"/>
      <c r="EN25" s="145"/>
      <c r="EO25" s="145"/>
      <c r="EP25" s="145"/>
      <c r="EQ25" s="145"/>
      <c r="ER25" s="145"/>
      <c r="ES25" s="145"/>
      <c r="ET25" s="145"/>
      <c r="EU25" s="145"/>
      <c r="EV25" s="145"/>
      <c r="EW25" s="145"/>
      <c r="EX25" s="145"/>
      <c r="EY25" s="145"/>
      <c r="EZ25" s="145"/>
      <c r="FA25" s="145"/>
      <c r="FB25" s="145"/>
      <c r="FC25" s="145"/>
      <c r="FD25" s="145"/>
      <c r="FE25" s="145"/>
      <c r="FF25" s="145"/>
      <c r="FG25" s="145"/>
      <c r="FH25" s="145"/>
      <c r="FI25" s="145"/>
      <c r="FJ25" s="145"/>
      <c r="FK25" s="145"/>
      <c r="FL25" s="145"/>
      <c r="FM25" s="145"/>
      <c r="FN25" s="145"/>
      <c r="FO25" s="145"/>
      <c r="FP25" s="145"/>
      <c r="FQ25" s="145"/>
      <c r="FR25" s="145"/>
      <c r="FS25" s="145"/>
      <c r="FT25" s="145"/>
      <c r="FU25" s="145"/>
      <c r="FV25" s="145"/>
      <c r="FW25" s="145"/>
      <c r="FX25" s="145"/>
      <c r="FY25" s="145"/>
      <c r="FZ25" s="145"/>
      <c r="GA25" s="145"/>
      <c r="GB25" s="145"/>
      <c r="GC25" s="145"/>
      <c r="GD25" s="145"/>
      <c r="GE25" s="145"/>
      <c r="GF25" s="145"/>
      <c r="GG25" s="145"/>
      <c r="GH25" s="145"/>
      <c r="GI25" s="145"/>
      <c r="GJ25" s="145"/>
      <c r="GK25" s="145"/>
      <c r="GL25" s="145"/>
      <c r="GM25" s="145"/>
      <c r="GN25" s="145"/>
      <c r="GO25" s="145"/>
      <c r="GP25" s="145"/>
      <c r="GQ25" s="145"/>
      <c r="GR25" s="145"/>
      <c r="GS25" s="145"/>
      <c r="GT25" s="145"/>
      <c r="GU25" s="145"/>
      <c r="GV25" s="145"/>
      <c r="GW25" s="145"/>
      <c r="GX25" s="145"/>
      <c r="GY25" s="145"/>
      <c r="GZ25" s="145"/>
      <c r="HA25" s="145"/>
      <c r="HB25" s="145"/>
      <c r="HC25" s="145"/>
      <c r="HD25" s="145"/>
      <c r="HE25" s="145"/>
      <c r="HF25" s="145"/>
      <c r="HG25" s="145"/>
      <c r="HH25" s="145"/>
      <c r="HI25" s="145"/>
      <c r="HJ25" s="145"/>
      <c r="HK25" s="145"/>
      <c r="HL25" s="145"/>
      <c r="HM25" s="145"/>
      <c r="HN25" s="145"/>
      <c r="HO25" s="145"/>
      <c r="HP25" s="145"/>
      <c r="HQ25" s="145"/>
      <c r="HR25" s="145"/>
      <c r="HS25" s="145"/>
      <c r="HT25" s="145"/>
      <c r="HU25" s="145"/>
      <c r="HV25" s="145"/>
      <c r="HW25" s="145"/>
      <c r="HX25" s="145"/>
      <c r="HY25" s="145"/>
      <c r="HZ25" s="145"/>
      <c r="IA25" s="145"/>
      <c r="IB25" s="145"/>
      <c r="IC25" s="145"/>
      <c r="ID25" s="145"/>
      <c r="IE25" s="145"/>
      <c r="IF25" s="145"/>
      <c r="IG25" s="145"/>
      <c r="IH25" s="145"/>
      <c r="II25" s="145"/>
      <c r="IJ25" s="145"/>
      <c r="IK25" s="145"/>
      <c r="IL25" s="145"/>
      <c r="IM25" s="145"/>
      <c r="IN25" s="145"/>
      <c r="IO25" s="145"/>
      <c r="IP25" s="145"/>
      <c r="IQ25" s="145"/>
      <c r="IR25" s="145"/>
      <c r="IS25" s="145"/>
      <c r="IT25" s="145"/>
      <c r="IU25" s="145"/>
      <c r="IV25" s="145"/>
      <c r="IW25" s="145"/>
      <c r="IX25" s="145"/>
      <c r="IY25" s="145"/>
      <c r="IZ25" s="145"/>
      <c r="JA25" s="145"/>
      <c r="JB25" s="145"/>
      <c r="JC25" s="145"/>
      <c r="JD25" s="145"/>
      <c r="JE25" s="145"/>
      <c r="JF25" s="145"/>
      <c r="JG25" s="145"/>
      <c r="JH25" s="145"/>
      <c r="JI25" s="145"/>
      <c r="JJ25" s="145"/>
      <c r="JK25" s="145"/>
      <c r="JL25" s="145"/>
      <c r="JM25" s="145"/>
      <c r="JN25" s="145"/>
      <c r="JO25" s="145"/>
      <c r="JP25" s="145"/>
      <c r="JQ25" s="145"/>
      <c r="JR25" s="145"/>
      <c r="JS25" s="145"/>
      <c r="JT25" s="145"/>
      <c r="JU25" s="145"/>
      <c r="JV25" s="145"/>
      <c r="JW25" s="145"/>
      <c r="JX25" s="145"/>
      <c r="JY25" s="145"/>
      <c r="JZ25" s="145"/>
      <c r="KA25" s="145"/>
      <c r="KB25" s="145"/>
      <c r="KC25" s="145"/>
      <c r="KD25" s="145"/>
      <c r="KE25" s="145"/>
      <c r="KF25" s="145"/>
      <c r="KG25" s="145"/>
      <c r="KH25" s="145"/>
      <c r="KI25" s="145"/>
      <c r="KJ25" s="145"/>
      <c r="KK25" s="145"/>
      <c r="KL25" s="145"/>
      <c r="KM25" s="145"/>
      <c r="KN25" s="145"/>
      <c r="KO25" s="145"/>
      <c r="KP25" s="145"/>
      <c r="KQ25" s="145"/>
      <c r="KR25" s="145"/>
      <c r="KS25" s="145"/>
      <c r="KT25" s="145"/>
      <c r="KU25" s="145"/>
      <c r="KV25" s="145"/>
      <c r="KW25" s="145"/>
      <c r="KX25" s="145"/>
      <c r="KY25" s="145"/>
      <c r="KZ25" s="145"/>
      <c r="LA25" s="145"/>
      <c r="LB25" s="145"/>
      <c r="LC25" s="145"/>
      <c r="LD25" s="145"/>
      <c r="LE25" s="145"/>
      <c r="LF25" s="145"/>
      <c r="LG25" s="145"/>
      <c r="LH25" s="145"/>
      <c r="LI25" s="145"/>
      <c r="LJ25" s="145"/>
      <c r="LK25" s="145"/>
      <c r="LL25" s="145"/>
      <c r="LM25" s="145"/>
      <c r="LN25" s="145"/>
      <c r="LO25" s="145"/>
      <c r="LP25" s="145"/>
      <c r="LQ25" s="145"/>
      <c r="LR25" s="145"/>
      <c r="LS25" s="145"/>
      <c r="LT25" s="145"/>
      <c r="LU25" s="145"/>
      <c r="LV25" s="145"/>
      <c r="LW25" s="145"/>
      <c r="LX25" s="145"/>
      <c r="LY25" s="145"/>
      <c r="LZ25" s="145"/>
      <c r="MA25" s="145"/>
      <c r="MB25" s="145"/>
      <c r="MC25" s="145"/>
      <c r="MD25" s="145"/>
      <c r="ME25" s="145"/>
      <c r="MF25" s="145"/>
      <c r="MG25" s="145"/>
      <c r="MH25" s="145"/>
      <c r="MI25" s="145"/>
      <c r="MJ25" s="145"/>
      <c r="MK25" s="145"/>
      <c r="ML25" s="145"/>
      <c r="MM25" s="145"/>
      <c r="MN25" s="145"/>
      <c r="MO25" s="145"/>
      <c r="MP25" s="145"/>
      <c r="MQ25" s="145"/>
      <c r="MR25" s="145"/>
      <c r="MS25" s="145"/>
      <c r="MT25" s="145"/>
      <c r="MU25" s="145"/>
      <c r="MV25" s="145"/>
      <c r="MW25" s="145"/>
      <c r="MX25" s="145"/>
      <c r="MY25" s="145"/>
      <c r="MZ25" s="145"/>
      <c r="NA25" s="145"/>
      <c r="NB25" s="145"/>
      <c r="NC25" s="145"/>
      <c r="ND25" s="145"/>
      <c r="NE25" s="145"/>
      <c r="NF25" s="145"/>
      <c r="NG25" s="145"/>
      <c r="NH25" s="145"/>
      <c r="NI25" s="145"/>
      <c r="NJ25" s="145"/>
      <c r="NK25" s="145"/>
      <c r="NL25" s="145"/>
      <c r="NM25" s="145"/>
      <c r="NN25" s="145"/>
      <c r="NO25" s="145"/>
      <c r="NP25" s="145"/>
      <c r="NQ25" s="145"/>
      <c r="NR25" s="145"/>
      <c r="NS25" s="145"/>
      <c r="NT25" s="145"/>
      <c r="NU25" s="145"/>
      <c r="NV25" s="145"/>
      <c r="NW25" s="145"/>
      <c r="NX25" s="145"/>
      <c r="NY25" s="145"/>
      <c r="NZ25" s="145"/>
      <c r="OA25" s="145"/>
      <c r="OB25" s="145"/>
      <c r="OC25" s="145"/>
      <c r="OD25" s="145"/>
      <c r="OE25" s="145"/>
      <c r="OF25" s="145"/>
      <c r="OG25" s="145"/>
      <c r="OH25" s="145"/>
      <c r="OI25" s="145"/>
      <c r="OJ25" s="145"/>
      <c r="OK25" s="145"/>
      <c r="OL25" s="145"/>
      <c r="OM25" s="145"/>
      <c r="ON25" s="145"/>
      <c r="OO25" s="145"/>
      <c r="OP25" s="145"/>
      <c r="OQ25" s="145"/>
      <c r="OR25" s="145"/>
      <c r="OS25" s="145"/>
      <c r="OT25" s="145"/>
      <c r="OU25" s="145"/>
      <c r="OV25" s="145"/>
      <c r="OW25" s="145"/>
      <c r="OX25" s="145"/>
      <c r="OY25" s="145"/>
      <c r="OZ25" s="145"/>
      <c r="PA25" s="145"/>
      <c r="PB25" s="145"/>
      <c r="PC25" s="145"/>
      <c r="PD25" s="145"/>
      <c r="PE25" s="145"/>
      <c r="PF25" s="145"/>
      <c r="PG25" s="145"/>
      <c r="PH25" s="145"/>
      <c r="PI25" s="145"/>
      <c r="PJ25" s="145"/>
      <c r="PK25" s="145"/>
      <c r="PL25" s="145"/>
      <c r="PM25" s="145"/>
      <c r="PN25" s="145"/>
      <c r="PO25" s="145"/>
      <c r="PP25" s="145"/>
      <c r="PQ25" s="145"/>
      <c r="PR25" s="145"/>
      <c r="PS25" s="145"/>
      <c r="PT25" s="145"/>
      <c r="PU25" s="145"/>
      <c r="PV25" s="145"/>
      <c r="PW25" s="145"/>
      <c r="PX25" s="145"/>
      <c r="PY25" s="145"/>
      <c r="PZ25" s="145"/>
      <c r="QA25" s="145"/>
      <c r="QB25" s="145"/>
      <c r="QC25" s="145"/>
      <c r="QD25" s="145"/>
      <c r="QE25" s="145"/>
      <c r="QF25" s="145"/>
      <c r="QG25" s="145"/>
      <c r="QH25" s="145"/>
      <c r="QI25" s="145"/>
      <c r="QJ25" s="145"/>
      <c r="QK25" s="145"/>
      <c r="QL25" s="145"/>
      <c r="QM25" s="145"/>
      <c r="QN25" s="145"/>
      <c r="QO25" s="145"/>
      <c r="QP25" s="145"/>
      <c r="QQ25" s="145"/>
      <c r="QR25" s="145"/>
      <c r="QS25" s="145"/>
      <c r="QT25" s="145"/>
      <c r="QU25" s="145"/>
      <c r="QV25" s="145"/>
      <c r="QW25" s="145"/>
      <c r="QX25" s="145"/>
      <c r="QY25" s="145"/>
      <c r="QZ25" s="145"/>
      <c r="RA25" s="145"/>
      <c r="RB25" s="145"/>
      <c r="RC25" s="145"/>
      <c r="RD25" s="145"/>
      <c r="RE25" s="145"/>
      <c r="RF25" s="145"/>
      <c r="RG25" s="145"/>
      <c r="RH25" s="145"/>
      <c r="RI25" s="145"/>
      <c r="RJ25" s="145"/>
      <c r="RK25" s="145"/>
      <c r="RL25" s="145"/>
      <c r="RM25" s="145"/>
      <c r="RN25" s="145"/>
      <c r="RO25" s="145"/>
      <c r="RP25" s="145"/>
      <c r="RQ25" s="145"/>
      <c r="RR25" s="145"/>
      <c r="RS25" s="145"/>
      <c r="RT25" s="145"/>
      <c r="RU25" s="145"/>
      <c r="RV25" s="145"/>
      <c r="RW25" s="145"/>
      <c r="RX25" s="145"/>
      <c r="RY25" s="145"/>
      <c r="RZ25" s="145"/>
      <c r="SA25" s="145"/>
      <c r="SB25" s="145"/>
      <c r="SC25" s="145"/>
      <c r="SD25" s="145"/>
      <c r="SE25" s="145"/>
      <c r="SF25" s="145"/>
      <c r="SG25" s="145"/>
      <c r="SH25" s="145"/>
      <c r="SI25" s="145"/>
      <c r="SJ25" s="145"/>
      <c r="SK25" s="145"/>
      <c r="SL25" s="145"/>
      <c r="SM25" s="145"/>
      <c r="SN25" s="145"/>
      <c r="SO25" s="145"/>
      <c r="SP25" s="145"/>
      <c r="SQ25" s="145"/>
      <c r="SR25" s="145"/>
      <c r="SS25" s="145"/>
      <c r="ST25" s="145"/>
      <c r="SU25" s="145"/>
      <c r="SV25" s="145"/>
      <c r="SW25" s="145"/>
      <c r="SX25" s="145"/>
      <c r="SY25" s="145"/>
      <c r="SZ25" s="145"/>
      <c r="TA25" s="145"/>
      <c r="TB25" s="145"/>
      <c r="TC25" s="145"/>
      <c r="TD25" s="145"/>
      <c r="TE25" s="145"/>
      <c r="TF25" s="145"/>
      <c r="TG25" s="145"/>
      <c r="TH25" s="145"/>
      <c r="TI25" s="145"/>
      <c r="TJ25" s="145"/>
      <c r="TK25" s="145"/>
      <c r="TL25" s="145"/>
      <c r="TM25" s="145"/>
      <c r="TN25" s="145"/>
      <c r="TO25" s="145"/>
      <c r="TP25" s="145"/>
      <c r="TQ25" s="145"/>
      <c r="TR25" s="145"/>
      <c r="TS25" s="145"/>
      <c r="TT25" s="145"/>
      <c r="TU25" s="145"/>
      <c r="TV25" s="145"/>
      <c r="TW25" s="145"/>
      <c r="TX25" s="145"/>
      <c r="TY25" s="145"/>
      <c r="TZ25" s="145"/>
      <c r="UA25" s="145"/>
      <c r="UB25" s="145"/>
      <c r="UC25" s="145"/>
      <c r="UD25" s="145"/>
      <c r="UE25" s="145"/>
      <c r="UF25" s="145"/>
      <c r="UG25" s="145"/>
      <c r="UH25" s="145"/>
      <c r="UI25" s="145"/>
      <c r="UJ25" s="145"/>
      <c r="UK25" s="145"/>
      <c r="UL25" s="145"/>
      <c r="UM25" s="145"/>
      <c r="UN25" s="145"/>
      <c r="UO25" s="145"/>
      <c r="UP25" s="145"/>
      <c r="UQ25" s="145"/>
      <c r="UR25" s="145"/>
      <c r="US25" s="145"/>
      <c r="UT25" s="145"/>
      <c r="UU25" s="145"/>
      <c r="UV25" s="145"/>
      <c r="UW25" s="145"/>
      <c r="UX25" s="145"/>
      <c r="UY25" s="145"/>
      <c r="UZ25" s="145"/>
      <c r="VA25" s="145"/>
      <c r="VB25" s="145"/>
      <c r="VC25" s="145"/>
      <c r="VD25" s="145"/>
      <c r="VE25" s="145"/>
      <c r="VF25" s="145"/>
      <c r="VG25" s="145"/>
      <c r="VH25" s="145"/>
      <c r="VI25" s="145"/>
      <c r="VJ25" s="145"/>
      <c r="VK25" s="145"/>
      <c r="VL25" s="145"/>
      <c r="VM25" s="145"/>
      <c r="VN25" s="145"/>
      <c r="VO25" s="145"/>
      <c r="VP25" s="145"/>
      <c r="VQ25" s="145"/>
      <c r="VR25" s="145"/>
      <c r="VS25" s="145"/>
      <c r="VT25" s="145"/>
      <c r="VU25" s="145"/>
      <c r="VV25" s="145"/>
      <c r="VW25" s="145"/>
      <c r="VX25" s="145"/>
      <c r="VY25" s="145"/>
      <c r="VZ25" s="145"/>
      <c r="WA25" s="145"/>
      <c r="WB25" s="145"/>
      <c r="WC25" s="145"/>
      <c r="WD25" s="145"/>
      <c r="WE25" s="145"/>
      <c r="WF25" s="145"/>
      <c r="WG25" s="145"/>
      <c r="WH25" s="145"/>
      <c r="WI25" s="145"/>
      <c r="WJ25" s="145"/>
      <c r="WK25" s="145"/>
      <c r="WL25" s="145"/>
      <c r="WM25" s="145"/>
      <c r="WN25" s="145"/>
      <c r="WO25" s="145"/>
      <c r="WP25" s="145"/>
      <c r="WQ25" s="145"/>
      <c r="WR25" s="145"/>
      <c r="WS25" s="145"/>
      <c r="WT25" s="145"/>
      <c r="WU25" s="145"/>
      <c r="WV25" s="145"/>
      <c r="WW25" s="145"/>
      <c r="WX25" s="145"/>
      <c r="WY25" s="145"/>
      <c r="WZ25" s="145"/>
      <c r="XA25" s="145"/>
      <c r="XB25" s="145"/>
      <c r="XC25" s="145"/>
      <c r="XD25" s="145"/>
      <c r="XE25" s="145"/>
      <c r="XF25" s="145"/>
      <c r="XG25" s="145"/>
      <c r="XH25" s="145"/>
      <c r="XI25" s="145"/>
      <c r="XJ25" s="145"/>
      <c r="XK25" s="145"/>
      <c r="XL25" s="145"/>
      <c r="XM25" s="145"/>
      <c r="XN25" s="145"/>
      <c r="XO25" s="145"/>
      <c r="XP25" s="145"/>
      <c r="XQ25" s="145"/>
      <c r="XR25" s="145"/>
      <c r="XS25" s="145"/>
      <c r="XT25" s="145"/>
      <c r="XU25" s="145"/>
      <c r="XV25" s="145"/>
      <c r="XW25" s="145"/>
      <c r="XX25" s="145"/>
      <c r="XY25" s="145"/>
      <c r="XZ25" s="145"/>
      <c r="YA25" s="145"/>
      <c r="YB25" s="145"/>
      <c r="YC25" s="145"/>
      <c r="YD25" s="145"/>
      <c r="YE25" s="145"/>
      <c r="YF25" s="145"/>
      <c r="YG25" s="145"/>
      <c r="YH25" s="145"/>
      <c r="YI25" s="145"/>
      <c r="YJ25" s="145"/>
      <c r="YK25" s="145"/>
      <c r="YL25" s="145"/>
      <c r="YM25" s="145"/>
      <c r="YN25" s="145"/>
      <c r="YO25" s="145"/>
      <c r="YP25" s="145"/>
      <c r="YQ25" s="145"/>
      <c r="YR25" s="145"/>
      <c r="YS25" s="145"/>
      <c r="YT25" s="145"/>
      <c r="YU25" s="145"/>
      <c r="YV25" s="145"/>
      <c r="YW25" s="145"/>
      <c r="YX25" s="145"/>
      <c r="YY25" s="145"/>
      <c r="YZ25" s="145"/>
      <c r="ZA25" s="145"/>
      <c r="ZB25" s="145"/>
      <c r="ZC25" s="145"/>
      <c r="ZD25" s="145"/>
      <c r="ZE25" s="145"/>
      <c r="ZF25" s="145"/>
      <c r="ZG25" s="145"/>
      <c r="ZH25" s="145"/>
      <c r="ZI25" s="145"/>
      <c r="ZJ25" s="145"/>
      <c r="ZK25" s="145"/>
      <c r="ZL25" s="145"/>
      <c r="ZM25" s="145"/>
      <c r="ZN25" s="145"/>
      <c r="ZO25" s="145"/>
      <c r="ZP25" s="145"/>
      <c r="ZQ25" s="145"/>
      <c r="ZR25" s="145"/>
      <c r="ZS25" s="145"/>
      <c r="ZT25" s="145"/>
      <c r="ZU25" s="145"/>
      <c r="ZV25" s="145"/>
      <c r="ZW25" s="145"/>
      <c r="ZX25" s="145"/>
      <c r="ZY25" s="145"/>
      <c r="ZZ25" s="145"/>
      <c r="AAA25" s="145"/>
      <c r="AAB25" s="145"/>
      <c r="AAC25" s="145"/>
      <c r="AAD25" s="145"/>
      <c r="AAE25" s="145"/>
      <c r="AAF25" s="145"/>
      <c r="AAG25" s="145"/>
      <c r="AAH25" s="145"/>
      <c r="AAI25" s="145"/>
      <c r="AAJ25" s="145"/>
      <c r="AAK25" s="145"/>
      <c r="AAL25" s="145"/>
      <c r="AAM25" s="145"/>
      <c r="AAN25" s="145"/>
      <c r="AAO25" s="145"/>
      <c r="AAP25" s="145"/>
      <c r="AAQ25" s="145"/>
      <c r="AAR25" s="145"/>
      <c r="AAS25" s="145"/>
      <c r="AAT25" s="145"/>
      <c r="AAU25" s="145"/>
      <c r="AAV25" s="145"/>
      <c r="AAW25" s="145"/>
      <c r="AAX25" s="145"/>
      <c r="AAY25" s="145"/>
      <c r="AAZ25" s="145"/>
      <c r="ABA25" s="145"/>
      <c r="ABB25" s="145"/>
      <c r="ABC25" s="145"/>
      <c r="ABD25" s="145"/>
      <c r="ABE25" s="145"/>
      <c r="ABF25" s="145"/>
      <c r="ABG25" s="145"/>
      <c r="ABH25" s="145"/>
      <c r="ABI25" s="145"/>
      <c r="ABJ25" s="145"/>
      <c r="ABK25" s="145"/>
      <c r="ABL25" s="145"/>
      <c r="ABM25" s="145"/>
      <c r="ABN25" s="145"/>
      <c r="ABO25" s="145"/>
      <c r="ABP25" s="145"/>
      <c r="ABQ25" s="145"/>
      <c r="ABR25" s="145"/>
      <c r="ABS25" s="145"/>
      <c r="ABT25" s="145"/>
      <c r="ABU25" s="145"/>
      <c r="ABV25" s="145"/>
      <c r="ABW25" s="145"/>
      <c r="ABX25" s="145"/>
      <c r="ABY25" s="145"/>
      <c r="ABZ25" s="145"/>
      <c r="ACA25" s="145"/>
      <c r="ACB25" s="145"/>
      <c r="ACC25" s="145"/>
      <c r="ACD25" s="145"/>
      <c r="ACE25" s="145"/>
      <c r="ACF25" s="145"/>
      <c r="ACG25" s="145"/>
      <c r="ACH25" s="145"/>
      <c r="ACI25" s="145"/>
      <c r="ACJ25" s="145"/>
      <c r="ACK25" s="145"/>
      <c r="ACL25" s="145"/>
      <c r="ACM25" s="145"/>
      <c r="ACN25" s="145"/>
      <c r="ACO25" s="145"/>
      <c r="ACP25" s="145"/>
      <c r="ACQ25" s="145"/>
      <c r="ACR25" s="145"/>
      <c r="ACS25" s="145"/>
      <c r="ACT25" s="145"/>
      <c r="ACU25" s="145"/>
      <c r="ACV25" s="145"/>
      <c r="ACW25" s="145"/>
      <c r="ACX25" s="145"/>
      <c r="ACY25" s="145"/>
      <c r="ACZ25" s="145"/>
      <c r="ADA25" s="145"/>
      <c r="ADB25" s="145"/>
      <c r="ADC25" s="145"/>
      <c r="ADD25" s="145"/>
      <c r="ADE25" s="145"/>
      <c r="ADF25" s="145"/>
      <c r="ADG25" s="145"/>
      <c r="ADH25" s="145"/>
      <c r="ADI25" s="145"/>
      <c r="ADJ25" s="145"/>
      <c r="ADK25" s="145"/>
      <c r="ADL25" s="145"/>
      <c r="ADM25" s="145"/>
      <c r="ADN25" s="145"/>
      <c r="ADO25" s="145"/>
      <c r="ADP25" s="145"/>
      <c r="ADQ25" s="145"/>
      <c r="ADR25" s="145"/>
      <c r="ADS25" s="145"/>
      <c r="ADT25" s="145"/>
      <c r="ADU25" s="145"/>
      <c r="ADV25" s="145"/>
      <c r="ADW25" s="145"/>
      <c r="ADX25" s="145"/>
      <c r="ADY25" s="145"/>
      <c r="ADZ25" s="145"/>
      <c r="AEA25" s="145"/>
      <c r="AEB25" s="145"/>
      <c r="AEC25" s="145"/>
      <c r="AED25" s="145"/>
      <c r="AEE25" s="145"/>
      <c r="AEF25" s="145"/>
      <c r="AEG25" s="145"/>
      <c r="AEH25" s="145"/>
      <c r="AEI25" s="145"/>
      <c r="AEJ25" s="145"/>
      <c r="AEK25" s="145"/>
      <c r="AEL25" s="145"/>
      <c r="AEM25" s="145"/>
      <c r="AEN25" s="145"/>
      <c r="AEO25" s="145"/>
      <c r="AEP25" s="145"/>
      <c r="AEQ25" s="145"/>
      <c r="AER25" s="145"/>
      <c r="AES25" s="145"/>
      <c r="AET25" s="145"/>
      <c r="AEU25" s="145"/>
      <c r="AEV25" s="145"/>
      <c r="AEW25" s="145"/>
      <c r="AEX25" s="145"/>
      <c r="AEY25" s="145"/>
      <c r="AEZ25" s="145"/>
      <c r="AFA25" s="145"/>
      <c r="AFB25" s="145"/>
      <c r="AFC25" s="145"/>
      <c r="AFD25" s="145"/>
      <c r="AFE25" s="145"/>
      <c r="AFF25" s="145"/>
      <c r="AFG25" s="145"/>
      <c r="AFH25" s="145"/>
      <c r="AFI25" s="145"/>
      <c r="AFJ25" s="145"/>
      <c r="AFK25" s="145"/>
      <c r="AFL25" s="145"/>
      <c r="AFM25" s="145"/>
      <c r="AFN25" s="145"/>
      <c r="AFO25" s="145"/>
      <c r="AFP25" s="145"/>
      <c r="AFQ25" s="145"/>
      <c r="AFR25" s="145"/>
      <c r="AFS25" s="145"/>
      <c r="AFT25" s="145"/>
      <c r="AFU25" s="145"/>
      <c r="AFV25" s="145"/>
      <c r="AFW25" s="145"/>
      <c r="AFX25" s="145"/>
      <c r="AFY25" s="145"/>
      <c r="AFZ25" s="145"/>
      <c r="AGA25" s="145"/>
      <c r="AGB25" s="145"/>
      <c r="AGC25" s="145"/>
      <c r="AGD25" s="145"/>
      <c r="AGE25" s="145"/>
      <c r="AGF25" s="145"/>
      <c r="AGG25" s="145"/>
      <c r="AGH25" s="145"/>
      <c r="AGI25" s="145"/>
      <c r="AGJ25" s="145"/>
      <c r="AGK25" s="145"/>
      <c r="AGL25" s="145"/>
      <c r="AGM25" s="145"/>
      <c r="AGN25" s="145"/>
      <c r="AGO25" s="145"/>
      <c r="AGP25" s="145"/>
      <c r="AGQ25" s="145"/>
      <c r="AGR25" s="145"/>
      <c r="AGS25" s="145"/>
      <c r="AGT25" s="145"/>
      <c r="AGU25" s="145"/>
      <c r="AGV25" s="145"/>
      <c r="AGW25" s="145"/>
      <c r="AGX25" s="145"/>
      <c r="AGY25" s="145"/>
      <c r="AGZ25" s="145"/>
      <c r="AHA25" s="145"/>
      <c r="AHB25" s="145"/>
      <c r="AHC25" s="145"/>
      <c r="AHD25" s="145"/>
      <c r="AHE25" s="145"/>
      <c r="AHF25" s="145"/>
      <c r="AHG25" s="145"/>
      <c r="AHH25" s="145"/>
      <c r="AHI25" s="145"/>
      <c r="AHJ25" s="145"/>
      <c r="AHK25" s="145"/>
      <c r="AHL25" s="145"/>
      <c r="AHM25" s="145"/>
      <c r="AHN25" s="145"/>
      <c r="AHO25" s="145"/>
      <c r="AHP25" s="145"/>
      <c r="AHQ25" s="145"/>
      <c r="AHR25" s="145"/>
      <c r="AHS25" s="145"/>
      <c r="AHT25" s="145"/>
      <c r="AHU25" s="145"/>
      <c r="AHV25" s="145"/>
      <c r="AHW25" s="145"/>
      <c r="AHX25" s="145"/>
      <c r="AHY25" s="145"/>
      <c r="AHZ25" s="145"/>
      <c r="AIA25" s="145"/>
      <c r="AIB25" s="145"/>
      <c r="AIC25" s="145"/>
      <c r="AID25" s="145"/>
      <c r="AIE25" s="145"/>
      <c r="AIF25" s="145"/>
      <c r="AIG25" s="145"/>
      <c r="AIH25" s="145"/>
      <c r="AII25" s="145"/>
      <c r="AIJ25" s="145"/>
      <c r="AIK25" s="145"/>
      <c r="AIL25" s="145"/>
      <c r="AIM25" s="145"/>
      <c r="AIN25" s="145"/>
      <c r="AIO25" s="145"/>
      <c r="AIP25" s="145"/>
      <c r="AIQ25" s="145"/>
      <c r="AIR25" s="145"/>
      <c r="AIS25" s="145"/>
      <c r="AIT25" s="145"/>
      <c r="AIU25" s="145"/>
      <c r="AIV25" s="145"/>
      <c r="AIW25" s="145"/>
      <c r="AIX25" s="145"/>
      <c r="AIY25" s="145"/>
      <c r="AIZ25" s="145"/>
      <c r="AJA25" s="145"/>
      <c r="AJB25" s="145"/>
      <c r="AJC25" s="145"/>
      <c r="AJD25" s="145"/>
      <c r="AJE25" s="145"/>
      <c r="AJF25" s="145"/>
      <c r="AJG25" s="145"/>
      <c r="AJH25" s="145"/>
      <c r="AJI25" s="145"/>
      <c r="AJJ25" s="145"/>
      <c r="AJK25" s="145"/>
      <c r="AJL25" s="145"/>
      <c r="AJM25" s="145"/>
      <c r="AJN25" s="145"/>
      <c r="AJO25" s="145"/>
      <c r="AJP25" s="145"/>
      <c r="AJQ25" s="145"/>
      <c r="AJR25" s="145"/>
      <c r="AJS25" s="145"/>
      <c r="AJT25" s="145"/>
      <c r="AJU25" s="145"/>
      <c r="AJV25" s="145"/>
      <c r="AJW25" s="145"/>
      <c r="AJX25" s="145"/>
      <c r="AJY25" s="145"/>
      <c r="AJZ25" s="145"/>
      <c r="AKA25" s="145"/>
      <c r="AKB25" s="145"/>
      <c r="AKC25" s="145"/>
      <c r="AKD25" s="145"/>
      <c r="AKE25" s="145"/>
      <c r="AKF25" s="145"/>
      <c r="AKG25" s="145"/>
      <c r="AKH25" s="145"/>
      <c r="AKI25" s="145"/>
      <c r="AKJ25" s="145"/>
      <c r="AKK25" s="145"/>
      <c r="AKL25" s="145"/>
      <c r="AKM25" s="145"/>
      <c r="AKN25" s="145"/>
      <c r="AKO25" s="145"/>
      <c r="AKP25" s="145"/>
      <c r="AKQ25" s="145"/>
      <c r="AKR25" s="145"/>
      <c r="AKS25" s="145"/>
      <c r="AKT25" s="145"/>
      <c r="AKU25" s="145"/>
      <c r="AKV25" s="145"/>
      <c r="AKW25" s="145"/>
      <c r="AKX25" s="145"/>
      <c r="AKY25" s="145"/>
      <c r="AKZ25" s="145"/>
      <c r="ALA25" s="145"/>
      <c r="ALB25" s="145"/>
      <c r="ALC25" s="145"/>
      <c r="ALD25" s="145"/>
      <c r="ALE25" s="145"/>
      <c r="ALF25" s="145"/>
      <c r="ALG25" s="145"/>
      <c r="ALH25" s="145"/>
      <c r="ALI25" s="145"/>
      <c r="ALJ25" s="145"/>
      <c r="ALK25" s="145"/>
      <c r="ALL25" s="145"/>
      <c r="ALM25" s="145"/>
      <c r="ALN25" s="145"/>
      <c r="ALO25" s="145"/>
      <c r="ALP25" s="145"/>
      <c r="ALQ25" s="145"/>
      <c r="ALR25" s="145"/>
      <c r="ALS25" s="145"/>
      <c r="ALT25" s="145"/>
      <c r="ALU25" s="145"/>
      <c r="ALV25" s="145"/>
      <c r="ALW25" s="145"/>
      <c r="ALX25" s="145"/>
      <c r="ALY25" s="145"/>
      <c r="ALZ25" s="145"/>
      <c r="AMA25" s="145"/>
      <c r="AMB25" s="145"/>
      <c r="AMC25" s="145"/>
      <c r="AMD25" s="145"/>
      <c r="AME25" s="145"/>
      <c r="AMF25" s="145"/>
      <c r="AMG25" s="145"/>
      <c r="AMH25" s="145"/>
      <c r="AMI25" s="145"/>
      <c r="AMJ25" s="145"/>
      <c r="AMK25" s="145"/>
    </row>
    <row r="26" spans="1:1025" s="142" customFormat="1">
      <c r="A26" s="148" t="str">
        <f t="shared" si="0"/>
        <v>LOAN.CA_UPDATE</v>
      </c>
      <c r="B26" s="154">
        <f t="shared" si="3"/>
        <v>110022</v>
      </c>
      <c r="C26" s="154">
        <v>0</v>
      </c>
      <c r="D26" s="154">
        <v>1</v>
      </c>
      <c r="E26" s="155">
        <f t="shared" si="4"/>
        <v>100000</v>
      </c>
      <c r="F26" s="155">
        <v>10000</v>
      </c>
      <c r="G26" s="155" t="s">
        <v>34</v>
      </c>
      <c r="H26" s="155">
        <v>100000</v>
      </c>
      <c r="I26" s="157" t="s">
        <v>505</v>
      </c>
      <c r="J26" s="155">
        <f>VLOOKUP(I26,T_FSM_TYPE!$A:$B,2,0)</f>
        <v>110000</v>
      </c>
      <c r="K26" s="142" t="s">
        <v>612</v>
      </c>
      <c r="L26" s="160"/>
      <c r="M26" s="133" t="str">
        <f t="shared" si="2"/>
        <v>INSERT INTO T_FSM_ACTION VALUES(110022, 0, 1, 100000, 10000, GETDATE(), 100000, 110000, 'CA_UPDATE', '' )</v>
      </c>
      <c r="N26" s="148"/>
      <c r="O26" s="148"/>
      <c r="P26" s="148"/>
      <c r="Q26" s="148"/>
      <c r="R26" s="148"/>
      <c r="S26" s="148"/>
      <c r="T26" s="148"/>
      <c r="U26" s="148"/>
      <c r="V26" s="148"/>
      <c r="W26" s="148"/>
      <c r="X26" s="148"/>
      <c r="Y26" s="148"/>
      <c r="Z26" s="148"/>
      <c r="AA26" s="148"/>
      <c r="AB26" s="148"/>
      <c r="AC26" s="148"/>
      <c r="AD26" s="148"/>
      <c r="AE26" s="148"/>
      <c r="AF26" s="148"/>
      <c r="AG26" s="148"/>
      <c r="AH26" s="148"/>
      <c r="AI26" s="148"/>
      <c r="AJ26" s="148"/>
      <c r="AK26" s="148"/>
      <c r="AL26" s="148"/>
      <c r="AM26" s="148"/>
      <c r="AN26" s="148"/>
      <c r="AO26" s="148"/>
      <c r="AP26" s="148"/>
      <c r="AQ26" s="148"/>
      <c r="AR26" s="148"/>
      <c r="AS26" s="148"/>
      <c r="AT26" s="148"/>
      <c r="AU26" s="148"/>
      <c r="AV26" s="148"/>
      <c r="AW26" s="148"/>
      <c r="AX26" s="148"/>
      <c r="AY26" s="148"/>
      <c r="AZ26" s="148"/>
      <c r="BA26" s="148"/>
      <c r="BB26" s="148"/>
      <c r="BC26" s="148"/>
      <c r="BD26" s="148"/>
      <c r="BE26" s="148"/>
      <c r="BF26" s="148"/>
      <c r="BG26" s="148"/>
      <c r="BH26" s="148"/>
      <c r="BI26" s="148"/>
      <c r="BJ26" s="148"/>
      <c r="BK26" s="148"/>
      <c r="BL26" s="148"/>
      <c r="BM26" s="148"/>
      <c r="BN26" s="148"/>
      <c r="BO26" s="148"/>
      <c r="BP26" s="148"/>
      <c r="BQ26" s="148"/>
      <c r="BR26" s="148"/>
      <c r="BS26" s="148"/>
      <c r="BT26" s="148"/>
      <c r="BU26" s="148"/>
      <c r="BV26" s="148"/>
      <c r="BW26" s="148"/>
      <c r="BX26" s="148"/>
      <c r="BY26" s="148"/>
      <c r="BZ26" s="148"/>
      <c r="CA26" s="148"/>
      <c r="CB26" s="148"/>
      <c r="CC26" s="148"/>
      <c r="CD26" s="148"/>
      <c r="CE26" s="148"/>
      <c r="CF26" s="148"/>
      <c r="CG26" s="148"/>
      <c r="CH26" s="148"/>
      <c r="CI26" s="148"/>
      <c r="CJ26" s="148"/>
      <c r="CK26" s="148"/>
      <c r="CL26" s="148"/>
      <c r="CM26" s="148"/>
      <c r="CN26" s="148"/>
      <c r="CO26" s="148"/>
      <c r="CP26" s="148"/>
      <c r="CQ26" s="148"/>
      <c r="CR26" s="148"/>
      <c r="CS26" s="148"/>
      <c r="CT26" s="148"/>
      <c r="CU26" s="148"/>
      <c r="CV26" s="148"/>
      <c r="CW26" s="148"/>
      <c r="CX26" s="148"/>
      <c r="CY26" s="148"/>
      <c r="CZ26" s="148"/>
      <c r="DA26" s="148"/>
      <c r="DB26" s="148"/>
      <c r="DC26" s="148"/>
      <c r="DD26" s="148"/>
      <c r="DE26" s="148"/>
      <c r="DF26" s="148"/>
      <c r="DG26" s="148"/>
      <c r="DH26" s="148"/>
      <c r="DI26" s="148"/>
      <c r="DJ26" s="148"/>
      <c r="DK26" s="148"/>
      <c r="DL26" s="148"/>
      <c r="DM26" s="148"/>
      <c r="DN26" s="148"/>
      <c r="DO26" s="148"/>
      <c r="DP26" s="148"/>
      <c r="DQ26" s="148"/>
      <c r="DR26" s="148"/>
      <c r="DS26" s="148"/>
      <c r="DT26" s="148"/>
      <c r="DU26" s="148"/>
      <c r="DV26" s="148"/>
      <c r="DW26" s="148"/>
      <c r="DX26" s="148"/>
      <c r="DY26" s="148"/>
      <c r="DZ26" s="148"/>
      <c r="EA26" s="148"/>
      <c r="EB26" s="148"/>
      <c r="EC26" s="148"/>
      <c r="ED26" s="148"/>
      <c r="EE26" s="148"/>
      <c r="EF26" s="148"/>
      <c r="EG26" s="148"/>
      <c r="EH26" s="148"/>
      <c r="EI26" s="148"/>
      <c r="EJ26" s="148"/>
      <c r="EK26" s="148"/>
      <c r="EL26" s="148"/>
      <c r="EM26" s="148"/>
      <c r="EN26" s="148"/>
      <c r="EO26" s="148"/>
      <c r="EP26" s="148"/>
      <c r="EQ26" s="148"/>
      <c r="ER26" s="148"/>
      <c r="ES26" s="148"/>
      <c r="ET26" s="148"/>
      <c r="EU26" s="148"/>
      <c r="EV26" s="148"/>
      <c r="EW26" s="148"/>
      <c r="EX26" s="148"/>
      <c r="EY26" s="148"/>
      <c r="EZ26" s="148"/>
      <c r="FA26" s="148"/>
      <c r="FB26" s="148"/>
      <c r="FC26" s="148"/>
      <c r="FD26" s="148"/>
      <c r="FE26" s="148"/>
      <c r="FF26" s="148"/>
      <c r="FG26" s="148"/>
      <c r="FH26" s="148"/>
      <c r="FI26" s="148"/>
      <c r="FJ26" s="148"/>
      <c r="FK26" s="148"/>
      <c r="FL26" s="148"/>
      <c r="FM26" s="148"/>
      <c r="FN26" s="148"/>
      <c r="FO26" s="148"/>
      <c r="FP26" s="148"/>
      <c r="FQ26" s="148"/>
      <c r="FR26" s="148"/>
      <c r="FS26" s="148"/>
      <c r="FT26" s="148"/>
      <c r="FU26" s="148"/>
      <c r="FV26" s="148"/>
      <c r="FW26" s="148"/>
      <c r="FX26" s="148"/>
      <c r="FY26" s="148"/>
      <c r="FZ26" s="148"/>
      <c r="GA26" s="148"/>
      <c r="GB26" s="148"/>
      <c r="GC26" s="148"/>
      <c r="GD26" s="148"/>
      <c r="GE26" s="148"/>
      <c r="GF26" s="148"/>
      <c r="GG26" s="148"/>
      <c r="GH26" s="148"/>
      <c r="GI26" s="148"/>
      <c r="GJ26" s="148"/>
      <c r="GK26" s="148"/>
      <c r="GL26" s="148"/>
      <c r="GM26" s="148"/>
      <c r="GN26" s="148"/>
      <c r="GO26" s="148"/>
      <c r="GP26" s="148"/>
      <c r="GQ26" s="148"/>
      <c r="GR26" s="148"/>
      <c r="GS26" s="148"/>
      <c r="GT26" s="148"/>
      <c r="GU26" s="148"/>
      <c r="GV26" s="148"/>
      <c r="GW26" s="148"/>
      <c r="GX26" s="148"/>
      <c r="GY26" s="148"/>
      <c r="GZ26" s="148"/>
      <c r="HA26" s="148"/>
      <c r="HB26" s="148"/>
      <c r="HC26" s="148"/>
      <c r="HD26" s="148"/>
      <c r="HE26" s="148"/>
      <c r="HF26" s="148"/>
      <c r="HG26" s="148"/>
      <c r="HH26" s="148"/>
      <c r="HI26" s="148"/>
      <c r="HJ26" s="148"/>
      <c r="HK26" s="148"/>
      <c r="HL26" s="148"/>
      <c r="HM26" s="148"/>
      <c r="HN26" s="148"/>
      <c r="HO26" s="148"/>
      <c r="HP26" s="148"/>
      <c r="HQ26" s="148"/>
      <c r="HR26" s="148"/>
      <c r="HS26" s="148"/>
      <c r="HT26" s="148"/>
      <c r="HU26" s="148"/>
      <c r="HV26" s="148"/>
      <c r="HW26" s="148"/>
      <c r="HX26" s="148"/>
      <c r="HY26" s="148"/>
      <c r="HZ26" s="148"/>
      <c r="IA26" s="148"/>
      <c r="IB26" s="148"/>
      <c r="IC26" s="148"/>
      <c r="ID26" s="148"/>
      <c r="IE26" s="148"/>
      <c r="IF26" s="148"/>
      <c r="IG26" s="148"/>
      <c r="IH26" s="148"/>
      <c r="II26" s="148"/>
      <c r="IJ26" s="148"/>
      <c r="IK26" s="148"/>
      <c r="IL26" s="148"/>
      <c r="IM26" s="148"/>
      <c r="IN26" s="148"/>
      <c r="IO26" s="148"/>
      <c r="IP26" s="148"/>
      <c r="IQ26" s="148"/>
      <c r="IR26" s="148"/>
      <c r="IS26" s="148"/>
      <c r="IT26" s="148"/>
      <c r="IU26" s="148"/>
      <c r="IV26" s="148"/>
      <c r="IW26" s="148"/>
      <c r="IX26" s="148"/>
      <c r="IY26" s="148"/>
      <c r="IZ26" s="148"/>
      <c r="JA26" s="148"/>
      <c r="JB26" s="148"/>
      <c r="JC26" s="148"/>
      <c r="JD26" s="148"/>
      <c r="JE26" s="148"/>
      <c r="JF26" s="148"/>
      <c r="JG26" s="148"/>
      <c r="JH26" s="148"/>
      <c r="JI26" s="148"/>
      <c r="JJ26" s="148"/>
      <c r="JK26" s="148"/>
      <c r="JL26" s="148"/>
      <c r="JM26" s="148"/>
      <c r="JN26" s="148"/>
      <c r="JO26" s="148"/>
      <c r="JP26" s="148"/>
      <c r="JQ26" s="148"/>
      <c r="JR26" s="148"/>
      <c r="JS26" s="148"/>
      <c r="JT26" s="148"/>
      <c r="JU26" s="148"/>
      <c r="JV26" s="148"/>
      <c r="JW26" s="148"/>
      <c r="JX26" s="148"/>
      <c r="JY26" s="148"/>
      <c r="JZ26" s="148"/>
      <c r="KA26" s="148"/>
      <c r="KB26" s="148"/>
      <c r="KC26" s="148"/>
      <c r="KD26" s="148"/>
      <c r="KE26" s="148"/>
      <c r="KF26" s="148"/>
      <c r="KG26" s="148"/>
      <c r="KH26" s="148"/>
      <c r="KI26" s="148"/>
      <c r="KJ26" s="148"/>
      <c r="KK26" s="148"/>
      <c r="KL26" s="148"/>
      <c r="KM26" s="148"/>
      <c r="KN26" s="148"/>
      <c r="KO26" s="148"/>
      <c r="KP26" s="148"/>
      <c r="KQ26" s="148"/>
      <c r="KR26" s="148"/>
      <c r="KS26" s="148"/>
      <c r="KT26" s="148"/>
      <c r="KU26" s="148"/>
      <c r="KV26" s="148"/>
      <c r="KW26" s="148"/>
      <c r="KX26" s="148"/>
      <c r="KY26" s="148"/>
      <c r="KZ26" s="148"/>
      <c r="LA26" s="148"/>
      <c r="LB26" s="148"/>
      <c r="LC26" s="148"/>
      <c r="LD26" s="148"/>
      <c r="LE26" s="148"/>
      <c r="LF26" s="148"/>
      <c r="LG26" s="148"/>
      <c r="LH26" s="148"/>
      <c r="LI26" s="148"/>
      <c r="LJ26" s="148"/>
      <c r="LK26" s="148"/>
      <c r="LL26" s="148"/>
      <c r="LM26" s="148"/>
      <c r="LN26" s="148"/>
      <c r="LO26" s="148"/>
      <c r="LP26" s="148"/>
      <c r="LQ26" s="148"/>
      <c r="LR26" s="148"/>
      <c r="LS26" s="148"/>
      <c r="LT26" s="148"/>
      <c r="LU26" s="148"/>
      <c r="LV26" s="148"/>
      <c r="LW26" s="148"/>
      <c r="LX26" s="148"/>
      <c r="LY26" s="148"/>
      <c r="LZ26" s="148"/>
      <c r="MA26" s="148"/>
      <c r="MB26" s="148"/>
      <c r="MC26" s="148"/>
      <c r="MD26" s="148"/>
      <c r="ME26" s="148"/>
      <c r="MF26" s="148"/>
      <c r="MG26" s="148"/>
      <c r="MH26" s="148"/>
      <c r="MI26" s="148"/>
      <c r="MJ26" s="148"/>
      <c r="MK26" s="148"/>
      <c r="ML26" s="148"/>
      <c r="MM26" s="148"/>
      <c r="MN26" s="148"/>
      <c r="MO26" s="148"/>
      <c r="MP26" s="148"/>
      <c r="MQ26" s="148"/>
      <c r="MR26" s="148"/>
      <c r="MS26" s="148"/>
      <c r="MT26" s="148"/>
      <c r="MU26" s="148"/>
      <c r="MV26" s="148"/>
      <c r="MW26" s="148"/>
      <c r="MX26" s="148"/>
      <c r="MY26" s="148"/>
      <c r="MZ26" s="148"/>
      <c r="NA26" s="148"/>
      <c r="NB26" s="148"/>
      <c r="NC26" s="148"/>
      <c r="ND26" s="148"/>
      <c r="NE26" s="148"/>
      <c r="NF26" s="148"/>
      <c r="NG26" s="148"/>
      <c r="NH26" s="148"/>
      <c r="NI26" s="148"/>
      <c r="NJ26" s="148"/>
      <c r="NK26" s="148"/>
      <c r="NL26" s="148"/>
      <c r="NM26" s="148"/>
      <c r="NN26" s="148"/>
      <c r="NO26" s="148"/>
      <c r="NP26" s="148"/>
      <c r="NQ26" s="148"/>
      <c r="NR26" s="148"/>
      <c r="NS26" s="148"/>
      <c r="NT26" s="148"/>
      <c r="NU26" s="148"/>
      <c r="NV26" s="148"/>
      <c r="NW26" s="148"/>
      <c r="NX26" s="148"/>
      <c r="NY26" s="148"/>
      <c r="NZ26" s="148"/>
      <c r="OA26" s="148"/>
      <c r="OB26" s="148"/>
      <c r="OC26" s="148"/>
      <c r="OD26" s="148"/>
      <c r="OE26" s="148"/>
      <c r="OF26" s="148"/>
      <c r="OG26" s="148"/>
      <c r="OH26" s="148"/>
      <c r="OI26" s="148"/>
      <c r="OJ26" s="148"/>
      <c r="OK26" s="148"/>
      <c r="OL26" s="148"/>
      <c r="OM26" s="148"/>
      <c r="ON26" s="148"/>
      <c r="OO26" s="148"/>
      <c r="OP26" s="148"/>
      <c r="OQ26" s="148"/>
      <c r="OR26" s="148"/>
      <c r="OS26" s="148"/>
      <c r="OT26" s="148"/>
      <c r="OU26" s="148"/>
      <c r="OV26" s="148"/>
      <c r="OW26" s="148"/>
      <c r="OX26" s="148"/>
      <c r="OY26" s="148"/>
      <c r="OZ26" s="148"/>
      <c r="PA26" s="148"/>
      <c r="PB26" s="148"/>
      <c r="PC26" s="148"/>
      <c r="PD26" s="148"/>
      <c r="PE26" s="148"/>
      <c r="PF26" s="148"/>
      <c r="PG26" s="148"/>
      <c r="PH26" s="148"/>
      <c r="PI26" s="148"/>
      <c r="PJ26" s="148"/>
      <c r="PK26" s="148"/>
      <c r="PL26" s="148"/>
      <c r="PM26" s="148"/>
      <c r="PN26" s="148"/>
      <c r="PO26" s="148"/>
      <c r="PP26" s="148"/>
      <c r="PQ26" s="148"/>
      <c r="PR26" s="148"/>
      <c r="PS26" s="148"/>
      <c r="PT26" s="148"/>
      <c r="PU26" s="148"/>
      <c r="PV26" s="148"/>
      <c r="PW26" s="148"/>
      <c r="PX26" s="148"/>
      <c r="PY26" s="148"/>
      <c r="PZ26" s="148"/>
      <c r="QA26" s="148"/>
      <c r="QB26" s="148"/>
      <c r="QC26" s="148"/>
      <c r="QD26" s="148"/>
      <c r="QE26" s="148"/>
      <c r="QF26" s="148"/>
      <c r="QG26" s="148"/>
      <c r="QH26" s="148"/>
      <c r="QI26" s="148"/>
      <c r="QJ26" s="148"/>
      <c r="QK26" s="148"/>
      <c r="QL26" s="148"/>
      <c r="QM26" s="148"/>
      <c r="QN26" s="148"/>
      <c r="QO26" s="148"/>
      <c r="QP26" s="148"/>
      <c r="QQ26" s="148"/>
      <c r="QR26" s="148"/>
      <c r="QS26" s="148"/>
      <c r="QT26" s="148"/>
      <c r="QU26" s="148"/>
      <c r="QV26" s="148"/>
      <c r="QW26" s="148"/>
      <c r="QX26" s="148"/>
      <c r="QY26" s="148"/>
      <c r="QZ26" s="148"/>
      <c r="RA26" s="148"/>
      <c r="RB26" s="148"/>
      <c r="RC26" s="148"/>
      <c r="RD26" s="148"/>
      <c r="RE26" s="148"/>
      <c r="RF26" s="148"/>
      <c r="RG26" s="148"/>
      <c r="RH26" s="148"/>
      <c r="RI26" s="148"/>
      <c r="RJ26" s="148"/>
      <c r="RK26" s="148"/>
      <c r="RL26" s="148"/>
      <c r="RM26" s="148"/>
      <c r="RN26" s="148"/>
      <c r="RO26" s="148"/>
      <c r="RP26" s="148"/>
      <c r="RQ26" s="148"/>
      <c r="RR26" s="148"/>
      <c r="RS26" s="148"/>
      <c r="RT26" s="148"/>
      <c r="RU26" s="148"/>
      <c r="RV26" s="148"/>
      <c r="RW26" s="148"/>
      <c r="RX26" s="148"/>
      <c r="RY26" s="148"/>
      <c r="RZ26" s="148"/>
      <c r="SA26" s="148"/>
      <c r="SB26" s="148"/>
      <c r="SC26" s="148"/>
      <c r="SD26" s="148"/>
      <c r="SE26" s="148"/>
      <c r="SF26" s="148"/>
      <c r="SG26" s="148"/>
      <c r="SH26" s="148"/>
      <c r="SI26" s="148"/>
      <c r="SJ26" s="148"/>
      <c r="SK26" s="148"/>
      <c r="SL26" s="148"/>
      <c r="SM26" s="148"/>
      <c r="SN26" s="148"/>
      <c r="SO26" s="148"/>
      <c r="SP26" s="148"/>
      <c r="SQ26" s="148"/>
      <c r="SR26" s="148"/>
      <c r="SS26" s="148"/>
      <c r="ST26" s="148"/>
      <c r="SU26" s="148"/>
      <c r="SV26" s="148"/>
      <c r="SW26" s="148"/>
      <c r="SX26" s="148"/>
      <c r="SY26" s="148"/>
      <c r="SZ26" s="148"/>
      <c r="TA26" s="148"/>
      <c r="TB26" s="148"/>
      <c r="TC26" s="148"/>
      <c r="TD26" s="148"/>
      <c r="TE26" s="148"/>
      <c r="TF26" s="148"/>
      <c r="TG26" s="148"/>
      <c r="TH26" s="148"/>
      <c r="TI26" s="148"/>
      <c r="TJ26" s="148"/>
      <c r="TK26" s="148"/>
      <c r="TL26" s="148"/>
      <c r="TM26" s="148"/>
      <c r="TN26" s="148"/>
      <c r="TO26" s="148"/>
      <c r="TP26" s="148"/>
      <c r="TQ26" s="148"/>
      <c r="TR26" s="148"/>
      <c r="TS26" s="148"/>
      <c r="TT26" s="148"/>
      <c r="TU26" s="148"/>
      <c r="TV26" s="148"/>
      <c r="TW26" s="148"/>
      <c r="TX26" s="148"/>
      <c r="TY26" s="148"/>
      <c r="TZ26" s="148"/>
      <c r="UA26" s="148"/>
      <c r="UB26" s="148"/>
      <c r="UC26" s="148"/>
      <c r="UD26" s="148"/>
      <c r="UE26" s="148"/>
      <c r="UF26" s="148"/>
      <c r="UG26" s="148"/>
      <c r="UH26" s="148"/>
      <c r="UI26" s="148"/>
      <c r="UJ26" s="148"/>
      <c r="UK26" s="148"/>
      <c r="UL26" s="148"/>
      <c r="UM26" s="148"/>
      <c r="UN26" s="148"/>
      <c r="UO26" s="148"/>
      <c r="UP26" s="148"/>
      <c r="UQ26" s="148"/>
      <c r="UR26" s="148"/>
      <c r="US26" s="148"/>
      <c r="UT26" s="148"/>
      <c r="UU26" s="148"/>
      <c r="UV26" s="148"/>
      <c r="UW26" s="148"/>
      <c r="UX26" s="148"/>
      <c r="UY26" s="148"/>
      <c r="UZ26" s="148"/>
      <c r="VA26" s="148"/>
      <c r="VB26" s="148"/>
      <c r="VC26" s="148"/>
      <c r="VD26" s="148"/>
      <c r="VE26" s="148"/>
      <c r="VF26" s="148"/>
      <c r="VG26" s="148"/>
      <c r="VH26" s="148"/>
      <c r="VI26" s="148"/>
      <c r="VJ26" s="148"/>
      <c r="VK26" s="148"/>
      <c r="VL26" s="148"/>
      <c r="VM26" s="148"/>
      <c r="VN26" s="148"/>
      <c r="VO26" s="148"/>
      <c r="VP26" s="148"/>
      <c r="VQ26" s="148"/>
      <c r="VR26" s="148"/>
      <c r="VS26" s="148"/>
      <c r="VT26" s="148"/>
      <c r="VU26" s="148"/>
      <c r="VV26" s="148"/>
      <c r="VW26" s="148"/>
      <c r="VX26" s="148"/>
      <c r="VY26" s="148"/>
      <c r="VZ26" s="148"/>
      <c r="WA26" s="148"/>
      <c r="WB26" s="148"/>
      <c r="WC26" s="148"/>
      <c r="WD26" s="148"/>
      <c r="WE26" s="148"/>
      <c r="WF26" s="148"/>
      <c r="WG26" s="148"/>
      <c r="WH26" s="148"/>
      <c r="WI26" s="148"/>
      <c r="WJ26" s="148"/>
      <c r="WK26" s="148"/>
      <c r="WL26" s="148"/>
      <c r="WM26" s="148"/>
      <c r="WN26" s="148"/>
      <c r="WO26" s="148"/>
      <c r="WP26" s="148"/>
      <c r="WQ26" s="148"/>
      <c r="WR26" s="148"/>
      <c r="WS26" s="148"/>
      <c r="WT26" s="148"/>
      <c r="WU26" s="148"/>
      <c r="WV26" s="148"/>
      <c r="WW26" s="148"/>
      <c r="WX26" s="148"/>
      <c r="WY26" s="148"/>
      <c r="WZ26" s="148"/>
      <c r="XA26" s="148"/>
      <c r="XB26" s="148"/>
      <c r="XC26" s="148"/>
      <c r="XD26" s="148"/>
      <c r="XE26" s="148"/>
      <c r="XF26" s="148"/>
      <c r="XG26" s="148"/>
      <c r="XH26" s="148"/>
      <c r="XI26" s="148"/>
      <c r="XJ26" s="148"/>
      <c r="XK26" s="148"/>
      <c r="XL26" s="148"/>
      <c r="XM26" s="148"/>
      <c r="XN26" s="148"/>
      <c r="XO26" s="148"/>
      <c r="XP26" s="148"/>
      <c r="XQ26" s="148"/>
      <c r="XR26" s="148"/>
      <c r="XS26" s="148"/>
      <c r="XT26" s="148"/>
      <c r="XU26" s="148"/>
      <c r="XV26" s="148"/>
      <c r="XW26" s="148"/>
      <c r="XX26" s="148"/>
      <c r="XY26" s="148"/>
      <c r="XZ26" s="148"/>
      <c r="YA26" s="148"/>
      <c r="YB26" s="148"/>
      <c r="YC26" s="148"/>
      <c r="YD26" s="148"/>
      <c r="YE26" s="148"/>
      <c r="YF26" s="148"/>
      <c r="YG26" s="148"/>
      <c r="YH26" s="148"/>
      <c r="YI26" s="148"/>
      <c r="YJ26" s="148"/>
      <c r="YK26" s="148"/>
      <c r="YL26" s="148"/>
      <c r="YM26" s="148"/>
      <c r="YN26" s="148"/>
      <c r="YO26" s="148"/>
      <c r="YP26" s="148"/>
      <c r="YQ26" s="148"/>
      <c r="YR26" s="148"/>
      <c r="YS26" s="148"/>
      <c r="YT26" s="148"/>
      <c r="YU26" s="148"/>
      <c r="YV26" s="148"/>
      <c r="YW26" s="148"/>
      <c r="YX26" s="148"/>
      <c r="YY26" s="148"/>
      <c r="YZ26" s="148"/>
      <c r="ZA26" s="148"/>
      <c r="ZB26" s="148"/>
      <c r="ZC26" s="148"/>
      <c r="ZD26" s="148"/>
      <c r="ZE26" s="148"/>
      <c r="ZF26" s="148"/>
      <c r="ZG26" s="148"/>
      <c r="ZH26" s="148"/>
      <c r="ZI26" s="148"/>
      <c r="ZJ26" s="148"/>
      <c r="ZK26" s="148"/>
      <c r="ZL26" s="148"/>
      <c r="ZM26" s="148"/>
      <c r="ZN26" s="148"/>
      <c r="ZO26" s="148"/>
      <c r="ZP26" s="148"/>
      <c r="ZQ26" s="148"/>
      <c r="ZR26" s="148"/>
      <c r="ZS26" s="148"/>
      <c r="ZT26" s="148"/>
      <c r="ZU26" s="148"/>
      <c r="ZV26" s="148"/>
      <c r="ZW26" s="148"/>
      <c r="ZX26" s="148"/>
      <c r="ZY26" s="148"/>
      <c r="ZZ26" s="148"/>
      <c r="AAA26" s="148"/>
      <c r="AAB26" s="148"/>
      <c r="AAC26" s="148"/>
      <c r="AAD26" s="148"/>
      <c r="AAE26" s="148"/>
      <c r="AAF26" s="148"/>
      <c r="AAG26" s="148"/>
      <c r="AAH26" s="148"/>
      <c r="AAI26" s="148"/>
      <c r="AAJ26" s="148"/>
      <c r="AAK26" s="148"/>
      <c r="AAL26" s="148"/>
      <c r="AAM26" s="148"/>
      <c r="AAN26" s="148"/>
      <c r="AAO26" s="148"/>
      <c r="AAP26" s="148"/>
      <c r="AAQ26" s="148"/>
      <c r="AAR26" s="148"/>
      <c r="AAS26" s="148"/>
      <c r="AAT26" s="148"/>
      <c r="AAU26" s="148"/>
      <c r="AAV26" s="148"/>
      <c r="AAW26" s="148"/>
      <c r="AAX26" s="148"/>
      <c r="AAY26" s="148"/>
      <c r="AAZ26" s="148"/>
      <c r="ABA26" s="148"/>
      <c r="ABB26" s="148"/>
      <c r="ABC26" s="148"/>
      <c r="ABD26" s="148"/>
      <c r="ABE26" s="148"/>
      <c r="ABF26" s="148"/>
      <c r="ABG26" s="148"/>
      <c r="ABH26" s="148"/>
      <c r="ABI26" s="148"/>
      <c r="ABJ26" s="148"/>
      <c r="ABK26" s="148"/>
      <c r="ABL26" s="148"/>
      <c r="ABM26" s="148"/>
      <c r="ABN26" s="148"/>
      <c r="ABO26" s="148"/>
      <c r="ABP26" s="148"/>
      <c r="ABQ26" s="148"/>
      <c r="ABR26" s="148"/>
      <c r="ABS26" s="148"/>
      <c r="ABT26" s="148"/>
      <c r="ABU26" s="148"/>
      <c r="ABV26" s="148"/>
      <c r="ABW26" s="148"/>
      <c r="ABX26" s="148"/>
      <c r="ABY26" s="148"/>
      <c r="ABZ26" s="148"/>
      <c r="ACA26" s="148"/>
      <c r="ACB26" s="148"/>
      <c r="ACC26" s="148"/>
      <c r="ACD26" s="148"/>
      <c r="ACE26" s="148"/>
      <c r="ACF26" s="148"/>
      <c r="ACG26" s="148"/>
      <c r="ACH26" s="148"/>
      <c r="ACI26" s="148"/>
      <c r="ACJ26" s="148"/>
      <c r="ACK26" s="148"/>
      <c r="ACL26" s="148"/>
      <c r="ACM26" s="148"/>
      <c r="ACN26" s="148"/>
      <c r="ACO26" s="148"/>
      <c r="ACP26" s="148"/>
      <c r="ACQ26" s="148"/>
      <c r="ACR26" s="148"/>
      <c r="ACS26" s="148"/>
      <c r="ACT26" s="148"/>
      <c r="ACU26" s="148"/>
      <c r="ACV26" s="148"/>
      <c r="ACW26" s="148"/>
      <c r="ACX26" s="148"/>
      <c r="ACY26" s="148"/>
      <c r="ACZ26" s="148"/>
      <c r="ADA26" s="148"/>
      <c r="ADB26" s="148"/>
      <c r="ADC26" s="148"/>
      <c r="ADD26" s="148"/>
      <c r="ADE26" s="148"/>
      <c r="ADF26" s="148"/>
      <c r="ADG26" s="148"/>
      <c r="ADH26" s="148"/>
      <c r="ADI26" s="148"/>
      <c r="ADJ26" s="148"/>
      <c r="ADK26" s="148"/>
      <c r="ADL26" s="148"/>
      <c r="ADM26" s="148"/>
      <c r="ADN26" s="148"/>
      <c r="ADO26" s="148"/>
      <c r="ADP26" s="148"/>
      <c r="ADQ26" s="148"/>
      <c r="ADR26" s="148"/>
      <c r="ADS26" s="148"/>
      <c r="ADT26" s="148"/>
      <c r="ADU26" s="148"/>
      <c r="ADV26" s="148"/>
      <c r="ADW26" s="148"/>
      <c r="ADX26" s="148"/>
      <c r="ADY26" s="148"/>
      <c r="ADZ26" s="148"/>
      <c r="AEA26" s="148"/>
      <c r="AEB26" s="148"/>
      <c r="AEC26" s="148"/>
      <c r="AED26" s="148"/>
      <c r="AEE26" s="148"/>
      <c r="AEF26" s="148"/>
      <c r="AEG26" s="148"/>
      <c r="AEH26" s="148"/>
      <c r="AEI26" s="148"/>
      <c r="AEJ26" s="148"/>
      <c r="AEK26" s="148"/>
      <c r="AEL26" s="148"/>
      <c r="AEM26" s="148"/>
      <c r="AEN26" s="148"/>
      <c r="AEO26" s="148"/>
      <c r="AEP26" s="148"/>
      <c r="AEQ26" s="148"/>
      <c r="AER26" s="148"/>
      <c r="AES26" s="148"/>
      <c r="AET26" s="148"/>
      <c r="AEU26" s="148"/>
      <c r="AEV26" s="148"/>
      <c r="AEW26" s="148"/>
      <c r="AEX26" s="148"/>
      <c r="AEY26" s="148"/>
      <c r="AEZ26" s="148"/>
      <c r="AFA26" s="148"/>
      <c r="AFB26" s="148"/>
      <c r="AFC26" s="148"/>
      <c r="AFD26" s="148"/>
      <c r="AFE26" s="148"/>
      <c r="AFF26" s="148"/>
      <c r="AFG26" s="148"/>
      <c r="AFH26" s="148"/>
      <c r="AFI26" s="148"/>
      <c r="AFJ26" s="148"/>
      <c r="AFK26" s="148"/>
      <c r="AFL26" s="148"/>
      <c r="AFM26" s="148"/>
      <c r="AFN26" s="148"/>
      <c r="AFO26" s="148"/>
      <c r="AFP26" s="148"/>
      <c r="AFQ26" s="148"/>
      <c r="AFR26" s="148"/>
      <c r="AFS26" s="148"/>
      <c r="AFT26" s="148"/>
      <c r="AFU26" s="148"/>
      <c r="AFV26" s="148"/>
      <c r="AFW26" s="148"/>
      <c r="AFX26" s="148"/>
      <c r="AFY26" s="148"/>
      <c r="AFZ26" s="148"/>
      <c r="AGA26" s="148"/>
      <c r="AGB26" s="148"/>
      <c r="AGC26" s="148"/>
      <c r="AGD26" s="148"/>
      <c r="AGE26" s="148"/>
      <c r="AGF26" s="148"/>
      <c r="AGG26" s="148"/>
      <c r="AGH26" s="148"/>
      <c r="AGI26" s="148"/>
      <c r="AGJ26" s="148"/>
      <c r="AGK26" s="148"/>
      <c r="AGL26" s="148"/>
      <c r="AGM26" s="148"/>
      <c r="AGN26" s="148"/>
      <c r="AGO26" s="148"/>
      <c r="AGP26" s="148"/>
      <c r="AGQ26" s="148"/>
      <c r="AGR26" s="148"/>
      <c r="AGS26" s="148"/>
      <c r="AGT26" s="148"/>
      <c r="AGU26" s="148"/>
      <c r="AGV26" s="148"/>
      <c r="AGW26" s="148"/>
      <c r="AGX26" s="148"/>
      <c r="AGY26" s="148"/>
      <c r="AGZ26" s="148"/>
      <c r="AHA26" s="148"/>
      <c r="AHB26" s="148"/>
      <c r="AHC26" s="148"/>
      <c r="AHD26" s="148"/>
      <c r="AHE26" s="148"/>
      <c r="AHF26" s="148"/>
      <c r="AHG26" s="148"/>
      <c r="AHH26" s="148"/>
      <c r="AHI26" s="148"/>
      <c r="AHJ26" s="148"/>
      <c r="AHK26" s="148"/>
      <c r="AHL26" s="148"/>
      <c r="AHM26" s="148"/>
      <c r="AHN26" s="148"/>
      <c r="AHO26" s="148"/>
      <c r="AHP26" s="148"/>
      <c r="AHQ26" s="148"/>
      <c r="AHR26" s="148"/>
      <c r="AHS26" s="148"/>
      <c r="AHT26" s="148"/>
      <c r="AHU26" s="148"/>
      <c r="AHV26" s="148"/>
      <c r="AHW26" s="148"/>
      <c r="AHX26" s="148"/>
      <c r="AHY26" s="148"/>
      <c r="AHZ26" s="148"/>
      <c r="AIA26" s="148"/>
      <c r="AIB26" s="148"/>
      <c r="AIC26" s="148"/>
      <c r="AID26" s="148"/>
      <c r="AIE26" s="148"/>
      <c r="AIF26" s="148"/>
      <c r="AIG26" s="148"/>
      <c r="AIH26" s="148"/>
      <c r="AII26" s="148"/>
      <c r="AIJ26" s="148"/>
      <c r="AIK26" s="148"/>
      <c r="AIL26" s="148"/>
      <c r="AIM26" s="148"/>
      <c r="AIN26" s="148"/>
      <c r="AIO26" s="148"/>
      <c r="AIP26" s="148"/>
      <c r="AIQ26" s="148"/>
      <c r="AIR26" s="148"/>
      <c r="AIS26" s="148"/>
      <c r="AIT26" s="148"/>
      <c r="AIU26" s="148"/>
      <c r="AIV26" s="148"/>
      <c r="AIW26" s="148"/>
      <c r="AIX26" s="148"/>
      <c r="AIY26" s="148"/>
      <c r="AIZ26" s="148"/>
      <c r="AJA26" s="148"/>
      <c r="AJB26" s="148"/>
      <c r="AJC26" s="148"/>
      <c r="AJD26" s="148"/>
      <c r="AJE26" s="148"/>
      <c r="AJF26" s="148"/>
      <c r="AJG26" s="148"/>
      <c r="AJH26" s="148"/>
      <c r="AJI26" s="148"/>
      <c r="AJJ26" s="148"/>
      <c r="AJK26" s="148"/>
      <c r="AJL26" s="148"/>
      <c r="AJM26" s="148"/>
      <c r="AJN26" s="148"/>
      <c r="AJO26" s="148"/>
      <c r="AJP26" s="148"/>
      <c r="AJQ26" s="148"/>
      <c r="AJR26" s="148"/>
      <c r="AJS26" s="148"/>
      <c r="AJT26" s="148"/>
      <c r="AJU26" s="148"/>
      <c r="AJV26" s="148"/>
      <c r="AJW26" s="148"/>
      <c r="AJX26" s="148"/>
      <c r="AJY26" s="148"/>
      <c r="AJZ26" s="148"/>
      <c r="AKA26" s="148"/>
      <c r="AKB26" s="148"/>
      <c r="AKC26" s="148"/>
      <c r="AKD26" s="148"/>
      <c r="AKE26" s="148"/>
      <c r="AKF26" s="148"/>
      <c r="AKG26" s="148"/>
      <c r="AKH26" s="148"/>
      <c r="AKI26" s="148"/>
      <c r="AKJ26" s="148"/>
      <c r="AKK26" s="148"/>
      <c r="AKL26" s="148"/>
      <c r="AKM26" s="148"/>
      <c r="AKN26" s="148"/>
      <c r="AKO26" s="148"/>
      <c r="AKP26" s="148"/>
      <c r="AKQ26" s="148"/>
      <c r="AKR26" s="148"/>
      <c r="AKS26" s="148"/>
      <c r="AKT26" s="148"/>
      <c r="AKU26" s="148"/>
      <c r="AKV26" s="148"/>
      <c r="AKW26" s="148"/>
      <c r="AKX26" s="148"/>
      <c r="AKY26" s="148"/>
      <c r="AKZ26" s="148"/>
      <c r="ALA26" s="148"/>
      <c r="ALB26" s="148"/>
      <c r="ALC26" s="148"/>
      <c r="ALD26" s="148"/>
      <c r="ALE26" s="148"/>
      <c r="ALF26" s="148"/>
      <c r="ALG26" s="148"/>
      <c r="ALH26" s="148"/>
      <c r="ALI26" s="148"/>
      <c r="ALJ26" s="148"/>
      <c r="ALK26" s="148"/>
      <c r="ALL26" s="148"/>
      <c r="ALM26" s="148"/>
      <c r="ALN26" s="148"/>
      <c r="ALO26" s="148"/>
      <c r="ALP26" s="148"/>
      <c r="ALQ26" s="148"/>
      <c r="ALR26" s="148"/>
      <c r="ALS26" s="148"/>
      <c r="ALT26" s="148"/>
      <c r="ALU26" s="148"/>
      <c r="ALV26" s="148"/>
      <c r="ALW26" s="148"/>
      <c r="ALX26" s="148"/>
      <c r="ALY26" s="148"/>
      <c r="ALZ26" s="148"/>
      <c r="AMA26" s="148"/>
      <c r="AMB26" s="148"/>
      <c r="AMC26" s="148"/>
      <c r="AMD26" s="148"/>
      <c r="AME26" s="148"/>
      <c r="AMF26" s="148"/>
      <c r="AMG26" s="148"/>
      <c r="AMH26" s="148"/>
      <c r="AMI26" s="148"/>
      <c r="AMJ26" s="148"/>
      <c r="AMK26" s="148"/>
    </row>
    <row r="27" spans="1:1025" s="142" customFormat="1">
      <c r="A27" s="148" t="str">
        <f t="shared" si="0"/>
        <v>LOAN.CA_RECOMMEND</v>
      </c>
      <c r="B27" s="154">
        <f t="shared" si="3"/>
        <v>110023</v>
      </c>
      <c r="C27" s="154">
        <v>0</v>
      </c>
      <c r="D27" s="154">
        <v>1</v>
      </c>
      <c r="E27" s="155">
        <f t="shared" si="4"/>
        <v>100000</v>
      </c>
      <c r="F27" s="155">
        <v>10000</v>
      </c>
      <c r="G27" s="155" t="s">
        <v>34</v>
      </c>
      <c r="H27" s="155">
        <v>100000</v>
      </c>
      <c r="I27" s="157" t="s">
        <v>505</v>
      </c>
      <c r="J27" s="155">
        <f>VLOOKUP(I27,T_FSM_TYPE!$A:$B,2,0)</f>
        <v>110000</v>
      </c>
      <c r="K27" s="142" t="s">
        <v>613</v>
      </c>
      <c r="L27" s="160"/>
      <c r="M27" s="133" t="str">
        <f t="shared" si="2"/>
        <v>INSERT INTO T_FSM_ACTION VALUES(110023, 0, 1, 100000, 10000, GETDATE(), 100000, 110000, 'CA_RECOMMEND', '' )</v>
      </c>
      <c r="N27" s="148"/>
      <c r="O27" s="148"/>
      <c r="P27" s="148"/>
      <c r="Q27" s="148"/>
      <c r="R27" s="148"/>
      <c r="S27" s="148"/>
      <c r="T27" s="148"/>
      <c r="U27" s="148"/>
      <c r="V27" s="148"/>
      <c r="W27" s="148"/>
      <c r="X27" s="148"/>
      <c r="Y27" s="148"/>
      <c r="Z27" s="148"/>
      <c r="AA27" s="148"/>
      <c r="AB27" s="148"/>
      <c r="AC27" s="148"/>
      <c r="AD27" s="148"/>
      <c r="AE27" s="148"/>
      <c r="AF27" s="148"/>
      <c r="AG27" s="148"/>
      <c r="AH27" s="148"/>
      <c r="AI27" s="148"/>
      <c r="AJ27" s="148"/>
      <c r="AK27" s="148"/>
      <c r="AL27" s="148"/>
      <c r="AM27" s="148"/>
      <c r="AN27" s="148"/>
      <c r="AO27" s="148"/>
      <c r="AP27" s="148"/>
      <c r="AQ27" s="148"/>
      <c r="AR27" s="148"/>
      <c r="AS27" s="148"/>
      <c r="AT27" s="148"/>
      <c r="AU27" s="148"/>
      <c r="AV27" s="148"/>
      <c r="AW27" s="148"/>
      <c r="AX27" s="148"/>
      <c r="AY27" s="148"/>
      <c r="AZ27" s="148"/>
      <c r="BA27" s="148"/>
      <c r="BB27" s="148"/>
      <c r="BC27" s="148"/>
      <c r="BD27" s="148"/>
      <c r="BE27" s="148"/>
      <c r="BF27" s="148"/>
      <c r="BG27" s="148"/>
      <c r="BH27" s="148"/>
      <c r="BI27" s="148"/>
      <c r="BJ27" s="148"/>
      <c r="BK27" s="148"/>
      <c r="BL27" s="148"/>
      <c r="BM27" s="148"/>
      <c r="BN27" s="148"/>
      <c r="BO27" s="148"/>
      <c r="BP27" s="148"/>
      <c r="BQ27" s="148"/>
      <c r="BR27" s="148"/>
      <c r="BS27" s="148"/>
      <c r="BT27" s="148"/>
      <c r="BU27" s="148"/>
      <c r="BV27" s="148"/>
      <c r="BW27" s="148"/>
      <c r="BX27" s="148"/>
      <c r="BY27" s="148"/>
      <c r="BZ27" s="148"/>
      <c r="CA27" s="148"/>
      <c r="CB27" s="148"/>
      <c r="CC27" s="148"/>
      <c r="CD27" s="148"/>
      <c r="CE27" s="148"/>
      <c r="CF27" s="148"/>
      <c r="CG27" s="148"/>
      <c r="CH27" s="148"/>
      <c r="CI27" s="148"/>
      <c r="CJ27" s="148"/>
      <c r="CK27" s="148"/>
      <c r="CL27" s="148"/>
      <c r="CM27" s="148"/>
      <c r="CN27" s="148"/>
      <c r="CO27" s="148"/>
      <c r="CP27" s="148"/>
      <c r="CQ27" s="148"/>
      <c r="CR27" s="148"/>
      <c r="CS27" s="148"/>
      <c r="CT27" s="148"/>
      <c r="CU27" s="148"/>
      <c r="CV27" s="148"/>
      <c r="CW27" s="148"/>
      <c r="CX27" s="148"/>
      <c r="CY27" s="148"/>
      <c r="CZ27" s="148"/>
      <c r="DA27" s="148"/>
      <c r="DB27" s="148"/>
      <c r="DC27" s="148"/>
      <c r="DD27" s="148"/>
      <c r="DE27" s="148"/>
      <c r="DF27" s="148"/>
      <c r="DG27" s="148"/>
      <c r="DH27" s="148"/>
      <c r="DI27" s="148"/>
      <c r="DJ27" s="148"/>
      <c r="DK27" s="148"/>
      <c r="DL27" s="148"/>
      <c r="DM27" s="148"/>
      <c r="DN27" s="148"/>
      <c r="DO27" s="148"/>
      <c r="DP27" s="148"/>
      <c r="DQ27" s="148"/>
      <c r="DR27" s="148"/>
      <c r="DS27" s="148"/>
      <c r="DT27" s="148"/>
      <c r="DU27" s="148"/>
      <c r="DV27" s="148"/>
      <c r="DW27" s="148"/>
      <c r="DX27" s="148"/>
      <c r="DY27" s="148"/>
      <c r="DZ27" s="148"/>
      <c r="EA27" s="148"/>
      <c r="EB27" s="148"/>
      <c r="EC27" s="148"/>
      <c r="ED27" s="148"/>
      <c r="EE27" s="148"/>
      <c r="EF27" s="148"/>
      <c r="EG27" s="148"/>
      <c r="EH27" s="148"/>
      <c r="EI27" s="148"/>
      <c r="EJ27" s="148"/>
      <c r="EK27" s="148"/>
      <c r="EL27" s="148"/>
      <c r="EM27" s="148"/>
      <c r="EN27" s="148"/>
      <c r="EO27" s="148"/>
      <c r="EP27" s="148"/>
      <c r="EQ27" s="148"/>
      <c r="ER27" s="148"/>
      <c r="ES27" s="148"/>
      <c r="ET27" s="148"/>
      <c r="EU27" s="148"/>
      <c r="EV27" s="148"/>
      <c r="EW27" s="148"/>
      <c r="EX27" s="148"/>
      <c r="EY27" s="148"/>
      <c r="EZ27" s="148"/>
      <c r="FA27" s="148"/>
      <c r="FB27" s="148"/>
      <c r="FC27" s="148"/>
      <c r="FD27" s="148"/>
      <c r="FE27" s="148"/>
      <c r="FF27" s="148"/>
      <c r="FG27" s="148"/>
      <c r="FH27" s="148"/>
      <c r="FI27" s="148"/>
      <c r="FJ27" s="148"/>
      <c r="FK27" s="148"/>
      <c r="FL27" s="148"/>
      <c r="FM27" s="148"/>
      <c r="FN27" s="148"/>
      <c r="FO27" s="148"/>
      <c r="FP27" s="148"/>
      <c r="FQ27" s="148"/>
      <c r="FR27" s="148"/>
      <c r="FS27" s="148"/>
      <c r="FT27" s="148"/>
      <c r="FU27" s="148"/>
      <c r="FV27" s="148"/>
      <c r="FW27" s="148"/>
      <c r="FX27" s="148"/>
      <c r="FY27" s="148"/>
      <c r="FZ27" s="148"/>
      <c r="GA27" s="148"/>
      <c r="GB27" s="148"/>
      <c r="GC27" s="148"/>
      <c r="GD27" s="148"/>
      <c r="GE27" s="148"/>
      <c r="GF27" s="148"/>
      <c r="GG27" s="148"/>
      <c r="GH27" s="148"/>
      <c r="GI27" s="148"/>
      <c r="GJ27" s="148"/>
      <c r="GK27" s="148"/>
      <c r="GL27" s="148"/>
      <c r="GM27" s="148"/>
      <c r="GN27" s="148"/>
      <c r="GO27" s="148"/>
      <c r="GP27" s="148"/>
      <c r="GQ27" s="148"/>
      <c r="GR27" s="148"/>
      <c r="GS27" s="148"/>
      <c r="GT27" s="148"/>
      <c r="GU27" s="148"/>
      <c r="GV27" s="148"/>
      <c r="GW27" s="148"/>
      <c r="GX27" s="148"/>
      <c r="GY27" s="148"/>
      <c r="GZ27" s="148"/>
      <c r="HA27" s="148"/>
      <c r="HB27" s="148"/>
      <c r="HC27" s="148"/>
      <c r="HD27" s="148"/>
      <c r="HE27" s="148"/>
      <c r="HF27" s="148"/>
      <c r="HG27" s="148"/>
      <c r="HH27" s="148"/>
      <c r="HI27" s="148"/>
      <c r="HJ27" s="148"/>
      <c r="HK27" s="148"/>
      <c r="HL27" s="148"/>
      <c r="HM27" s="148"/>
      <c r="HN27" s="148"/>
      <c r="HO27" s="148"/>
      <c r="HP27" s="148"/>
      <c r="HQ27" s="148"/>
      <c r="HR27" s="148"/>
      <c r="HS27" s="148"/>
      <c r="HT27" s="148"/>
      <c r="HU27" s="148"/>
      <c r="HV27" s="148"/>
      <c r="HW27" s="148"/>
      <c r="HX27" s="148"/>
      <c r="HY27" s="148"/>
      <c r="HZ27" s="148"/>
      <c r="IA27" s="148"/>
      <c r="IB27" s="148"/>
      <c r="IC27" s="148"/>
      <c r="ID27" s="148"/>
      <c r="IE27" s="148"/>
      <c r="IF27" s="148"/>
      <c r="IG27" s="148"/>
      <c r="IH27" s="148"/>
      <c r="II27" s="148"/>
      <c r="IJ27" s="148"/>
      <c r="IK27" s="148"/>
      <c r="IL27" s="148"/>
      <c r="IM27" s="148"/>
      <c r="IN27" s="148"/>
      <c r="IO27" s="148"/>
      <c r="IP27" s="148"/>
      <c r="IQ27" s="148"/>
      <c r="IR27" s="148"/>
      <c r="IS27" s="148"/>
      <c r="IT27" s="148"/>
      <c r="IU27" s="148"/>
      <c r="IV27" s="148"/>
      <c r="IW27" s="148"/>
      <c r="IX27" s="148"/>
      <c r="IY27" s="148"/>
      <c r="IZ27" s="148"/>
      <c r="JA27" s="148"/>
      <c r="JB27" s="148"/>
      <c r="JC27" s="148"/>
      <c r="JD27" s="148"/>
      <c r="JE27" s="148"/>
      <c r="JF27" s="148"/>
      <c r="JG27" s="148"/>
      <c r="JH27" s="148"/>
      <c r="JI27" s="148"/>
      <c r="JJ27" s="148"/>
      <c r="JK27" s="148"/>
      <c r="JL27" s="148"/>
      <c r="JM27" s="148"/>
      <c r="JN27" s="148"/>
      <c r="JO27" s="148"/>
      <c r="JP27" s="148"/>
      <c r="JQ27" s="148"/>
      <c r="JR27" s="148"/>
      <c r="JS27" s="148"/>
      <c r="JT27" s="148"/>
      <c r="JU27" s="148"/>
      <c r="JV27" s="148"/>
      <c r="JW27" s="148"/>
      <c r="JX27" s="148"/>
      <c r="JY27" s="148"/>
      <c r="JZ27" s="148"/>
      <c r="KA27" s="148"/>
      <c r="KB27" s="148"/>
      <c r="KC27" s="148"/>
      <c r="KD27" s="148"/>
      <c r="KE27" s="148"/>
      <c r="KF27" s="148"/>
      <c r="KG27" s="148"/>
      <c r="KH27" s="148"/>
      <c r="KI27" s="148"/>
      <c r="KJ27" s="148"/>
      <c r="KK27" s="148"/>
      <c r="KL27" s="148"/>
      <c r="KM27" s="148"/>
      <c r="KN27" s="148"/>
      <c r="KO27" s="148"/>
      <c r="KP27" s="148"/>
      <c r="KQ27" s="148"/>
      <c r="KR27" s="148"/>
      <c r="KS27" s="148"/>
      <c r="KT27" s="148"/>
      <c r="KU27" s="148"/>
      <c r="KV27" s="148"/>
      <c r="KW27" s="148"/>
      <c r="KX27" s="148"/>
      <c r="KY27" s="148"/>
      <c r="KZ27" s="148"/>
      <c r="LA27" s="148"/>
      <c r="LB27" s="148"/>
      <c r="LC27" s="148"/>
      <c r="LD27" s="148"/>
      <c r="LE27" s="148"/>
      <c r="LF27" s="148"/>
      <c r="LG27" s="148"/>
      <c r="LH27" s="148"/>
      <c r="LI27" s="148"/>
      <c r="LJ27" s="148"/>
      <c r="LK27" s="148"/>
      <c r="LL27" s="148"/>
      <c r="LM27" s="148"/>
      <c r="LN27" s="148"/>
      <c r="LO27" s="148"/>
      <c r="LP27" s="148"/>
      <c r="LQ27" s="148"/>
      <c r="LR27" s="148"/>
      <c r="LS27" s="148"/>
      <c r="LT27" s="148"/>
      <c r="LU27" s="148"/>
      <c r="LV27" s="148"/>
      <c r="LW27" s="148"/>
      <c r="LX27" s="148"/>
      <c r="LY27" s="148"/>
      <c r="LZ27" s="148"/>
      <c r="MA27" s="148"/>
      <c r="MB27" s="148"/>
      <c r="MC27" s="148"/>
      <c r="MD27" s="148"/>
      <c r="ME27" s="148"/>
      <c r="MF27" s="148"/>
      <c r="MG27" s="148"/>
      <c r="MH27" s="148"/>
      <c r="MI27" s="148"/>
      <c r="MJ27" s="148"/>
      <c r="MK27" s="148"/>
      <c r="ML27" s="148"/>
      <c r="MM27" s="148"/>
      <c r="MN27" s="148"/>
      <c r="MO27" s="148"/>
      <c r="MP27" s="148"/>
      <c r="MQ27" s="148"/>
      <c r="MR27" s="148"/>
      <c r="MS27" s="148"/>
      <c r="MT27" s="148"/>
      <c r="MU27" s="148"/>
      <c r="MV27" s="148"/>
      <c r="MW27" s="148"/>
      <c r="MX27" s="148"/>
      <c r="MY27" s="148"/>
      <c r="MZ27" s="148"/>
      <c r="NA27" s="148"/>
      <c r="NB27" s="148"/>
      <c r="NC27" s="148"/>
      <c r="ND27" s="148"/>
      <c r="NE27" s="148"/>
      <c r="NF27" s="148"/>
      <c r="NG27" s="148"/>
      <c r="NH27" s="148"/>
      <c r="NI27" s="148"/>
      <c r="NJ27" s="148"/>
      <c r="NK27" s="148"/>
      <c r="NL27" s="148"/>
      <c r="NM27" s="148"/>
      <c r="NN27" s="148"/>
      <c r="NO27" s="148"/>
      <c r="NP27" s="148"/>
      <c r="NQ27" s="148"/>
      <c r="NR27" s="148"/>
      <c r="NS27" s="148"/>
      <c r="NT27" s="148"/>
      <c r="NU27" s="148"/>
      <c r="NV27" s="148"/>
      <c r="NW27" s="148"/>
      <c r="NX27" s="148"/>
      <c r="NY27" s="148"/>
      <c r="NZ27" s="148"/>
      <c r="OA27" s="148"/>
      <c r="OB27" s="148"/>
      <c r="OC27" s="148"/>
      <c r="OD27" s="148"/>
      <c r="OE27" s="148"/>
      <c r="OF27" s="148"/>
      <c r="OG27" s="148"/>
      <c r="OH27" s="148"/>
      <c r="OI27" s="148"/>
      <c r="OJ27" s="148"/>
      <c r="OK27" s="148"/>
      <c r="OL27" s="148"/>
      <c r="OM27" s="148"/>
      <c r="ON27" s="148"/>
      <c r="OO27" s="148"/>
      <c r="OP27" s="148"/>
      <c r="OQ27" s="148"/>
      <c r="OR27" s="148"/>
      <c r="OS27" s="148"/>
      <c r="OT27" s="148"/>
      <c r="OU27" s="148"/>
      <c r="OV27" s="148"/>
      <c r="OW27" s="148"/>
      <c r="OX27" s="148"/>
      <c r="OY27" s="148"/>
      <c r="OZ27" s="148"/>
      <c r="PA27" s="148"/>
      <c r="PB27" s="148"/>
      <c r="PC27" s="148"/>
      <c r="PD27" s="148"/>
      <c r="PE27" s="148"/>
      <c r="PF27" s="148"/>
      <c r="PG27" s="148"/>
      <c r="PH27" s="148"/>
      <c r="PI27" s="148"/>
      <c r="PJ27" s="148"/>
      <c r="PK27" s="148"/>
      <c r="PL27" s="148"/>
      <c r="PM27" s="148"/>
      <c r="PN27" s="148"/>
      <c r="PO27" s="148"/>
      <c r="PP27" s="148"/>
      <c r="PQ27" s="148"/>
      <c r="PR27" s="148"/>
      <c r="PS27" s="148"/>
      <c r="PT27" s="148"/>
      <c r="PU27" s="148"/>
      <c r="PV27" s="148"/>
      <c r="PW27" s="148"/>
      <c r="PX27" s="148"/>
      <c r="PY27" s="148"/>
      <c r="PZ27" s="148"/>
      <c r="QA27" s="148"/>
      <c r="QB27" s="148"/>
      <c r="QC27" s="148"/>
      <c r="QD27" s="148"/>
      <c r="QE27" s="148"/>
      <c r="QF27" s="148"/>
      <c r="QG27" s="148"/>
      <c r="QH27" s="148"/>
      <c r="QI27" s="148"/>
      <c r="QJ27" s="148"/>
      <c r="QK27" s="148"/>
      <c r="QL27" s="148"/>
      <c r="QM27" s="148"/>
      <c r="QN27" s="148"/>
      <c r="QO27" s="148"/>
      <c r="QP27" s="148"/>
      <c r="QQ27" s="148"/>
      <c r="QR27" s="148"/>
      <c r="QS27" s="148"/>
      <c r="QT27" s="148"/>
      <c r="QU27" s="148"/>
      <c r="QV27" s="148"/>
      <c r="QW27" s="148"/>
      <c r="QX27" s="148"/>
      <c r="QY27" s="148"/>
      <c r="QZ27" s="148"/>
      <c r="RA27" s="148"/>
      <c r="RB27" s="148"/>
      <c r="RC27" s="148"/>
      <c r="RD27" s="148"/>
      <c r="RE27" s="148"/>
      <c r="RF27" s="148"/>
      <c r="RG27" s="148"/>
      <c r="RH27" s="148"/>
      <c r="RI27" s="148"/>
      <c r="RJ27" s="148"/>
      <c r="RK27" s="148"/>
      <c r="RL27" s="148"/>
      <c r="RM27" s="148"/>
      <c r="RN27" s="148"/>
      <c r="RO27" s="148"/>
      <c r="RP27" s="148"/>
      <c r="RQ27" s="148"/>
      <c r="RR27" s="148"/>
      <c r="RS27" s="148"/>
      <c r="RT27" s="148"/>
      <c r="RU27" s="148"/>
      <c r="RV27" s="148"/>
      <c r="RW27" s="148"/>
      <c r="RX27" s="148"/>
      <c r="RY27" s="148"/>
      <c r="RZ27" s="148"/>
      <c r="SA27" s="148"/>
      <c r="SB27" s="148"/>
      <c r="SC27" s="148"/>
      <c r="SD27" s="148"/>
      <c r="SE27" s="148"/>
      <c r="SF27" s="148"/>
      <c r="SG27" s="148"/>
      <c r="SH27" s="148"/>
      <c r="SI27" s="148"/>
      <c r="SJ27" s="148"/>
      <c r="SK27" s="148"/>
      <c r="SL27" s="148"/>
      <c r="SM27" s="148"/>
      <c r="SN27" s="148"/>
      <c r="SO27" s="148"/>
      <c r="SP27" s="148"/>
      <c r="SQ27" s="148"/>
      <c r="SR27" s="148"/>
      <c r="SS27" s="148"/>
      <c r="ST27" s="148"/>
      <c r="SU27" s="148"/>
      <c r="SV27" s="148"/>
      <c r="SW27" s="148"/>
      <c r="SX27" s="148"/>
      <c r="SY27" s="148"/>
      <c r="SZ27" s="148"/>
      <c r="TA27" s="148"/>
      <c r="TB27" s="148"/>
      <c r="TC27" s="148"/>
      <c r="TD27" s="148"/>
      <c r="TE27" s="148"/>
      <c r="TF27" s="148"/>
      <c r="TG27" s="148"/>
      <c r="TH27" s="148"/>
      <c r="TI27" s="148"/>
      <c r="TJ27" s="148"/>
      <c r="TK27" s="148"/>
      <c r="TL27" s="148"/>
      <c r="TM27" s="148"/>
      <c r="TN27" s="148"/>
      <c r="TO27" s="148"/>
      <c r="TP27" s="148"/>
      <c r="TQ27" s="148"/>
      <c r="TR27" s="148"/>
      <c r="TS27" s="148"/>
      <c r="TT27" s="148"/>
      <c r="TU27" s="148"/>
      <c r="TV27" s="148"/>
      <c r="TW27" s="148"/>
      <c r="TX27" s="148"/>
      <c r="TY27" s="148"/>
      <c r="TZ27" s="148"/>
      <c r="UA27" s="148"/>
      <c r="UB27" s="148"/>
      <c r="UC27" s="148"/>
      <c r="UD27" s="148"/>
      <c r="UE27" s="148"/>
      <c r="UF27" s="148"/>
      <c r="UG27" s="148"/>
      <c r="UH27" s="148"/>
      <c r="UI27" s="148"/>
      <c r="UJ27" s="148"/>
      <c r="UK27" s="148"/>
      <c r="UL27" s="148"/>
      <c r="UM27" s="148"/>
      <c r="UN27" s="148"/>
      <c r="UO27" s="148"/>
      <c r="UP27" s="148"/>
      <c r="UQ27" s="148"/>
      <c r="UR27" s="148"/>
      <c r="US27" s="148"/>
      <c r="UT27" s="148"/>
      <c r="UU27" s="148"/>
      <c r="UV27" s="148"/>
      <c r="UW27" s="148"/>
      <c r="UX27" s="148"/>
      <c r="UY27" s="148"/>
      <c r="UZ27" s="148"/>
      <c r="VA27" s="148"/>
      <c r="VB27" s="148"/>
      <c r="VC27" s="148"/>
      <c r="VD27" s="148"/>
      <c r="VE27" s="148"/>
      <c r="VF27" s="148"/>
      <c r="VG27" s="148"/>
      <c r="VH27" s="148"/>
      <c r="VI27" s="148"/>
      <c r="VJ27" s="148"/>
      <c r="VK27" s="148"/>
      <c r="VL27" s="148"/>
      <c r="VM27" s="148"/>
      <c r="VN27" s="148"/>
      <c r="VO27" s="148"/>
      <c r="VP27" s="148"/>
      <c r="VQ27" s="148"/>
      <c r="VR27" s="148"/>
      <c r="VS27" s="148"/>
      <c r="VT27" s="148"/>
      <c r="VU27" s="148"/>
      <c r="VV27" s="148"/>
      <c r="VW27" s="148"/>
      <c r="VX27" s="148"/>
      <c r="VY27" s="148"/>
      <c r="VZ27" s="148"/>
      <c r="WA27" s="148"/>
      <c r="WB27" s="148"/>
      <c r="WC27" s="148"/>
      <c r="WD27" s="148"/>
      <c r="WE27" s="148"/>
      <c r="WF27" s="148"/>
      <c r="WG27" s="148"/>
      <c r="WH27" s="148"/>
      <c r="WI27" s="148"/>
      <c r="WJ27" s="148"/>
      <c r="WK27" s="148"/>
      <c r="WL27" s="148"/>
      <c r="WM27" s="148"/>
      <c r="WN27" s="148"/>
      <c r="WO27" s="148"/>
      <c r="WP27" s="148"/>
      <c r="WQ27" s="148"/>
      <c r="WR27" s="148"/>
      <c r="WS27" s="148"/>
      <c r="WT27" s="148"/>
      <c r="WU27" s="148"/>
      <c r="WV27" s="148"/>
      <c r="WW27" s="148"/>
      <c r="WX27" s="148"/>
      <c r="WY27" s="148"/>
      <c r="WZ27" s="148"/>
      <c r="XA27" s="148"/>
      <c r="XB27" s="148"/>
      <c r="XC27" s="148"/>
      <c r="XD27" s="148"/>
      <c r="XE27" s="148"/>
      <c r="XF27" s="148"/>
      <c r="XG27" s="148"/>
      <c r="XH27" s="148"/>
      <c r="XI27" s="148"/>
      <c r="XJ27" s="148"/>
      <c r="XK27" s="148"/>
      <c r="XL27" s="148"/>
      <c r="XM27" s="148"/>
      <c r="XN27" s="148"/>
      <c r="XO27" s="148"/>
      <c r="XP27" s="148"/>
      <c r="XQ27" s="148"/>
      <c r="XR27" s="148"/>
      <c r="XS27" s="148"/>
      <c r="XT27" s="148"/>
      <c r="XU27" s="148"/>
      <c r="XV27" s="148"/>
      <c r="XW27" s="148"/>
      <c r="XX27" s="148"/>
      <c r="XY27" s="148"/>
      <c r="XZ27" s="148"/>
      <c r="YA27" s="148"/>
      <c r="YB27" s="148"/>
      <c r="YC27" s="148"/>
      <c r="YD27" s="148"/>
      <c r="YE27" s="148"/>
      <c r="YF27" s="148"/>
      <c r="YG27" s="148"/>
      <c r="YH27" s="148"/>
      <c r="YI27" s="148"/>
      <c r="YJ27" s="148"/>
      <c r="YK27" s="148"/>
      <c r="YL27" s="148"/>
      <c r="YM27" s="148"/>
      <c r="YN27" s="148"/>
      <c r="YO27" s="148"/>
      <c r="YP27" s="148"/>
      <c r="YQ27" s="148"/>
      <c r="YR27" s="148"/>
      <c r="YS27" s="148"/>
      <c r="YT27" s="148"/>
      <c r="YU27" s="148"/>
      <c r="YV27" s="148"/>
      <c r="YW27" s="148"/>
      <c r="YX27" s="148"/>
      <c r="YY27" s="148"/>
      <c r="YZ27" s="148"/>
      <c r="ZA27" s="148"/>
      <c r="ZB27" s="148"/>
      <c r="ZC27" s="148"/>
      <c r="ZD27" s="148"/>
      <c r="ZE27" s="148"/>
      <c r="ZF27" s="148"/>
      <c r="ZG27" s="148"/>
      <c r="ZH27" s="148"/>
      <c r="ZI27" s="148"/>
      <c r="ZJ27" s="148"/>
      <c r="ZK27" s="148"/>
      <c r="ZL27" s="148"/>
      <c r="ZM27" s="148"/>
      <c r="ZN27" s="148"/>
      <c r="ZO27" s="148"/>
      <c r="ZP27" s="148"/>
      <c r="ZQ27" s="148"/>
      <c r="ZR27" s="148"/>
      <c r="ZS27" s="148"/>
      <c r="ZT27" s="148"/>
      <c r="ZU27" s="148"/>
      <c r="ZV27" s="148"/>
      <c r="ZW27" s="148"/>
      <c r="ZX27" s="148"/>
      <c r="ZY27" s="148"/>
      <c r="ZZ27" s="148"/>
      <c r="AAA27" s="148"/>
      <c r="AAB27" s="148"/>
      <c r="AAC27" s="148"/>
      <c r="AAD27" s="148"/>
      <c r="AAE27" s="148"/>
      <c r="AAF27" s="148"/>
      <c r="AAG27" s="148"/>
      <c r="AAH27" s="148"/>
      <c r="AAI27" s="148"/>
      <c r="AAJ27" s="148"/>
      <c r="AAK27" s="148"/>
      <c r="AAL27" s="148"/>
      <c r="AAM27" s="148"/>
      <c r="AAN27" s="148"/>
      <c r="AAO27" s="148"/>
      <c r="AAP27" s="148"/>
      <c r="AAQ27" s="148"/>
      <c r="AAR27" s="148"/>
      <c r="AAS27" s="148"/>
      <c r="AAT27" s="148"/>
      <c r="AAU27" s="148"/>
      <c r="AAV27" s="148"/>
      <c r="AAW27" s="148"/>
      <c r="AAX27" s="148"/>
      <c r="AAY27" s="148"/>
      <c r="AAZ27" s="148"/>
      <c r="ABA27" s="148"/>
      <c r="ABB27" s="148"/>
      <c r="ABC27" s="148"/>
      <c r="ABD27" s="148"/>
      <c r="ABE27" s="148"/>
      <c r="ABF27" s="148"/>
      <c r="ABG27" s="148"/>
      <c r="ABH27" s="148"/>
      <c r="ABI27" s="148"/>
      <c r="ABJ27" s="148"/>
      <c r="ABK27" s="148"/>
      <c r="ABL27" s="148"/>
      <c r="ABM27" s="148"/>
      <c r="ABN27" s="148"/>
      <c r="ABO27" s="148"/>
      <c r="ABP27" s="148"/>
      <c r="ABQ27" s="148"/>
      <c r="ABR27" s="148"/>
      <c r="ABS27" s="148"/>
      <c r="ABT27" s="148"/>
      <c r="ABU27" s="148"/>
      <c r="ABV27" s="148"/>
      <c r="ABW27" s="148"/>
      <c r="ABX27" s="148"/>
      <c r="ABY27" s="148"/>
      <c r="ABZ27" s="148"/>
      <c r="ACA27" s="148"/>
      <c r="ACB27" s="148"/>
      <c r="ACC27" s="148"/>
      <c r="ACD27" s="148"/>
      <c r="ACE27" s="148"/>
      <c r="ACF27" s="148"/>
      <c r="ACG27" s="148"/>
      <c r="ACH27" s="148"/>
      <c r="ACI27" s="148"/>
      <c r="ACJ27" s="148"/>
      <c r="ACK27" s="148"/>
      <c r="ACL27" s="148"/>
      <c r="ACM27" s="148"/>
      <c r="ACN27" s="148"/>
      <c r="ACO27" s="148"/>
      <c r="ACP27" s="148"/>
      <c r="ACQ27" s="148"/>
      <c r="ACR27" s="148"/>
      <c r="ACS27" s="148"/>
      <c r="ACT27" s="148"/>
      <c r="ACU27" s="148"/>
      <c r="ACV27" s="148"/>
      <c r="ACW27" s="148"/>
      <c r="ACX27" s="148"/>
      <c r="ACY27" s="148"/>
      <c r="ACZ27" s="148"/>
      <c r="ADA27" s="148"/>
      <c r="ADB27" s="148"/>
      <c r="ADC27" s="148"/>
      <c r="ADD27" s="148"/>
      <c r="ADE27" s="148"/>
      <c r="ADF27" s="148"/>
      <c r="ADG27" s="148"/>
      <c r="ADH27" s="148"/>
      <c r="ADI27" s="148"/>
      <c r="ADJ27" s="148"/>
      <c r="ADK27" s="148"/>
      <c r="ADL27" s="148"/>
      <c r="ADM27" s="148"/>
      <c r="ADN27" s="148"/>
      <c r="ADO27" s="148"/>
      <c r="ADP27" s="148"/>
      <c r="ADQ27" s="148"/>
      <c r="ADR27" s="148"/>
      <c r="ADS27" s="148"/>
      <c r="ADT27" s="148"/>
      <c r="ADU27" s="148"/>
      <c r="ADV27" s="148"/>
      <c r="ADW27" s="148"/>
      <c r="ADX27" s="148"/>
      <c r="ADY27" s="148"/>
      <c r="ADZ27" s="148"/>
      <c r="AEA27" s="148"/>
      <c r="AEB27" s="148"/>
      <c r="AEC27" s="148"/>
      <c r="AED27" s="148"/>
      <c r="AEE27" s="148"/>
      <c r="AEF27" s="148"/>
      <c r="AEG27" s="148"/>
      <c r="AEH27" s="148"/>
      <c r="AEI27" s="148"/>
      <c r="AEJ27" s="148"/>
      <c r="AEK27" s="148"/>
      <c r="AEL27" s="148"/>
      <c r="AEM27" s="148"/>
      <c r="AEN27" s="148"/>
      <c r="AEO27" s="148"/>
      <c r="AEP27" s="148"/>
      <c r="AEQ27" s="148"/>
      <c r="AER27" s="148"/>
      <c r="AES27" s="148"/>
      <c r="AET27" s="148"/>
      <c r="AEU27" s="148"/>
      <c r="AEV27" s="148"/>
      <c r="AEW27" s="148"/>
      <c r="AEX27" s="148"/>
      <c r="AEY27" s="148"/>
      <c r="AEZ27" s="148"/>
      <c r="AFA27" s="148"/>
      <c r="AFB27" s="148"/>
      <c r="AFC27" s="148"/>
      <c r="AFD27" s="148"/>
      <c r="AFE27" s="148"/>
      <c r="AFF27" s="148"/>
      <c r="AFG27" s="148"/>
      <c r="AFH27" s="148"/>
      <c r="AFI27" s="148"/>
      <c r="AFJ27" s="148"/>
      <c r="AFK27" s="148"/>
      <c r="AFL27" s="148"/>
      <c r="AFM27" s="148"/>
      <c r="AFN27" s="148"/>
      <c r="AFO27" s="148"/>
      <c r="AFP27" s="148"/>
      <c r="AFQ27" s="148"/>
      <c r="AFR27" s="148"/>
      <c r="AFS27" s="148"/>
      <c r="AFT27" s="148"/>
      <c r="AFU27" s="148"/>
      <c r="AFV27" s="148"/>
      <c r="AFW27" s="148"/>
      <c r="AFX27" s="148"/>
      <c r="AFY27" s="148"/>
      <c r="AFZ27" s="148"/>
      <c r="AGA27" s="148"/>
      <c r="AGB27" s="148"/>
      <c r="AGC27" s="148"/>
      <c r="AGD27" s="148"/>
      <c r="AGE27" s="148"/>
      <c r="AGF27" s="148"/>
      <c r="AGG27" s="148"/>
      <c r="AGH27" s="148"/>
      <c r="AGI27" s="148"/>
      <c r="AGJ27" s="148"/>
      <c r="AGK27" s="148"/>
      <c r="AGL27" s="148"/>
      <c r="AGM27" s="148"/>
      <c r="AGN27" s="148"/>
      <c r="AGO27" s="148"/>
      <c r="AGP27" s="148"/>
      <c r="AGQ27" s="148"/>
      <c r="AGR27" s="148"/>
      <c r="AGS27" s="148"/>
      <c r="AGT27" s="148"/>
      <c r="AGU27" s="148"/>
      <c r="AGV27" s="148"/>
      <c r="AGW27" s="148"/>
      <c r="AGX27" s="148"/>
      <c r="AGY27" s="148"/>
      <c r="AGZ27" s="148"/>
      <c r="AHA27" s="148"/>
      <c r="AHB27" s="148"/>
      <c r="AHC27" s="148"/>
      <c r="AHD27" s="148"/>
      <c r="AHE27" s="148"/>
      <c r="AHF27" s="148"/>
      <c r="AHG27" s="148"/>
      <c r="AHH27" s="148"/>
      <c r="AHI27" s="148"/>
      <c r="AHJ27" s="148"/>
      <c r="AHK27" s="148"/>
      <c r="AHL27" s="148"/>
      <c r="AHM27" s="148"/>
      <c r="AHN27" s="148"/>
      <c r="AHO27" s="148"/>
      <c r="AHP27" s="148"/>
      <c r="AHQ27" s="148"/>
      <c r="AHR27" s="148"/>
      <c r="AHS27" s="148"/>
      <c r="AHT27" s="148"/>
      <c r="AHU27" s="148"/>
      <c r="AHV27" s="148"/>
      <c r="AHW27" s="148"/>
      <c r="AHX27" s="148"/>
      <c r="AHY27" s="148"/>
      <c r="AHZ27" s="148"/>
      <c r="AIA27" s="148"/>
      <c r="AIB27" s="148"/>
      <c r="AIC27" s="148"/>
      <c r="AID27" s="148"/>
      <c r="AIE27" s="148"/>
      <c r="AIF27" s="148"/>
      <c r="AIG27" s="148"/>
      <c r="AIH27" s="148"/>
      <c r="AII27" s="148"/>
      <c r="AIJ27" s="148"/>
      <c r="AIK27" s="148"/>
      <c r="AIL27" s="148"/>
      <c r="AIM27" s="148"/>
      <c r="AIN27" s="148"/>
      <c r="AIO27" s="148"/>
      <c r="AIP27" s="148"/>
      <c r="AIQ27" s="148"/>
      <c r="AIR27" s="148"/>
      <c r="AIS27" s="148"/>
      <c r="AIT27" s="148"/>
      <c r="AIU27" s="148"/>
      <c r="AIV27" s="148"/>
      <c r="AIW27" s="148"/>
      <c r="AIX27" s="148"/>
      <c r="AIY27" s="148"/>
      <c r="AIZ27" s="148"/>
      <c r="AJA27" s="148"/>
      <c r="AJB27" s="148"/>
      <c r="AJC27" s="148"/>
      <c r="AJD27" s="148"/>
      <c r="AJE27" s="148"/>
      <c r="AJF27" s="148"/>
      <c r="AJG27" s="148"/>
      <c r="AJH27" s="148"/>
      <c r="AJI27" s="148"/>
      <c r="AJJ27" s="148"/>
      <c r="AJK27" s="148"/>
      <c r="AJL27" s="148"/>
      <c r="AJM27" s="148"/>
      <c r="AJN27" s="148"/>
      <c r="AJO27" s="148"/>
      <c r="AJP27" s="148"/>
      <c r="AJQ27" s="148"/>
      <c r="AJR27" s="148"/>
      <c r="AJS27" s="148"/>
      <c r="AJT27" s="148"/>
      <c r="AJU27" s="148"/>
      <c r="AJV27" s="148"/>
      <c r="AJW27" s="148"/>
      <c r="AJX27" s="148"/>
      <c r="AJY27" s="148"/>
      <c r="AJZ27" s="148"/>
      <c r="AKA27" s="148"/>
      <c r="AKB27" s="148"/>
      <c r="AKC27" s="148"/>
      <c r="AKD27" s="148"/>
      <c r="AKE27" s="148"/>
      <c r="AKF27" s="148"/>
      <c r="AKG27" s="148"/>
      <c r="AKH27" s="148"/>
      <c r="AKI27" s="148"/>
      <c r="AKJ27" s="148"/>
      <c r="AKK27" s="148"/>
      <c r="AKL27" s="148"/>
      <c r="AKM27" s="148"/>
      <c r="AKN27" s="148"/>
      <c r="AKO27" s="148"/>
      <c r="AKP27" s="148"/>
      <c r="AKQ27" s="148"/>
      <c r="AKR27" s="148"/>
      <c r="AKS27" s="148"/>
      <c r="AKT27" s="148"/>
      <c r="AKU27" s="148"/>
      <c r="AKV27" s="148"/>
      <c r="AKW27" s="148"/>
      <c r="AKX27" s="148"/>
      <c r="AKY27" s="148"/>
      <c r="AKZ27" s="148"/>
      <c r="ALA27" s="148"/>
      <c r="ALB27" s="148"/>
      <c r="ALC27" s="148"/>
      <c r="ALD27" s="148"/>
      <c r="ALE27" s="148"/>
      <c r="ALF27" s="148"/>
      <c r="ALG27" s="148"/>
      <c r="ALH27" s="148"/>
      <c r="ALI27" s="148"/>
      <c r="ALJ27" s="148"/>
      <c r="ALK27" s="148"/>
      <c r="ALL27" s="148"/>
      <c r="ALM27" s="148"/>
      <c r="ALN27" s="148"/>
      <c r="ALO27" s="148"/>
      <c r="ALP27" s="148"/>
      <c r="ALQ27" s="148"/>
      <c r="ALR27" s="148"/>
      <c r="ALS27" s="148"/>
      <c r="ALT27" s="148"/>
      <c r="ALU27" s="148"/>
      <c r="ALV27" s="148"/>
      <c r="ALW27" s="148"/>
      <c r="ALX27" s="148"/>
      <c r="ALY27" s="148"/>
      <c r="ALZ27" s="148"/>
      <c r="AMA27" s="148"/>
      <c r="AMB27" s="148"/>
      <c r="AMC27" s="148"/>
      <c r="AMD27" s="148"/>
      <c r="AME27" s="148"/>
      <c r="AMF27" s="148"/>
      <c r="AMG27" s="148"/>
      <c r="AMH27" s="148"/>
      <c r="AMI27" s="148"/>
      <c r="AMJ27" s="148"/>
      <c r="AMK27" s="148"/>
    </row>
    <row r="28" spans="1:1025" s="142" customFormat="1">
      <c r="A28" s="148" t="str">
        <f t="shared" si="0"/>
        <v>LOAN.CA_RETURN</v>
      </c>
      <c r="B28" s="154">
        <f t="shared" si="3"/>
        <v>110024</v>
      </c>
      <c r="C28" s="154">
        <v>0</v>
      </c>
      <c r="D28" s="154">
        <v>1</v>
      </c>
      <c r="E28" s="155">
        <f t="shared" si="4"/>
        <v>100000</v>
      </c>
      <c r="F28" s="155">
        <v>10000</v>
      </c>
      <c r="G28" s="155" t="s">
        <v>34</v>
      </c>
      <c r="H28" s="155">
        <v>100000</v>
      </c>
      <c r="I28" s="157" t="s">
        <v>505</v>
      </c>
      <c r="J28" s="155">
        <f>VLOOKUP(I28,T_FSM_TYPE!$A:$B,2,0)</f>
        <v>110000</v>
      </c>
      <c r="K28" s="142" t="s">
        <v>614</v>
      </c>
      <c r="L28" s="160"/>
      <c r="M28" s="133" t="str">
        <f t="shared" si="2"/>
        <v>INSERT INTO T_FSM_ACTION VALUES(110024, 0, 1, 100000, 10000, GETDATE(), 100000, 110000, 'CA_RETURN', '' )</v>
      </c>
      <c r="N28" s="148"/>
      <c r="O28" s="148"/>
      <c r="P28" s="148"/>
      <c r="Q28" s="148"/>
      <c r="R28" s="148"/>
      <c r="S28" s="148"/>
      <c r="T28" s="148"/>
      <c r="U28" s="148"/>
      <c r="V28" s="148"/>
      <c r="W28" s="148"/>
      <c r="X28" s="148"/>
      <c r="Y28" s="148"/>
      <c r="Z28" s="148"/>
      <c r="AA28" s="148"/>
      <c r="AB28" s="148"/>
      <c r="AC28" s="148"/>
      <c r="AD28" s="148"/>
      <c r="AE28" s="148"/>
      <c r="AF28" s="148"/>
      <c r="AG28" s="148"/>
      <c r="AH28" s="148"/>
      <c r="AI28" s="148"/>
      <c r="AJ28" s="148"/>
      <c r="AK28" s="148"/>
      <c r="AL28" s="148"/>
      <c r="AM28" s="148"/>
      <c r="AN28" s="148"/>
      <c r="AO28" s="148"/>
      <c r="AP28" s="148"/>
      <c r="AQ28" s="148"/>
      <c r="AR28" s="148"/>
      <c r="AS28" s="148"/>
      <c r="AT28" s="148"/>
      <c r="AU28" s="148"/>
      <c r="AV28" s="148"/>
      <c r="AW28" s="148"/>
      <c r="AX28" s="148"/>
      <c r="AY28" s="148"/>
      <c r="AZ28" s="148"/>
      <c r="BA28" s="148"/>
      <c r="BB28" s="148"/>
      <c r="BC28" s="148"/>
      <c r="BD28" s="148"/>
      <c r="BE28" s="148"/>
      <c r="BF28" s="148"/>
      <c r="BG28" s="148"/>
      <c r="BH28" s="148"/>
      <c r="BI28" s="148"/>
      <c r="BJ28" s="148"/>
      <c r="BK28" s="148"/>
      <c r="BL28" s="148"/>
      <c r="BM28" s="148"/>
      <c r="BN28" s="148"/>
      <c r="BO28" s="148"/>
      <c r="BP28" s="148"/>
      <c r="BQ28" s="148"/>
      <c r="BR28" s="148"/>
      <c r="BS28" s="148"/>
      <c r="BT28" s="148"/>
      <c r="BU28" s="148"/>
      <c r="BV28" s="148"/>
      <c r="BW28" s="148"/>
      <c r="BX28" s="148"/>
      <c r="BY28" s="148"/>
      <c r="BZ28" s="148"/>
      <c r="CA28" s="148"/>
      <c r="CB28" s="148"/>
      <c r="CC28" s="148"/>
      <c r="CD28" s="148"/>
      <c r="CE28" s="148"/>
      <c r="CF28" s="148"/>
      <c r="CG28" s="148"/>
      <c r="CH28" s="148"/>
      <c r="CI28" s="148"/>
      <c r="CJ28" s="148"/>
      <c r="CK28" s="148"/>
      <c r="CL28" s="148"/>
      <c r="CM28" s="148"/>
      <c r="CN28" s="148"/>
      <c r="CO28" s="148"/>
      <c r="CP28" s="148"/>
      <c r="CQ28" s="148"/>
      <c r="CR28" s="148"/>
      <c r="CS28" s="148"/>
      <c r="CT28" s="148"/>
      <c r="CU28" s="148"/>
      <c r="CV28" s="148"/>
      <c r="CW28" s="148"/>
      <c r="CX28" s="148"/>
      <c r="CY28" s="148"/>
      <c r="CZ28" s="148"/>
      <c r="DA28" s="148"/>
      <c r="DB28" s="148"/>
      <c r="DC28" s="148"/>
      <c r="DD28" s="148"/>
      <c r="DE28" s="148"/>
      <c r="DF28" s="148"/>
      <c r="DG28" s="148"/>
      <c r="DH28" s="148"/>
      <c r="DI28" s="148"/>
      <c r="DJ28" s="148"/>
      <c r="DK28" s="148"/>
      <c r="DL28" s="148"/>
      <c r="DM28" s="148"/>
      <c r="DN28" s="148"/>
      <c r="DO28" s="148"/>
      <c r="DP28" s="148"/>
      <c r="DQ28" s="148"/>
      <c r="DR28" s="148"/>
      <c r="DS28" s="148"/>
      <c r="DT28" s="148"/>
      <c r="DU28" s="148"/>
      <c r="DV28" s="148"/>
      <c r="DW28" s="148"/>
      <c r="DX28" s="148"/>
      <c r="DY28" s="148"/>
      <c r="DZ28" s="148"/>
      <c r="EA28" s="148"/>
      <c r="EB28" s="148"/>
      <c r="EC28" s="148"/>
      <c r="ED28" s="148"/>
      <c r="EE28" s="148"/>
      <c r="EF28" s="148"/>
      <c r="EG28" s="148"/>
      <c r="EH28" s="148"/>
      <c r="EI28" s="148"/>
      <c r="EJ28" s="148"/>
      <c r="EK28" s="148"/>
      <c r="EL28" s="148"/>
      <c r="EM28" s="148"/>
      <c r="EN28" s="148"/>
      <c r="EO28" s="148"/>
      <c r="EP28" s="148"/>
      <c r="EQ28" s="148"/>
      <c r="ER28" s="148"/>
      <c r="ES28" s="148"/>
      <c r="ET28" s="148"/>
      <c r="EU28" s="148"/>
      <c r="EV28" s="148"/>
      <c r="EW28" s="148"/>
      <c r="EX28" s="148"/>
      <c r="EY28" s="148"/>
      <c r="EZ28" s="148"/>
      <c r="FA28" s="148"/>
      <c r="FB28" s="148"/>
      <c r="FC28" s="148"/>
      <c r="FD28" s="148"/>
      <c r="FE28" s="148"/>
      <c r="FF28" s="148"/>
      <c r="FG28" s="148"/>
      <c r="FH28" s="148"/>
      <c r="FI28" s="148"/>
      <c r="FJ28" s="148"/>
      <c r="FK28" s="148"/>
      <c r="FL28" s="148"/>
      <c r="FM28" s="148"/>
      <c r="FN28" s="148"/>
      <c r="FO28" s="148"/>
      <c r="FP28" s="148"/>
      <c r="FQ28" s="148"/>
      <c r="FR28" s="148"/>
      <c r="FS28" s="148"/>
      <c r="FT28" s="148"/>
      <c r="FU28" s="148"/>
      <c r="FV28" s="148"/>
      <c r="FW28" s="148"/>
      <c r="FX28" s="148"/>
      <c r="FY28" s="148"/>
      <c r="FZ28" s="148"/>
      <c r="GA28" s="148"/>
      <c r="GB28" s="148"/>
      <c r="GC28" s="148"/>
      <c r="GD28" s="148"/>
      <c r="GE28" s="148"/>
      <c r="GF28" s="148"/>
      <c r="GG28" s="148"/>
      <c r="GH28" s="148"/>
      <c r="GI28" s="148"/>
      <c r="GJ28" s="148"/>
      <c r="GK28" s="148"/>
      <c r="GL28" s="148"/>
      <c r="GM28" s="148"/>
      <c r="GN28" s="148"/>
      <c r="GO28" s="148"/>
      <c r="GP28" s="148"/>
      <c r="GQ28" s="148"/>
      <c r="GR28" s="148"/>
      <c r="GS28" s="148"/>
      <c r="GT28" s="148"/>
      <c r="GU28" s="148"/>
      <c r="GV28" s="148"/>
      <c r="GW28" s="148"/>
      <c r="GX28" s="148"/>
      <c r="GY28" s="148"/>
      <c r="GZ28" s="148"/>
      <c r="HA28" s="148"/>
      <c r="HB28" s="148"/>
      <c r="HC28" s="148"/>
      <c r="HD28" s="148"/>
      <c r="HE28" s="148"/>
      <c r="HF28" s="148"/>
      <c r="HG28" s="148"/>
      <c r="HH28" s="148"/>
      <c r="HI28" s="148"/>
      <c r="HJ28" s="148"/>
      <c r="HK28" s="148"/>
      <c r="HL28" s="148"/>
      <c r="HM28" s="148"/>
      <c r="HN28" s="148"/>
      <c r="HO28" s="148"/>
      <c r="HP28" s="148"/>
      <c r="HQ28" s="148"/>
      <c r="HR28" s="148"/>
      <c r="HS28" s="148"/>
      <c r="HT28" s="148"/>
      <c r="HU28" s="148"/>
      <c r="HV28" s="148"/>
      <c r="HW28" s="148"/>
      <c r="HX28" s="148"/>
      <c r="HY28" s="148"/>
      <c r="HZ28" s="148"/>
      <c r="IA28" s="148"/>
      <c r="IB28" s="148"/>
      <c r="IC28" s="148"/>
      <c r="ID28" s="148"/>
      <c r="IE28" s="148"/>
      <c r="IF28" s="148"/>
      <c r="IG28" s="148"/>
      <c r="IH28" s="148"/>
      <c r="II28" s="148"/>
      <c r="IJ28" s="148"/>
      <c r="IK28" s="148"/>
      <c r="IL28" s="148"/>
      <c r="IM28" s="148"/>
      <c r="IN28" s="148"/>
      <c r="IO28" s="148"/>
      <c r="IP28" s="148"/>
      <c r="IQ28" s="148"/>
      <c r="IR28" s="148"/>
      <c r="IS28" s="148"/>
      <c r="IT28" s="148"/>
      <c r="IU28" s="148"/>
      <c r="IV28" s="148"/>
      <c r="IW28" s="148"/>
      <c r="IX28" s="148"/>
      <c r="IY28" s="148"/>
      <c r="IZ28" s="148"/>
      <c r="JA28" s="148"/>
      <c r="JB28" s="148"/>
      <c r="JC28" s="148"/>
      <c r="JD28" s="148"/>
      <c r="JE28" s="148"/>
      <c r="JF28" s="148"/>
      <c r="JG28" s="148"/>
      <c r="JH28" s="148"/>
      <c r="JI28" s="148"/>
      <c r="JJ28" s="148"/>
      <c r="JK28" s="148"/>
      <c r="JL28" s="148"/>
      <c r="JM28" s="148"/>
      <c r="JN28" s="148"/>
      <c r="JO28" s="148"/>
      <c r="JP28" s="148"/>
      <c r="JQ28" s="148"/>
      <c r="JR28" s="148"/>
      <c r="JS28" s="148"/>
      <c r="JT28" s="148"/>
      <c r="JU28" s="148"/>
      <c r="JV28" s="148"/>
      <c r="JW28" s="148"/>
      <c r="JX28" s="148"/>
      <c r="JY28" s="148"/>
      <c r="JZ28" s="148"/>
      <c r="KA28" s="148"/>
      <c r="KB28" s="148"/>
      <c r="KC28" s="148"/>
      <c r="KD28" s="148"/>
      <c r="KE28" s="148"/>
      <c r="KF28" s="148"/>
      <c r="KG28" s="148"/>
      <c r="KH28" s="148"/>
      <c r="KI28" s="148"/>
      <c r="KJ28" s="148"/>
      <c r="KK28" s="148"/>
      <c r="KL28" s="148"/>
      <c r="KM28" s="148"/>
      <c r="KN28" s="148"/>
      <c r="KO28" s="148"/>
      <c r="KP28" s="148"/>
      <c r="KQ28" s="148"/>
      <c r="KR28" s="148"/>
      <c r="KS28" s="148"/>
      <c r="KT28" s="148"/>
      <c r="KU28" s="148"/>
      <c r="KV28" s="148"/>
      <c r="KW28" s="148"/>
      <c r="KX28" s="148"/>
      <c r="KY28" s="148"/>
      <c r="KZ28" s="148"/>
      <c r="LA28" s="148"/>
      <c r="LB28" s="148"/>
      <c r="LC28" s="148"/>
      <c r="LD28" s="148"/>
      <c r="LE28" s="148"/>
      <c r="LF28" s="148"/>
      <c r="LG28" s="148"/>
      <c r="LH28" s="148"/>
      <c r="LI28" s="148"/>
      <c r="LJ28" s="148"/>
      <c r="LK28" s="148"/>
      <c r="LL28" s="148"/>
      <c r="LM28" s="148"/>
      <c r="LN28" s="148"/>
      <c r="LO28" s="148"/>
      <c r="LP28" s="148"/>
      <c r="LQ28" s="148"/>
      <c r="LR28" s="148"/>
      <c r="LS28" s="148"/>
      <c r="LT28" s="148"/>
      <c r="LU28" s="148"/>
      <c r="LV28" s="148"/>
      <c r="LW28" s="148"/>
      <c r="LX28" s="148"/>
      <c r="LY28" s="148"/>
      <c r="LZ28" s="148"/>
      <c r="MA28" s="148"/>
      <c r="MB28" s="148"/>
      <c r="MC28" s="148"/>
      <c r="MD28" s="148"/>
      <c r="ME28" s="148"/>
      <c r="MF28" s="148"/>
      <c r="MG28" s="148"/>
      <c r="MH28" s="148"/>
      <c r="MI28" s="148"/>
      <c r="MJ28" s="148"/>
      <c r="MK28" s="148"/>
      <c r="ML28" s="148"/>
      <c r="MM28" s="148"/>
      <c r="MN28" s="148"/>
      <c r="MO28" s="148"/>
      <c r="MP28" s="148"/>
      <c r="MQ28" s="148"/>
      <c r="MR28" s="148"/>
      <c r="MS28" s="148"/>
      <c r="MT28" s="148"/>
      <c r="MU28" s="148"/>
      <c r="MV28" s="148"/>
      <c r="MW28" s="148"/>
      <c r="MX28" s="148"/>
      <c r="MY28" s="148"/>
      <c r="MZ28" s="148"/>
      <c r="NA28" s="148"/>
      <c r="NB28" s="148"/>
      <c r="NC28" s="148"/>
      <c r="ND28" s="148"/>
      <c r="NE28" s="148"/>
      <c r="NF28" s="148"/>
      <c r="NG28" s="148"/>
      <c r="NH28" s="148"/>
      <c r="NI28" s="148"/>
      <c r="NJ28" s="148"/>
      <c r="NK28" s="148"/>
      <c r="NL28" s="148"/>
      <c r="NM28" s="148"/>
      <c r="NN28" s="148"/>
      <c r="NO28" s="148"/>
      <c r="NP28" s="148"/>
      <c r="NQ28" s="148"/>
      <c r="NR28" s="148"/>
      <c r="NS28" s="148"/>
      <c r="NT28" s="148"/>
      <c r="NU28" s="148"/>
      <c r="NV28" s="148"/>
      <c r="NW28" s="148"/>
      <c r="NX28" s="148"/>
      <c r="NY28" s="148"/>
      <c r="NZ28" s="148"/>
      <c r="OA28" s="148"/>
      <c r="OB28" s="148"/>
      <c r="OC28" s="148"/>
      <c r="OD28" s="148"/>
      <c r="OE28" s="148"/>
      <c r="OF28" s="148"/>
      <c r="OG28" s="148"/>
      <c r="OH28" s="148"/>
      <c r="OI28" s="148"/>
      <c r="OJ28" s="148"/>
      <c r="OK28" s="148"/>
      <c r="OL28" s="148"/>
      <c r="OM28" s="148"/>
      <c r="ON28" s="148"/>
      <c r="OO28" s="148"/>
      <c r="OP28" s="148"/>
      <c r="OQ28" s="148"/>
      <c r="OR28" s="148"/>
      <c r="OS28" s="148"/>
      <c r="OT28" s="148"/>
      <c r="OU28" s="148"/>
      <c r="OV28" s="148"/>
      <c r="OW28" s="148"/>
      <c r="OX28" s="148"/>
      <c r="OY28" s="148"/>
      <c r="OZ28" s="148"/>
      <c r="PA28" s="148"/>
      <c r="PB28" s="148"/>
      <c r="PC28" s="148"/>
      <c r="PD28" s="148"/>
      <c r="PE28" s="148"/>
      <c r="PF28" s="148"/>
      <c r="PG28" s="148"/>
      <c r="PH28" s="148"/>
      <c r="PI28" s="148"/>
      <c r="PJ28" s="148"/>
      <c r="PK28" s="148"/>
      <c r="PL28" s="148"/>
      <c r="PM28" s="148"/>
      <c r="PN28" s="148"/>
      <c r="PO28" s="148"/>
      <c r="PP28" s="148"/>
      <c r="PQ28" s="148"/>
      <c r="PR28" s="148"/>
      <c r="PS28" s="148"/>
      <c r="PT28" s="148"/>
      <c r="PU28" s="148"/>
      <c r="PV28" s="148"/>
      <c r="PW28" s="148"/>
      <c r="PX28" s="148"/>
      <c r="PY28" s="148"/>
      <c r="PZ28" s="148"/>
      <c r="QA28" s="148"/>
      <c r="QB28" s="148"/>
      <c r="QC28" s="148"/>
      <c r="QD28" s="148"/>
      <c r="QE28" s="148"/>
      <c r="QF28" s="148"/>
      <c r="QG28" s="148"/>
      <c r="QH28" s="148"/>
      <c r="QI28" s="148"/>
      <c r="QJ28" s="148"/>
      <c r="QK28" s="148"/>
      <c r="QL28" s="148"/>
      <c r="QM28" s="148"/>
      <c r="QN28" s="148"/>
      <c r="QO28" s="148"/>
      <c r="QP28" s="148"/>
      <c r="QQ28" s="148"/>
      <c r="QR28" s="148"/>
      <c r="QS28" s="148"/>
      <c r="QT28" s="148"/>
      <c r="QU28" s="148"/>
      <c r="QV28" s="148"/>
      <c r="QW28" s="148"/>
      <c r="QX28" s="148"/>
      <c r="QY28" s="148"/>
      <c r="QZ28" s="148"/>
      <c r="RA28" s="148"/>
      <c r="RB28" s="148"/>
      <c r="RC28" s="148"/>
      <c r="RD28" s="148"/>
      <c r="RE28" s="148"/>
      <c r="RF28" s="148"/>
      <c r="RG28" s="148"/>
      <c r="RH28" s="148"/>
      <c r="RI28" s="148"/>
      <c r="RJ28" s="148"/>
      <c r="RK28" s="148"/>
      <c r="RL28" s="148"/>
      <c r="RM28" s="148"/>
      <c r="RN28" s="148"/>
      <c r="RO28" s="148"/>
      <c r="RP28" s="148"/>
      <c r="RQ28" s="148"/>
      <c r="RR28" s="148"/>
      <c r="RS28" s="148"/>
      <c r="RT28" s="148"/>
      <c r="RU28" s="148"/>
      <c r="RV28" s="148"/>
      <c r="RW28" s="148"/>
      <c r="RX28" s="148"/>
      <c r="RY28" s="148"/>
      <c r="RZ28" s="148"/>
      <c r="SA28" s="148"/>
      <c r="SB28" s="148"/>
      <c r="SC28" s="148"/>
      <c r="SD28" s="148"/>
      <c r="SE28" s="148"/>
      <c r="SF28" s="148"/>
      <c r="SG28" s="148"/>
      <c r="SH28" s="148"/>
      <c r="SI28" s="148"/>
      <c r="SJ28" s="148"/>
      <c r="SK28" s="148"/>
      <c r="SL28" s="148"/>
      <c r="SM28" s="148"/>
      <c r="SN28" s="148"/>
      <c r="SO28" s="148"/>
      <c r="SP28" s="148"/>
      <c r="SQ28" s="148"/>
      <c r="SR28" s="148"/>
      <c r="SS28" s="148"/>
      <c r="ST28" s="148"/>
      <c r="SU28" s="148"/>
      <c r="SV28" s="148"/>
      <c r="SW28" s="148"/>
      <c r="SX28" s="148"/>
      <c r="SY28" s="148"/>
      <c r="SZ28" s="148"/>
      <c r="TA28" s="148"/>
      <c r="TB28" s="148"/>
      <c r="TC28" s="148"/>
      <c r="TD28" s="148"/>
      <c r="TE28" s="148"/>
      <c r="TF28" s="148"/>
      <c r="TG28" s="148"/>
      <c r="TH28" s="148"/>
      <c r="TI28" s="148"/>
      <c r="TJ28" s="148"/>
      <c r="TK28" s="148"/>
      <c r="TL28" s="148"/>
      <c r="TM28" s="148"/>
      <c r="TN28" s="148"/>
      <c r="TO28" s="148"/>
      <c r="TP28" s="148"/>
      <c r="TQ28" s="148"/>
      <c r="TR28" s="148"/>
      <c r="TS28" s="148"/>
      <c r="TT28" s="148"/>
      <c r="TU28" s="148"/>
      <c r="TV28" s="148"/>
      <c r="TW28" s="148"/>
      <c r="TX28" s="148"/>
      <c r="TY28" s="148"/>
      <c r="TZ28" s="148"/>
      <c r="UA28" s="148"/>
      <c r="UB28" s="148"/>
      <c r="UC28" s="148"/>
      <c r="UD28" s="148"/>
      <c r="UE28" s="148"/>
      <c r="UF28" s="148"/>
      <c r="UG28" s="148"/>
      <c r="UH28" s="148"/>
      <c r="UI28" s="148"/>
      <c r="UJ28" s="148"/>
      <c r="UK28" s="148"/>
      <c r="UL28" s="148"/>
      <c r="UM28" s="148"/>
      <c r="UN28" s="148"/>
      <c r="UO28" s="148"/>
      <c r="UP28" s="148"/>
      <c r="UQ28" s="148"/>
      <c r="UR28" s="148"/>
      <c r="US28" s="148"/>
      <c r="UT28" s="148"/>
      <c r="UU28" s="148"/>
      <c r="UV28" s="148"/>
      <c r="UW28" s="148"/>
      <c r="UX28" s="148"/>
      <c r="UY28" s="148"/>
      <c r="UZ28" s="148"/>
      <c r="VA28" s="148"/>
      <c r="VB28" s="148"/>
      <c r="VC28" s="148"/>
      <c r="VD28" s="148"/>
      <c r="VE28" s="148"/>
      <c r="VF28" s="148"/>
      <c r="VG28" s="148"/>
      <c r="VH28" s="148"/>
      <c r="VI28" s="148"/>
      <c r="VJ28" s="148"/>
      <c r="VK28" s="148"/>
      <c r="VL28" s="148"/>
      <c r="VM28" s="148"/>
      <c r="VN28" s="148"/>
      <c r="VO28" s="148"/>
      <c r="VP28" s="148"/>
      <c r="VQ28" s="148"/>
      <c r="VR28" s="148"/>
      <c r="VS28" s="148"/>
      <c r="VT28" s="148"/>
      <c r="VU28" s="148"/>
      <c r="VV28" s="148"/>
      <c r="VW28" s="148"/>
      <c r="VX28" s="148"/>
      <c r="VY28" s="148"/>
      <c r="VZ28" s="148"/>
      <c r="WA28" s="148"/>
      <c r="WB28" s="148"/>
      <c r="WC28" s="148"/>
      <c r="WD28" s="148"/>
      <c r="WE28" s="148"/>
      <c r="WF28" s="148"/>
      <c r="WG28" s="148"/>
      <c r="WH28" s="148"/>
      <c r="WI28" s="148"/>
      <c r="WJ28" s="148"/>
      <c r="WK28" s="148"/>
      <c r="WL28" s="148"/>
      <c r="WM28" s="148"/>
      <c r="WN28" s="148"/>
      <c r="WO28" s="148"/>
      <c r="WP28" s="148"/>
      <c r="WQ28" s="148"/>
      <c r="WR28" s="148"/>
      <c r="WS28" s="148"/>
      <c r="WT28" s="148"/>
      <c r="WU28" s="148"/>
      <c r="WV28" s="148"/>
      <c r="WW28" s="148"/>
      <c r="WX28" s="148"/>
      <c r="WY28" s="148"/>
      <c r="WZ28" s="148"/>
      <c r="XA28" s="148"/>
      <c r="XB28" s="148"/>
      <c r="XC28" s="148"/>
      <c r="XD28" s="148"/>
      <c r="XE28" s="148"/>
      <c r="XF28" s="148"/>
      <c r="XG28" s="148"/>
      <c r="XH28" s="148"/>
      <c r="XI28" s="148"/>
      <c r="XJ28" s="148"/>
      <c r="XK28" s="148"/>
      <c r="XL28" s="148"/>
      <c r="XM28" s="148"/>
      <c r="XN28" s="148"/>
      <c r="XO28" s="148"/>
      <c r="XP28" s="148"/>
      <c r="XQ28" s="148"/>
      <c r="XR28" s="148"/>
      <c r="XS28" s="148"/>
      <c r="XT28" s="148"/>
      <c r="XU28" s="148"/>
      <c r="XV28" s="148"/>
      <c r="XW28" s="148"/>
      <c r="XX28" s="148"/>
      <c r="XY28" s="148"/>
      <c r="XZ28" s="148"/>
      <c r="YA28" s="148"/>
      <c r="YB28" s="148"/>
      <c r="YC28" s="148"/>
      <c r="YD28" s="148"/>
      <c r="YE28" s="148"/>
      <c r="YF28" s="148"/>
      <c r="YG28" s="148"/>
      <c r="YH28" s="148"/>
      <c r="YI28" s="148"/>
      <c r="YJ28" s="148"/>
      <c r="YK28" s="148"/>
      <c r="YL28" s="148"/>
      <c r="YM28" s="148"/>
      <c r="YN28" s="148"/>
      <c r="YO28" s="148"/>
      <c r="YP28" s="148"/>
      <c r="YQ28" s="148"/>
      <c r="YR28" s="148"/>
      <c r="YS28" s="148"/>
      <c r="YT28" s="148"/>
      <c r="YU28" s="148"/>
      <c r="YV28" s="148"/>
      <c r="YW28" s="148"/>
      <c r="YX28" s="148"/>
      <c r="YY28" s="148"/>
      <c r="YZ28" s="148"/>
      <c r="ZA28" s="148"/>
      <c r="ZB28" s="148"/>
      <c r="ZC28" s="148"/>
      <c r="ZD28" s="148"/>
      <c r="ZE28" s="148"/>
      <c r="ZF28" s="148"/>
      <c r="ZG28" s="148"/>
      <c r="ZH28" s="148"/>
      <c r="ZI28" s="148"/>
      <c r="ZJ28" s="148"/>
      <c r="ZK28" s="148"/>
      <c r="ZL28" s="148"/>
      <c r="ZM28" s="148"/>
      <c r="ZN28" s="148"/>
      <c r="ZO28" s="148"/>
      <c r="ZP28" s="148"/>
      <c r="ZQ28" s="148"/>
      <c r="ZR28" s="148"/>
      <c r="ZS28" s="148"/>
      <c r="ZT28" s="148"/>
      <c r="ZU28" s="148"/>
      <c r="ZV28" s="148"/>
      <c r="ZW28" s="148"/>
      <c r="ZX28" s="148"/>
      <c r="ZY28" s="148"/>
      <c r="ZZ28" s="148"/>
      <c r="AAA28" s="148"/>
      <c r="AAB28" s="148"/>
      <c r="AAC28" s="148"/>
      <c r="AAD28" s="148"/>
      <c r="AAE28" s="148"/>
      <c r="AAF28" s="148"/>
      <c r="AAG28" s="148"/>
      <c r="AAH28" s="148"/>
      <c r="AAI28" s="148"/>
      <c r="AAJ28" s="148"/>
      <c r="AAK28" s="148"/>
      <c r="AAL28" s="148"/>
      <c r="AAM28" s="148"/>
      <c r="AAN28" s="148"/>
      <c r="AAO28" s="148"/>
      <c r="AAP28" s="148"/>
      <c r="AAQ28" s="148"/>
      <c r="AAR28" s="148"/>
      <c r="AAS28" s="148"/>
      <c r="AAT28" s="148"/>
      <c r="AAU28" s="148"/>
      <c r="AAV28" s="148"/>
      <c r="AAW28" s="148"/>
      <c r="AAX28" s="148"/>
      <c r="AAY28" s="148"/>
      <c r="AAZ28" s="148"/>
      <c r="ABA28" s="148"/>
      <c r="ABB28" s="148"/>
      <c r="ABC28" s="148"/>
      <c r="ABD28" s="148"/>
      <c r="ABE28" s="148"/>
      <c r="ABF28" s="148"/>
      <c r="ABG28" s="148"/>
      <c r="ABH28" s="148"/>
      <c r="ABI28" s="148"/>
      <c r="ABJ28" s="148"/>
      <c r="ABK28" s="148"/>
      <c r="ABL28" s="148"/>
      <c r="ABM28" s="148"/>
      <c r="ABN28" s="148"/>
      <c r="ABO28" s="148"/>
      <c r="ABP28" s="148"/>
      <c r="ABQ28" s="148"/>
      <c r="ABR28" s="148"/>
      <c r="ABS28" s="148"/>
      <c r="ABT28" s="148"/>
      <c r="ABU28" s="148"/>
      <c r="ABV28" s="148"/>
      <c r="ABW28" s="148"/>
      <c r="ABX28" s="148"/>
      <c r="ABY28" s="148"/>
      <c r="ABZ28" s="148"/>
      <c r="ACA28" s="148"/>
      <c r="ACB28" s="148"/>
      <c r="ACC28" s="148"/>
      <c r="ACD28" s="148"/>
      <c r="ACE28" s="148"/>
      <c r="ACF28" s="148"/>
      <c r="ACG28" s="148"/>
      <c r="ACH28" s="148"/>
      <c r="ACI28" s="148"/>
      <c r="ACJ28" s="148"/>
      <c r="ACK28" s="148"/>
      <c r="ACL28" s="148"/>
      <c r="ACM28" s="148"/>
      <c r="ACN28" s="148"/>
      <c r="ACO28" s="148"/>
      <c r="ACP28" s="148"/>
      <c r="ACQ28" s="148"/>
      <c r="ACR28" s="148"/>
      <c r="ACS28" s="148"/>
      <c r="ACT28" s="148"/>
      <c r="ACU28" s="148"/>
      <c r="ACV28" s="148"/>
      <c r="ACW28" s="148"/>
      <c r="ACX28" s="148"/>
      <c r="ACY28" s="148"/>
      <c r="ACZ28" s="148"/>
      <c r="ADA28" s="148"/>
      <c r="ADB28" s="148"/>
      <c r="ADC28" s="148"/>
      <c r="ADD28" s="148"/>
      <c r="ADE28" s="148"/>
      <c r="ADF28" s="148"/>
      <c r="ADG28" s="148"/>
      <c r="ADH28" s="148"/>
      <c r="ADI28" s="148"/>
      <c r="ADJ28" s="148"/>
      <c r="ADK28" s="148"/>
      <c r="ADL28" s="148"/>
      <c r="ADM28" s="148"/>
      <c r="ADN28" s="148"/>
      <c r="ADO28" s="148"/>
      <c r="ADP28" s="148"/>
      <c r="ADQ28" s="148"/>
      <c r="ADR28" s="148"/>
      <c r="ADS28" s="148"/>
      <c r="ADT28" s="148"/>
      <c r="ADU28" s="148"/>
      <c r="ADV28" s="148"/>
      <c r="ADW28" s="148"/>
      <c r="ADX28" s="148"/>
      <c r="ADY28" s="148"/>
      <c r="ADZ28" s="148"/>
      <c r="AEA28" s="148"/>
      <c r="AEB28" s="148"/>
      <c r="AEC28" s="148"/>
      <c r="AED28" s="148"/>
      <c r="AEE28" s="148"/>
      <c r="AEF28" s="148"/>
      <c r="AEG28" s="148"/>
      <c r="AEH28" s="148"/>
      <c r="AEI28" s="148"/>
      <c r="AEJ28" s="148"/>
      <c r="AEK28" s="148"/>
      <c r="AEL28" s="148"/>
      <c r="AEM28" s="148"/>
      <c r="AEN28" s="148"/>
      <c r="AEO28" s="148"/>
      <c r="AEP28" s="148"/>
      <c r="AEQ28" s="148"/>
      <c r="AER28" s="148"/>
      <c r="AES28" s="148"/>
      <c r="AET28" s="148"/>
      <c r="AEU28" s="148"/>
      <c r="AEV28" s="148"/>
      <c r="AEW28" s="148"/>
      <c r="AEX28" s="148"/>
      <c r="AEY28" s="148"/>
      <c r="AEZ28" s="148"/>
      <c r="AFA28" s="148"/>
      <c r="AFB28" s="148"/>
      <c r="AFC28" s="148"/>
      <c r="AFD28" s="148"/>
      <c r="AFE28" s="148"/>
      <c r="AFF28" s="148"/>
      <c r="AFG28" s="148"/>
      <c r="AFH28" s="148"/>
      <c r="AFI28" s="148"/>
      <c r="AFJ28" s="148"/>
      <c r="AFK28" s="148"/>
      <c r="AFL28" s="148"/>
      <c r="AFM28" s="148"/>
      <c r="AFN28" s="148"/>
      <c r="AFO28" s="148"/>
      <c r="AFP28" s="148"/>
      <c r="AFQ28" s="148"/>
      <c r="AFR28" s="148"/>
      <c r="AFS28" s="148"/>
      <c r="AFT28" s="148"/>
      <c r="AFU28" s="148"/>
      <c r="AFV28" s="148"/>
      <c r="AFW28" s="148"/>
      <c r="AFX28" s="148"/>
      <c r="AFY28" s="148"/>
      <c r="AFZ28" s="148"/>
      <c r="AGA28" s="148"/>
      <c r="AGB28" s="148"/>
      <c r="AGC28" s="148"/>
      <c r="AGD28" s="148"/>
      <c r="AGE28" s="148"/>
      <c r="AGF28" s="148"/>
      <c r="AGG28" s="148"/>
      <c r="AGH28" s="148"/>
      <c r="AGI28" s="148"/>
      <c r="AGJ28" s="148"/>
      <c r="AGK28" s="148"/>
      <c r="AGL28" s="148"/>
      <c r="AGM28" s="148"/>
      <c r="AGN28" s="148"/>
      <c r="AGO28" s="148"/>
      <c r="AGP28" s="148"/>
      <c r="AGQ28" s="148"/>
      <c r="AGR28" s="148"/>
      <c r="AGS28" s="148"/>
      <c r="AGT28" s="148"/>
      <c r="AGU28" s="148"/>
      <c r="AGV28" s="148"/>
      <c r="AGW28" s="148"/>
      <c r="AGX28" s="148"/>
      <c r="AGY28" s="148"/>
      <c r="AGZ28" s="148"/>
      <c r="AHA28" s="148"/>
      <c r="AHB28" s="148"/>
      <c r="AHC28" s="148"/>
      <c r="AHD28" s="148"/>
      <c r="AHE28" s="148"/>
      <c r="AHF28" s="148"/>
      <c r="AHG28" s="148"/>
      <c r="AHH28" s="148"/>
      <c r="AHI28" s="148"/>
      <c r="AHJ28" s="148"/>
      <c r="AHK28" s="148"/>
      <c r="AHL28" s="148"/>
      <c r="AHM28" s="148"/>
      <c r="AHN28" s="148"/>
      <c r="AHO28" s="148"/>
      <c r="AHP28" s="148"/>
      <c r="AHQ28" s="148"/>
      <c r="AHR28" s="148"/>
      <c r="AHS28" s="148"/>
      <c r="AHT28" s="148"/>
      <c r="AHU28" s="148"/>
      <c r="AHV28" s="148"/>
      <c r="AHW28" s="148"/>
      <c r="AHX28" s="148"/>
      <c r="AHY28" s="148"/>
      <c r="AHZ28" s="148"/>
      <c r="AIA28" s="148"/>
      <c r="AIB28" s="148"/>
      <c r="AIC28" s="148"/>
      <c r="AID28" s="148"/>
      <c r="AIE28" s="148"/>
      <c r="AIF28" s="148"/>
      <c r="AIG28" s="148"/>
      <c r="AIH28" s="148"/>
      <c r="AII28" s="148"/>
      <c r="AIJ28" s="148"/>
      <c r="AIK28" s="148"/>
      <c r="AIL28" s="148"/>
      <c r="AIM28" s="148"/>
      <c r="AIN28" s="148"/>
      <c r="AIO28" s="148"/>
      <c r="AIP28" s="148"/>
      <c r="AIQ28" s="148"/>
      <c r="AIR28" s="148"/>
      <c r="AIS28" s="148"/>
      <c r="AIT28" s="148"/>
      <c r="AIU28" s="148"/>
      <c r="AIV28" s="148"/>
      <c r="AIW28" s="148"/>
      <c r="AIX28" s="148"/>
      <c r="AIY28" s="148"/>
      <c r="AIZ28" s="148"/>
      <c r="AJA28" s="148"/>
      <c r="AJB28" s="148"/>
      <c r="AJC28" s="148"/>
      <c r="AJD28" s="148"/>
      <c r="AJE28" s="148"/>
      <c r="AJF28" s="148"/>
      <c r="AJG28" s="148"/>
      <c r="AJH28" s="148"/>
      <c r="AJI28" s="148"/>
      <c r="AJJ28" s="148"/>
      <c r="AJK28" s="148"/>
      <c r="AJL28" s="148"/>
      <c r="AJM28" s="148"/>
      <c r="AJN28" s="148"/>
      <c r="AJO28" s="148"/>
      <c r="AJP28" s="148"/>
      <c r="AJQ28" s="148"/>
      <c r="AJR28" s="148"/>
      <c r="AJS28" s="148"/>
      <c r="AJT28" s="148"/>
      <c r="AJU28" s="148"/>
      <c r="AJV28" s="148"/>
      <c r="AJW28" s="148"/>
      <c r="AJX28" s="148"/>
      <c r="AJY28" s="148"/>
      <c r="AJZ28" s="148"/>
      <c r="AKA28" s="148"/>
      <c r="AKB28" s="148"/>
      <c r="AKC28" s="148"/>
      <c r="AKD28" s="148"/>
      <c r="AKE28" s="148"/>
      <c r="AKF28" s="148"/>
      <c r="AKG28" s="148"/>
      <c r="AKH28" s="148"/>
      <c r="AKI28" s="148"/>
      <c r="AKJ28" s="148"/>
      <c r="AKK28" s="148"/>
      <c r="AKL28" s="148"/>
      <c r="AKM28" s="148"/>
      <c r="AKN28" s="148"/>
      <c r="AKO28" s="148"/>
      <c r="AKP28" s="148"/>
      <c r="AKQ28" s="148"/>
      <c r="AKR28" s="148"/>
      <c r="AKS28" s="148"/>
      <c r="AKT28" s="148"/>
      <c r="AKU28" s="148"/>
      <c r="AKV28" s="148"/>
      <c r="AKW28" s="148"/>
      <c r="AKX28" s="148"/>
      <c r="AKY28" s="148"/>
      <c r="AKZ28" s="148"/>
      <c r="ALA28" s="148"/>
      <c r="ALB28" s="148"/>
      <c r="ALC28" s="148"/>
      <c r="ALD28" s="148"/>
      <c r="ALE28" s="148"/>
      <c r="ALF28" s="148"/>
      <c r="ALG28" s="148"/>
      <c r="ALH28" s="148"/>
      <c r="ALI28" s="148"/>
      <c r="ALJ28" s="148"/>
      <c r="ALK28" s="148"/>
      <c r="ALL28" s="148"/>
      <c r="ALM28" s="148"/>
      <c r="ALN28" s="148"/>
      <c r="ALO28" s="148"/>
      <c r="ALP28" s="148"/>
      <c r="ALQ28" s="148"/>
      <c r="ALR28" s="148"/>
      <c r="ALS28" s="148"/>
      <c r="ALT28" s="148"/>
      <c r="ALU28" s="148"/>
      <c r="ALV28" s="148"/>
      <c r="ALW28" s="148"/>
      <c r="ALX28" s="148"/>
      <c r="ALY28" s="148"/>
      <c r="ALZ28" s="148"/>
      <c r="AMA28" s="148"/>
      <c r="AMB28" s="148"/>
      <c r="AMC28" s="148"/>
      <c r="AMD28" s="148"/>
      <c r="AME28" s="148"/>
      <c r="AMF28" s="148"/>
      <c r="AMG28" s="148"/>
      <c r="AMH28" s="148"/>
      <c r="AMI28" s="148"/>
      <c r="AMJ28" s="148"/>
      <c r="AMK28" s="148"/>
    </row>
    <row r="29" spans="1:1025" s="142" customFormat="1">
      <c r="A29" s="148" t="str">
        <f t="shared" si="0"/>
        <v>LOAN.CA_SEND_QUERY</v>
      </c>
      <c r="B29" s="154">
        <f t="shared" si="3"/>
        <v>110025</v>
      </c>
      <c r="C29" s="154">
        <v>0</v>
      </c>
      <c r="D29" s="154">
        <v>1</v>
      </c>
      <c r="E29" s="155">
        <f t="shared" si="4"/>
        <v>100000</v>
      </c>
      <c r="F29" s="155">
        <v>10000</v>
      </c>
      <c r="G29" s="155" t="s">
        <v>34</v>
      </c>
      <c r="H29" s="155">
        <v>100000</v>
      </c>
      <c r="I29" s="157" t="s">
        <v>505</v>
      </c>
      <c r="J29" s="155">
        <f>VLOOKUP(I29,T_FSM_TYPE!$A:$B,2,0)</f>
        <v>110000</v>
      </c>
      <c r="K29" s="142" t="s">
        <v>615</v>
      </c>
      <c r="L29" s="160"/>
      <c r="M29" s="133" t="str">
        <f t="shared" si="2"/>
        <v>INSERT INTO T_FSM_ACTION VALUES(110025, 0, 1, 100000, 10000, GETDATE(), 100000, 110000, 'CA_SEND_QUERY', '' )</v>
      </c>
      <c r="N29" s="148"/>
      <c r="O29" s="148"/>
      <c r="P29" s="148"/>
      <c r="Q29" s="148"/>
      <c r="R29" s="148"/>
      <c r="S29" s="148"/>
      <c r="T29" s="148"/>
      <c r="U29" s="148"/>
      <c r="V29" s="148"/>
      <c r="W29" s="148"/>
      <c r="X29" s="148"/>
      <c r="Y29" s="148"/>
      <c r="Z29" s="148"/>
      <c r="AA29" s="148"/>
      <c r="AB29" s="148"/>
      <c r="AC29" s="148"/>
      <c r="AD29" s="148"/>
      <c r="AE29" s="148"/>
      <c r="AF29" s="148"/>
      <c r="AG29" s="148"/>
      <c r="AH29" s="148"/>
      <c r="AI29" s="148"/>
      <c r="AJ29" s="148"/>
      <c r="AK29" s="148"/>
      <c r="AL29" s="148"/>
      <c r="AM29" s="148"/>
      <c r="AN29" s="148"/>
      <c r="AO29" s="148"/>
      <c r="AP29" s="148"/>
      <c r="AQ29" s="148"/>
      <c r="AR29" s="148"/>
      <c r="AS29" s="148"/>
      <c r="AT29" s="148"/>
      <c r="AU29" s="148"/>
      <c r="AV29" s="148"/>
      <c r="AW29" s="148"/>
      <c r="AX29" s="148"/>
      <c r="AY29" s="148"/>
      <c r="AZ29" s="148"/>
      <c r="BA29" s="148"/>
      <c r="BB29" s="148"/>
      <c r="BC29" s="148"/>
      <c r="BD29" s="148"/>
      <c r="BE29" s="148"/>
      <c r="BF29" s="148"/>
      <c r="BG29" s="148"/>
      <c r="BH29" s="148"/>
      <c r="BI29" s="148"/>
      <c r="BJ29" s="148"/>
      <c r="BK29" s="148"/>
      <c r="BL29" s="148"/>
      <c r="BM29" s="148"/>
      <c r="BN29" s="148"/>
      <c r="BO29" s="148"/>
      <c r="BP29" s="148"/>
      <c r="BQ29" s="148"/>
      <c r="BR29" s="148"/>
      <c r="BS29" s="148"/>
      <c r="BT29" s="148"/>
      <c r="BU29" s="148"/>
      <c r="BV29" s="148"/>
      <c r="BW29" s="148"/>
      <c r="BX29" s="148"/>
      <c r="BY29" s="148"/>
      <c r="BZ29" s="148"/>
      <c r="CA29" s="148"/>
      <c r="CB29" s="148"/>
      <c r="CC29" s="148"/>
      <c r="CD29" s="148"/>
      <c r="CE29" s="148"/>
      <c r="CF29" s="148"/>
      <c r="CG29" s="148"/>
      <c r="CH29" s="148"/>
      <c r="CI29" s="148"/>
      <c r="CJ29" s="148"/>
      <c r="CK29" s="148"/>
      <c r="CL29" s="148"/>
      <c r="CM29" s="148"/>
      <c r="CN29" s="148"/>
      <c r="CO29" s="148"/>
      <c r="CP29" s="148"/>
      <c r="CQ29" s="148"/>
      <c r="CR29" s="148"/>
      <c r="CS29" s="148"/>
      <c r="CT29" s="148"/>
      <c r="CU29" s="148"/>
      <c r="CV29" s="148"/>
      <c r="CW29" s="148"/>
      <c r="CX29" s="148"/>
      <c r="CY29" s="148"/>
      <c r="CZ29" s="148"/>
      <c r="DA29" s="148"/>
      <c r="DB29" s="148"/>
      <c r="DC29" s="148"/>
      <c r="DD29" s="148"/>
      <c r="DE29" s="148"/>
      <c r="DF29" s="148"/>
      <c r="DG29" s="148"/>
      <c r="DH29" s="148"/>
      <c r="DI29" s="148"/>
      <c r="DJ29" s="148"/>
      <c r="DK29" s="148"/>
      <c r="DL29" s="148"/>
      <c r="DM29" s="148"/>
      <c r="DN29" s="148"/>
      <c r="DO29" s="148"/>
      <c r="DP29" s="148"/>
      <c r="DQ29" s="148"/>
      <c r="DR29" s="148"/>
      <c r="DS29" s="148"/>
      <c r="DT29" s="148"/>
      <c r="DU29" s="148"/>
      <c r="DV29" s="148"/>
      <c r="DW29" s="148"/>
      <c r="DX29" s="148"/>
      <c r="DY29" s="148"/>
      <c r="DZ29" s="148"/>
      <c r="EA29" s="148"/>
      <c r="EB29" s="148"/>
      <c r="EC29" s="148"/>
      <c r="ED29" s="148"/>
      <c r="EE29" s="148"/>
      <c r="EF29" s="148"/>
      <c r="EG29" s="148"/>
      <c r="EH29" s="148"/>
      <c r="EI29" s="148"/>
      <c r="EJ29" s="148"/>
      <c r="EK29" s="148"/>
      <c r="EL29" s="148"/>
      <c r="EM29" s="148"/>
      <c r="EN29" s="148"/>
      <c r="EO29" s="148"/>
      <c r="EP29" s="148"/>
      <c r="EQ29" s="148"/>
      <c r="ER29" s="148"/>
      <c r="ES29" s="148"/>
      <c r="ET29" s="148"/>
      <c r="EU29" s="148"/>
      <c r="EV29" s="148"/>
      <c r="EW29" s="148"/>
      <c r="EX29" s="148"/>
      <c r="EY29" s="148"/>
      <c r="EZ29" s="148"/>
      <c r="FA29" s="148"/>
      <c r="FB29" s="148"/>
      <c r="FC29" s="148"/>
      <c r="FD29" s="148"/>
      <c r="FE29" s="148"/>
      <c r="FF29" s="148"/>
      <c r="FG29" s="148"/>
      <c r="FH29" s="148"/>
      <c r="FI29" s="148"/>
      <c r="FJ29" s="148"/>
      <c r="FK29" s="148"/>
      <c r="FL29" s="148"/>
      <c r="FM29" s="148"/>
      <c r="FN29" s="148"/>
      <c r="FO29" s="148"/>
      <c r="FP29" s="148"/>
      <c r="FQ29" s="148"/>
      <c r="FR29" s="148"/>
      <c r="FS29" s="148"/>
      <c r="FT29" s="148"/>
      <c r="FU29" s="148"/>
      <c r="FV29" s="148"/>
      <c r="FW29" s="148"/>
      <c r="FX29" s="148"/>
      <c r="FY29" s="148"/>
      <c r="FZ29" s="148"/>
      <c r="GA29" s="148"/>
      <c r="GB29" s="148"/>
      <c r="GC29" s="148"/>
      <c r="GD29" s="148"/>
      <c r="GE29" s="148"/>
      <c r="GF29" s="148"/>
      <c r="GG29" s="148"/>
      <c r="GH29" s="148"/>
      <c r="GI29" s="148"/>
      <c r="GJ29" s="148"/>
      <c r="GK29" s="148"/>
      <c r="GL29" s="148"/>
      <c r="GM29" s="148"/>
      <c r="GN29" s="148"/>
      <c r="GO29" s="148"/>
      <c r="GP29" s="148"/>
      <c r="GQ29" s="148"/>
      <c r="GR29" s="148"/>
      <c r="GS29" s="148"/>
      <c r="GT29" s="148"/>
      <c r="GU29" s="148"/>
      <c r="GV29" s="148"/>
      <c r="GW29" s="148"/>
      <c r="GX29" s="148"/>
      <c r="GY29" s="148"/>
      <c r="GZ29" s="148"/>
      <c r="HA29" s="148"/>
      <c r="HB29" s="148"/>
      <c r="HC29" s="148"/>
      <c r="HD29" s="148"/>
      <c r="HE29" s="148"/>
      <c r="HF29" s="148"/>
      <c r="HG29" s="148"/>
      <c r="HH29" s="148"/>
      <c r="HI29" s="148"/>
      <c r="HJ29" s="148"/>
      <c r="HK29" s="148"/>
      <c r="HL29" s="148"/>
      <c r="HM29" s="148"/>
      <c r="HN29" s="148"/>
      <c r="HO29" s="148"/>
      <c r="HP29" s="148"/>
      <c r="HQ29" s="148"/>
      <c r="HR29" s="148"/>
      <c r="HS29" s="148"/>
      <c r="HT29" s="148"/>
      <c r="HU29" s="148"/>
      <c r="HV29" s="148"/>
      <c r="HW29" s="148"/>
      <c r="HX29" s="148"/>
      <c r="HY29" s="148"/>
      <c r="HZ29" s="148"/>
      <c r="IA29" s="148"/>
      <c r="IB29" s="148"/>
      <c r="IC29" s="148"/>
      <c r="ID29" s="148"/>
      <c r="IE29" s="148"/>
      <c r="IF29" s="148"/>
      <c r="IG29" s="148"/>
      <c r="IH29" s="148"/>
      <c r="II29" s="148"/>
      <c r="IJ29" s="148"/>
      <c r="IK29" s="148"/>
      <c r="IL29" s="148"/>
      <c r="IM29" s="148"/>
      <c r="IN29" s="148"/>
      <c r="IO29" s="148"/>
      <c r="IP29" s="148"/>
      <c r="IQ29" s="148"/>
      <c r="IR29" s="148"/>
      <c r="IS29" s="148"/>
      <c r="IT29" s="148"/>
      <c r="IU29" s="148"/>
      <c r="IV29" s="148"/>
      <c r="IW29" s="148"/>
      <c r="IX29" s="148"/>
      <c r="IY29" s="148"/>
      <c r="IZ29" s="148"/>
      <c r="JA29" s="148"/>
      <c r="JB29" s="148"/>
      <c r="JC29" s="148"/>
      <c r="JD29" s="148"/>
      <c r="JE29" s="148"/>
      <c r="JF29" s="148"/>
      <c r="JG29" s="148"/>
      <c r="JH29" s="148"/>
      <c r="JI29" s="148"/>
      <c r="JJ29" s="148"/>
      <c r="JK29" s="148"/>
      <c r="JL29" s="148"/>
      <c r="JM29" s="148"/>
      <c r="JN29" s="148"/>
      <c r="JO29" s="148"/>
      <c r="JP29" s="148"/>
      <c r="JQ29" s="148"/>
      <c r="JR29" s="148"/>
      <c r="JS29" s="148"/>
      <c r="JT29" s="148"/>
      <c r="JU29" s="148"/>
      <c r="JV29" s="148"/>
      <c r="JW29" s="148"/>
      <c r="JX29" s="148"/>
      <c r="JY29" s="148"/>
      <c r="JZ29" s="148"/>
      <c r="KA29" s="148"/>
      <c r="KB29" s="148"/>
      <c r="KC29" s="148"/>
      <c r="KD29" s="148"/>
      <c r="KE29" s="148"/>
      <c r="KF29" s="148"/>
      <c r="KG29" s="148"/>
      <c r="KH29" s="148"/>
      <c r="KI29" s="148"/>
      <c r="KJ29" s="148"/>
      <c r="KK29" s="148"/>
      <c r="KL29" s="148"/>
      <c r="KM29" s="148"/>
      <c r="KN29" s="148"/>
      <c r="KO29" s="148"/>
      <c r="KP29" s="148"/>
      <c r="KQ29" s="148"/>
      <c r="KR29" s="148"/>
      <c r="KS29" s="148"/>
      <c r="KT29" s="148"/>
      <c r="KU29" s="148"/>
      <c r="KV29" s="148"/>
      <c r="KW29" s="148"/>
      <c r="KX29" s="148"/>
      <c r="KY29" s="148"/>
      <c r="KZ29" s="148"/>
      <c r="LA29" s="148"/>
      <c r="LB29" s="148"/>
      <c r="LC29" s="148"/>
      <c r="LD29" s="148"/>
      <c r="LE29" s="148"/>
      <c r="LF29" s="148"/>
      <c r="LG29" s="148"/>
      <c r="LH29" s="148"/>
      <c r="LI29" s="148"/>
      <c r="LJ29" s="148"/>
      <c r="LK29" s="148"/>
      <c r="LL29" s="148"/>
      <c r="LM29" s="148"/>
      <c r="LN29" s="148"/>
      <c r="LO29" s="148"/>
      <c r="LP29" s="148"/>
      <c r="LQ29" s="148"/>
      <c r="LR29" s="148"/>
      <c r="LS29" s="148"/>
      <c r="LT29" s="148"/>
      <c r="LU29" s="148"/>
      <c r="LV29" s="148"/>
      <c r="LW29" s="148"/>
      <c r="LX29" s="148"/>
      <c r="LY29" s="148"/>
      <c r="LZ29" s="148"/>
      <c r="MA29" s="148"/>
      <c r="MB29" s="148"/>
      <c r="MC29" s="148"/>
      <c r="MD29" s="148"/>
      <c r="ME29" s="148"/>
      <c r="MF29" s="148"/>
      <c r="MG29" s="148"/>
      <c r="MH29" s="148"/>
      <c r="MI29" s="148"/>
      <c r="MJ29" s="148"/>
      <c r="MK29" s="148"/>
      <c r="ML29" s="148"/>
      <c r="MM29" s="148"/>
      <c r="MN29" s="148"/>
      <c r="MO29" s="148"/>
      <c r="MP29" s="148"/>
      <c r="MQ29" s="148"/>
      <c r="MR29" s="148"/>
      <c r="MS29" s="148"/>
      <c r="MT29" s="148"/>
      <c r="MU29" s="148"/>
      <c r="MV29" s="148"/>
      <c r="MW29" s="148"/>
      <c r="MX29" s="148"/>
      <c r="MY29" s="148"/>
      <c r="MZ29" s="148"/>
      <c r="NA29" s="148"/>
      <c r="NB29" s="148"/>
      <c r="NC29" s="148"/>
      <c r="ND29" s="148"/>
      <c r="NE29" s="148"/>
      <c r="NF29" s="148"/>
      <c r="NG29" s="148"/>
      <c r="NH29" s="148"/>
      <c r="NI29" s="148"/>
      <c r="NJ29" s="148"/>
      <c r="NK29" s="148"/>
      <c r="NL29" s="148"/>
      <c r="NM29" s="148"/>
      <c r="NN29" s="148"/>
      <c r="NO29" s="148"/>
      <c r="NP29" s="148"/>
      <c r="NQ29" s="148"/>
      <c r="NR29" s="148"/>
      <c r="NS29" s="148"/>
      <c r="NT29" s="148"/>
      <c r="NU29" s="148"/>
      <c r="NV29" s="148"/>
      <c r="NW29" s="148"/>
      <c r="NX29" s="148"/>
      <c r="NY29" s="148"/>
      <c r="NZ29" s="148"/>
      <c r="OA29" s="148"/>
      <c r="OB29" s="148"/>
      <c r="OC29" s="148"/>
      <c r="OD29" s="148"/>
      <c r="OE29" s="148"/>
      <c r="OF29" s="148"/>
      <c r="OG29" s="148"/>
      <c r="OH29" s="148"/>
      <c r="OI29" s="148"/>
      <c r="OJ29" s="148"/>
      <c r="OK29" s="148"/>
      <c r="OL29" s="148"/>
      <c r="OM29" s="148"/>
      <c r="ON29" s="148"/>
      <c r="OO29" s="148"/>
      <c r="OP29" s="148"/>
      <c r="OQ29" s="148"/>
      <c r="OR29" s="148"/>
      <c r="OS29" s="148"/>
      <c r="OT29" s="148"/>
      <c r="OU29" s="148"/>
      <c r="OV29" s="148"/>
      <c r="OW29" s="148"/>
      <c r="OX29" s="148"/>
      <c r="OY29" s="148"/>
      <c r="OZ29" s="148"/>
      <c r="PA29" s="148"/>
      <c r="PB29" s="148"/>
      <c r="PC29" s="148"/>
      <c r="PD29" s="148"/>
      <c r="PE29" s="148"/>
      <c r="PF29" s="148"/>
      <c r="PG29" s="148"/>
      <c r="PH29" s="148"/>
      <c r="PI29" s="148"/>
      <c r="PJ29" s="148"/>
      <c r="PK29" s="148"/>
      <c r="PL29" s="148"/>
      <c r="PM29" s="148"/>
      <c r="PN29" s="148"/>
      <c r="PO29" s="148"/>
      <c r="PP29" s="148"/>
      <c r="PQ29" s="148"/>
      <c r="PR29" s="148"/>
      <c r="PS29" s="148"/>
      <c r="PT29" s="148"/>
      <c r="PU29" s="148"/>
      <c r="PV29" s="148"/>
      <c r="PW29" s="148"/>
      <c r="PX29" s="148"/>
      <c r="PY29" s="148"/>
      <c r="PZ29" s="148"/>
      <c r="QA29" s="148"/>
      <c r="QB29" s="148"/>
      <c r="QC29" s="148"/>
      <c r="QD29" s="148"/>
      <c r="QE29" s="148"/>
      <c r="QF29" s="148"/>
      <c r="QG29" s="148"/>
      <c r="QH29" s="148"/>
      <c r="QI29" s="148"/>
      <c r="QJ29" s="148"/>
      <c r="QK29" s="148"/>
      <c r="QL29" s="148"/>
      <c r="QM29" s="148"/>
      <c r="QN29" s="148"/>
      <c r="QO29" s="148"/>
      <c r="QP29" s="148"/>
      <c r="QQ29" s="148"/>
      <c r="QR29" s="148"/>
      <c r="QS29" s="148"/>
      <c r="QT29" s="148"/>
      <c r="QU29" s="148"/>
      <c r="QV29" s="148"/>
      <c r="QW29" s="148"/>
      <c r="QX29" s="148"/>
      <c r="QY29" s="148"/>
      <c r="QZ29" s="148"/>
      <c r="RA29" s="148"/>
      <c r="RB29" s="148"/>
      <c r="RC29" s="148"/>
      <c r="RD29" s="148"/>
      <c r="RE29" s="148"/>
      <c r="RF29" s="148"/>
      <c r="RG29" s="148"/>
      <c r="RH29" s="148"/>
      <c r="RI29" s="148"/>
      <c r="RJ29" s="148"/>
      <c r="RK29" s="148"/>
      <c r="RL29" s="148"/>
      <c r="RM29" s="148"/>
      <c r="RN29" s="148"/>
      <c r="RO29" s="148"/>
      <c r="RP29" s="148"/>
      <c r="RQ29" s="148"/>
      <c r="RR29" s="148"/>
      <c r="RS29" s="148"/>
      <c r="RT29" s="148"/>
      <c r="RU29" s="148"/>
      <c r="RV29" s="148"/>
      <c r="RW29" s="148"/>
      <c r="RX29" s="148"/>
      <c r="RY29" s="148"/>
      <c r="RZ29" s="148"/>
      <c r="SA29" s="148"/>
      <c r="SB29" s="148"/>
      <c r="SC29" s="148"/>
      <c r="SD29" s="148"/>
      <c r="SE29" s="148"/>
      <c r="SF29" s="148"/>
      <c r="SG29" s="148"/>
      <c r="SH29" s="148"/>
      <c r="SI29" s="148"/>
      <c r="SJ29" s="148"/>
      <c r="SK29" s="148"/>
      <c r="SL29" s="148"/>
      <c r="SM29" s="148"/>
      <c r="SN29" s="148"/>
      <c r="SO29" s="148"/>
      <c r="SP29" s="148"/>
      <c r="SQ29" s="148"/>
      <c r="SR29" s="148"/>
      <c r="SS29" s="148"/>
      <c r="ST29" s="148"/>
      <c r="SU29" s="148"/>
      <c r="SV29" s="148"/>
      <c r="SW29" s="148"/>
      <c r="SX29" s="148"/>
      <c r="SY29" s="148"/>
      <c r="SZ29" s="148"/>
      <c r="TA29" s="148"/>
      <c r="TB29" s="148"/>
      <c r="TC29" s="148"/>
      <c r="TD29" s="148"/>
      <c r="TE29" s="148"/>
      <c r="TF29" s="148"/>
      <c r="TG29" s="148"/>
      <c r="TH29" s="148"/>
      <c r="TI29" s="148"/>
      <c r="TJ29" s="148"/>
      <c r="TK29" s="148"/>
      <c r="TL29" s="148"/>
      <c r="TM29" s="148"/>
      <c r="TN29" s="148"/>
      <c r="TO29" s="148"/>
      <c r="TP29" s="148"/>
      <c r="TQ29" s="148"/>
      <c r="TR29" s="148"/>
      <c r="TS29" s="148"/>
      <c r="TT29" s="148"/>
      <c r="TU29" s="148"/>
      <c r="TV29" s="148"/>
      <c r="TW29" s="148"/>
      <c r="TX29" s="148"/>
      <c r="TY29" s="148"/>
      <c r="TZ29" s="148"/>
      <c r="UA29" s="148"/>
      <c r="UB29" s="148"/>
      <c r="UC29" s="148"/>
      <c r="UD29" s="148"/>
      <c r="UE29" s="148"/>
      <c r="UF29" s="148"/>
      <c r="UG29" s="148"/>
      <c r="UH29" s="148"/>
      <c r="UI29" s="148"/>
      <c r="UJ29" s="148"/>
      <c r="UK29" s="148"/>
      <c r="UL29" s="148"/>
      <c r="UM29" s="148"/>
      <c r="UN29" s="148"/>
      <c r="UO29" s="148"/>
      <c r="UP29" s="148"/>
      <c r="UQ29" s="148"/>
      <c r="UR29" s="148"/>
      <c r="US29" s="148"/>
      <c r="UT29" s="148"/>
      <c r="UU29" s="148"/>
      <c r="UV29" s="148"/>
      <c r="UW29" s="148"/>
      <c r="UX29" s="148"/>
      <c r="UY29" s="148"/>
      <c r="UZ29" s="148"/>
      <c r="VA29" s="148"/>
      <c r="VB29" s="148"/>
      <c r="VC29" s="148"/>
      <c r="VD29" s="148"/>
      <c r="VE29" s="148"/>
      <c r="VF29" s="148"/>
      <c r="VG29" s="148"/>
      <c r="VH29" s="148"/>
      <c r="VI29" s="148"/>
      <c r="VJ29" s="148"/>
      <c r="VK29" s="148"/>
      <c r="VL29" s="148"/>
      <c r="VM29" s="148"/>
      <c r="VN29" s="148"/>
      <c r="VO29" s="148"/>
      <c r="VP29" s="148"/>
      <c r="VQ29" s="148"/>
      <c r="VR29" s="148"/>
      <c r="VS29" s="148"/>
      <c r="VT29" s="148"/>
      <c r="VU29" s="148"/>
      <c r="VV29" s="148"/>
      <c r="VW29" s="148"/>
      <c r="VX29" s="148"/>
      <c r="VY29" s="148"/>
      <c r="VZ29" s="148"/>
      <c r="WA29" s="148"/>
      <c r="WB29" s="148"/>
      <c r="WC29" s="148"/>
      <c r="WD29" s="148"/>
      <c r="WE29" s="148"/>
      <c r="WF29" s="148"/>
      <c r="WG29" s="148"/>
      <c r="WH29" s="148"/>
      <c r="WI29" s="148"/>
      <c r="WJ29" s="148"/>
      <c r="WK29" s="148"/>
      <c r="WL29" s="148"/>
      <c r="WM29" s="148"/>
      <c r="WN29" s="148"/>
      <c r="WO29" s="148"/>
      <c r="WP29" s="148"/>
      <c r="WQ29" s="148"/>
      <c r="WR29" s="148"/>
      <c r="WS29" s="148"/>
      <c r="WT29" s="148"/>
      <c r="WU29" s="148"/>
      <c r="WV29" s="148"/>
      <c r="WW29" s="148"/>
      <c r="WX29" s="148"/>
      <c r="WY29" s="148"/>
      <c r="WZ29" s="148"/>
      <c r="XA29" s="148"/>
      <c r="XB29" s="148"/>
      <c r="XC29" s="148"/>
      <c r="XD29" s="148"/>
      <c r="XE29" s="148"/>
      <c r="XF29" s="148"/>
      <c r="XG29" s="148"/>
      <c r="XH29" s="148"/>
      <c r="XI29" s="148"/>
      <c r="XJ29" s="148"/>
      <c r="XK29" s="148"/>
      <c r="XL29" s="148"/>
      <c r="XM29" s="148"/>
      <c r="XN29" s="148"/>
      <c r="XO29" s="148"/>
      <c r="XP29" s="148"/>
      <c r="XQ29" s="148"/>
      <c r="XR29" s="148"/>
      <c r="XS29" s="148"/>
      <c r="XT29" s="148"/>
      <c r="XU29" s="148"/>
      <c r="XV29" s="148"/>
      <c r="XW29" s="148"/>
      <c r="XX29" s="148"/>
      <c r="XY29" s="148"/>
      <c r="XZ29" s="148"/>
      <c r="YA29" s="148"/>
      <c r="YB29" s="148"/>
      <c r="YC29" s="148"/>
      <c r="YD29" s="148"/>
      <c r="YE29" s="148"/>
      <c r="YF29" s="148"/>
      <c r="YG29" s="148"/>
      <c r="YH29" s="148"/>
      <c r="YI29" s="148"/>
      <c r="YJ29" s="148"/>
      <c r="YK29" s="148"/>
      <c r="YL29" s="148"/>
      <c r="YM29" s="148"/>
      <c r="YN29" s="148"/>
      <c r="YO29" s="148"/>
      <c r="YP29" s="148"/>
      <c r="YQ29" s="148"/>
      <c r="YR29" s="148"/>
      <c r="YS29" s="148"/>
      <c r="YT29" s="148"/>
      <c r="YU29" s="148"/>
      <c r="YV29" s="148"/>
      <c r="YW29" s="148"/>
      <c r="YX29" s="148"/>
      <c r="YY29" s="148"/>
      <c r="YZ29" s="148"/>
      <c r="ZA29" s="148"/>
      <c r="ZB29" s="148"/>
      <c r="ZC29" s="148"/>
      <c r="ZD29" s="148"/>
      <c r="ZE29" s="148"/>
      <c r="ZF29" s="148"/>
      <c r="ZG29" s="148"/>
      <c r="ZH29" s="148"/>
      <c r="ZI29" s="148"/>
      <c r="ZJ29" s="148"/>
      <c r="ZK29" s="148"/>
      <c r="ZL29" s="148"/>
      <c r="ZM29" s="148"/>
      <c r="ZN29" s="148"/>
      <c r="ZO29" s="148"/>
      <c r="ZP29" s="148"/>
      <c r="ZQ29" s="148"/>
      <c r="ZR29" s="148"/>
      <c r="ZS29" s="148"/>
      <c r="ZT29" s="148"/>
      <c r="ZU29" s="148"/>
      <c r="ZV29" s="148"/>
      <c r="ZW29" s="148"/>
      <c r="ZX29" s="148"/>
      <c r="ZY29" s="148"/>
      <c r="ZZ29" s="148"/>
      <c r="AAA29" s="148"/>
      <c r="AAB29" s="148"/>
      <c r="AAC29" s="148"/>
      <c r="AAD29" s="148"/>
      <c r="AAE29" s="148"/>
      <c r="AAF29" s="148"/>
      <c r="AAG29" s="148"/>
      <c r="AAH29" s="148"/>
      <c r="AAI29" s="148"/>
      <c r="AAJ29" s="148"/>
      <c r="AAK29" s="148"/>
      <c r="AAL29" s="148"/>
      <c r="AAM29" s="148"/>
      <c r="AAN29" s="148"/>
      <c r="AAO29" s="148"/>
      <c r="AAP29" s="148"/>
      <c r="AAQ29" s="148"/>
      <c r="AAR29" s="148"/>
      <c r="AAS29" s="148"/>
      <c r="AAT29" s="148"/>
      <c r="AAU29" s="148"/>
      <c r="AAV29" s="148"/>
      <c r="AAW29" s="148"/>
      <c r="AAX29" s="148"/>
      <c r="AAY29" s="148"/>
      <c r="AAZ29" s="148"/>
      <c r="ABA29" s="148"/>
      <c r="ABB29" s="148"/>
      <c r="ABC29" s="148"/>
      <c r="ABD29" s="148"/>
      <c r="ABE29" s="148"/>
      <c r="ABF29" s="148"/>
      <c r="ABG29" s="148"/>
      <c r="ABH29" s="148"/>
      <c r="ABI29" s="148"/>
      <c r="ABJ29" s="148"/>
      <c r="ABK29" s="148"/>
      <c r="ABL29" s="148"/>
      <c r="ABM29" s="148"/>
      <c r="ABN29" s="148"/>
      <c r="ABO29" s="148"/>
      <c r="ABP29" s="148"/>
      <c r="ABQ29" s="148"/>
      <c r="ABR29" s="148"/>
      <c r="ABS29" s="148"/>
      <c r="ABT29" s="148"/>
      <c r="ABU29" s="148"/>
      <c r="ABV29" s="148"/>
      <c r="ABW29" s="148"/>
      <c r="ABX29" s="148"/>
      <c r="ABY29" s="148"/>
      <c r="ABZ29" s="148"/>
      <c r="ACA29" s="148"/>
      <c r="ACB29" s="148"/>
      <c r="ACC29" s="148"/>
      <c r="ACD29" s="148"/>
      <c r="ACE29" s="148"/>
      <c r="ACF29" s="148"/>
      <c r="ACG29" s="148"/>
      <c r="ACH29" s="148"/>
      <c r="ACI29" s="148"/>
      <c r="ACJ29" s="148"/>
      <c r="ACK29" s="148"/>
      <c r="ACL29" s="148"/>
      <c r="ACM29" s="148"/>
      <c r="ACN29" s="148"/>
      <c r="ACO29" s="148"/>
      <c r="ACP29" s="148"/>
      <c r="ACQ29" s="148"/>
      <c r="ACR29" s="148"/>
      <c r="ACS29" s="148"/>
      <c r="ACT29" s="148"/>
      <c r="ACU29" s="148"/>
      <c r="ACV29" s="148"/>
      <c r="ACW29" s="148"/>
      <c r="ACX29" s="148"/>
      <c r="ACY29" s="148"/>
      <c r="ACZ29" s="148"/>
      <c r="ADA29" s="148"/>
      <c r="ADB29" s="148"/>
      <c r="ADC29" s="148"/>
      <c r="ADD29" s="148"/>
      <c r="ADE29" s="148"/>
      <c r="ADF29" s="148"/>
      <c r="ADG29" s="148"/>
      <c r="ADH29" s="148"/>
      <c r="ADI29" s="148"/>
      <c r="ADJ29" s="148"/>
      <c r="ADK29" s="148"/>
      <c r="ADL29" s="148"/>
      <c r="ADM29" s="148"/>
      <c r="ADN29" s="148"/>
      <c r="ADO29" s="148"/>
      <c r="ADP29" s="148"/>
      <c r="ADQ29" s="148"/>
      <c r="ADR29" s="148"/>
      <c r="ADS29" s="148"/>
      <c r="ADT29" s="148"/>
      <c r="ADU29" s="148"/>
      <c r="ADV29" s="148"/>
      <c r="ADW29" s="148"/>
      <c r="ADX29" s="148"/>
      <c r="ADY29" s="148"/>
      <c r="ADZ29" s="148"/>
      <c r="AEA29" s="148"/>
      <c r="AEB29" s="148"/>
      <c r="AEC29" s="148"/>
      <c r="AED29" s="148"/>
      <c r="AEE29" s="148"/>
      <c r="AEF29" s="148"/>
      <c r="AEG29" s="148"/>
      <c r="AEH29" s="148"/>
      <c r="AEI29" s="148"/>
      <c r="AEJ29" s="148"/>
      <c r="AEK29" s="148"/>
      <c r="AEL29" s="148"/>
      <c r="AEM29" s="148"/>
      <c r="AEN29" s="148"/>
      <c r="AEO29" s="148"/>
      <c r="AEP29" s="148"/>
      <c r="AEQ29" s="148"/>
      <c r="AER29" s="148"/>
      <c r="AES29" s="148"/>
      <c r="AET29" s="148"/>
      <c r="AEU29" s="148"/>
      <c r="AEV29" s="148"/>
      <c r="AEW29" s="148"/>
      <c r="AEX29" s="148"/>
      <c r="AEY29" s="148"/>
      <c r="AEZ29" s="148"/>
      <c r="AFA29" s="148"/>
      <c r="AFB29" s="148"/>
      <c r="AFC29" s="148"/>
      <c r="AFD29" s="148"/>
      <c r="AFE29" s="148"/>
      <c r="AFF29" s="148"/>
      <c r="AFG29" s="148"/>
      <c r="AFH29" s="148"/>
      <c r="AFI29" s="148"/>
      <c r="AFJ29" s="148"/>
      <c r="AFK29" s="148"/>
      <c r="AFL29" s="148"/>
      <c r="AFM29" s="148"/>
      <c r="AFN29" s="148"/>
      <c r="AFO29" s="148"/>
      <c r="AFP29" s="148"/>
      <c r="AFQ29" s="148"/>
      <c r="AFR29" s="148"/>
      <c r="AFS29" s="148"/>
      <c r="AFT29" s="148"/>
      <c r="AFU29" s="148"/>
      <c r="AFV29" s="148"/>
      <c r="AFW29" s="148"/>
      <c r="AFX29" s="148"/>
      <c r="AFY29" s="148"/>
      <c r="AFZ29" s="148"/>
      <c r="AGA29" s="148"/>
      <c r="AGB29" s="148"/>
      <c r="AGC29" s="148"/>
      <c r="AGD29" s="148"/>
      <c r="AGE29" s="148"/>
      <c r="AGF29" s="148"/>
      <c r="AGG29" s="148"/>
      <c r="AGH29" s="148"/>
      <c r="AGI29" s="148"/>
      <c r="AGJ29" s="148"/>
      <c r="AGK29" s="148"/>
      <c r="AGL29" s="148"/>
      <c r="AGM29" s="148"/>
      <c r="AGN29" s="148"/>
      <c r="AGO29" s="148"/>
      <c r="AGP29" s="148"/>
      <c r="AGQ29" s="148"/>
      <c r="AGR29" s="148"/>
      <c r="AGS29" s="148"/>
      <c r="AGT29" s="148"/>
      <c r="AGU29" s="148"/>
      <c r="AGV29" s="148"/>
      <c r="AGW29" s="148"/>
      <c r="AGX29" s="148"/>
      <c r="AGY29" s="148"/>
      <c r="AGZ29" s="148"/>
      <c r="AHA29" s="148"/>
      <c r="AHB29" s="148"/>
      <c r="AHC29" s="148"/>
      <c r="AHD29" s="148"/>
      <c r="AHE29" s="148"/>
      <c r="AHF29" s="148"/>
      <c r="AHG29" s="148"/>
      <c r="AHH29" s="148"/>
      <c r="AHI29" s="148"/>
      <c r="AHJ29" s="148"/>
      <c r="AHK29" s="148"/>
      <c r="AHL29" s="148"/>
      <c r="AHM29" s="148"/>
      <c r="AHN29" s="148"/>
      <c r="AHO29" s="148"/>
      <c r="AHP29" s="148"/>
      <c r="AHQ29" s="148"/>
      <c r="AHR29" s="148"/>
      <c r="AHS29" s="148"/>
      <c r="AHT29" s="148"/>
      <c r="AHU29" s="148"/>
      <c r="AHV29" s="148"/>
      <c r="AHW29" s="148"/>
      <c r="AHX29" s="148"/>
      <c r="AHY29" s="148"/>
      <c r="AHZ29" s="148"/>
      <c r="AIA29" s="148"/>
      <c r="AIB29" s="148"/>
      <c r="AIC29" s="148"/>
      <c r="AID29" s="148"/>
      <c r="AIE29" s="148"/>
      <c r="AIF29" s="148"/>
      <c r="AIG29" s="148"/>
      <c r="AIH29" s="148"/>
      <c r="AII29" s="148"/>
      <c r="AIJ29" s="148"/>
      <c r="AIK29" s="148"/>
      <c r="AIL29" s="148"/>
      <c r="AIM29" s="148"/>
      <c r="AIN29" s="148"/>
      <c r="AIO29" s="148"/>
      <c r="AIP29" s="148"/>
      <c r="AIQ29" s="148"/>
      <c r="AIR29" s="148"/>
      <c r="AIS29" s="148"/>
      <c r="AIT29" s="148"/>
      <c r="AIU29" s="148"/>
      <c r="AIV29" s="148"/>
      <c r="AIW29" s="148"/>
      <c r="AIX29" s="148"/>
      <c r="AIY29" s="148"/>
      <c r="AIZ29" s="148"/>
      <c r="AJA29" s="148"/>
      <c r="AJB29" s="148"/>
      <c r="AJC29" s="148"/>
      <c r="AJD29" s="148"/>
      <c r="AJE29" s="148"/>
      <c r="AJF29" s="148"/>
      <c r="AJG29" s="148"/>
      <c r="AJH29" s="148"/>
      <c r="AJI29" s="148"/>
      <c r="AJJ29" s="148"/>
      <c r="AJK29" s="148"/>
      <c r="AJL29" s="148"/>
      <c r="AJM29" s="148"/>
      <c r="AJN29" s="148"/>
      <c r="AJO29" s="148"/>
      <c r="AJP29" s="148"/>
      <c r="AJQ29" s="148"/>
      <c r="AJR29" s="148"/>
      <c r="AJS29" s="148"/>
      <c r="AJT29" s="148"/>
      <c r="AJU29" s="148"/>
      <c r="AJV29" s="148"/>
      <c r="AJW29" s="148"/>
      <c r="AJX29" s="148"/>
      <c r="AJY29" s="148"/>
      <c r="AJZ29" s="148"/>
      <c r="AKA29" s="148"/>
      <c r="AKB29" s="148"/>
      <c r="AKC29" s="148"/>
      <c r="AKD29" s="148"/>
      <c r="AKE29" s="148"/>
      <c r="AKF29" s="148"/>
      <c r="AKG29" s="148"/>
      <c r="AKH29" s="148"/>
      <c r="AKI29" s="148"/>
      <c r="AKJ29" s="148"/>
      <c r="AKK29" s="148"/>
      <c r="AKL29" s="148"/>
      <c r="AKM29" s="148"/>
      <c r="AKN29" s="148"/>
      <c r="AKO29" s="148"/>
      <c r="AKP29" s="148"/>
      <c r="AKQ29" s="148"/>
      <c r="AKR29" s="148"/>
      <c r="AKS29" s="148"/>
      <c r="AKT29" s="148"/>
      <c r="AKU29" s="148"/>
      <c r="AKV29" s="148"/>
      <c r="AKW29" s="148"/>
      <c r="AKX29" s="148"/>
      <c r="AKY29" s="148"/>
      <c r="AKZ29" s="148"/>
      <c r="ALA29" s="148"/>
      <c r="ALB29" s="148"/>
      <c r="ALC29" s="148"/>
      <c r="ALD29" s="148"/>
      <c r="ALE29" s="148"/>
      <c r="ALF29" s="148"/>
      <c r="ALG29" s="148"/>
      <c r="ALH29" s="148"/>
      <c r="ALI29" s="148"/>
      <c r="ALJ29" s="148"/>
      <c r="ALK29" s="148"/>
      <c r="ALL29" s="148"/>
      <c r="ALM29" s="148"/>
      <c r="ALN29" s="148"/>
      <c r="ALO29" s="148"/>
      <c r="ALP29" s="148"/>
      <c r="ALQ29" s="148"/>
      <c r="ALR29" s="148"/>
      <c r="ALS29" s="148"/>
      <c r="ALT29" s="148"/>
      <c r="ALU29" s="148"/>
      <c r="ALV29" s="148"/>
      <c r="ALW29" s="148"/>
      <c r="ALX29" s="148"/>
      <c r="ALY29" s="148"/>
      <c r="ALZ29" s="148"/>
      <c r="AMA29" s="148"/>
      <c r="AMB29" s="148"/>
      <c r="AMC29" s="148"/>
      <c r="AMD29" s="148"/>
      <c r="AME29" s="148"/>
      <c r="AMF29" s="148"/>
      <c r="AMG29" s="148"/>
      <c r="AMH29" s="148"/>
      <c r="AMI29" s="148"/>
      <c r="AMJ29" s="148"/>
      <c r="AMK29" s="148"/>
    </row>
    <row r="30" spans="1:1025" s="142" customFormat="1">
      <c r="A30" s="148" t="str">
        <f t="shared" si="0"/>
        <v>LOAN.CA_CONDITION_FULFILL</v>
      </c>
      <c r="B30" s="154">
        <f t="shared" si="3"/>
        <v>110026</v>
      </c>
      <c r="C30" s="154">
        <v>0</v>
      </c>
      <c r="D30" s="154">
        <v>1</v>
      </c>
      <c r="E30" s="155">
        <f t="shared" si="4"/>
        <v>100000</v>
      </c>
      <c r="F30" s="155">
        <v>10000</v>
      </c>
      <c r="G30" s="155" t="s">
        <v>34</v>
      </c>
      <c r="H30" s="155">
        <v>100000</v>
      </c>
      <c r="I30" s="157" t="s">
        <v>505</v>
      </c>
      <c r="J30" s="155">
        <f>VLOOKUP(I30,T_FSM_TYPE!$A:$B,2,0)</f>
        <v>110000</v>
      </c>
      <c r="K30" s="142" t="s">
        <v>616</v>
      </c>
      <c r="L30" s="160"/>
      <c r="M30" s="133" t="str">
        <f t="shared" si="2"/>
        <v>INSERT INTO T_FSM_ACTION VALUES(110026, 0, 1, 100000, 10000, GETDATE(), 100000, 110000, 'CA_CONDITION_FULFILL', '' )</v>
      </c>
      <c r="N30" s="148"/>
      <c r="O30" s="148"/>
      <c r="P30" s="148"/>
      <c r="Q30" s="148"/>
      <c r="R30" s="148"/>
      <c r="S30" s="148"/>
      <c r="T30" s="148"/>
      <c r="U30" s="148"/>
      <c r="V30" s="148"/>
      <c r="W30" s="148"/>
      <c r="X30" s="148"/>
      <c r="Y30" s="148"/>
      <c r="Z30" s="148"/>
      <c r="AA30" s="148"/>
      <c r="AB30" s="148"/>
      <c r="AC30" s="148"/>
      <c r="AD30" s="148"/>
      <c r="AE30" s="148"/>
      <c r="AF30" s="148"/>
      <c r="AG30" s="148"/>
      <c r="AH30" s="148"/>
      <c r="AI30" s="148"/>
      <c r="AJ30" s="148"/>
      <c r="AK30" s="148"/>
      <c r="AL30" s="148"/>
      <c r="AM30" s="148"/>
      <c r="AN30" s="148"/>
      <c r="AO30" s="148"/>
      <c r="AP30" s="148"/>
      <c r="AQ30" s="148"/>
      <c r="AR30" s="148"/>
      <c r="AS30" s="148"/>
      <c r="AT30" s="148"/>
      <c r="AU30" s="148"/>
      <c r="AV30" s="148"/>
      <c r="AW30" s="148"/>
      <c r="AX30" s="148"/>
      <c r="AY30" s="148"/>
      <c r="AZ30" s="148"/>
      <c r="BA30" s="148"/>
      <c r="BB30" s="148"/>
      <c r="BC30" s="148"/>
      <c r="BD30" s="148"/>
      <c r="BE30" s="148"/>
      <c r="BF30" s="148"/>
      <c r="BG30" s="148"/>
      <c r="BH30" s="148"/>
      <c r="BI30" s="148"/>
      <c r="BJ30" s="148"/>
      <c r="BK30" s="148"/>
      <c r="BL30" s="148"/>
      <c r="BM30" s="148"/>
      <c r="BN30" s="148"/>
      <c r="BO30" s="148"/>
      <c r="BP30" s="148"/>
      <c r="BQ30" s="148"/>
      <c r="BR30" s="148"/>
      <c r="BS30" s="148"/>
      <c r="BT30" s="148"/>
      <c r="BU30" s="148"/>
      <c r="BV30" s="148"/>
      <c r="BW30" s="148"/>
      <c r="BX30" s="148"/>
      <c r="BY30" s="148"/>
      <c r="BZ30" s="148"/>
      <c r="CA30" s="148"/>
      <c r="CB30" s="148"/>
      <c r="CC30" s="148"/>
      <c r="CD30" s="148"/>
      <c r="CE30" s="148"/>
      <c r="CF30" s="148"/>
      <c r="CG30" s="148"/>
      <c r="CH30" s="148"/>
      <c r="CI30" s="148"/>
      <c r="CJ30" s="148"/>
      <c r="CK30" s="148"/>
      <c r="CL30" s="148"/>
      <c r="CM30" s="148"/>
      <c r="CN30" s="148"/>
      <c r="CO30" s="148"/>
      <c r="CP30" s="148"/>
      <c r="CQ30" s="148"/>
      <c r="CR30" s="148"/>
      <c r="CS30" s="148"/>
      <c r="CT30" s="148"/>
      <c r="CU30" s="148"/>
      <c r="CV30" s="148"/>
      <c r="CW30" s="148"/>
      <c r="CX30" s="148"/>
      <c r="CY30" s="148"/>
      <c r="CZ30" s="148"/>
      <c r="DA30" s="148"/>
      <c r="DB30" s="148"/>
      <c r="DC30" s="148"/>
      <c r="DD30" s="148"/>
      <c r="DE30" s="148"/>
      <c r="DF30" s="148"/>
      <c r="DG30" s="148"/>
      <c r="DH30" s="148"/>
      <c r="DI30" s="148"/>
      <c r="DJ30" s="148"/>
      <c r="DK30" s="148"/>
      <c r="DL30" s="148"/>
      <c r="DM30" s="148"/>
      <c r="DN30" s="148"/>
      <c r="DO30" s="148"/>
      <c r="DP30" s="148"/>
      <c r="DQ30" s="148"/>
      <c r="DR30" s="148"/>
      <c r="DS30" s="148"/>
      <c r="DT30" s="148"/>
      <c r="DU30" s="148"/>
      <c r="DV30" s="148"/>
      <c r="DW30" s="148"/>
      <c r="DX30" s="148"/>
      <c r="DY30" s="148"/>
      <c r="DZ30" s="148"/>
      <c r="EA30" s="148"/>
      <c r="EB30" s="148"/>
      <c r="EC30" s="148"/>
      <c r="ED30" s="148"/>
      <c r="EE30" s="148"/>
      <c r="EF30" s="148"/>
      <c r="EG30" s="148"/>
      <c r="EH30" s="148"/>
      <c r="EI30" s="148"/>
      <c r="EJ30" s="148"/>
      <c r="EK30" s="148"/>
      <c r="EL30" s="148"/>
      <c r="EM30" s="148"/>
      <c r="EN30" s="148"/>
      <c r="EO30" s="148"/>
      <c r="EP30" s="148"/>
      <c r="EQ30" s="148"/>
      <c r="ER30" s="148"/>
      <c r="ES30" s="148"/>
      <c r="ET30" s="148"/>
      <c r="EU30" s="148"/>
      <c r="EV30" s="148"/>
      <c r="EW30" s="148"/>
      <c r="EX30" s="148"/>
      <c r="EY30" s="148"/>
      <c r="EZ30" s="148"/>
      <c r="FA30" s="148"/>
      <c r="FB30" s="148"/>
      <c r="FC30" s="148"/>
      <c r="FD30" s="148"/>
      <c r="FE30" s="148"/>
      <c r="FF30" s="148"/>
      <c r="FG30" s="148"/>
      <c r="FH30" s="148"/>
      <c r="FI30" s="148"/>
      <c r="FJ30" s="148"/>
      <c r="FK30" s="148"/>
      <c r="FL30" s="148"/>
      <c r="FM30" s="148"/>
      <c r="FN30" s="148"/>
      <c r="FO30" s="148"/>
      <c r="FP30" s="148"/>
      <c r="FQ30" s="148"/>
      <c r="FR30" s="148"/>
      <c r="FS30" s="148"/>
      <c r="FT30" s="148"/>
      <c r="FU30" s="148"/>
      <c r="FV30" s="148"/>
      <c r="FW30" s="148"/>
      <c r="FX30" s="148"/>
      <c r="FY30" s="148"/>
      <c r="FZ30" s="148"/>
      <c r="GA30" s="148"/>
      <c r="GB30" s="148"/>
      <c r="GC30" s="148"/>
      <c r="GD30" s="148"/>
      <c r="GE30" s="148"/>
      <c r="GF30" s="148"/>
      <c r="GG30" s="148"/>
      <c r="GH30" s="148"/>
      <c r="GI30" s="148"/>
      <c r="GJ30" s="148"/>
      <c r="GK30" s="148"/>
      <c r="GL30" s="148"/>
      <c r="GM30" s="148"/>
      <c r="GN30" s="148"/>
      <c r="GO30" s="148"/>
      <c r="GP30" s="148"/>
      <c r="GQ30" s="148"/>
      <c r="GR30" s="148"/>
      <c r="GS30" s="148"/>
      <c r="GT30" s="148"/>
      <c r="GU30" s="148"/>
      <c r="GV30" s="148"/>
      <c r="GW30" s="148"/>
      <c r="GX30" s="148"/>
      <c r="GY30" s="148"/>
      <c r="GZ30" s="148"/>
      <c r="HA30" s="148"/>
      <c r="HB30" s="148"/>
      <c r="HC30" s="148"/>
      <c r="HD30" s="148"/>
      <c r="HE30" s="148"/>
      <c r="HF30" s="148"/>
      <c r="HG30" s="148"/>
      <c r="HH30" s="148"/>
      <c r="HI30" s="148"/>
      <c r="HJ30" s="148"/>
      <c r="HK30" s="148"/>
      <c r="HL30" s="148"/>
      <c r="HM30" s="148"/>
      <c r="HN30" s="148"/>
      <c r="HO30" s="148"/>
      <c r="HP30" s="148"/>
      <c r="HQ30" s="148"/>
      <c r="HR30" s="148"/>
      <c r="HS30" s="148"/>
      <c r="HT30" s="148"/>
      <c r="HU30" s="148"/>
      <c r="HV30" s="148"/>
      <c r="HW30" s="148"/>
      <c r="HX30" s="148"/>
      <c r="HY30" s="148"/>
      <c r="HZ30" s="148"/>
      <c r="IA30" s="148"/>
      <c r="IB30" s="148"/>
      <c r="IC30" s="148"/>
      <c r="ID30" s="148"/>
      <c r="IE30" s="148"/>
      <c r="IF30" s="148"/>
      <c r="IG30" s="148"/>
      <c r="IH30" s="148"/>
      <c r="II30" s="148"/>
      <c r="IJ30" s="148"/>
      <c r="IK30" s="148"/>
      <c r="IL30" s="148"/>
      <c r="IM30" s="148"/>
      <c r="IN30" s="148"/>
      <c r="IO30" s="148"/>
      <c r="IP30" s="148"/>
      <c r="IQ30" s="148"/>
      <c r="IR30" s="148"/>
      <c r="IS30" s="148"/>
      <c r="IT30" s="148"/>
      <c r="IU30" s="148"/>
      <c r="IV30" s="148"/>
      <c r="IW30" s="148"/>
      <c r="IX30" s="148"/>
      <c r="IY30" s="148"/>
      <c r="IZ30" s="148"/>
      <c r="JA30" s="148"/>
      <c r="JB30" s="148"/>
      <c r="JC30" s="148"/>
      <c r="JD30" s="148"/>
      <c r="JE30" s="148"/>
      <c r="JF30" s="148"/>
      <c r="JG30" s="148"/>
      <c r="JH30" s="148"/>
      <c r="JI30" s="148"/>
      <c r="JJ30" s="148"/>
      <c r="JK30" s="148"/>
      <c r="JL30" s="148"/>
      <c r="JM30" s="148"/>
      <c r="JN30" s="148"/>
      <c r="JO30" s="148"/>
      <c r="JP30" s="148"/>
      <c r="JQ30" s="148"/>
      <c r="JR30" s="148"/>
      <c r="JS30" s="148"/>
      <c r="JT30" s="148"/>
      <c r="JU30" s="148"/>
      <c r="JV30" s="148"/>
      <c r="JW30" s="148"/>
      <c r="JX30" s="148"/>
      <c r="JY30" s="148"/>
      <c r="JZ30" s="148"/>
      <c r="KA30" s="148"/>
      <c r="KB30" s="148"/>
      <c r="KC30" s="148"/>
      <c r="KD30" s="148"/>
      <c r="KE30" s="148"/>
      <c r="KF30" s="148"/>
      <c r="KG30" s="148"/>
      <c r="KH30" s="148"/>
      <c r="KI30" s="148"/>
      <c r="KJ30" s="148"/>
      <c r="KK30" s="148"/>
      <c r="KL30" s="148"/>
      <c r="KM30" s="148"/>
      <c r="KN30" s="148"/>
      <c r="KO30" s="148"/>
      <c r="KP30" s="148"/>
      <c r="KQ30" s="148"/>
      <c r="KR30" s="148"/>
      <c r="KS30" s="148"/>
      <c r="KT30" s="148"/>
      <c r="KU30" s="148"/>
      <c r="KV30" s="148"/>
      <c r="KW30" s="148"/>
      <c r="KX30" s="148"/>
      <c r="KY30" s="148"/>
      <c r="KZ30" s="148"/>
      <c r="LA30" s="148"/>
      <c r="LB30" s="148"/>
      <c r="LC30" s="148"/>
      <c r="LD30" s="148"/>
      <c r="LE30" s="148"/>
      <c r="LF30" s="148"/>
      <c r="LG30" s="148"/>
      <c r="LH30" s="148"/>
      <c r="LI30" s="148"/>
      <c r="LJ30" s="148"/>
      <c r="LK30" s="148"/>
      <c r="LL30" s="148"/>
      <c r="LM30" s="148"/>
      <c r="LN30" s="148"/>
      <c r="LO30" s="148"/>
      <c r="LP30" s="148"/>
      <c r="LQ30" s="148"/>
      <c r="LR30" s="148"/>
      <c r="LS30" s="148"/>
      <c r="LT30" s="148"/>
      <c r="LU30" s="148"/>
      <c r="LV30" s="148"/>
      <c r="LW30" s="148"/>
      <c r="LX30" s="148"/>
      <c r="LY30" s="148"/>
      <c r="LZ30" s="148"/>
      <c r="MA30" s="148"/>
      <c r="MB30" s="148"/>
      <c r="MC30" s="148"/>
      <c r="MD30" s="148"/>
      <c r="ME30" s="148"/>
      <c r="MF30" s="148"/>
      <c r="MG30" s="148"/>
      <c r="MH30" s="148"/>
      <c r="MI30" s="148"/>
      <c r="MJ30" s="148"/>
      <c r="MK30" s="148"/>
      <c r="ML30" s="148"/>
      <c r="MM30" s="148"/>
      <c r="MN30" s="148"/>
      <c r="MO30" s="148"/>
      <c r="MP30" s="148"/>
      <c r="MQ30" s="148"/>
      <c r="MR30" s="148"/>
      <c r="MS30" s="148"/>
      <c r="MT30" s="148"/>
      <c r="MU30" s="148"/>
      <c r="MV30" s="148"/>
      <c r="MW30" s="148"/>
      <c r="MX30" s="148"/>
      <c r="MY30" s="148"/>
      <c r="MZ30" s="148"/>
      <c r="NA30" s="148"/>
      <c r="NB30" s="148"/>
      <c r="NC30" s="148"/>
      <c r="ND30" s="148"/>
      <c r="NE30" s="148"/>
      <c r="NF30" s="148"/>
      <c r="NG30" s="148"/>
      <c r="NH30" s="148"/>
      <c r="NI30" s="148"/>
      <c r="NJ30" s="148"/>
      <c r="NK30" s="148"/>
      <c r="NL30" s="148"/>
      <c r="NM30" s="148"/>
      <c r="NN30" s="148"/>
      <c r="NO30" s="148"/>
      <c r="NP30" s="148"/>
      <c r="NQ30" s="148"/>
      <c r="NR30" s="148"/>
      <c r="NS30" s="148"/>
      <c r="NT30" s="148"/>
      <c r="NU30" s="148"/>
      <c r="NV30" s="148"/>
      <c r="NW30" s="148"/>
      <c r="NX30" s="148"/>
      <c r="NY30" s="148"/>
      <c r="NZ30" s="148"/>
      <c r="OA30" s="148"/>
      <c r="OB30" s="148"/>
      <c r="OC30" s="148"/>
      <c r="OD30" s="148"/>
      <c r="OE30" s="148"/>
      <c r="OF30" s="148"/>
      <c r="OG30" s="148"/>
      <c r="OH30" s="148"/>
      <c r="OI30" s="148"/>
      <c r="OJ30" s="148"/>
      <c r="OK30" s="148"/>
      <c r="OL30" s="148"/>
      <c r="OM30" s="148"/>
      <c r="ON30" s="148"/>
      <c r="OO30" s="148"/>
      <c r="OP30" s="148"/>
      <c r="OQ30" s="148"/>
      <c r="OR30" s="148"/>
      <c r="OS30" s="148"/>
      <c r="OT30" s="148"/>
      <c r="OU30" s="148"/>
      <c r="OV30" s="148"/>
      <c r="OW30" s="148"/>
      <c r="OX30" s="148"/>
      <c r="OY30" s="148"/>
      <c r="OZ30" s="148"/>
      <c r="PA30" s="148"/>
      <c r="PB30" s="148"/>
      <c r="PC30" s="148"/>
      <c r="PD30" s="148"/>
      <c r="PE30" s="148"/>
      <c r="PF30" s="148"/>
      <c r="PG30" s="148"/>
      <c r="PH30" s="148"/>
      <c r="PI30" s="148"/>
      <c r="PJ30" s="148"/>
      <c r="PK30" s="148"/>
      <c r="PL30" s="148"/>
      <c r="PM30" s="148"/>
      <c r="PN30" s="148"/>
      <c r="PO30" s="148"/>
      <c r="PP30" s="148"/>
      <c r="PQ30" s="148"/>
      <c r="PR30" s="148"/>
      <c r="PS30" s="148"/>
      <c r="PT30" s="148"/>
      <c r="PU30" s="148"/>
      <c r="PV30" s="148"/>
      <c r="PW30" s="148"/>
      <c r="PX30" s="148"/>
      <c r="PY30" s="148"/>
      <c r="PZ30" s="148"/>
      <c r="QA30" s="148"/>
      <c r="QB30" s="148"/>
      <c r="QC30" s="148"/>
      <c r="QD30" s="148"/>
      <c r="QE30" s="148"/>
      <c r="QF30" s="148"/>
      <c r="QG30" s="148"/>
      <c r="QH30" s="148"/>
      <c r="QI30" s="148"/>
      <c r="QJ30" s="148"/>
      <c r="QK30" s="148"/>
      <c r="QL30" s="148"/>
      <c r="QM30" s="148"/>
      <c r="QN30" s="148"/>
      <c r="QO30" s="148"/>
      <c r="QP30" s="148"/>
      <c r="QQ30" s="148"/>
      <c r="QR30" s="148"/>
      <c r="QS30" s="148"/>
      <c r="QT30" s="148"/>
      <c r="QU30" s="148"/>
      <c r="QV30" s="148"/>
      <c r="QW30" s="148"/>
      <c r="QX30" s="148"/>
      <c r="QY30" s="148"/>
      <c r="QZ30" s="148"/>
      <c r="RA30" s="148"/>
      <c r="RB30" s="148"/>
      <c r="RC30" s="148"/>
      <c r="RD30" s="148"/>
      <c r="RE30" s="148"/>
      <c r="RF30" s="148"/>
      <c r="RG30" s="148"/>
      <c r="RH30" s="148"/>
      <c r="RI30" s="148"/>
      <c r="RJ30" s="148"/>
      <c r="RK30" s="148"/>
      <c r="RL30" s="148"/>
      <c r="RM30" s="148"/>
      <c r="RN30" s="148"/>
      <c r="RO30" s="148"/>
      <c r="RP30" s="148"/>
      <c r="RQ30" s="148"/>
      <c r="RR30" s="148"/>
      <c r="RS30" s="148"/>
      <c r="RT30" s="148"/>
      <c r="RU30" s="148"/>
      <c r="RV30" s="148"/>
      <c r="RW30" s="148"/>
      <c r="RX30" s="148"/>
      <c r="RY30" s="148"/>
      <c r="RZ30" s="148"/>
      <c r="SA30" s="148"/>
      <c r="SB30" s="148"/>
      <c r="SC30" s="148"/>
      <c r="SD30" s="148"/>
      <c r="SE30" s="148"/>
      <c r="SF30" s="148"/>
      <c r="SG30" s="148"/>
      <c r="SH30" s="148"/>
      <c r="SI30" s="148"/>
      <c r="SJ30" s="148"/>
      <c r="SK30" s="148"/>
      <c r="SL30" s="148"/>
      <c r="SM30" s="148"/>
      <c r="SN30" s="148"/>
      <c r="SO30" s="148"/>
      <c r="SP30" s="148"/>
      <c r="SQ30" s="148"/>
      <c r="SR30" s="148"/>
      <c r="SS30" s="148"/>
      <c r="ST30" s="148"/>
      <c r="SU30" s="148"/>
      <c r="SV30" s="148"/>
      <c r="SW30" s="148"/>
      <c r="SX30" s="148"/>
      <c r="SY30" s="148"/>
      <c r="SZ30" s="148"/>
      <c r="TA30" s="148"/>
      <c r="TB30" s="148"/>
      <c r="TC30" s="148"/>
      <c r="TD30" s="148"/>
      <c r="TE30" s="148"/>
      <c r="TF30" s="148"/>
      <c r="TG30" s="148"/>
      <c r="TH30" s="148"/>
      <c r="TI30" s="148"/>
      <c r="TJ30" s="148"/>
      <c r="TK30" s="148"/>
      <c r="TL30" s="148"/>
      <c r="TM30" s="148"/>
      <c r="TN30" s="148"/>
      <c r="TO30" s="148"/>
      <c r="TP30" s="148"/>
      <c r="TQ30" s="148"/>
      <c r="TR30" s="148"/>
      <c r="TS30" s="148"/>
      <c r="TT30" s="148"/>
      <c r="TU30" s="148"/>
      <c r="TV30" s="148"/>
      <c r="TW30" s="148"/>
      <c r="TX30" s="148"/>
      <c r="TY30" s="148"/>
      <c r="TZ30" s="148"/>
      <c r="UA30" s="148"/>
      <c r="UB30" s="148"/>
      <c r="UC30" s="148"/>
      <c r="UD30" s="148"/>
      <c r="UE30" s="148"/>
      <c r="UF30" s="148"/>
      <c r="UG30" s="148"/>
      <c r="UH30" s="148"/>
      <c r="UI30" s="148"/>
      <c r="UJ30" s="148"/>
      <c r="UK30" s="148"/>
      <c r="UL30" s="148"/>
      <c r="UM30" s="148"/>
      <c r="UN30" s="148"/>
      <c r="UO30" s="148"/>
      <c r="UP30" s="148"/>
      <c r="UQ30" s="148"/>
      <c r="UR30" s="148"/>
      <c r="US30" s="148"/>
      <c r="UT30" s="148"/>
      <c r="UU30" s="148"/>
      <c r="UV30" s="148"/>
      <c r="UW30" s="148"/>
      <c r="UX30" s="148"/>
      <c r="UY30" s="148"/>
      <c r="UZ30" s="148"/>
      <c r="VA30" s="148"/>
      <c r="VB30" s="148"/>
      <c r="VC30" s="148"/>
      <c r="VD30" s="148"/>
      <c r="VE30" s="148"/>
      <c r="VF30" s="148"/>
      <c r="VG30" s="148"/>
      <c r="VH30" s="148"/>
      <c r="VI30" s="148"/>
      <c r="VJ30" s="148"/>
      <c r="VK30" s="148"/>
      <c r="VL30" s="148"/>
      <c r="VM30" s="148"/>
      <c r="VN30" s="148"/>
      <c r="VO30" s="148"/>
      <c r="VP30" s="148"/>
      <c r="VQ30" s="148"/>
      <c r="VR30" s="148"/>
      <c r="VS30" s="148"/>
      <c r="VT30" s="148"/>
      <c r="VU30" s="148"/>
      <c r="VV30" s="148"/>
      <c r="VW30" s="148"/>
      <c r="VX30" s="148"/>
      <c r="VY30" s="148"/>
      <c r="VZ30" s="148"/>
      <c r="WA30" s="148"/>
      <c r="WB30" s="148"/>
      <c r="WC30" s="148"/>
      <c r="WD30" s="148"/>
      <c r="WE30" s="148"/>
      <c r="WF30" s="148"/>
      <c r="WG30" s="148"/>
      <c r="WH30" s="148"/>
      <c r="WI30" s="148"/>
      <c r="WJ30" s="148"/>
      <c r="WK30" s="148"/>
      <c r="WL30" s="148"/>
      <c r="WM30" s="148"/>
      <c r="WN30" s="148"/>
      <c r="WO30" s="148"/>
      <c r="WP30" s="148"/>
      <c r="WQ30" s="148"/>
      <c r="WR30" s="148"/>
      <c r="WS30" s="148"/>
      <c r="WT30" s="148"/>
      <c r="WU30" s="148"/>
      <c r="WV30" s="148"/>
      <c r="WW30" s="148"/>
      <c r="WX30" s="148"/>
      <c r="WY30" s="148"/>
      <c r="WZ30" s="148"/>
      <c r="XA30" s="148"/>
      <c r="XB30" s="148"/>
      <c r="XC30" s="148"/>
      <c r="XD30" s="148"/>
      <c r="XE30" s="148"/>
      <c r="XF30" s="148"/>
      <c r="XG30" s="148"/>
      <c r="XH30" s="148"/>
      <c r="XI30" s="148"/>
      <c r="XJ30" s="148"/>
      <c r="XK30" s="148"/>
      <c r="XL30" s="148"/>
      <c r="XM30" s="148"/>
      <c r="XN30" s="148"/>
      <c r="XO30" s="148"/>
      <c r="XP30" s="148"/>
      <c r="XQ30" s="148"/>
      <c r="XR30" s="148"/>
      <c r="XS30" s="148"/>
      <c r="XT30" s="148"/>
      <c r="XU30" s="148"/>
      <c r="XV30" s="148"/>
      <c r="XW30" s="148"/>
      <c r="XX30" s="148"/>
      <c r="XY30" s="148"/>
      <c r="XZ30" s="148"/>
      <c r="YA30" s="148"/>
      <c r="YB30" s="148"/>
      <c r="YC30" s="148"/>
      <c r="YD30" s="148"/>
      <c r="YE30" s="148"/>
      <c r="YF30" s="148"/>
      <c r="YG30" s="148"/>
      <c r="YH30" s="148"/>
      <c r="YI30" s="148"/>
      <c r="YJ30" s="148"/>
      <c r="YK30" s="148"/>
      <c r="YL30" s="148"/>
      <c r="YM30" s="148"/>
      <c r="YN30" s="148"/>
      <c r="YO30" s="148"/>
      <c r="YP30" s="148"/>
      <c r="YQ30" s="148"/>
      <c r="YR30" s="148"/>
      <c r="YS30" s="148"/>
      <c r="YT30" s="148"/>
      <c r="YU30" s="148"/>
      <c r="YV30" s="148"/>
      <c r="YW30" s="148"/>
      <c r="YX30" s="148"/>
      <c r="YY30" s="148"/>
      <c r="YZ30" s="148"/>
      <c r="ZA30" s="148"/>
      <c r="ZB30" s="148"/>
      <c r="ZC30" s="148"/>
      <c r="ZD30" s="148"/>
      <c r="ZE30" s="148"/>
      <c r="ZF30" s="148"/>
      <c r="ZG30" s="148"/>
      <c r="ZH30" s="148"/>
      <c r="ZI30" s="148"/>
      <c r="ZJ30" s="148"/>
      <c r="ZK30" s="148"/>
      <c r="ZL30" s="148"/>
      <c r="ZM30" s="148"/>
      <c r="ZN30" s="148"/>
      <c r="ZO30" s="148"/>
      <c r="ZP30" s="148"/>
      <c r="ZQ30" s="148"/>
      <c r="ZR30" s="148"/>
      <c r="ZS30" s="148"/>
      <c r="ZT30" s="148"/>
      <c r="ZU30" s="148"/>
      <c r="ZV30" s="148"/>
      <c r="ZW30" s="148"/>
      <c r="ZX30" s="148"/>
      <c r="ZY30" s="148"/>
      <c r="ZZ30" s="148"/>
      <c r="AAA30" s="148"/>
      <c r="AAB30" s="148"/>
      <c r="AAC30" s="148"/>
      <c r="AAD30" s="148"/>
      <c r="AAE30" s="148"/>
      <c r="AAF30" s="148"/>
      <c r="AAG30" s="148"/>
      <c r="AAH30" s="148"/>
      <c r="AAI30" s="148"/>
      <c r="AAJ30" s="148"/>
      <c r="AAK30" s="148"/>
      <c r="AAL30" s="148"/>
      <c r="AAM30" s="148"/>
      <c r="AAN30" s="148"/>
      <c r="AAO30" s="148"/>
      <c r="AAP30" s="148"/>
      <c r="AAQ30" s="148"/>
      <c r="AAR30" s="148"/>
      <c r="AAS30" s="148"/>
      <c r="AAT30" s="148"/>
      <c r="AAU30" s="148"/>
      <c r="AAV30" s="148"/>
      <c r="AAW30" s="148"/>
      <c r="AAX30" s="148"/>
      <c r="AAY30" s="148"/>
      <c r="AAZ30" s="148"/>
      <c r="ABA30" s="148"/>
      <c r="ABB30" s="148"/>
      <c r="ABC30" s="148"/>
      <c r="ABD30" s="148"/>
      <c r="ABE30" s="148"/>
      <c r="ABF30" s="148"/>
      <c r="ABG30" s="148"/>
      <c r="ABH30" s="148"/>
      <c r="ABI30" s="148"/>
      <c r="ABJ30" s="148"/>
      <c r="ABK30" s="148"/>
      <c r="ABL30" s="148"/>
      <c r="ABM30" s="148"/>
      <c r="ABN30" s="148"/>
      <c r="ABO30" s="148"/>
      <c r="ABP30" s="148"/>
      <c r="ABQ30" s="148"/>
      <c r="ABR30" s="148"/>
      <c r="ABS30" s="148"/>
      <c r="ABT30" s="148"/>
      <c r="ABU30" s="148"/>
      <c r="ABV30" s="148"/>
      <c r="ABW30" s="148"/>
      <c r="ABX30" s="148"/>
      <c r="ABY30" s="148"/>
      <c r="ABZ30" s="148"/>
      <c r="ACA30" s="148"/>
      <c r="ACB30" s="148"/>
      <c r="ACC30" s="148"/>
      <c r="ACD30" s="148"/>
      <c r="ACE30" s="148"/>
      <c r="ACF30" s="148"/>
      <c r="ACG30" s="148"/>
      <c r="ACH30" s="148"/>
      <c r="ACI30" s="148"/>
      <c r="ACJ30" s="148"/>
      <c r="ACK30" s="148"/>
      <c r="ACL30" s="148"/>
      <c r="ACM30" s="148"/>
      <c r="ACN30" s="148"/>
      <c r="ACO30" s="148"/>
      <c r="ACP30" s="148"/>
      <c r="ACQ30" s="148"/>
      <c r="ACR30" s="148"/>
      <c r="ACS30" s="148"/>
      <c r="ACT30" s="148"/>
      <c r="ACU30" s="148"/>
      <c r="ACV30" s="148"/>
      <c r="ACW30" s="148"/>
      <c r="ACX30" s="148"/>
      <c r="ACY30" s="148"/>
      <c r="ACZ30" s="148"/>
      <c r="ADA30" s="148"/>
      <c r="ADB30" s="148"/>
      <c r="ADC30" s="148"/>
      <c r="ADD30" s="148"/>
      <c r="ADE30" s="148"/>
      <c r="ADF30" s="148"/>
      <c r="ADG30" s="148"/>
      <c r="ADH30" s="148"/>
      <c r="ADI30" s="148"/>
      <c r="ADJ30" s="148"/>
      <c r="ADK30" s="148"/>
      <c r="ADL30" s="148"/>
      <c r="ADM30" s="148"/>
      <c r="ADN30" s="148"/>
      <c r="ADO30" s="148"/>
      <c r="ADP30" s="148"/>
      <c r="ADQ30" s="148"/>
      <c r="ADR30" s="148"/>
      <c r="ADS30" s="148"/>
      <c r="ADT30" s="148"/>
      <c r="ADU30" s="148"/>
      <c r="ADV30" s="148"/>
      <c r="ADW30" s="148"/>
      <c r="ADX30" s="148"/>
      <c r="ADY30" s="148"/>
      <c r="ADZ30" s="148"/>
      <c r="AEA30" s="148"/>
      <c r="AEB30" s="148"/>
      <c r="AEC30" s="148"/>
      <c r="AED30" s="148"/>
      <c r="AEE30" s="148"/>
      <c r="AEF30" s="148"/>
      <c r="AEG30" s="148"/>
      <c r="AEH30" s="148"/>
      <c r="AEI30" s="148"/>
      <c r="AEJ30" s="148"/>
      <c r="AEK30" s="148"/>
      <c r="AEL30" s="148"/>
      <c r="AEM30" s="148"/>
      <c r="AEN30" s="148"/>
      <c r="AEO30" s="148"/>
      <c r="AEP30" s="148"/>
      <c r="AEQ30" s="148"/>
      <c r="AER30" s="148"/>
      <c r="AES30" s="148"/>
      <c r="AET30" s="148"/>
      <c r="AEU30" s="148"/>
      <c r="AEV30" s="148"/>
      <c r="AEW30" s="148"/>
      <c r="AEX30" s="148"/>
      <c r="AEY30" s="148"/>
      <c r="AEZ30" s="148"/>
      <c r="AFA30" s="148"/>
      <c r="AFB30" s="148"/>
      <c r="AFC30" s="148"/>
      <c r="AFD30" s="148"/>
      <c r="AFE30" s="148"/>
      <c r="AFF30" s="148"/>
      <c r="AFG30" s="148"/>
      <c r="AFH30" s="148"/>
      <c r="AFI30" s="148"/>
      <c r="AFJ30" s="148"/>
      <c r="AFK30" s="148"/>
      <c r="AFL30" s="148"/>
      <c r="AFM30" s="148"/>
      <c r="AFN30" s="148"/>
      <c r="AFO30" s="148"/>
      <c r="AFP30" s="148"/>
      <c r="AFQ30" s="148"/>
      <c r="AFR30" s="148"/>
      <c r="AFS30" s="148"/>
      <c r="AFT30" s="148"/>
      <c r="AFU30" s="148"/>
      <c r="AFV30" s="148"/>
      <c r="AFW30" s="148"/>
      <c r="AFX30" s="148"/>
      <c r="AFY30" s="148"/>
      <c r="AFZ30" s="148"/>
      <c r="AGA30" s="148"/>
      <c r="AGB30" s="148"/>
      <c r="AGC30" s="148"/>
      <c r="AGD30" s="148"/>
      <c r="AGE30" s="148"/>
      <c r="AGF30" s="148"/>
      <c r="AGG30" s="148"/>
      <c r="AGH30" s="148"/>
      <c r="AGI30" s="148"/>
      <c r="AGJ30" s="148"/>
      <c r="AGK30" s="148"/>
      <c r="AGL30" s="148"/>
      <c r="AGM30" s="148"/>
      <c r="AGN30" s="148"/>
      <c r="AGO30" s="148"/>
      <c r="AGP30" s="148"/>
      <c r="AGQ30" s="148"/>
      <c r="AGR30" s="148"/>
      <c r="AGS30" s="148"/>
      <c r="AGT30" s="148"/>
      <c r="AGU30" s="148"/>
      <c r="AGV30" s="148"/>
      <c r="AGW30" s="148"/>
      <c r="AGX30" s="148"/>
      <c r="AGY30" s="148"/>
      <c r="AGZ30" s="148"/>
      <c r="AHA30" s="148"/>
      <c r="AHB30" s="148"/>
      <c r="AHC30" s="148"/>
      <c r="AHD30" s="148"/>
      <c r="AHE30" s="148"/>
      <c r="AHF30" s="148"/>
      <c r="AHG30" s="148"/>
      <c r="AHH30" s="148"/>
      <c r="AHI30" s="148"/>
      <c r="AHJ30" s="148"/>
      <c r="AHK30" s="148"/>
      <c r="AHL30" s="148"/>
      <c r="AHM30" s="148"/>
      <c r="AHN30" s="148"/>
      <c r="AHO30" s="148"/>
      <c r="AHP30" s="148"/>
      <c r="AHQ30" s="148"/>
      <c r="AHR30" s="148"/>
      <c r="AHS30" s="148"/>
      <c r="AHT30" s="148"/>
      <c r="AHU30" s="148"/>
      <c r="AHV30" s="148"/>
      <c r="AHW30" s="148"/>
      <c r="AHX30" s="148"/>
      <c r="AHY30" s="148"/>
      <c r="AHZ30" s="148"/>
      <c r="AIA30" s="148"/>
      <c r="AIB30" s="148"/>
      <c r="AIC30" s="148"/>
      <c r="AID30" s="148"/>
      <c r="AIE30" s="148"/>
      <c r="AIF30" s="148"/>
      <c r="AIG30" s="148"/>
      <c r="AIH30" s="148"/>
      <c r="AII30" s="148"/>
      <c r="AIJ30" s="148"/>
      <c r="AIK30" s="148"/>
      <c r="AIL30" s="148"/>
      <c r="AIM30" s="148"/>
      <c r="AIN30" s="148"/>
      <c r="AIO30" s="148"/>
      <c r="AIP30" s="148"/>
      <c r="AIQ30" s="148"/>
      <c r="AIR30" s="148"/>
      <c r="AIS30" s="148"/>
      <c r="AIT30" s="148"/>
      <c r="AIU30" s="148"/>
      <c r="AIV30" s="148"/>
      <c r="AIW30" s="148"/>
      <c r="AIX30" s="148"/>
      <c r="AIY30" s="148"/>
      <c r="AIZ30" s="148"/>
      <c r="AJA30" s="148"/>
      <c r="AJB30" s="148"/>
      <c r="AJC30" s="148"/>
      <c r="AJD30" s="148"/>
      <c r="AJE30" s="148"/>
      <c r="AJF30" s="148"/>
      <c r="AJG30" s="148"/>
      <c r="AJH30" s="148"/>
      <c r="AJI30" s="148"/>
      <c r="AJJ30" s="148"/>
      <c r="AJK30" s="148"/>
      <c r="AJL30" s="148"/>
      <c r="AJM30" s="148"/>
      <c r="AJN30" s="148"/>
      <c r="AJO30" s="148"/>
      <c r="AJP30" s="148"/>
      <c r="AJQ30" s="148"/>
      <c r="AJR30" s="148"/>
      <c r="AJS30" s="148"/>
      <c r="AJT30" s="148"/>
      <c r="AJU30" s="148"/>
      <c r="AJV30" s="148"/>
      <c r="AJW30" s="148"/>
      <c r="AJX30" s="148"/>
      <c r="AJY30" s="148"/>
      <c r="AJZ30" s="148"/>
      <c r="AKA30" s="148"/>
      <c r="AKB30" s="148"/>
      <c r="AKC30" s="148"/>
      <c r="AKD30" s="148"/>
      <c r="AKE30" s="148"/>
      <c r="AKF30" s="148"/>
      <c r="AKG30" s="148"/>
      <c r="AKH30" s="148"/>
      <c r="AKI30" s="148"/>
      <c r="AKJ30" s="148"/>
      <c r="AKK30" s="148"/>
      <c r="AKL30" s="148"/>
      <c r="AKM30" s="148"/>
      <c r="AKN30" s="148"/>
      <c r="AKO30" s="148"/>
      <c r="AKP30" s="148"/>
      <c r="AKQ30" s="148"/>
      <c r="AKR30" s="148"/>
      <c r="AKS30" s="148"/>
      <c r="AKT30" s="148"/>
      <c r="AKU30" s="148"/>
      <c r="AKV30" s="148"/>
      <c r="AKW30" s="148"/>
      <c r="AKX30" s="148"/>
      <c r="AKY30" s="148"/>
      <c r="AKZ30" s="148"/>
      <c r="ALA30" s="148"/>
      <c r="ALB30" s="148"/>
      <c r="ALC30" s="148"/>
      <c r="ALD30" s="148"/>
      <c r="ALE30" s="148"/>
      <c r="ALF30" s="148"/>
      <c r="ALG30" s="148"/>
      <c r="ALH30" s="148"/>
      <c r="ALI30" s="148"/>
      <c r="ALJ30" s="148"/>
      <c r="ALK30" s="148"/>
      <c r="ALL30" s="148"/>
      <c r="ALM30" s="148"/>
      <c r="ALN30" s="148"/>
      <c r="ALO30" s="148"/>
      <c r="ALP30" s="148"/>
      <c r="ALQ30" s="148"/>
      <c r="ALR30" s="148"/>
      <c r="ALS30" s="148"/>
      <c r="ALT30" s="148"/>
      <c r="ALU30" s="148"/>
      <c r="ALV30" s="148"/>
      <c r="ALW30" s="148"/>
      <c r="ALX30" s="148"/>
      <c r="ALY30" s="148"/>
      <c r="ALZ30" s="148"/>
      <c r="AMA30" s="148"/>
      <c r="AMB30" s="148"/>
      <c r="AMC30" s="148"/>
      <c r="AMD30" s="148"/>
      <c r="AME30" s="148"/>
      <c r="AMF30" s="148"/>
      <c r="AMG30" s="148"/>
      <c r="AMH30" s="148"/>
      <c r="AMI30" s="148"/>
      <c r="AMJ30" s="148"/>
      <c r="AMK30" s="148"/>
    </row>
    <row r="31" spans="1:1025" s="131" customFormat="1">
      <c r="A31" s="145" t="str">
        <f t="shared" si="0"/>
        <v>LOAN.RM_APPROVE</v>
      </c>
      <c r="B31" s="154">
        <f t="shared" si="3"/>
        <v>110027</v>
      </c>
      <c r="C31" s="134">
        <v>0</v>
      </c>
      <c r="D31" s="134">
        <v>1</v>
      </c>
      <c r="E31" s="146">
        <f t="shared" si="4"/>
        <v>100000</v>
      </c>
      <c r="F31" s="146">
        <v>10000</v>
      </c>
      <c r="G31" s="146" t="s">
        <v>34</v>
      </c>
      <c r="H31" s="146">
        <v>100000</v>
      </c>
      <c r="I31" s="158" t="s">
        <v>505</v>
      </c>
      <c r="J31" s="146">
        <f>VLOOKUP(I31,T_FSM_TYPE!$A:$B,2,0)</f>
        <v>110000</v>
      </c>
      <c r="K31" s="131" t="s">
        <v>617</v>
      </c>
      <c r="L31" s="159"/>
      <c r="M31" s="133" t="str">
        <f t="shared" si="2"/>
        <v>INSERT INTO T_FSM_ACTION VALUES(110027, 0, 1, 100000, 10000, GETDATE(), 100000, 110000, 'RM_APPROVE', '' )</v>
      </c>
      <c r="N31" s="145"/>
      <c r="O31" s="145"/>
      <c r="P31" s="145"/>
      <c r="Q31" s="145"/>
      <c r="R31" s="145"/>
      <c r="S31" s="145"/>
      <c r="T31" s="145"/>
      <c r="U31" s="145"/>
      <c r="V31" s="145"/>
      <c r="W31" s="145"/>
      <c r="X31" s="145"/>
      <c r="Y31" s="145"/>
      <c r="Z31" s="145"/>
      <c r="AA31" s="145"/>
      <c r="AB31" s="145"/>
      <c r="AC31" s="145"/>
      <c r="AD31" s="145"/>
      <c r="AE31" s="145"/>
      <c r="AF31" s="145"/>
      <c r="AG31" s="145"/>
      <c r="AH31" s="145"/>
      <c r="AI31" s="145"/>
      <c r="AJ31" s="145"/>
      <c r="AK31" s="145"/>
      <c r="AL31" s="145"/>
      <c r="AM31" s="145"/>
      <c r="AN31" s="145"/>
      <c r="AO31" s="145"/>
      <c r="AP31" s="145"/>
      <c r="AQ31" s="145"/>
      <c r="AR31" s="145"/>
      <c r="AS31" s="145"/>
      <c r="AT31" s="145"/>
      <c r="AU31" s="145"/>
      <c r="AV31" s="145"/>
      <c r="AW31" s="145"/>
      <c r="AX31" s="145"/>
      <c r="AY31" s="145"/>
      <c r="AZ31" s="145"/>
      <c r="BA31" s="145"/>
      <c r="BB31" s="145"/>
      <c r="BC31" s="145"/>
      <c r="BD31" s="145"/>
      <c r="BE31" s="145"/>
      <c r="BF31" s="145"/>
      <c r="BG31" s="145"/>
      <c r="BH31" s="145"/>
      <c r="BI31" s="145"/>
      <c r="BJ31" s="145"/>
      <c r="BK31" s="145"/>
      <c r="BL31" s="145"/>
      <c r="BM31" s="145"/>
      <c r="BN31" s="145"/>
      <c r="BO31" s="145"/>
      <c r="BP31" s="145"/>
      <c r="BQ31" s="145"/>
      <c r="BR31" s="145"/>
      <c r="BS31" s="145"/>
      <c r="BT31" s="145"/>
      <c r="BU31" s="145"/>
      <c r="BV31" s="145"/>
      <c r="BW31" s="145"/>
      <c r="BX31" s="145"/>
      <c r="BY31" s="145"/>
      <c r="BZ31" s="145"/>
      <c r="CA31" s="145"/>
      <c r="CB31" s="145"/>
      <c r="CC31" s="145"/>
      <c r="CD31" s="145"/>
      <c r="CE31" s="145"/>
      <c r="CF31" s="145"/>
      <c r="CG31" s="145"/>
      <c r="CH31" s="145"/>
      <c r="CI31" s="145"/>
      <c r="CJ31" s="145"/>
      <c r="CK31" s="145"/>
      <c r="CL31" s="145"/>
      <c r="CM31" s="145"/>
      <c r="CN31" s="145"/>
      <c r="CO31" s="145"/>
      <c r="CP31" s="145"/>
      <c r="CQ31" s="145"/>
      <c r="CR31" s="145"/>
      <c r="CS31" s="145"/>
      <c r="CT31" s="145"/>
      <c r="CU31" s="145"/>
      <c r="CV31" s="145"/>
      <c r="CW31" s="145"/>
      <c r="CX31" s="145"/>
      <c r="CY31" s="145"/>
      <c r="CZ31" s="145"/>
      <c r="DA31" s="145"/>
      <c r="DB31" s="145"/>
      <c r="DC31" s="145"/>
      <c r="DD31" s="145"/>
      <c r="DE31" s="145"/>
      <c r="DF31" s="145"/>
      <c r="DG31" s="145"/>
      <c r="DH31" s="145"/>
      <c r="DI31" s="145"/>
      <c r="DJ31" s="145"/>
      <c r="DK31" s="145"/>
      <c r="DL31" s="145"/>
      <c r="DM31" s="145"/>
      <c r="DN31" s="145"/>
      <c r="DO31" s="145"/>
      <c r="DP31" s="145"/>
      <c r="DQ31" s="145"/>
      <c r="DR31" s="145"/>
      <c r="DS31" s="145"/>
      <c r="DT31" s="145"/>
      <c r="DU31" s="145"/>
      <c r="DV31" s="145"/>
      <c r="DW31" s="145"/>
      <c r="DX31" s="145"/>
      <c r="DY31" s="145"/>
      <c r="DZ31" s="145"/>
      <c r="EA31" s="145"/>
      <c r="EB31" s="145"/>
      <c r="EC31" s="145"/>
      <c r="ED31" s="145"/>
      <c r="EE31" s="145"/>
      <c r="EF31" s="145"/>
      <c r="EG31" s="145"/>
      <c r="EH31" s="145"/>
      <c r="EI31" s="145"/>
      <c r="EJ31" s="145"/>
      <c r="EK31" s="145"/>
      <c r="EL31" s="145"/>
      <c r="EM31" s="145"/>
      <c r="EN31" s="145"/>
      <c r="EO31" s="145"/>
      <c r="EP31" s="145"/>
      <c r="EQ31" s="145"/>
      <c r="ER31" s="145"/>
      <c r="ES31" s="145"/>
      <c r="ET31" s="145"/>
      <c r="EU31" s="145"/>
      <c r="EV31" s="145"/>
      <c r="EW31" s="145"/>
      <c r="EX31" s="145"/>
      <c r="EY31" s="145"/>
      <c r="EZ31" s="145"/>
      <c r="FA31" s="145"/>
      <c r="FB31" s="145"/>
      <c r="FC31" s="145"/>
      <c r="FD31" s="145"/>
      <c r="FE31" s="145"/>
      <c r="FF31" s="145"/>
      <c r="FG31" s="145"/>
      <c r="FH31" s="145"/>
      <c r="FI31" s="145"/>
      <c r="FJ31" s="145"/>
      <c r="FK31" s="145"/>
      <c r="FL31" s="145"/>
      <c r="FM31" s="145"/>
      <c r="FN31" s="145"/>
      <c r="FO31" s="145"/>
      <c r="FP31" s="145"/>
      <c r="FQ31" s="145"/>
      <c r="FR31" s="145"/>
      <c r="FS31" s="145"/>
      <c r="FT31" s="145"/>
      <c r="FU31" s="145"/>
      <c r="FV31" s="145"/>
      <c r="FW31" s="145"/>
      <c r="FX31" s="145"/>
      <c r="FY31" s="145"/>
      <c r="FZ31" s="145"/>
      <c r="GA31" s="145"/>
      <c r="GB31" s="145"/>
      <c r="GC31" s="145"/>
      <c r="GD31" s="145"/>
      <c r="GE31" s="145"/>
      <c r="GF31" s="145"/>
      <c r="GG31" s="145"/>
      <c r="GH31" s="145"/>
      <c r="GI31" s="145"/>
      <c r="GJ31" s="145"/>
      <c r="GK31" s="145"/>
      <c r="GL31" s="145"/>
      <c r="GM31" s="145"/>
      <c r="GN31" s="145"/>
      <c r="GO31" s="145"/>
      <c r="GP31" s="145"/>
      <c r="GQ31" s="145"/>
      <c r="GR31" s="145"/>
      <c r="GS31" s="145"/>
      <c r="GT31" s="145"/>
      <c r="GU31" s="145"/>
      <c r="GV31" s="145"/>
      <c r="GW31" s="145"/>
      <c r="GX31" s="145"/>
      <c r="GY31" s="145"/>
      <c r="GZ31" s="145"/>
      <c r="HA31" s="145"/>
      <c r="HB31" s="145"/>
      <c r="HC31" s="145"/>
      <c r="HD31" s="145"/>
      <c r="HE31" s="145"/>
      <c r="HF31" s="145"/>
      <c r="HG31" s="145"/>
      <c r="HH31" s="145"/>
      <c r="HI31" s="145"/>
      <c r="HJ31" s="145"/>
      <c r="HK31" s="145"/>
      <c r="HL31" s="145"/>
      <c r="HM31" s="145"/>
      <c r="HN31" s="145"/>
      <c r="HO31" s="145"/>
      <c r="HP31" s="145"/>
      <c r="HQ31" s="145"/>
      <c r="HR31" s="145"/>
      <c r="HS31" s="145"/>
      <c r="HT31" s="145"/>
      <c r="HU31" s="145"/>
      <c r="HV31" s="145"/>
      <c r="HW31" s="145"/>
      <c r="HX31" s="145"/>
      <c r="HY31" s="145"/>
      <c r="HZ31" s="145"/>
      <c r="IA31" s="145"/>
      <c r="IB31" s="145"/>
      <c r="IC31" s="145"/>
      <c r="ID31" s="145"/>
      <c r="IE31" s="145"/>
      <c r="IF31" s="145"/>
      <c r="IG31" s="145"/>
      <c r="IH31" s="145"/>
      <c r="II31" s="145"/>
      <c r="IJ31" s="145"/>
      <c r="IK31" s="145"/>
      <c r="IL31" s="145"/>
      <c r="IM31" s="145"/>
      <c r="IN31" s="145"/>
      <c r="IO31" s="145"/>
      <c r="IP31" s="145"/>
      <c r="IQ31" s="145"/>
      <c r="IR31" s="145"/>
      <c r="IS31" s="145"/>
      <c r="IT31" s="145"/>
      <c r="IU31" s="145"/>
      <c r="IV31" s="145"/>
      <c r="IW31" s="145"/>
      <c r="IX31" s="145"/>
      <c r="IY31" s="145"/>
      <c r="IZ31" s="145"/>
      <c r="JA31" s="145"/>
      <c r="JB31" s="145"/>
      <c r="JC31" s="145"/>
      <c r="JD31" s="145"/>
      <c r="JE31" s="145"/>
      <c r="JF31" s="145"/>
      <c r="JG31" s="145"/>
      <c r="JH31" s="145"/>
      <c r="JI31" s="145"/>
      <c r="JJ31" s="145"/>
      <c r="JK31" s="145"/>
      <c r="JL31" s="145"/>
      <c r="JM31" s="145"/>
      <c r="JN31" s="145"/>
      <c r="JO31" s="145"/>
      <c r="JP31" s="145"/>
      <c r="JQ31" s="145"/>
      <c r="JR31" s="145"/>
      <c r="JS31" s="145"/>
      <c r="JT31" s="145"/>
      <c r="JU31" s="145"/>
      <c r="JV31" s="145"/>
      <c r="JW31" s="145"/>
      <c r="JX31" s="145"/>
      <c r="JY31" s="145"/>
      <c r="JZ31" s="145"/>
      <c r="KA31" s="145"/>
      <c r="KB31" s="145"/>
      <c r="KC31" s="145"/>
      <c r="KD31" s="145"/>
      <c r="KE31" s="145"/>
      <c r="KF31" s="145"/>
      <c r="KG31" s="145"/>
      <c r="KH31" s="145"/>
      <c r="KI31" s="145"/>
      <c r="KJ31" s="145"/>
      <c r="KK31" s="145"/>
      <c r="KL31" s="145"/>
      <c r="KM31" s="145"/>
      <c r="KN31" s="145"/>
      <c r="KO31" s="145"/>
      <c r="KP31" s="145"/>
      <c r="KQ31" s="145"/>
      <c r="KR31" s="145"/>
      <c r="KS31" s="145"/>
      <c r="KT31" s="145"/>
      <c r="KU31" s="145"/>
      <c r="KV31" s="145"/>
      <c r="KW31" s="145"/>
      <c r="KX31" s="145"/>
      <c r="KY31" s="145"/>
      <c r="KZ31" s="145"/>
      <c r="LA31" s="145"/>
      <c r="LB31" s="145"/>
      <c r="LC31" s="145"/>
      <c r="LD31" s="145"/>
      <c r="LE31" s="145"/>
      <c r="LF31" s="145"/>
      <c r="LG31" s="145"/>
      <c r="LH31" s="145"/>
      <c r="LI31" s="145"/>
      <c r="LJ31" s="145"/>
      <c r="LK31" s="145"/>
      <c r="LL31" s="145"/>
      <c r="LM31" s="145"/>
      <c r="LN31" s="145"/>
      <c r="LO31" s="145"/>
      <c r="LP31" s="145"/>
      <c r="LQ31" s="145"/>
      <c r="LR31" s="145"/>
      <c r="LS31" s="145"/>
      <c r="LT31" s="145"/>
      <c r="LU31" s="145"/>
      <c r="LV31" s="145"/>
      <c r="LW31" s="145"/>
      <c r="LX31" s="145"/>
      <c r="LY31" s="145"/>
      <c r="LZ31" s="145"/>
      <c r="MA31" s="145"/>
      <c r="MB31" s="145"/>
      <c r="MC31" s="145"/>
      <c r="MD31" s="145"/>
      <c r="ME31" s="145"/>
      <c r="MF31" s="145"/>
      <c r="MG31" s="145"/>
      <c r="MH31" s="145"/>
      <c r="MI31" s="145"/>
      <c r="MJ31" s="145"/>
      <c r="MK31" s="145"/>
      <c r="ML31" s="145"/>
      <c r="MM31" s="145"/>
      <c r="MN31" s="145"/>
      <c r="MO31" s="145"/>
      <c r="MP31" s="145"/>
      <c r="MQ31" s="145"/>
      <c r="MR31" s="145"/>
      <c r="MS31" s="145"/>
      <c r="MT31" s="145"/>
      <c r="MU31" s="145"/>
      <c r="MV31" s="145"/>
      <c r="MW31" s="145"/>
      <c r="MX31" s="145"/>
      <c r="MY31" s="145"/>
      <c r="MZ31" s="145"/>
      <c r="NA31" s="145"/>
      <c r="NB31" s="145"/>
      <c r="NC31" s="145"/>
      <c r="ND31" s="145"/>
      <c r="NE31" s="145"/>
      <c r="NF31" s="145"/>
      <c r="NG31" s="145"/>
      <c r="NH31" s="145"/>
      <c r="NI31" s="145"/>
      <c r="NJ31" s="145"/>
      <c r="NK31" s="145"/>
      <c r="NL31" s="145"/>
      <c r="NM31" s="145"/>
      <c r="NN31" s="145"/>
      <c r="NO31" s="145"/>
      <c r="NP31" s="145"/>
      <c r="NQ31" s="145"/>
      <c r="NR31" s="145"/>
      <c r="NS31" s="145"/>
      <c r="NT31" s="145"/>
      <c r="NU31" s="145"/>
      <c r="NV31" s="145"/>
      <c r="NW31" s="145"/>
      <c r="NX31" s="145"/>
      <c r="NY31" s="145"/>
      <c r="NZ31" s="145"/>
      <c r="OA31" s="145"/>
      <c r="OB31" s="145"/>
      <c r="OC31" s="145"/>
      <c r="OD31" s="145"/>
      <c r="OE31" s="145"/>
      <c r="OF31" s="145"/>
      <c r="OG31" s="145"/>
      <c r="OH31" s="145"/>
      <c r="OI31" s="145"/>
      <c r="OJ31" s="145"/>
      <c r="OK31" s="145"/>
      <c r="OL31" s="145"/>
      <c r="OM31" s="145"/>
      <c r="ON31" s="145"/>
      <c r="OO31" s="145"/>
      <c r="OP31" s="145"/>
      <c r="OQ31" s="145"/>
      <c r="OR31" s="145"/>
      <c r="OS31" s="145"/>
      <c r="OT31" s="145"/>
      <c r="OU31" s="145"/>
      <c r="OV31" s="145"/>
      <c r="OW31" s="145"/>
      <c r="OX31" s="145"/>
      <c r="OY31" s="145"/>
      <c r="OZ31" s="145"/>
      <c r="PA31" s="145"/>
      <c r="PB31" s="145"/>
      <c r="PC31" s="145"/>
      <c r="PD31" s="145"/>
      <c r="PE31" s="145"/>
      <c r="PF31" s="145"/>
      <c r="PG31" s="145"/>
      <c r="PH31" s="145"/>
      <c r="PI31" s="145"/>
      <c r="PJ31" s="145"/>
      <c r="PK31" s="145"/>
      <c r="PL31" s="145"/>
      <c r="PM31" s="145"/>
      <c r="PN31" s="145"/>
      <c r="PO31" s="145"/>
      <c r="PP31" s="145"/>
      <c r="PQ31" s="145"/>
      <c r="PR31" s="145"/>
      <c r="PS31" s="145"/>
      <c r="PT31" s="145"/>
      <c r="PU31" s="145"/>
      <c r="PV31" s="145"/>
      <c r="PW31" s="145"/>
      <c r="PX31" s="145"/>
      <c r="PY31" s="145"/>
      <c r="PZ31" s="145"/>
      <c r="QA31" s="145"/>
      <c r="QB31" s="145"/>
      <c r="QC31" s="145"/>
      <c r="QD31" s="145"/>
      <c r="QE31" s="145"/>
      <c r="QF31" s="145"/>
      <c r="QG31" s="145"/>
      <c r="QH31" s="145"/>
      <c r="QI31" s="145"/>
      <c r="QJ31" s="145"/>
      <c r="QK31" s="145"/>
      <c r="QL31" s="145"/>
      <c r="QM31" s="145"/>
      <c r="QN31" s="145"/>
      <c r="QO31" s="145"/>
      <c r="QP31" s="145"/>
      <c r="QQ31" s="145"/>
      <c r="QR31" s="145"/>
      <c r="QS31" s="145"/>
      <c r="QT31" s="145"/>
      <c r="QU31" s="145"/>
      <c r="QV31" s="145"/>
      <c r="QW31" s="145"/>
      <c r="QX31" s="145"/>
      <c r="QY31" s="145"/>
      <c r="QZ31" s="145"/>
      <c r="RA31" s="145"/>
      <c r="RB31" s="145"/>
      <c r="RC31" s="145"/>
      <c r="RD31" s="145"/>
      <c r="RE31" s="145"/>
      <c r="RF31" s="145"/>
      <c r="RG31" s="145"/>
      <c r="RH31" s="145"/>
      <c r="RI31" s="145"/>
      <c r="RJ31" s="145"/>
      <c r="RK31" s="145"/>
      <c r="RL31" s="145"/>
      <c r="RM31" s="145"/>
      <c r="RN31" s="145"/>
      <c r="RO31" s="145"/>
      <c r="RP31" s="145"/>
      <c r="RQ31" s="145"/>
      <c r="RR31" s="145"/>
      <c r="RS31" s="145"/>
      <c r="RT31" s="145"/>
      <c r="RU31" s="145"/>
      <c r="RV31" s="145"/>
      <c r="RW31" s="145"/>
      <c r="RX31" s="145"/>
      <c r="RY31" s="145"/>
      <c r="RZ31" s="145"/>
      <c r="SA31" s="145"/>
      <c r="SB31" s="145"/>
      <c r="SC31" s="145"/>
      <c r="SD31" s="145"/>
      <c r="SE31" s="145"/>
      <c r="SF31" s="145"/>
      <c r="SG31" s="145"/>
      <c r="SH31" s="145"/>
      <c r="SI31" s="145"/>
      <c r="SJ31" s="145"/>
      <c r="SK31" s="145"/>
      <c r="SL31" s="145"/>
      <c r="SM31" s="145"/>
      <c r="SN31" s="145"/>
      <c r="SO31" s="145"/>
      <c r="SP31" s="145"/>
      <c r="SQ31" s="145"/>
      <c r="SR31" s="145"/>
      <c r="SS31" s="145"/>
      <c r="ST31" s="145"/>
      <c r="SU31" s="145"/>
      <c r="SV31" s="145"/>
      <c r="SW31" s="145"/>
      <c r="SX31" s="145"/>
      <c r="SY31" s="145"/>
      <c r="SZ31" s="145"/>
      <c r="TA31" s="145"/>
      <c r="TB31" s="145"/>
      <c r="TC31" s="145"/>
      <c r="TD31" s="145"/>
      <c r="TE31" s="145"/>
      <c r="TF31" s="145"/>
      <c r="TG31" s="145"/>
      <c r="TH31" s="145"/>
      <c r="TI31" s="145"/>
      <c r="TJ31" s="145"/>
      <c r="TK31" s="145"/>
      <c r="TL31" s="145"/>
      <c r="TM31" s="145"/>
      <c r="TN31" s="145"/>
      <c r="TO31" s="145"/>
      <c r="TP31" s="145"/>
      <c r="TQ31" s="145"/>
      <c r="TR31" s="145"/>
      <c r="TS31" s="145"/>
      <c r="TT31" s="145"/>
      <c r="TU31" s="145"/>
      <c r="TV31" s="145"/>
      <c r="TW31" s="145"/>
      <c r="TX31" s="145"/>
      <c r="TY31" s="145"/>
      <c r="TZ31" s="145"/>
      <c r="UA31" s="145"/>
      <c r="UB31" s="145"/>
      <c r="UC31" s="145"/>
      <c r="UD31" s="145"/>
      <c r="UE31" s="145"/>
      <c r="UF31" s="145"/>
      <c r="UG31" s="145"/>
      <c r="UH31" s="145"/>
      <c r="UI31" s="145"/>
      <c r="UJ31" s="145"/>
      <c r="UK31" s="145"/>
      <c r="UL31" s="145"/>
      <c r="UM31" s="145"/>
      <c r="UN31" s="145"/>
      <c r="UO31" s="145"/>
      <c r="UP31" s="145"/>
      <c r="UQ31" s="145"/>
      <c r="UR31" s="145"/>
      <c r="US31" s="145"/>
      <c r="UT31" s="145"/>
      <c r="UU31" s="145"/>
      <c r="UV31" s="145"/>
      <c r="UW31" s="145"/>
      <c r="UX31" s="145"/>
      <c r="UY31" s="145"/>
      <c r="UZ31" s="145"/>
      <c r="VA31" s="145"/>
      <c r="VB31" s="145"/>
      <c r="VC31" s="145"/>
      <c r="VD31" s="145"/>
      <c r="VE31" s="145"/>
      <c r="VF31" s="145"/>
      <c r="VG31" s="145"/>
      <c r="VH31" s="145"/>
      <c r="VI31" s="145"/>
      <c r="VJ31" s="145"/>
      <c r="VK31" s="145"/>
      <c r="VL31" s="145"/>
      <c r="VM31" s="145"/>
      <c r="VN31" s="145"/>
      <c r="VO31" s="145"/>
      <c r="VP31" s="145"/>
      <c r="VQ31" s="145"/>
      <c r="VR31" s="145"/>
      <c r="VS31" s="145"/>
      <c r="VT31" s="145"/>
      <c r="VU31" s="145"/>
      <c r="VV31" s="145"/>
      <c r="VW31" s="145"/>
      <c r="VX31" s="145"/>
      <c r="VY31" s="145"/>
      <c r="VZ31" s="145"/>
      <c r="WA31" s="145"/>
      <c r="WB31" s="145"/>
      <c r="WC31" s="145"/>
      <c r="WD31" s="145"/>
      <c r="WE31" s="145"/>
      <c r="WF31" s="145"/>
      <c r="WG31" s="145"/>
      <c r="WH31" s="145"/>
      <c r="WI31" s="145"/>
      <c r="WJ31" s="145"/>
      <c r="WK31" s="145"/>
      <c r="WL31" s="145"/>
      <c r="WM31" s="145"/>
      <c r="WN31" s="145"/>
      <c r="WO31" s="145"/>
      <c r="WP31" s="145"/>
      <c r="WQ31" s="145"/>
      <c r="WR31" s="145"/>
      <c r="WS31" s="145"/>
      <c r="WT31" s="145"/>
      <c r="WU31" s="145"/>
      <c r="WV31" s="145"/>
      <c r="WW31" s="145"/>
      <c r="WX31" s="145"/>
      <c r="WY31" s="145"/>
      <c r="WZ31" s="145"/>
      <c r="XA31" s="145"/>
      <c r="XB31" s="145"/>
      <c r="XC31" s="145"/>
      <c r="XD31" s="145"/>
      <c r="XE31" s="145"/>
      <c r="XF31" s="145"/>
      <c r="XG31" s="145"/>
      <c r="XH31" s="145"/>
      <c r="XI31" s="145"/>
      <c r="XJ31" s="145"/>
      <c r="XK31" s="145"/>
      <c r="XL31" s="145"/>
      <c r="XM31" s="145"/>
      <c r="XN31" s="145"/>
      <c r="XO31" s="145"/>
      <c r="XP31" s="145"/>
      <c r="XQ31" s="145"/>
      <c r="XR31" s="145"/>
      <c r="XS31" s="145"/>
      <c r="XT31" s="145"/>
      <c r="XU31" s="145"/>
      <c r="XV31" s="145"/>
      <c r="XW31" s="145"/>
      <c r="XX31" s="145"/>
      <c r="XY31" s="145"/>
      <c r="XZ31" s="145"/>
      <c r="YA31" s="145"/>
      <c r="YB31" s="145"/>
      <c r="YC31" s="145"/>
      <c r="YD31" s="145"/>
      <c r="YE31" s="145"/>
      <c r="YF31" s="145"/>
      <c r="YG31" s="145"/>
      <c r="YH31" s="145"/>
      <c r="YI31" s="145"/>
      <c r="YJ31" s="145"/>
      <c r="YK31" s="145"/>
      <c r="YL31" s="145"/>
      <c r="YM31" s="145"/>
      <c r="YN31" s="145"/>
      <c r="YO31" s="145"/>
      <c r="YP31" s="145"/>
      <c r="YQ31" s="145"/>
      <c r="YR31" s="145"/>
      <c r="YS31" s="145"/>
      <c r="YT31" s="145"/>
      <c r="YU31" s="145"/>
      <c r="YV31" s="145"/>
      <c r="YW31" s="145"/>
      <c r="YX31" s="145"/>
      <c r="YY31" s="145"/>
      <c r="YZ31" s="145"/>
      <c r="ZA31" s="145"/>
      <c r="ZB31" s="145"/>
      <c r="ZC31" s="145"/>
      <c r="ZD31" s="145"/>
      <c r="ZE31" s="145"/>
      <c r="ZF31" s="145"/>
      <c r="ZG31" s="145"/>
      <c r="ZH31" s="145"/>
      <c r="ZI31" s="145"/>
      <c r="ZJ31" s="145"/>
      <c r="ZK31" s="145"/>
      <c r="ZL31" s="145"/>
      <c r="ZM31" s="145"/>
      <c r="ZN31" s="145"/>
      <c r="ZO31" s="145"/>
      <c r="ZP31" s="145"/>
      <c r="ZQ31" s="145"/>
      <c r="ZR31" s="145"/>
      <c r="ZS31" s="145"/>
      <c r="ZT31" s="145"/>
      <c r="ZU31" s="145"/>
      <c r="ZV31" s="145"/>
      <c r="ZW31" s="145"/>
      <c r="ZX31" s="145"/>
      <c r="ZY31" s="145"/>
      <c r="ZZ31" s="145"/>
      <c r="AAA31" s="145"/>
      <c r="AAB31" s="145"/>
      <c r="AAC31" s="145"/>
      <c r="AAD31" s="145"/>
      <c r="AAE31" s="145"/>
      <c r="AAF31" s="145"/>
      <c r="AAG31" s="145"/>
      <c r="AAH31" s="145"/>
      <c r="AAI31" s="145"/>
      <c r="AAJ31" s="145"/>
      <c r="AAK31" s="145"/>
      <c r="AAL31" s="145"/>
      <c r="AAM31" s="145"/>
      <c r="AAN31" s="145"/>
      <c r="AAO31" s="145"/>
      <c r="AAP31" s="145"/>
      <c r="AAQ31" s="145"/>
      <c r="AAR31" s="145"/>
      <c r="AAS31" s="145"/>
      <c r="AAT31" s="145"/>
      <c r="AAU31" s="145"/>
      <c r="AAV31" s="145"/>
      <c r="AAW31" s="145"/>
      <c r="AAX31" s="145"/>
      <c r="AAY31" s="145"/>
      <c r="AAZ31" s="145"/>
      <c r="ABA31" s="145"/>
      <c r="ABB31" s="145"/>
      <c r="ABC31" s="145"/>
      <c r="ABD31" s="145"/>
      <c r="ABE31" s="145"/>
      <c r="ABF31" s="145"/>
      <c r="ABG31" s="145"/>
      <c r="ABH31" s="145"/>
      <c r="ABI31" s="145"/>
      <c r="ABJ31" s="145"/>
      <c r="ABK31" s="145"/>
      <c r="ABL31" s="145"/>
      <c r="ABM31" s="145"/>
      <c r="ABN31" s="145"/>
      <c r="ABO31" s="145"/>
      <c r="ABP31" s="145"/>
      <c r="ABQ31" s="145"/>
      <c r="ABR31" s="145"/>
      <c r="ABS31" s="145"/>
      <c r="ABT31" s="145"/>
      <c r="ABU31" s="145"/>
      <c r="ABV31" s="145"/>
      <c r="ABW31" s="145"/>
      <c r="ABX31" s="145"/>
      <c r="ABY31" s="145"/>
      <c r="ABZ31" s="145"/>
      <c r="ACA31" s="145"/>
      <c r="ACB31" s="145"/>
      <c r="ACC31" s="145"/>
      <c r="ACD31" s="145"/>
      <c r="ACE31" s="145"/>
      <c r="ACF31" s="145"/>
      <c r="ACG31" s="145"/>
      <c r="ACH31" s="145"/>
      <c r="ACI31" s="145"/>
      <c r="ACJ31" s="145"/>
      <c r="ACK31" s="145"/>
      <c r="ACL31" s="145"/>
      <c r="ACM31" s="145"/>
      <c r="ACN31" s="145"/>
      <c r="ACO31" s="145"/>
      <c r="ACP31" s="145"/>
      <c r="ACQ31" s="145"/>
      <c r="ACR31" s="145"/>
      <c r="ACS31" s="145"/>
      <c r="ACT31" s="145"/>
      <c r="ACU31" s="145"/>
      <c r="ACV31" s="145"/>
      <c r="ACW31" s="145"/>
      <c r="ACX31" s="145"/>
      <c r="ACY31" s="145"/>
      <c r="ACZ31" s="145"/>
      <c r="ADA31" s="145"/>
      <c r="ADB31" s="145"/>
      <c r="ADC31" s="145"/>
      <c r="ADD31" s="145"/>
      <c r="ADE31" s="145"/>
      <c r="ADF31" s="145"/>
      <c r="ADG31" s="145"/>
      <c r="ADH31" s="145"/>
      <c r="ADI31" s="145"/>
      <c r="ADJ31" s="145"/>
      <c r="ADK31" s="145"/>
      <c r="ADL31" s="145"/>
      <c r="ADM31" s="145"/>
      <c r="ADN31" s="145"/>
      <c r="ADO31" s="145"/>
      <c r="ADP31" s="145"/>
      <c r="ADQ31" s="145"/>
      <c r="ADR31" s="145"/>
      <c r="ADS31" s="145"/>
      <c r="ADT31" s="145"/>
      <c r="ADU31" s="145"/>
      <c r="ADV31" s="145"/>
      <c r="ADW31" s="145"/>
      <c r="ADX31" s="145"/>
      <c r="ADY31" s="145"/>
      <c r="ADZ31" s="145"/>
      <c r="AEA31" s="145"/>
      <c r="AEB31" s="145"/>
      <c r="AEC31" s="145"/>
      <c r="AED31" s="145"/>
      <c r="AEE31" s="145"/>
      <c r="AEF31" s="145"/>
      <c r="AEG31" s="145"/>
      <c r="AEH31" s="145"/>
      <c r="AEI31" s="145"/>
      <c r="AEJ31" s="145"/>
      <c r="AEK31" s="145"/>
      <c r="AEL31" s="145"/>
      <c r="AEM31" s="145"/>
      <c r="AEN31" s="145"/>
      <c r="AEO31" s="145"/>
      <c r="AEP31" s="145"/>
      <c r="AEQ31" s="145"/>
      <c r="AER31" s="145"/>
      <c r="AES31" s="145"/>
      <c r="AET31" s="145"/>
      <c r="AEU31" s="145"/>
      <c r="AEV31" s="145"/>
      <c r="AEW31" s="145"/>
      <c r="AEX31" s="145"/>
      <c r="AEY31" s="145"/>
      <c r="AEZ31" s="145"/>
      <c r="AFA31" s="145"/>
      <c r="AFB31" s="145"/>
      <c r="AFC31" s="145"/>
      <c r="AFD31" s="145"/>
      <c r="AFE31" s="145"/>
      <c r="AFF31" s="145"/>
      <c r="AFG31" s="145"/>
      <c r="AFH31" s="145"/>
      <c r="AFI31" s="145"/>
      <c r="AFJ31" s="145"/>
      <c r="AFK31" s="145"/>
      <c r="AFL31" s="145"/>
      <c r="AFM31" s="145"/>
      <c r="AFN31" s="145"/>
      <c r="AFO31" s="145"/>
      <c r="AFP31" s="145"/>
      <c r="AFQ31" s="145"/>
      <c r="AFR31" s="145"/>
      <c r="AFS31" s="145"/>
      <c r="AFT31" s="145"/>
      <c r="AFU31" s="145"/>
      <c r="AFV31" s="145"/>
      <c r="AFW31" s="145"/>
      <c r="AFX31" s="145"/>
      <c r="AFY31" s="145"/>
      <c r="AFZ31" s="145"/>
      <c r="AGA31" s="145"/>
      <c r="AGB31" s="145"/>
      <c r="AGC31" s="145"/>
      <c r="AGD31" s="145"/>
      <c r="AGE31" s="145"/>
      <c r="AGF31" s="145"/>
      <c r="AGG31" s="145"/>
      <c r="AGH31" s="145"/>
      <c r="AGI31" s="145"/>
      <c r="AGJ31" s="145"/>
      <c r="AGK31" s="145"/>
      <c r="AGL31" s="145"/>
      <c r="AGM31" s="145"/>
      <c r="AGN31" s="145"/>
      <c r="AGO31" s="145"/>
      <c r="AGP31" s="145"/>
      <c r="AGQ31" s="145"/>
      <c r="AGR31" s="145"/>
      <c r="AGS31" s="145"/>
      <c r="AGT31" s="145"/>
      <c r="AGU31" s="145"/>
      <c r="AGV31" s="145"/>
      <c r="AGW31" s="145"/>
      <c r="AGX31" s="145"/>
      <c r="AGY31" s="145"/>
      <c r="AGZ31" s="145"/>
      <c r="AHA31" s="145"/>
      <c r="AHB31" s="145"/>
      <c r="AHC31" s="145"/>
      <c r="AHD31" s="145"/>
      <c r="AHE31" s="145"/>
      <c r="AHF31" s="145"/>
      <c r="AHG31" s="145"/>
      <c r="AHH31" s="145"/>
      <c r="AHI31" s="145"/>
      <c r="AHJ31" s="145"/>
      <c r="AHK31" s="145"/>
      <c r="AHL31" s="145"/>
      <c r="AHM31" s="145"/>
      <c r="AHN31" s="145"/>
      <c r="AHO31" s="145"/>
      <c r="AHP31" s="145"/>
      <c r="AHQ31" s="145"/>
      <c r="AHR31" s="145"/>
      <c r="AHS31" s="145"/>
      <c r="AHT31" s="145"/>
      <c r="AHU31" s="145"/>
      <c r="AHV31" s="145"/>
      <c r="AHW31" s="145"/>
      <c r="AHX31" s="145"/>
      <c r="AHY31" s="145"/>
      <c r="AHZ31" s="145"/>
      <c r="AIA31" s="145"/>
      <c r="AIB31" s="145"/>
      <c r="AIC31" s="145"/>
      <c r="AID31" s="145"/>
      <c r="AIE31" s="145"/>
      <c r="AIF31" s="145"/>
      <c r="AIG31" s="145"/>
      <c r="AIH31" s="145"/>
      <c r="AII31" s="145"/>
      <c r="AIJ31" s="145"/>
      <c r="AIK31" s="145"/>
      <c r="AIL31" s="145"/>
      <c r="AIM31" s="145"/>
      <c r="AIN31" s="145"/>
      <c r="AIO31" s="145"/>
      <c r="AIP31" s="145"/>
      <c r="AIQ31" s="145"/>
      <c r="AIR31" s="145"/>
      <c r="AIS31" s="145"/>
      <c r="AIT31" s="145"/>
      <c r="AIU31" s="145"/>
      <c r="AIV31" s="145"/>
      <c r="AIW31" s="145"/>
      <c r="AIX31" s="145"/>
      <c r="AIY31" s="145"/>
      <c r="AIZ31" s="145"/>
      <c r="AJA31" s="145"/>
      <c r="AJB31" s="145"/>
      <c r="AJC31" s="145"/>
      <c r="AJD31" s="145"/>
      <c r="AJE31" s="145"/>
      <c r="AJF31" s="145"/>
      <c r="AJG31" s="145"/>
      <c r="AJH31" s="145"/>
      <c r="AJI31" s="145"/>
      <c r="AJJ31" s="145"/>
      <c r="AJK31" s="145"/>
      <c r="AJL31" s="145"/>
      <c r="AJM31" s="145"/>
      <c r="AJN31" s="145"/>
      <c r="AJO31" s="145"/>
      <c r="AJP31" s="145"/>
      <c r="AJQ31" s="145"/>
      <c r="AJR31" s="145"/>
      <c r="AJS31" s="145"/>
      <c r="AJT31" s="145"/>
      <c r="AJU31" s="145"/>
      <c r="AJV31" s="145"/>
      <c r="AJW31" s="145"/>
      <c r="AJX31" s="145"/>
      <c r="AJY31" s="145"/>
      <c r="AJZ31" s="145"/>
      <c r="AKA31" s="145"/>
      <c r="AKB31" s="145"/>
      <c r="AKC31" s="145"/>
      <c r="AKD31" s="145"/>
      <c r="AKE31" s="145"/>
      <c r="AKF31" s="145"/>
      <c r="AKG31" s="145"/>
      <c r="AKH31" s="145"/>
      <c r="AKI31" s="145"/>
      <c r="AKJ31" s="145"/>
      <c r="AKK31" s="145"/>
      <c r="AKL31" s="145"/>
      <c r="AKM31" s="145"/>
      <c r="AKN31" s="145"/>
      <c r="AKO31" s="145"/>
      <c r="AKP31" s="145"/>
      <c r="AKQ31" s="145"/>
      <c r="AKR31" s="145"/>
      <c r="AKS31" s="145"/>
      <c r="AKT31" s="145"/>
      <c r="AKU31" s="145"/>
      <c r="AKV31" s="145"/>
      <c r="AKW31" s="145"/>
      <c r="AKX31" s="145"/>
      <c r="AKY31" s="145"/>
      <c r="AKZ31" s="145"/>
      <c r="ALA31" s="145"/>
      <c r="ALB31" s="145"/>
      <c r="ALC31" s="145"/>
      <c r="ALD31" s="145"/>
      <c r="ALE31" s="145"/>
      <c r="ALF31" s="145"/>
      <c r="ALG31" s="145"/>
      <c r="ALH31" s="145"/>
      <c r="ALI31" s="145"/>
      <c r="ALJ31" s="145"/>
      <c r="ALK31" s="145"/>
      <c r="ALL31" s="145"/>
      <c r="ALM31" s="145"/>
      <c r="ALN31" s="145"/>
      <c r="ALO31" s="145"/>
      <c r="ALP31" s="145"/>
      <c r="ALQ31" s="145"/>
      <c r="ALR31" s="145"/>
      <c r="ALS31" s="145"/>
      <c r="ALT31" s="145"/>
      <c r="ALU31" s="145"/>
      <c r="ALV31" s="145"/>
      <c r="ALW31" s="145"/>
      <c r="ALX31" s="145"/>
      <c r="ALY31" s="145"/>
      <c r="ALZ31" s="145"/>
      <c r="AMA31" s="145"/>
      <c r="AMB31" s="145"/>
      <c r="AMC31" s="145"/>
      <c r="AMD31" s="145"/>
      <c r="AME31" s="145"/>
      <c r="AMF31" s="145"/>
      <c r="AMG31" s="145"/>
      <c r="AMH31" s="145"/>
      <c r="AMI31" s="145"/>
      <c r="AMJ31" s="145"/>
      <c r="AMK31" s="145"/>
    </row>
    <row r="32" spans="1:1025" s="131" customFormat="1">
      <c r="A32" s="145" t="str">
        <f t="shared" si="0"/>
        <v>LOAN.RM_C_APPROVE</v>
      </c>
      <c r="B32" s="154">
        <f t="shared" si="3"/>
        <v>110028</v>
      </c>
      <c r="C32" s="134">
        <v>0</v>
      </c>
      <c r="D32" s="134">
        <v>1</v>
      </c>
      <c r="E32" s="146">
        <f t="shared" si="4"/>
        <v>100000</v>
      </c>
      <c r="F32" s="146">
        <v>10000</v>
      </c>
      <c r="G32" s="146" t="s">
        <v>34</v>
      </c>
      <c r="H32" s="146">
        <v>100000</v>
      </c>
      <c r="I32" s="158" t="s">
        <v>505</v>
      </c>
      <c r="J32" s="146">
        <f>VLOOKUP(I32,T_FSM_TYPE!$A:$B,2,0)</f>
        <v>110000</v>
      </c>
      <c r="K32" s="131" t="s">
        <v>634</v>
      </c>
      <c r="L32" s="159"/>
      <c r="M32" s="133" t="str">
        <f t="shared" si="2"/>
        <v>INSERT INTO T_FSM_ACTION VALUES(110028, 0, 1, 100000, 10000, GETDATE(), 100000, 110000, 'RM_C_APPROVE', '' )</v>
      </c>
      <c r="N32" s="145"/>
      <c r="O32" s="145"/>
      <c r="P32" s="145"/>
      <c r="Q32" s="145"/>
      <c r="R32" s="145"/>
      <c r="S32" s="145"/>
      <c r="T32" s="145"/>
      <c r="U32" s="145"/>
      <c r="V32" s="145"/>
      <c r="W32" s="145"/>
      <c r="X32" s="145"/>
      <c r="Y32" s="145"/>
      <c r="Z32" s="145"/>
      <c r="AA32" s="145"/>
      <c r="AB32" s="145"/>
      <c r="AC32" s="145"/>
      <c r="AD32" s="145"/>
      <c r="AE32" s="145"/>
      <c r="AF32" s="145"/>
      <c r="AG32" s="145"/>
      <c r="AH32" s="145"/>
      <c r="AI32" s="145"/>
      <c r="AJ32" s="145"/>
      <c r="AK32" s="145"/>
      <c r="AL32" s="145"/>
      <c r="AM32" s="145"/>
      <c r="AN32" s="145"/>
      <c r="AO32" s="145"/>
      <c r="AP32" s="145"/>
      <c r="AQ32" s="145"/>
      <c r="AR32" s="145"/>
      <c r="AS32" s="145"/>
      <c r="AT32" s="145"/>
      <c r="AU32" s="145"/>
      <c r="AV32" s="145"/>
      <c r="AW32" s="145"/>
      <c r="AX32" s="145"/>
      <c r="AY32" s="145"/>
      <c r="AZ32" s="145"/>
      <c r="BA32" s="145"/>
      <c r="BB32" s="145"/>
      <c r="BC32" s="145"/>
      <c r="BD32" s="145"/>
      <c r="BE32" s="145"/>
      <c r="BF32" s="145"/>
      <c r="BG32" s="145"/>
      <c r="BH32" s="145"/>
      <c r="BI32" s="145"/>
      <c r="BJ32" s="145"/>
      <c r="BK32" s="145"/>
      <c r="BL32" s="145"/>
      <c r="BM32" s="145"/>
      <c r="BN32" s="145"/>
      <c r="BO32" s="145"/>
      <c r="BP32" s="145"/>
      <c r="BQ32" s="145"/>
      <c r="BR32" s="145"/>
      <c r="BS32" s="145"/>
      <c r="BT32" s="145"/>
      <c r="BU32" s="145"/>
      <c r="BV32" s="145"/>
      <c r="BW32" s="145"/>
      <c r="BX32" s="145"/>
      <c r="BY32" s="145"/>
      <c r="BZ32" s="145"/>
      <c r="CA32" s="145"/>
      <c r="CB32" s="145"/>
      <c r="CC32" s="145"/>
      <c r="CD32" s="145"/>
      <c r="CE32" s="145"/>
      <c r="CF32" s="145"/>
      <c r="CG32" s="145"/>
      <c r="CH32" s="145"/>
      <c r="CI32" s="145"/>
      <c r="CJ32" s="145"/>
      <c r="CK32" s="145"/>
      <c r="CL32" s="145"/>
      <c r="CM32" s="145"/>
      <c r="CN32" s="145"/>
      <c r="CO32" s="145"/>
      <c r="CP32" s="145"/>
      <c r="CQ32" s="145"/>
      <c r="CR32" s="145"/>
      <c r="CS32" s="145"/>
      <c r="CT32" s="145"/>
      <c r="CU32" s="145"/>
      <c r="CV32" s="145"/>
      <c r="CW32" s="145"/>
      <c r="CX32" s="145"/>
      <c r="CY32" s="145"/>
      <c r="CZ32" s="145"/>
      <c r="DA32" s="145"/>
      <c r="DB32" s="145"/>
      <c r="DC32" s="145"/>
      <c r="DD32" s="145"/>
      <c r="DE32" s="145"/>
      <c r="DF32" s="145"/>
      <c r="DG32" s="145"/>
      <c r="DH32" s="145"/>
      <c r="DI32" s="145"/>
      <c r="DJ32" s="145"/>
      <c r="DK32" s="145"/>
      <c r="DL32" s="145"/>
      <c r="DM32" s="145"/>
      <c r="DN32" s="145"/>
      <c r="DO32" s="145"/>
      <c r="DP32" s="145"/>
      <c r="DQ32" s="145"/>
      <c r="DR32" s="145"/>
      <c r="DS32" s="145"/>
      <c r="DT32" s="145"/>
      <c r="DU32" s="145"/>
      <c r="DV32" s="145"/>
      <c r="DW32" s="145"/>
      <c r="DX32" s="145"/>
      <c r="DY32" s="145"/>
      <c r="DZ32" s="145"/>
      <c r="EA32" s="145"/>
      <c r="EB32" s="145"/>
      <c r="EC32" s="145"/>
      <c r="ED32" s="145"/>
      <c r="EE32" s="145"/>
      <c r="EF32" s="145"/>
      <c r="EG32" s="145"/>
      <c r="EH32" s="145"/>
      <c r="EI32" s="145"/>
      <c r="EJ32" s="145"/>
      <c r="EK32" s="145"/>
      <c r="EL32" s="145"/>
      <c r="EM32" s="145"/>
      <c r="EN32" s="145"/>
      <c r="EO32" s="145"/>
      <c r="EP32" s="145"/>
      <c r="EQ32" s="145"/>
      <c r="ER32" s="145"/>
      <c r="ES32" s="145"/>
      <c r="ET32" s="145"/>
      <c r="EU32" s="145"/>
      <c r="EV32" s="145"/>
      <c r="EW32" s="145"/>
      <c r="EX32" s="145"/>
      <c r="EY32" s="145"/>
      <c r="EZ32" s="145"/>
      <c r="FA32" s="145"/>
      <c r="FB32" s="145"/>
      <c r="FC32" s="145"/>
      <c r="FD32" s="145"/>
      <c r="FE32" s="145"/>
      <c r="FF32" s="145"/>
      <c r="FG32" s="145"/>
      <c r="FH32" s="145"/>
      <c r="FI32" s="145"/>
      <c r="FJ32" s="145"/>
      <c r="FK32" s="145"/>
      <c r="FL32" s="145"/>
      <c r="FM32" s="145"/>
      <c r="FN32" s="145"/>
      <c r="FO32" s="145"/>
      <c r="FP32" s="145"/>
      <c r="FQ32" s="145"/>
      <c r="FR32" s="145"/>
      <c r="FS32" s="145"/>
      <c r="FT32" s="145"/>
      <c r="FU32" s="145"/>
      <c r="FV32" s="145"/>
      <c r="FW32" s="145"/>
      <c r="FX32" s="145"/>
      <c r="FY32" s="145"/>
      <c r="FZ32" s="145"/>
      <c r="GA32" s="145"/>
      <c r="GB32" s="145"/>
      <c r="GC32" s="145"/>
      <c r="GD32" s="145"/>
      <c r="GE32" s="145"/>
      <c r="GF32" s="145"/>
      <c r="GG32" s="145"/>
      <c r="GH32" s="145"/>
      <c r="GI32" s="145"/>
      <c r="GJ32" s="145"/>
      <c r="GK32" s="145"/>
      <c r="GL32" s="145"/>
      <c r="GM32" s="145"/>
      <c r="GN32" s="145"/>
      <c r="GO32" s="145"/>
      <c r="GP32" s="145"/>
      <c r="GQ32" s="145"/>
      <c r="GR32" s="145"/>
      <c r="GS32" s="145"/>
      <c r="GT32" s="145"/>
      <c r="GU32" s="145"/>
      <c r="GV32" s="145"/>
      <c r="GW32" s="145"/>
      <c r="GX32" s="145"/>
      <c r="GY32" s="145"/>
      <c r="GZ32" s="145"/>
      <c r="HA32" s="145"/>
      <c r="HB32" s="145"/>
      <c r="HC32" s="145"/>
      <c r="HD32" s="145"/>
      <c r="HE32" s="145"/>
      <c r="HF32" s="145"/>
      <c r="HG32" s="145"/>
      <c r="HH32" s="145"/>
      <c r="HI32" s="145"/>
      <c r="HJ32" s="145"/>
      <c r="HK32" s="145"/>
      <c r="HL32" s="145"/>
      <c r="HM32" s="145"/>
      <c r="HN32" s="145"/>
      <c r="HO32" s="145"/>
      <c r="HP32" s="145"/>
      <c r="HQ32" s="145"/>
      <c r="HR32" s="145"/>
      <c r="HS32" s="145"/>
      <c r="HT32" s="145"/>
      <c r="HU32" s="145"/>
      <c r="HV32" s="145"/>
      <c r="HW32" s="145"/>
      <c r="HX32" s="145"/>
      <c r="HY32" s="145"/>
      <c r="HZ32" s="145"/>
      <c r="IA32" s="145"/>
      <c r="IB32" s="145"/>
      <c r="IC32" s="145"/>
      <c r="ID32" s="145"/>
      <c r="IE32" s="145"/>
      <c r="IF32" s="145"/>
      <c r="IG32" s="145"/>
      <c r="IH32" s="145"/>
      <c r="II32" s="145"/>
      <c r="IJ32" s="145"/>
      <c r="IK32" s="145"/>
      <c r="IL32" s="145"/>
      <c r="IM32" s="145"/>
      <c r="IN32" s="145"/>
      <c r="IO32" s="145"/>
      <c r="IP32" s="145"/>
      <c r="IQ32" s="145"/>
      <c r="IR32" s="145"/>
      <c r="IS32" s="145"/>
      <c r="IT32" s="145"/>
      <c r="IU32" s="145"/>
      <c r="IV32" s="145"/>
      <c r="IW32" s="145"/>
      <c r="IX32" s="145"/>
      <c r="IY32" s="145"/>
      <c r="IZ32" s="145"/>
      <c r="JA32" s="145"/>
      <c r="JB32" s="145"/>
      <c r="JC32" s="145"/>
      <c r="JD32" s="145"/>
      <c r="JE32" s="145"/>
      <c r="JF32" s="145"/>
      <c r="JG32" s="145"/>
      <c r="JH32" s="145"/>
      <c r="JI32" s="145"/>
      <c r="JJ32" s="145"/>
      <c r="JK32" s="145"/>
      <c r="JL32" s="145"/>
      <c r="JM32" s="145"/>
      <c r="JN32" s="145"/>
      <c r="JO32" s="145"/>
      <c r="JP32" s="145"/>
      <c r="JQ32" s="145"/>
      <c r="JR32" s="145"/>
      <c r="JS32" s="145"/>
      <c r="JT32" s="145"/>
      <c r="JU32" s="145"/>
      <c r="JV32" s="145"/>
      <c r="JW32" s="145"/>
      <c r="JX32" s="145"/>
      <c r="JY32" s="145"/>
      <c r="JZ32" s="145"/>
      <c r="KA32" s="145"/>
      <c r="KB32" s="145"/>
      <c r="KC32" s="145"/>
      <c r="KD32" s="145"/>
      <c r="KE32" s="145"/>
      <c r="KF32" s="145"/>
      <c r="KG32" s="145"/>
      <c r="KH32" s="145"/>
      <c r="KI32" s="145"/>
      <c r="KJ32" s="145"/>
      <c r="KK32" s="145"/>
      <c r="KL32" s="145"/>
      <c r="KM32" s="145"/>
      <c r="KN32" s="145"/>
      <c r="KO32" s="145"/>
      <c r="KP32" s="145"/>
      <c r="KQ32" s="145"/>
      <c r="KR32" s="145"/>
      <c r="KS32" s="145"/>
      <c r="KT32" s="145"/>
      <c r="KU32" s="145"/>
      <c r="KV32" s="145"/>
      <c r="KW32" s="145"/>
      <c r="KX32" s="145"/>
      <c r="KY32" s="145"/>
      <c r="KZ32" s="145"/>
      <c r="LA32" s="145"/>
      <c r="LB32" s="145"/>
      <c r="LC32" s="145"/>
      <c r="LD32" s="145"/>
      <c r="LE32" s="145"/>
      <c r="LF32" s="145"/>
      <c r="LG32" s="145"/>
      <c r="LH32" s="145"/>
      <c r="LI32" s="145"/>
      <c r="LJ32" s="145"/>
      <c r="LK32" s="145"/>
      <c r="LL32" s="145"/>
      <c r="LM32" s="145"/>
      <c r="LN32" s="145"/>
      <c r="LO32" s="145"/>
      <c r="LP32" s="145"/>
      <c r="LQ32" s="145"/>
      <c r="LR32" s="145"/>
      <c r="LS32" s="145"/>
      <c r="LT32" s="145"/>
      <c r="LU32" s="145"/>
      <c r="LV32" s="145"/>
      <c r="LW32" s="145"/>
      <c r="LX32" s="145"/>
      <c r="LY32" s="145"/>
      <c r="LZ32" s="145"/>
      <c r="MA32" s="145"/>
      <c r="MB32" s="145"/>
      <c r="MC32" s="145"/>
      <c r="MD32" s="145"/>
      <c r="ME32" s="145"/>
      <c r="MF32" s="145"/>
      <c r="MG32" s="145"/>
      <c r="MH32" s="145"/>
      <c r="MI32" s="145"/>
      <c r="MJ32" s="145"/>
      <c r="MK32" s="145"/>
      <c r="ML32" s="145"/>
      <c r="MM32" s="145"/>
      <c r="MN32" s="145"/>
      <c r="MO32" s="145"/>
      <c r="MP32" s="145"/>
      <c r="MQ32" s="145"/>
      <c r="MR32" s="145"/>
      <c r="MS32" s="145"/>
      <c r="MT32" s="145"/>
      <c r="MU32" s="145"/>
      <c r="MV32" s="145"/>
      <c r="MW32" s="145"/>
      <c r="MX32" s="145"/>
      <c r="MY32" s="145"/>
      <c r="MZ32" s="145"/>
      <c r="NA32" s="145"/>
      <c r="NB32" s="145"/>
      <c r="NC32" s="145"/>
      <c r="ND32" s="145"/>
      <c r="NE32" s="145"/>
      <c r="NF32" s="145"/>
      <c r="NG32" s="145"/>
      <c r="NH32" s="145"/>
      <c r="NI32" s="145"/>
      <c r="NJ32" s="145"/>
      <c r="NK32" s="145"/>
      <c r="NL32" s="145"/>
      <c r="NM32" s="145"/>
      <c r="NN32" s="145"/>
      <c r="NO32" s="145"/>
      <c r="NP32" s="145"/>
      <c r="NQ32" s="145"/>
      <c r="NR32" s="145"/>
      <c r="NS32" s="145"/>
      <c r="NT32" s="145"/>
      <c r="NU32" s="145"/>
      <c r="NV32" s="145"/>
      <c r="NW32" s="145"/>
      <c r="NX32" s="145"/>
      <c r="NY32" s="145"/>
      <c r="NZ32" s="145"/>
      <c r="OA32" s="145"/>
      <c r="OB32" s="145"/>
      <c r="OC32" s="145"/>
      <c r="OD32" s="145"/>
      <c r="OE32" s="145"/>
      <c r="OF32" s="145"/>
      <c r="OG32" s="145"/>
      <c r="OH32" s="145"/>
      <c r="OI32" s="145"/>
      <c r="OJ32" s="145"/>
      <c r="OK32" s="145"/>
      <c r="OL32" s="145"/>
      <c r="OM32" s="145"/>
      <c r="ON32" s="145"/>
      <c r="OO32" s="145"/>
      <c r="OP32" s="145"/>
      <c r="OQ32" s="145"/>
      <c r="OR32" s="145"/>
      <c r="OS32" s="145"/>
      <c r="OT32" s="145"/>
      <c r="OU32" s="145"/>
      <c r="OV32" s="145"/>
      <c r="OW32" s="145"/>
      <c r="OX32" s="145"/>
      <c r="OY32" s="145"/>
      <c r="OZ32" s="145"/>
      <c r="PA32" s="145"/>
      <c r="PB32" s="145"/>
      <c r="PC32" s="145"/>
      <c r="PD32" s="145"/>
      <c r="PE32" s="145"/>
      <c r="PF32" s="145"/>
      <c r="PG32" s="145"/>
      <c r="PH32" s="145"/>
      <c r="PI32" s="145"/>
      <c r="PJ32" s="145"/>
      <c r="PK32" s="145"/>
      <c r="PL32" s="145"/>
      <c r="PM32" s="145"/>
      <c r="PN32" s="145"/>
      <c r="PO32" s="145"/>
      <c r="PP32" s="145"/>
      <c r="PQ32" s="145"/>
      <c r="PR32" s="145"/>
      <c r="PS32" s="145"/>
      <c r="PT32" s="145"/>
      <c r="PU32" s="145"/>
      <c r="PV32" s="145"/>
      <c r="PW32" s="145"/>
      <c r="PX32" s="145"/>
      <c r="PY32" s="145"/>
      <c r="PZ32" s="145"/>
      <c r="QA32" s="145"/>
      <c r="QB32" s="145"/>
      <c r="QC32" s="145"/>
      <c r="QD32" s="145"/>
      <c r="QE32" s="145"/>
      <c r="QF32" s="145"/>
      <c r="QG32" s="145"/>
      <c r="QH32" s="145"/>
      <c r="QI32" s="145"/>
      <c r="QJ32" s="145"/>
      <c r="QK32" s="145"/>
      <c r="QL32" s="145"/>
      <c r="QM32" s="145"/>
      <c r="QN32" s="145"/>
      <c r="QO32" s="145"/>
      <c r="QP32" s="145"/>
      <c r="QQ32" s="145"/>
      <c r="QR32" s="145"/>
      <c r="QS32" s="145"/>
      <c r="QT32" s="145"/>
      <c r="QU32" s="145"/>
      <c r="QV32" s="145"/>
      <c r="QW32" s="145"/>
      <c r="QX32" s="145"/>
      <c r="QY32" s="145"/>
      <c r="QZ32" s="145"/>
      <c r="RA32" s="145"/>
      <c r="RB32" s="145"/>
      <c r="RC32" s="145"/>
      <c r="RD32" s="145"/>
      <c r="RE32" s="145"/>
      <c r="RF32" s="145"/>
      <c r="RG32" s="145"/>
      <c r="RH32" s="145"/>
      <c r="RI32" s="145"/>
      <c r="RJ32" s="145"/>
      <c r="RK32" s="145"/>
      <c r="RL32" s="145"/>
      <c r="RM32" s="145"/>
      <c r="RN32" s="145"/>
      <c r="RO32" s="145"/>
      <c r="RP32" s="145"/>
      <c r="RQ32" s="145"/>
      <c r="RR32" s="145"/>
      <c r="RS32" s="145"/>
      <c r="RT32" s="145"/>
      <c r="RU32" s="145"/>
      <c r="RV32" s="145"/>
      <c r="RW32" s="145"/>
      <c r="RX32" s="145"/>
      <c r="RY32" s="145"/>
      <c r="RZ32" s="145"/>
      <c r="SA32" s="145"/>
      <c r="SB32" s="145"/>
      <c r="SC32" s="145"/>
      <c r="SD32" s="145"/>
      <c r="SE32" s="145"/>
      <c r="SF32" s="145"/>
      <c r="SG32" s="145"/>
      <c r="SH32" s="145"/>
      <c r="SI32" s="145"/>
      <c r="SJ32" s="145"/>
      <c r="SK32" s="145"/>
      <c r="SL32" s="145"/>
      <c r="SM32" s="145"/>
      <c r="SN32" s="145"/>
      <c r="SO32" s="145"/>
      <c r="SP32" s="145"/>
      <c r="SQ32" s="145"/>
      <c r="SR32" s="145"/>
      <c r="SS32" s="145"/>
      <c r="ST32" s="145"/>
      <c r="SU32" s="145"/>
      <c r="SV32" s="145"/>
      <c r="SW32" s="145"/>
      <c r="SX32" s="145"/>
      <c r="SY32" s="145"/>
      <c r="SZ32" s="145"/>
      <c r="TA32" s="145"/>
      <c r="TB32" s="145"/>
      <c r="TC32" s="145"/>
      <c r="TD32" s="145"/>
      <c r="TE32" s="145"/>
      <c r="TF32" s="145"/>
      <c r="TG32" s="145"/>
      <c r="TH32" s="145"/>
      <c r="TI32" s="145"/>
      <c r="TJ32" s="145"/>
      <c r="TK32" s="145"/>
      <c r="TL32" s="145"/>
      <c r="TM32" s="145"/>
      <c r="TN32" s="145"/>
      <c r="TO32" s="145"/>
      <c r="TP32" s="145"/>
      <c r="TQ32" s="145"/>
      <c r="TR32" s="145"/>
      <c r="TS32" s="145"/>
      <c r="TT32" s="145"/>
      <c r="TU32" s="145"/>
      <c r="TV32" s="145"/>
      <c r="TW32" s="145"/>
      <c r="TX32" s="145"/>
      <c r="TY32" s="145"/>
      <c r="TZ32" s="145"/>
      <c r="UA32" s="145"/>
      <c r="UB32" s="145"/>
      <c r="UC32" s="145"/>
      <c r="UD32" s="145"/>
      <c r="UE32" s="145"/>
      <c r="UF32" s="145"/>
      <c r="UG32" s="145"/>
      <c r="UH32" s="145"/>
      <c r="UI32" s="145"/>
      <c r="UJ32" s="145"/>
      <c r="UK32" s="145"/>
      <c r="UL32" s="145"/>
      <c r="UM32" s="145"/>
      <c r="UN32" s="145"/>
      <c r="UO32" s="145"/>
      <c r="UP32" s="145"/>
      <c r="UQ32" s="145"/>
      <c r="UR32" s="145"/>
      <c r="US32" s="145"/>
      <c r="UT32" s="145"/>
      <c r="UU32" s="145"/>
      <c r="UV32" s="145"/>
      <c r="UW32" s="145"/>
      <c r="UX32" s="145"/>
      <c r="UY32" s="145"/>
      <c r="UZ32" s="145"/>
      <c r="VA32" s="145"/>
      <c r="VB32" s="145"/>
      <c r="VC32" s="145"/>
      <c r="VD32" s="145"/>
      <c r="VE32" s="145"/>
      <c r="VF32" s="145"/>
      <c r="VG32" s="145"/>
      <c r="VH32" s="145"/>
      <c r="VI32" s="145"/>
      <c r="VJ32" s="145"/>
      <c r="VK32" s="145"/>
      <c r="VL32" s="145"/>
      <c r="VM32" s="145"/>
      <c r="VN32" s="145"/>
      <c r="VO32" s="145"/>
      <c r="VP32" s="145"/>
      <c r="VQ32" s="145"/>
      <c r="VR32" s="145"/>
      <c r="VS32" s="145"/>
      <c r="VT32" s="145"/>
      <c r="VU32" s="145"/>
      <c r="VV32" s="145"/>
      <c r="VW32" s="145"/>
      <c r="VX32" s="145"/>
      <c r="VY32" s="145"/>
      <c r="VZ32" s="145"/>
      <c r="WA32" s="145"/>
      <c r="WB32" s="145"/>
      <c r="WC32" s="145"/>
      <c r="WD32" s="145"/>
      <c r="WE32" s="145"/>
      <c r="WF32" s="145"/>
      <c r="WG32" s="145"/>
      <c r="WH32" s="145"/>
      <c r="WI32" s="145"/>
      <c r="WJ32" s="145"/>
      <c r="WK32" s="145"/>
      <c r="WL32" s="145"/>
      <c r="WM32" s="145"/>
      <c r="WN32" s="145"/>
      <c r="WO32" s="145"/>
      <c r="WP32" s="145"/>
      <c r="WQ32" s="145"/>
      <c r="WR32" s="145"/>
      <c r="WS32" s="145"/>
      <c r="WT32" s="145"/>
      <c r="WU32" s="145"/>
      <c r="WV32" s="145"/>
      <c r="WW32" s="145"/>
      <c r="WX32" s="145"/>
      <c r="WY32" s="145"/>
      <c r="WZ32" s="145"/>
      <c r="XA32" s="145"/>
      <c r="XB32" s="145"/>
      <c r="XC32" s="145"/>
      <c r="XD32" s="145"/>
      <c r="XE32" s="145"/>
      <c r="XF32" s="145"/>
      <c r="XG32" s="145"/>
      <c r="XH32" s="145"/>
      <c r="XI32" s="145"/>
      <c r="XJ32" s="145"/>
      <c r="XK32" s="145"/>
      <c r="XL32" s="145"/>
      <c r="XM32" s="145"/>
      <c r="XN32" s="145"/>
      <c r="XO32" s="145"/>
      <c r="XP32" s="145"/>
      <c r="XQ32" s="145"/>
      <c r="XR32" s="145"/>
      <c r="XS32" s="145"/>
      <c r="XT32" s="145"/>
      <c r="XU32" s="145"/>
      <c r="XV32" s="145"/>
      <c r="XW32" s="145"/>
      <c r="XX32" s="145"/>
      <c r="XY32" s="145"/>
      <c r="XZ32" s="145"/>
      <c r="YA32" s="145"/>
      <c r="YB32" s="145"/>
      <c r="YC32" s="145"/>
      <c r="YD32" s="145"/>
      <c r="YE32" s="145"/>
      <c r="YF32" s="145"/>
      <c r="YG32" s="145"/>
      <c r="YH32" s="145"/>
      <c r="YI32" s="145"/>
      <c r="YJ32" s="145"/>
      <c r="YK32" s="145"/>
      <c r="YL32" s="145"/>
      <c r="YM32" s="145"/>
      <c r="YN32" s="145"/>
      <c r="YO32" s="145"/>
      <c r="YP32" s="145"/>
      <c r="YQ32" s="145"/>
      <c r="YR32" s="145"/>
      <c r="YS32" s="145"/>
      <c r="YT32" s="145"/>
      <c r="YU32" s="145"/>
      <c r="YV32" s="145"/>
      <c r="YW32" s="145"/>
      <c r="YX32" s="145"/>
      <c r="YY32" s="145"/>
      <c r="YZ32" s="145"/>
      <c r="ZA32" s="145"/>
      <c r="ZB32" s="145"/>
      <c r="ZC32" s="145"/>
      <c r="ZD32" s="145"/>
      <c r="ZE32" s="145"/>
      <c r="ZF32" s="145"/>
      <c r="ZG32" s="145"/>
      <c r="ZH32" s="145"/>
      <c r="ZI32" s="145"/>
      <c r="ZJ32" s="145"/>
      <c r="ZK32" s="145"/>
      <c r="ZL32" s="145"/>
      <c r="ZM32" s="145"/>
      <c r="ZN32" s="145"/>
      <c r="ZO32" s="145"/>
      <c r="ZP32" s="145"/>
      <c r="ZQ32" s="145"/>
      <c r="ZR32" s="145"/>
      <c r="ZS32" s="145"/>
      <c r="ZT32" s="145"/>
      <c r="ZU32" s="145"/>
      <c r="ZV32" s="145"/>
      <c r="ZW32" s="145"/>
      <c r="ZX32" s="145"/>
      <c r="ZY32" s="145"/>
      <c r="ZZ32" s="145"/>
      <c r="AAA32" s="145"/>
      <c r="AAB32" s="145"/>
      <c r="AAC32" s="145"/>
      <c r="AAD32" s="145"/>
      <c r="AAE32" s="145"/>
      <c r="AAF32" s="145"/>
      <c r="AAG32" s="145"/>
      <c r="AAH32" s="145"/>
      <c r="AAI32" s="145"/>
      <c r="AAJ32" s="145"/>
      <c r="AAK32" s="145"/>
      <c r="AAL32" s="145"/>
      <c r="AAM32" s="145"/>
      <c r="AAN32" s="145"/>
      <c r="AAO32" s="145"/>
      <c r="AAP32" s="145"/>
      <c r="AAQ32" s="145"/>
      <c r="AAR32" s="145"/>
      <c r="AAS32" s="145"/>
      <c r="AAT32" s="145"/>
      <c r="AAU32" s="145"/>
      <c r="AAV32" s="145"/>
      <c r="AAW32" s="145"/>
      <c r="AAX32" s="145"/>
      <c r="AAY32" s="145"/>
      <c r="AAZ32" s="145"/>
      <c r="ABA32" s="145"/>
      <c r="ABB32" s="145"/>
      <c r="ABC32" s="145"/>
      <c r="ABD32" s="145"/>
      <c r="ABE32" s="145"/>
      <c r="ABF32" s="145"/>
      <c r="ABG32" s="145"/>
      <c r="ABH32" s="145"/>
      <c r="ABI32" s="145"/>
      <c r="ABJ32" s="145"/>
      <c r="ABK32" s="145"/>
      <c r="ABL32" s="145"/>
      <c r="ABM32" s="145"/>
      <c r="ABN32" s="145"/>
      <c r="ABO32" s="145"/>
      <c r="ABP32" s="145"/>
      <c r="ABQ32" s="145"/>
      <c r="ABR32" s="145"/>
      <c r="ABS32" s="145"/>
      <c r="ABT32" s="145"/>
      <c r="ABU32" s="145"/>
      <c r="ABV32" s="145"/>
      <c r="ABW32" s="145"/>
      <c r="ABX32" s="145"/>
      <c r="ABY32" s="145"/>
      <c r="ABZ32" s="145"/>
      <c r="ACA32" s="145"/>
      <c r="ACB32" s="145"/>
      <c r="ACC32" s="145"/>
      <c r="ACD32" s="145"/>
      <c r="ACE32" s="145"/>
      <c r="ACF32" s="145"/>
      <c r="ACG32" s="145"/>
      <c r="ACH32" s="145"/>
      <c r="ACI32" s="145"/>
      <c r="ACJ32" s="145"/>
      <c r="ACK32" s="145"/>
      <c r="ACL32" s="145"/>
      <c r="ACM32" s="145"/>
      <c r="ACN32" s="145"/>
      <c r="ACO32" s="145"/>
      <c r="ACP32" s="145"/>
      <c r="ACQ32" s="145"/>
      <c r="ACR32" s="145"/>
      <c r="ACS32" s="145"/>
      <c r="ACT32" s="145"/>
      <c r="ACU32" s="145"/>
      <c r="ACV32" s="145"/>
      <c r="ACW32" s="145"/>
      <c r="ACX32" s="145"/>
      <c r="ACY32" s="145"/>
      <c r="ACZ32" s="145"/>
      <c r="ADA32" s="145"/>
      <c r="ADB32" s="145"/>
      <c r="ADC32" s="145"/>
      <c r="ADD32" s="145"/>
      <c r="ADE32" s="145"/>
      <c r="ADF32" s="145"/>
      <c r="ADG32" s="145"/>
      <c r="ADH32" s="145"/>
      <c r="ADI32" s="145"/>
      <c r="ADJ32" s="145"/>
      <c r="ADK32" s="145"/>
      <c r="ADL32" s="145"/>
      <c r="ADM32" s="145"/>
      <c r="ADN32" s="145"/>
      <c r="ADO32" s="145"/>
      <c r="ADP32" s="145"/>
      <c r="ADQ32" s="145"/>
      <c r="ADR32" s="145"/>
      <c r="ADS32" s="145"/>
      <c r="ADT32" s="145"/>
      <c r="ADU32" s="145"/>
      <c r="ADV32" s="145"/>
      <c r="ADW32" s="145"/>
      <c r="ADX32" s="145"/>
      <c r="ADY32" s="145"/>
      <c r="ADZ32" s="145"/>
      <c r="AEA32" s="145"/>
      <c r="AEB32" s="145"/>
      <c r="AEC32" s="145"/>
      <c r="AED32" s="145"/>
      <c r="AEE32" s="145"/>
      <c r="AEF32" s="145"/>
      <c r="AEG32" s="145"/>
      <c r="AEH32" s="145"/>
      <c r="AEI32" s="145"/>
      <c r="AEJ32" s="145"/>
      <c r="AEK32" s="145"/>
      <c r="AEL32" s="145"/>
      <c r="AEM32" s="145"/>
      <c r="AEN32" s="145"/>
      <c r="AEO32" s="145"/>
      <c r="AEP32" s="145"/>
      <c r="AEQ32" s="145"/>
      <c r="AER32" s="145"/>
      <c r="AES32" s="145"/>
      <c r="AET32" s="145"/>
      <c r="AEU32" s="145"/>
      <c r="AEV32" s="145"/>
      <c r="AEW32" s="145"/>
      <c r="AEX32" s="145"/>
      <c r="AEY32" s="145"/>
      <c r="AEZ32" s="145"/>
      <c r="AFA32" s="145"/>
      <c r="AFB32" s="145"/>
      <c r="AFC32" s="145"/>
      <c r="AFD32" s="145"/>
      <c r="AFE32" s="145"/>
      <c r="AFF32" s="145"/>
      <c r="AFG32" s="145"/>
      <c r="AFH32" s="145"/>
      <c r="AFI32" s="145"/>
      <c r="AFJ32" s="145"/>
      <c r="AFK32" s="145"/>
      <c r="AFL32" s="145"/>
      <c r="AFM32" s="145"/>
      <c r="AFN32" s="145"/>
      <c r="AFO32" s="145"/>
      <c r="AFP32" s="145"/>
      <c r="AFQ32" s="145"/>
      <c r="AFR32" s="145"/>
      <c r="AFS32" s="145"/>
      <c r="AFT32" s="145"/>
      <c r="AFU32" s="145"/>
      <c r="AFV32" s="145"/>
      <c r="AFW32" s="145"/>
      <c r="AFX32" s="145"/>
      <c r="AFY32" s="145"/>
      <c r="AFZ32" s="145"/>
      <c r="AGA32" s="145"/>
      <c r="AGB32" s="145"/>
      <c r="AGC32" s="145"/>
      <c r="AGD32" s="145"/>
      <c r="AGE32" s="145"/>
      <c r="AGF32" s="145"/>
      <c r="AGG32" s="145"/>
      <c r="AGH32" s="145"/>
      <c r="AGI32" s="145"/>
      <c r="AGJ32" s="145"/>
      <c r="AGK32" s="145"/>
      <c r="AGL32" s="145"/>
      <c r="AGM32" s="145"/>
      <c r="AGN32" s="145"/>
      <c r="AGO32" s="145"/>
      <c r="AGP32" s="145"/>
      <c r="AGQ32" s="145"/>
      <c r="AGR32" s="145"/>
      <c r="AGS32" s="145"/>
      <c r="AGT32" s="145"/>
      <c r="AGU32" s="145"/>
      <c r="AGV32" s="145"/>
      <c r="AGW32" s="145"/>
      <c r="AGX32" s="145"/>
      <c r="AGY32" s="145"/>
      <c r="AGZ32" s="145"/>
      <c r="AHA32" s="145"/>
      <c r="AHB32" s="145"/>
      <c r="AHC32" s="145"/>
      <c r="AHD32" s="145"/>
      <c r="AHE32" s="145"/>
      <c r="AHF32" s="145"/>
      <c r="AHG32" s="145"/>
      <c r="AHH32" s="145"/>
      <c r="AHI32" s="145"/>
      <c r="AHJ32" s="145"/>
      <c r="AHK32" s="145"/>
      <c r="AHL32" s="145"/>
      <c r="AHM32" s="145"/>
      <c r="AHN32" s="145"/>
      <c r="AHO32" s="145"/>
      <c r="AHP32" s="145"/>
      <c r="AHQ32" s="145"/>
      <c r="AHR32" s="145"/>
      <c r="AHS32" s="145"/>
      <c r="AHT32" s="145"/>
      <c r="AHU32" s="145"/>
      <c r="AHV32" s="145"/>
      <c r="AHW32" s="145"/>
      <c r="AHX32" s="145"/>
      <c r="AHY32" s="145"/>
      <c r="AHZ32" s="145"/>
      <c r="AIA32" s="145"/>
      <c r="AIB32" s="145"/>
      <c r="AIC32" s="145"/>
      <c r="AID32" s="145"/>
      <c r="AIE32" s="145"/>
      <c r="AIF32" s="145"/>
      <c r="AIG32" s="145"/>
      <c r="AIH32" s="145"/>
      <c r="AII32" s="145"/>
      <c r="AIJ32" s="145"/>
      <c r="AIK32" s="145"/>
      <c r="AIL32" s="145"/>
      <c r="AIM32" s="145"/>
      <c r="AIN32" s="145"/>
      <c r="AIO32" s="145"/>
      <c r="AIP32" s="145"/>
      <c r="AIQ32" s="145"/>
      <c r="AIR32" s="145"/>
      <c r="AIS32" s="145"/>
      <c r="AIT32" s="145"/>
      <c r="AIU32" s="145"/>
      <c r="AIV32" s="145"/>
      <c r="AIW32" s="145"/>
      <c r="AIX32" s="145"/>
      <c r="AIY32" s="145"/>
      <c r="AIZ32" s="145"/>
      <c r="AJA32" s="145"/>
      <c r="AJB32" s="145"/>
      <c r="AJC32" s="145"/>
      <c r="AJD32" s="145"/>
      <c r="AJE32" s="145"/>
      <c r="AJF32" s="145"/>
      <c r="AJG32" s="145"/>
      <c r="AJH32" s="145"/>
      <c r="AJI32" s="145"/>
      <c r="AJJ32" s="145"/>
      <c r="AJK32" s="145"/>
      <c r="AJL32" s="145"/>
      <c r="AJM32" s="145"/>
      <c r="AJN32" s="145"/>
      <c r="AJO32" s="145"/>
      <c r="AJP32" s="145"/>
      <c r="AJQ32" s="145"/>
      <c r="AJR32" s="145"/>
      <c r="AJS32" s="145"/>
      <c r="AJT32" s="145"/>
      <c r="AJU32" s="145"/>
      <c r="AJV32" s="145"/>
      <c r="AJW32" s="145"/>
      <c r="AJX32" s="145"/>
      <c r="AJY32" s="145"/>
      <c r="AJZ32" s="145"/>
      <c r="AKA32" s="145"/>
      <c r="AKB32" s="145"/>
      <c r="AKC32" s="145"/>
      <c r="AKD32" s="145"/>
      <c r="AKE32" s="145"/>
      <c r="AKF32" s="145"/>
      <c r="AKG32" s="145"/>
      <c r="AKH32" s="145"/>
      <c r="AKI32" s="145"/>
      <c r="AKJ32" s="145"/>
      <c r="AKK32" s="145"/>
      <c r="AKL32" s="145"/>
      <c r="AKM32" s="145"/>
      <c r="AKN32" s="145"/>
      <c r="AKO32" s="145"/>
      <c r="AKP32" s="145"/>
      <c r="AKQ32" s="145"/>
      <c r="AKR32" s="145"/>
      <c r="AKS32" s="145"/>
      <c r="AKT32" s="145"/>
      <c r="AKU32" s="145"/>
      <c r="AKV32" s="145"/>
      <c r="AKW32" s="145"/>
      <c r="AKX32" s="145"/>
      <c r="AKY32" s="145"/>
      <c r="AKZ32" s="145"/>
      <c r="ALA32" s="145"/>
      <c r="ALB32" s="145"/>
      <c r="ALC32" s="145"/>
      <c r="ALD32" s="145"/>
      <c r="ALE32" s="145"/>
      <c r="ALF32" s="145"/>
      <c r="ALG32" s="145"/>
      <c r="ALH32" s="145"/>
      <c r="ALI32" s="145"/>
      <c r="ALJ32" s="145"/>
      <c r="ALK32" s="145"/>
      <c r="ALL32" s="145"/>
      <c r="ALM32" s="145"/>
      <c r="ALN32" s="145"/>
      <c r="ALO32" s="145"/>
      <c r="ALP32" s="145"/>
      <c r="ALQ32" s="145"/>
      <c r="ALR32" s="145"/>
      <c r="ALS32" s="145"/>
      <c r="ALT32" s="145"/>
      <c r="ALU32" s="145"/>
      <c r="ALV32" s="145"/>
      <c r="ALW32" s="145"/>
      <c r="ALX32" s="145"/>
      <c r="ALY32" s="145"/>
      <c r="ALZ32" s="145"/>
      <c r="AMA32" s="145"/>
      <c r="AMB32" s="145"/>
      <c r="AMC32" s="145"/>
      <c r="AMD32" s="145"/>
      <c r="AME32" s="145"/>
      <c r="AMF32" s="145"/>
      <c r="AMG32" s="145"/>
      <c r="AMH32" s="145"/>
      <c r="AMI32" s="145"/>
      <c r="AMJ32" s="145"/>
      <c r="AMK32" s="145"/>
    </row>
    <row r="33" spans="1:1025" s="131" customFormat="1">
      <c r="A33" s="145" t="str">
        <f t="shared" si="0"/>
        <v>LOAN.RM_RECOMMEND</v>
      </c>
      <c r="B33" s="154">
        <f t="shared" si="3"/>
        <v>110029</v>
      </c>
      <c r="C33" s="134">
        <v>0</v>
      </c>
      <c r="D33" s="134">
        <v>1</v>
      </c>
      <c r="E33" s="146">
        <f t="shared" si="4"/>
        <v>100000</v>
      </c>
      <c r="F33" s="146">
        <v>10000</v>
      </c>
      <c r="G33" s="146" t="s">
        <v>34</v>
      </c>
      <c r="H33" s="146">
        <v>100000</v>
      </c>
      <c r="I33" s="158" t="s">
        <v>505</v>
      </c>
      <c r="J33" s="146">
        <f>VLOOKUP(I33,T_FSM_TYPE!$A:$B,2,0)</f>
        <v>110000</v>
      </c>
      <c r="K33" s="131" t="s">
        <v>514</v>
      </c>
      <c r="L33" s="159"/>
      <c r="M33" s="133" t="str">
        <f t="shared" si="2"/>
        <v>INSERT INTO T_FSM_ACTION VALUES(110029, 0, 1, 100000, 10000, GETDATE(), 100000, 110000, 'RM_RECOMMEND', '' )</v>
      </c>
      <c r="N33" s="145"/>
      <c r="O33" s="145"/>
      <c r="P33" s="145"/>
      <c r="Q33" s="145"/>
      <c r="R33" s="145"/>
      <c r="S33" s="145"/>
      <c r="T33" s="145"/>
      <c r="U33" s="145"/>
      <c r="V33" s="145"/>
      <c r="W33" s="145"/>
      <c r="X33" s="145"/>
      <c r="Y33" s="145"/>
      <c r="Z33" s="145"/>
      <c r="AA33" s="145"/>
      <c r="AB33" s="145"/>
      <c r="AC33" s="145"/>
      <c r="AD33" s="145"/>
      <c r="AE33" s="145"/>
      <c r="AF33" s="145"/>
      <c r="AG33" s="145"/>
      <c r="AH33" s="145"/>
      <c r="AI33" s="145"/>
      <c r="AJ33" s="145"/>
      <c r="AK33" s="145"/>
      <c r="AL33" s="145"/>
      <c r="AM33" s="145"/>
      <c r="AN33" s="145"/>
      <c r="AO33" s="145"/>
      <c r="AP33" s="145"/>
      <c r="AQ33" s="145"/>
      <c r="AR33" s="145"/>
      <c r="AS33" s="145"/>
      <c r="AT33" s="145"/>
      <c r="AU33" s="145"/>
      <c r="AV33" s="145"/>
      <c r="AW33" s="145"/>
      <c r="AX33" s="145"/>
      <c r="AY33" s="145"/>
      <c r="AZ33" s="145"/>
      <c r="BA33" s="145"/>
      <c r="BB33" s="145"/>
      <c r="BC33" s="145"/>
      <c r="BD33" s="145"/>
      <c r="BE33" s="145"/>
      <c r="BF33" s="145"/>
      <c r="BG33" s="145"/>
      <c r="BH33" s="145"/>
      <c r="BI33" s="145"/>
      <c r="BJ33" s="145"/>
      <c r="BK33" s="145"/>
      <c r="BL33" s="145"/>
      <c r="BM33" s="145"/>
      <c r="BN33" s="145"/>
      <c r="BO33" s="145"/>
      <c r="BP33" s="145"/>
      <c r="BQ33" s="145"/>
      <c r="BR33" s="145"/>
      <c r="BS33" s="145"/>
      <c r="BT33" s="145"/>
      <c r="BU33" s="145"/>
      <c r="BV33" s="145"/>
      <c r="BW33" s="145"/>
      <c r="BX33" s="145"/>
      <c r="BY33" s="145"/>
      <c r="BZ33" s="145"/>
      <c r="CA33" s="145"/>
      <c r="CB33" s="145"/>
      <c r="CC33" s="145"/>
      <c r="CD33" s="145"/>
      <c r="CE33" s="145"/>
      <c r="CF33" s="145"/>
      <c r="CG33" s="145"/>
      <c r="CH33" s="145"/>
      <c r="CI33" s="145"/>
      <c r="CJ33" s="145"/>
      <c r="CK33" s="145"/>
      <c r="CL33" s="145"/>
      <c r="CM33" s="145"/>
      <c r="CN33" s="145"/>
      <c r="CO33" s="145"/>
      <c r="CP33" s="145"/>
      <c r="CQ33" s="145"/>
      <c r="CR33" s="145"/>
      <c r="CS33" s="145"/>
      <c r="CT33" s="145"/>
      <c r="CU33" s="145"/>
      <c r="CV33" s="145"/>
      <c r="CW33" s="145"/>
      <c r="CX33" s="145"/>
      <c r="CY33" s="145"/>
      <c r="CZ33" s="145"/>
      <c r="DA33" s="145"/>
      <c r="DB33" s="145"/>
      <c r="DC33" s="145"/>
      <c r="DD33" s="145"/>
      <c r="DE33" s="145"/>
      <c r="DF33" s="145"/>
      <c r="DG33" s="145"/>
      <c r="DH33" s="145"/>
      <c r="DI33" s="145"/>
      <c r="DJ33" s="145"/>
      <c r="DK33" s="145"/>
      <c r="DL33" s="145"/>
      <c r="DM33" s="145"/>
      <c r="DN33" s="145"/>
      <c r="DO33" s="145"/>
      <c r="DP33" s="145"/>
      <c r="DQ33" s="145"/>
      <c r="DR33" s="145"/>
      <c r="DS33" s="145"/>
      <c r="DT33" s="145"/>
      <c r="DU33" s="145"/>
      <c r="DV33" s="145"/>
      <c r="DW33" s="145"/>
      <c r="DX33" s="145"/>
      <c r="DY33" s="145"/>
      <c r="DZ33" s="145"/>
      <c r="EA33" s="145"/>
      <c r="EB33" s="145"/>
      <c r="EC33" s="145"/>
      <c r="ED33" s="145"/>
      <c r="EE33" s="145"/>
      <c r="EF33" s="145"/>
      <c r="EG33" s="145"/>
      <c r="EH33" s="145"/>
      <c r="EI33" s="145"/>
      <c r="EJ33" s="145"/>
      <c r="EK33" s="145"/>
      <c r="EL33" s="145"/>
      <c r="EM33" s="145"/>
      <c r="EN33" s="145"/>
      <c r="EO33" s="145"/>
      <c r="EP33" s="145"/>
      <c r="EQ33" s="145"/>
      <c r="ER33" s="145"/>
      <c r="ES33" s="145"/>
      <c r="ET33" s="145"/>
      <c r="EU33" s="145"/>
      <c r="EV33" s="145"/>
      <c r="EW33" s="145"/>
      <c r="EX33" s="145"/>
      <c r="EY33" s="145"/>
      <c r="EZ33" s="145"/>
      <c r="FA33" s="145"/>
      <c r="FB33" s="145"/>
      <c r="FC33" s="145"/>
      <c r="FD33" s="145"/>
      <c r="FE33" s="145"/>
      <c r="FF33" s="145"/>
      <c r="FG33" s="145"/>
      <c r="FH33" s="145"/>
      <c r="FI33" s="145"/>
      <c r="FJ33" s="145"/>
      <c r="FK33" s="145"/>
      <c r="FL33" s="145"/>
      <c r="FM33" s="145"/>
      <c r="FN33" s="145"/>
      <c r="FO33" s="145"/>
      <c r="FP33" s="145"/>
      <c r="FQ33" s="145"/>
      <c r="FR33" s="145"/>
      <c r="FS33" s="145"/>
      <c r="FT33" s="145"/>
      <c r="FU33" s="145"/>
      <c r="FV33" s="145"/>
      <c r="FW33" s="145"/>
      <c r="FX33" s="145"/>
      <c r="FY33" s="145"/>
      <c r="FZ33" s="145"/>
      <c r="GA33" s="145"/>
      <c r="GB33" s="145"/>
      <c r="GC33" s="145"/>
      <c r="GD33" s="145"/>
      <c r="GE33" s="145"/>
      <c r="GF33" s="145"/>
      <c r="GG33" s="145"/>
      <c r="GH33" s="145"/>
      <c r="GI33" s="145"/>
      <c r="GJ33" s="145"/>
      <c r="GK33" s="145"/>
      <c r="GL33" s="145"/>
      <c r="GM33" s="145"/>
      <c r="GN33" s="145"/>
      <c r="GO33" s="145"/>
      <c r="GP33" s="145"/>
      <c r="GQ33" s="145"/>
      <c r="GR33" s="145"/>
      <c r="GS33" s="145"/>
      <c r="GT33" s="145"/>
      <c r="GU33" s="145"/>
      <c r="GV33" s="145"/>
      <c r="GW33" s="145"/>
      <c r="GX33" s="145"/>
      <c r="GY33" s="145"/>
      <c r="GZ33" s="145"/>
      <c r="HA33" s="145"/>
      <c r="HB33" s="145"/>
      <c r="HC33" s="145"/>
      <c r="HD33" s="145"/>
      <c r="HE33" s="145"/>
      <c r="HF33" s="145"/>
      <c r="HG33" s="145"/>
      <c r="HH33" s="145"/>
      <c r="HI33" s="145"/>
      <c r="HJ33" s="145"/>
      <c r="HK33" s="145"/>
      <c r="HL33" s="145"/>
      <c r="HM33" s="145"/>
      <c r="HN33" s="145"/>
      <c r="HO33" s="145"/>
      <c r="HP33" s="145"/>
      <c r="HQ33" s="145"/>
      <c r="HR33" s="145"/>
      <c r="HS33" s="145"/>
      <c r="HT33" s="145"/>
      <c r="HU33" s="145"/>
      <c r="HV33" s="145"/>
      <c r="HW33" s="145"/>
      <c r="HX33" s="145"/>
      <c r="HY33" s="145"/>
      <c r="HZ33" s="145"/>
      <c r="IA33" s="145"/>
      <c r="IB33" s="145"/>
      <c r="IC33" s="145"/>
      <c r="ID33" s="145"/>
      <c r="IE33" s="145"/>
      <c r="IF33" s="145"/>
      <c r="IG33" s="145"/>
      <c r="IH33" s="145"/>
      <c r="II33" s="145"/>
      <c r="IJ33" s="145"/>
      <c r="IK33" s="145"/>
      <c r="IL33" s="145"/>
      <c r="IM33" s="145"/>
      <c r="IN33" s="145"/>
      <c r="IO33" s="145"/>
      <c r="IP33" s="145"/>
      <c r="IQ33" s="145"/>
      <c r="IR33" s="145"/>
      <c r="IS33" s="145"/>
      <c r="IT33" s="145"/>
      <c r="IU33" s="145"/>
      <c r="IV33" s="145"/>
      <c r="IW33" s="145"/>
      <c r="IX33" s="145"/>
      <c r="IY33" s="145"/>
      <c r="IZ33" s="145"/>
      <c r="JA33" s="145"/>
      <c r="JB33" s="145"/>
      <c r="JC33" s="145"/>
      <c r="JD33" s="145"/>
      <c r="JE33" s="145"/>
      <c r="JF33" s="145"/>
      <c r="JG33" s="145"/>
      <c r="JH33" s="145"/>
      <c r="JI33" s="145"/>
      <c r="JJ33" s="145"/>
      <c r="JK33" s="145"/>
      <c r="JL33" s="145"/>
      <c r="JM33" s="145"/>
      <c r="JN33" s="145"/>
      <c r="JO33" s="145"/>
      <c r="JP33" s="145"/>
      <c r="JQ33" s="145"/>
      <c r="JR33" s="145"/>
      <c r="JS33" s="145"/>
      <c r="JT33" s="145"/>
      <c r="JU33" s="145"/>
      <c r="JV33" s="145"/>
      <c r="JW33" s="145"/>
      <c r="JX33" s="145"/>
      <c r="JY33" s="145"/>
      <c r="JZ33" s="145"/>
      <c r="KA33" s="145"/>
      <c r="KB33" s="145"/>
      <c r="KC33" s="145"/>
      <c r="KD33" s="145"/>
      <c r="KE33" s="145"/>
      <c r="KF33" s="145"/>
      <c r="KG33" s="145"/>
      <c r="KH33" s="145"/>
      <c r="KI33" s="145"/>
      <c r="KJ33" s="145"/>
      <c r="KK33" s="145"/>
      <c r="KL33" s="145"/>
      <c r="KM33" s="145"/>
      <c r="KN33" s="145"/>
      <c r="KO33" s="145"/>
      <c r="KP33" s="145"/>
      <c r="KQ33" s="145"/>
      <c r="KR33" s="145"/>
      <c r="KS33" s="145"/>
      <c r="KT33" s="145"/>
      <c r="KU33" s="145"/>
      <c r="KV33" s="145"/>
      <c r="KW33" s="145"/>
      <c r="KX33" s="145"/>
      <c r="KY33" s="145"/>
      <c r="KZ33" s="145"/>
      <c r="LA33" s="145"/>
      <c r="LB33" s="145"/>
      <c r="LC33" s="145"/>
      <c r="LD33" s="145"/>
      <c r="LE33" s="145"/>
      <c r="LF33" s="145"/>
      <c r="LG33" s="145"/>
      <c r="LH33" s="145"/>
      <c r="LI33" s="145"/>
      <c r="LJ33" s="145"/>
      <c r="LK33" s="145"/>
      <c r="LL33" s="145"/>
      <c r="LM33" s="145"/>
      <c r="LN33" s="145"/>
      <c r="LO33" s="145"/>
      <c r="LP33" s="145"/>
      <c r="LQ33" s="145"/>
      <c r="LR33" s="145"/>
      <c r="LS33" s="145"/>
      <c r="LT33" s="145"/>
      <c r="LU33" s="145"/>
      <c r="LV33" s="145"/>
      <c r="LW33" s="145"/>
      <c r="LX33" s="145"/>
      <c r="LY33" s="145"/>
      <c r="LZ33" s="145"/>
      <c r="MA33" s="145"/>
      <c r="MB33" s="145"/>
      <c r="MC33" s="145"/>
      <c r="MD33" s="145"/>
      <c r="ME33" s="145"/>
      <c r="MF33" s="145"/>
      <c r="MG33" s="145"/>
      <c r="MH33" s="145"/>
      <c r="MI33" s="145"/>
      <c r="MJ33" s="145"/>
      <c r="MK33" s="145"/>
      <c r="ML33" s="145"/>
      <c r="MM33" s="145"/>
      <c r="MN33" s="145"/>
      <c r="MO33" s="145"/>
      <c r="MP33" s="145"/>
      <c r="MQ33" s="145"/>
      <c r="MR33" s="145"/>
      <c r="MS33" s="145"/>
      <c r="MT33" s="145"/>
      <c r="MU33" s="145"/>
      <c r="MV33" s="145"/>
      <c r="MW33" s="145"/>
      <c r="MX33" s="145"/>
      <c r="MY33" s="145"/>
      <c r="MZ33" s="145"/>
      <c r="NA33" s="145"/>
      <c r="NB33" s="145"/>
      <c r="NC33" s="145"/>
      <c r="ND33" s="145"/>
      <c r="NE33" s="145"/>
      <c r="NF33" s="145"/>
      <c r="NG33" s="145"/>
      <c r="NH33" s="145"/>
      <c r="NI33" s="145"/>
      <c r="NJ33" s="145"/>
      <c r="NK33" s="145"/>
      <c r="NL33" s="145"/>
      <c r="NM33" s="145"/>
      <c r="NN33" s="145"/>
      <c r="NO33" s="145"/>
      <c r="NP33" s="145"/>
      <c r="NQ33" s="145"/>
      <c r="NR33" s="145"/>
      <c r="NS33" s="145"/>
      <c r="NT33" s="145"/>
      <c r="NU33" s="145"/>
      <c r="NV33" s="145"/>
      <c r="NW33" s="145"/>
      <c r="NX33" s="145"/>
      <c r="NY33" s="145"/>
      <c r="NZ33" s="145"/>
      <c r="OA33" s="145"/>
      <c r="OB33" s="145"/>
      <c r="OC33" s="145"/>
      <c r="OD33" s="145"/>
      <c r="OE33" s="145"/>
      <c r="OF33" s="145"/>
      <c r="OG33" s="145"/>
      <c r="OH33" s="145"/>
      <c r="OI33" s="145"/>
      <c r="OJ33" s="145"/>
      <c r="OK33" s="145"/>
      <c r="OL33" s="145"/>
      <c r="OM33" s="145"/>
      <c r="ON33" s="145"/>
      <c r="OO33" s="145"/>
      <c r="OP33" s="145"/>
      <c r="OQ33" s="145"/>
      <c r="OR33" s="145"/>
      <c r="OS33" s="145"/>
      <c r="OT33" s="145"/>
      <c r="OU33" s="145"/>
      <c r="OV33" s="145"/>
      <c r="OW33" s="145"/>
      <c r="OX33" s="145"/>
      <c r="OY33" s="145"/>
      <c r="OZ33" s="145"/>
      <c r="PA33" s="145"/>
      <c r="PB33" s="145"/>
      <c r="PC33" s="145"/>
      <c r="PD33" s="145"/>
      <c r="PE33" s="145"/>
      <c r="PF33" s="145"/>
      <c r="PG33" s="145"/>
      <c r="PH33" s="145"/>
      <c r="PI33" s="145"/>
      <c r="PJ33" s="145"/>
      <c r="PK33" s="145"/>
      <c r="PL33" s="145"/>
      <c r="PM33" s="145"/>
      <c r="PN33" s="145"/>
      <c r="PO33" s="145"/>
      <c r="PP33" s="145"/>
      <c r="PQ33" s="145"/>
      <c r="PR33" s="145"/>
      <c r="PS33" s="145"/>
      <c r="PT33" s="145"/>
      <c r="PU33" s="145"/>
      <c r="PV33" s="145"/>
      <c r="PW33" s="145"/>
      <c r="PX33" s="145"/>
      <c r="PY33" s="145"/>
      <c r="PZ33" s="145"/>
      <c r="QA33" s="145"/>
      <c r="QB33" s="145"/>
      <c r="QC33" s="145"/>
      <c r="QD33" s="145"/>
      <c r="QE33" s="145"/>
      <c r="QF33" s="145"/>
      <c r="QG33" s="145"/>
      <c r="QH33" s="145"/>
      <c r="QI33" s="145"/>
      <c r="QJ33" s="145"/>
      <c r="QK33" s="145"/>
      <c r="QL33" s="145"/>
      <c r="QM33" s="145"/>
      <c r="QN33" s="145"/>
      <c r="QO33" s="145"/>
      <c r="QP33" s="145"/>
      <c r="QQ33" s="145"/>
      <c r="QR33" s="145"/>
      <c r="QS33" s="145"/>
      <c r="QT33" s="145"/>
      <c r="QU33" s="145"/>
      <c r="QV33" s="145"/>
      <c r="QW33" s="145"/>
      <c r="QX33" s="145"/>
      <c r="QY33" s="145"/>
      <c r="QZ33" s="145"/>
      <c r="RA33" s="145"/>
      <c r="RB33" s="145"/>
      <c r="RC33" s="145"/>
      <c r="RD33" s="145"/>
      <c r="RE33" s="145"/>
      <c r="RF33" s="145"/>
      <c r="RG33" s="145"/>
      <c r="RH33" s="145"/>
      <c r="RI33" s="145"/>
      <c r="RJ33" s="145"/>
      <c r="RK33" s="145"/>
      <c r="RL33" s="145"/>
      <c r="RM33" s="145"/>
      <c r="RN33" s="145"/>
      <c r="RO33" s="145"/>
      <c r="RP33" s="145"/>
      <c r="RQ33" s="145"/>
      <c r="RR33" s="145"/>
      <c r="RS33" s="145"/>
      <c r="RT33" s="145"/>
      <c r="RU33" s="145"/>
      <c r="RV33" s="145"/>
      <c r="RW33" s="145"/>
      <c r="RX33" s="145"/>
      <c r="RY33" s="145"/>
      <c r="RZ33" s="145"/>
      <c r="SA33" s="145"/>
      <c r="SB33" s="145"/>
      <c r="SC33" s="145"/>
      <c r="SD33" s="145"/>
      <c r="SE33" s="145"/>
      <c r="SF33" s="145"/>
      <c r="SG33" s="145"/>
      <c r="SH33" s="145"/>
      <c r="SI33" s="145"/>
      <c r="SJ33" s="145"/>
      <c r="SK33" s="145"/>
      <c r="SL33" s="145"/>
      <c r="SM33" s="145"/>
      <c r="SN33" s="145"/>
      <c r="SO33" s="145"/>
      <c r="SP33" s="145"/>
      <c r="SQ33" s="145"/>
      <c r="SR33" s="145"/>
      <c r="SS33" s="145"/>
      <c r="ST33" s="145"/>
      <c r="SU33" s="145"/>
      <c r="SV33" s="145"/>
      <c r="SW33" s="145"/>
      <c r="SX33" s="145"/>
      <c r="SY33" s="145"/>
      <c r="SZ33" s="145"/>
      <c r="TA33" s="145"/>
      <c r="TB33" s="145"/>
      <c r="TC33" s="145"/>
      <c r="TD33" s="145"/>
      <c r="TE33" s="145"/>
      <c r="TF33" s="145"/>
      <c r="TG33" s="145"/>
      <c r="TH33" s="145"/>
      <c r="TI33" s="145"/>
      <c r="TJ33" s="145"/>
      <c r="TK33" s="145"/>
      <c r="TL33" s="145"/>
      <c r="TM33" s="145"/>
      <c r="TN33" s="145"/>
      <c r="TO33" s="145"/>
      <c r="TP33" s="145"/>
      <c r="TQ33" s="145"/>
      <c r="TR33" s="145"/>
      <c r="TS33" s="145"/>
      <c r="TT33" s="145"/>
      <c r="TU33" s="145"/>
      <c r="TV33" s="145"/>
      <c r="TW33" s="145"/>
      <c r="TX33" s="145"/>
      <c r="TY33" s="145"/>
      <c r="TZ33" s="145"/>
      <c r="UA33" s="145"/>
      <c r="UB33" s="145"/>
      <c r="UC33" s="145"/>
      <c r="UD33" s="145"/>
      <c r="UE33" s="145"/>
      <c r="UF33" s="145"/>
      <c r="UG33" s="145"/>
      <c r="UH33" s="145"/>
      <c r="UI33" s="145"/>
      <c r="UJ33" s="145"/>
      <c r="UK33" s="145"/>
      <c r="UL33" s="145"/>
      <c r="UM33" s="145"/>
      <c r="UN33" s="145"/>
      <c r="UO33" s="145"/>
      <c r="UP33" s="145"/>
      <c r="UQ33" s="145"/>
      <c r="UR33" s="145"/>
      <c r="US33" s="145"/>
      <c r="UT33" s="145"/>
      <c r="UU33" s="145"/>
      <c r="UV33" s="145"/>
      <c r="UW33" s="145"/>
      <c r="UX33" s="145"/>
      <c r="UY33" s="145"/>
      <c r="UZ33" s="145"/>
      <c r="VA33" s="145"/>
      <c r="VB33" s="145"/>
      <c r="VC33" s="145"/>
      <c r="VD33" s="145"/>
      <c r="VE33" s="145"/>
      <c r="VF33" s="145"/>
      <c r="VG33" s="145"/>
      <c r="VH33" s="145"/>
      <c r="VI33" s="145"/>
      <c r="VJ33" s="145"/>
      <c r="VK33" s="145"/>
      <c r="VL33" s="145"/>
      <c r="VM33" s="145"/>
      <c r="VN33" s="145"/>
      <c r="VO33" s="145"/>
      <c r="VP33" s="145"/>
      <c r="VQ33" s="145"/>
      <c r="VR33" s="145"/>
      <c r="VS33" s="145"/>
      <c r="VT33" s="145"/>
      <c r="VU33" s="145"/>
      <c r="VV33" s="145"/>
      <c r="VW33" s="145"/>
      <c r="VX33" s="145"/>
      <c r="VY33" s="145"/>
      <c r="VZ33" s="145"/>
      <c r="WA33" s="145"/>
      <c r="WB33" s="145"/>
      <c r="WC33" s="145"/>
      <c r="WD33" s="145"/>
      <c r="WE33" s="145"/>
      <c r="WF33" s="145"/>
      <c r="WG33" s="145"/>
      <c r="WH33" s="145"/>
      <c r="WI33" s="145"/>
      <c r="WJ33" s="145"/>
      <c r="WK33" s="145"/>
      <c r="WL33" s="145"/>
      <c r="WM33" s="145"/>
      <c r="WN33" s="145"/>
      <c r="WO33" s="145"/>
      <c r="WP33" s="145"/>
      <c r="WQ33" s="145"/>
      <c r="WR33" s="145"/>
      <c r="WS33" s="145"/>
      <c r="WT33" s="145"/>
      <c r="WU33" s="145"/>
      <c r="WV33" s="145"/>
      <c r="WW33" s="145"/>
      <c r="WX33" s="145"/>
      <c r="WY33" s="145"/>
      <c r="WZ33" s="145"/>
      <c r="XA33" s="145"/>
      <c r="XB33" s="145"/>
      <c r="XC33" s="145"/>
      <c r="XD33" s="145"/>
      <c r="XE33" s="145"/>
      <c r="XF33" s="145"/>
      <c r="XG33" s="145"/>
      <c r="XH33" s="145"/>
      <c r="XI33" s="145"/>
      <c r="XJ33" s="145"/>
      <c r="XK33" s="145"/>
      <c r="XL33" s="145"/>
      <c r="XM33" s="145"/>
      <c r="XN33" s="145"/>
      <c r="XO33" s="145"/>
      <c r="XP33" s="145"/>
      <c r="XQ33" s="145"/>
      <c r="XR33" s="145"/>
      <c r="XS33" s="145"/>
      <c r="XT33" s="145"/>
      <c r="XU33" s="145"/>
      <c r="XV33" s="145"/>
      <c r="XW33" s="145"/>
      <c r="XX33" s="145"/>
      <c r="XY33" s="145"/>
      <c r="XZ33" s="145"/>
      <c r="YA33" s="145"/>
      <c r="YB33" s="145"/>
      <c r="YC33" s="145"/>
      <c r="YD33" s="145"/>
      <c r="YE33" s="145"/>
      <c r="YF33" s="145"/>
      <c r="YG33" s="145"/>
      <c r="YH33" s="145"/>
      <c r="YI33" s="145"/>
      <c r="YJ33" s="145"/>
      <c r="YK33" s="145"/>
      <c r="YL33" s="145"/>
      <c r="YM33" s="145"/>
      <c r="YN33" s="145"/>
      <c r="YO33" s="145"/>
      <c r="YP33" s="145"/>
      <c r="YQ33" s="145"/>
      <c r="YR33" s="145"/>
      <c r="YS33" s="145"/>
      <c r="YT33" s="145"/>
      <c r="YU33" s="145"/>
      <c r="YV33" s="145"/>
      <c r="YW33" s="145"/>
      <c r="YX33" s="145"/>
      <c r="YY33" s="145"/>
      <c r="YZ33" s="145"/>
      <c r="ZA33" s="145"/>
      <c r="ZB33" s="145"/>
      <c r="ZC33" s="145"/>
      <c r="ZD33" s="145"/>
      <c r="ZE33" s="145"/>
      <c r="ZF33" s="145"/>
      <c r="ZG33" s="145"/>
      <c r="ZH33" s="145"/>
      <c r="ZI33" s="145"/>
      <c r="ZJ33" s="145"/>
      <c r="ZK33" s="145"/>
      <c r="ZL33" s="145"/>
      <c r="ZM33" s="145"/>
      <c r="ZN33" s="145"/>
      <c r="ZO33" s="145"/>
      <c r="ZP33" s="145"/>
      <c r="ZQ33" s="145"/>
      <c r="ZR33" s="145"/>
      <c r="ZS33" s="145"/>
      <c r="ZT33" s="145"/>
      <c r="ZU33" s="145"/>
      <c r="ZV33" s="145"/>
      <c r="ZW33" s="145"/>
      <c r="ZX33" s="145"/>
      <c r="ZY33" s="145"/>
      <c r="ZZ33" s="145"/>
      <c r="AAA33" s="145"/>
      <c r="AAB33" s="145"/>
      <c r="AAC33" s="145"/>
      <c r="AAD33" s="145"/>
      <c r="AAE33" s="145"/>
      <c r="AAF33" s="145"/>
      <c r="AAG33" s="145"/>
      <c r="AAH33" s="145"/>
      <c r="AAI33" s="145"/>
      <c r="AAJ33" s="145"/>
      <c r="AAK33" s="145"/>
      <c r="AAL33" s="145"/>
      <c r="AAM33" s="145"/>
      <c r="AAN33" s="145"/>
      <c r="AAO33" s="145"/>
      <c r="AAP33" s="145"/>
      <c r="AAQ33" s="145"/>
      <c r="AAR33" s="145"/>
      <c r="AAS33" s="145"/>
      <c r="AAT33" s="145"/>
      <c r="AAU33" s="145"/>
      <c r="AAV33" s="145"/>
      <c r="AAW33" s="145"/>
      <c r="AAX33" s="145"/>
      <c r="AAY33" s="145"/>
      <c r="AAZ33" s="145"/>
      <c r="ABA33" s="145"/>
      <c r="ABB33" s="145"/>
      <c r="ABC33" s="145"/>
      <c r="ABD33" s="145"/>
      <c r="ABE33" s="145"/>
      <c r="ABF33" s="145"/>
      <c r="ABG33" s="145"/>
      <c r="ABH33" s="145"/>
      <c r="ABI33" s="145"/>
      <c r="ABJ33" s="145"/>
      <c r="ABK33" s="145"/>
      <c r="ABL33" s="145"/>
      <c r="ABM33" s="145"/>
      <c r="ABN33" s="145"/>
      <c r="ABO33" s="145"/>
      <c r="ABP33" s="145"/>
      <c r="ABQ33" s="145"/>
      <c r="ABR33" s="145"/>
      <c r="ABS33" s="145"/>
      <c r="ABT33" s="145"/>
      <c r="ABU33" s="145"/>
      <c r="ABV33" s="145"/>
      <c r="ABW33" s="145"/>
      <c r="ABX33" s="145"/>
      <c r="ABY33" s="145"/>
      <c r="ABZ33" s="145"/>
      <c r="ACA33" s="145"/>
      <c r="ACB33" s="145"/>
      <c r="ACC33" s="145"/>
      <c r="ACD33" s="145"/>
      <c r="ACE33" s="145"/>
      <c r="ACF33" s="145"/>
      <c r="ACG33" s="145"/>
      <c r="ACH33" s="145"/>
      <c r="ACI33" s="145"/>
      <c r="ACJ33" s="145"/>
      <c r="ACK33" s="145"/>
      <c r="ACL33" s="145"/>
      <c r="ACM33" s="145"/>
      <c r="ACN33" s="145"/>
      <c r="ACO33" s="145"/>
      <c r="ACP33" s="145"/>
      <c r="ACQ33" s="145"/>
      <c r="ACR33" s="145"/>
      <c r="ACS33" s="145"/>
      <c r="ACT33" s="145"/>
      <c r="ACU33" s="145"/>
      <c r="ACV33" s="145"/>
      <c r="ACW33" s="145"/>
      <c r="ACX33" s="145"/>
      <c r="ACY33" s="145"/>
      <c r="ACZ33" s="145"/>
      <c r="ADA33" s="145"/>
      <c r="ADB33" s="145"/>
      <c r="ADC33" s="145"/>
      <c r="ADD33" s="145"/>
      <c r="ADE33" s="145"/>
      <c r="ADF33" s="145"/>
      <c r="ADG33" s="145"/>
      <c r="ADH33" s="145"/>
      <c r="ADI33" s="145"/>
      <c r="ADJ33" s="145"/>
      <c r="ADK33" s="145"/>
      <c r="ADL33" s="145"/>
      <c r="ADM33" s="145"/>
      <c r="ADN33" s="145"/>
      <c r="ADO33" s="145"/>
      <c r="ADP33" s="145"/>
      <c r="ADQ33" s="145"/>
      <c r="ADR33" s="145"/>
      <c r="ADS33" s="145"/>
      <c r="ADT33" s="145"/>
      <c r="ADU33" s="145"/>
      <c r="ADV33" s="145"/>
      <c r="ADW33" s="145"/>
      <c r="ADX33" s="145"/>
      <c r="ADY33" s="145"/>
      <c r="ADZ33" s="145"/>
      <c r="AEA33" s="145"/>
      <c r="AEB33" s="145"/>
      <c r="AEC33" s="145"/>
      <c r="AED33" s="145"/>
      <c r="AEE33" s="145"/>
      <c r="AEF33" s="145"/>
      <c r="AEG33" s="145"/>
      <c r="AEH33" s="145"/>
      <c r="AEI33" s="145"/>
      <c r="AEJ33" s="145"/>
      <c r="AEK33" s="145"/>
      <c r="AEL33" s="145"/>
      <c r="AEM33" s="145"/>
      <c r="AEN33" s="145"/>
      <c r="AEO33" s="145"/>
      <c r="AEP33" s="145"/>
      <c r="AEQ33" s="145"/>
      <c r="AER33" s="145"/>
      <c r="AES33" s="145"/>
      <c r="AET33" s="145"/>
      <c r="AEU33" s="145"/>
      <c r="AEV33" s="145"/>
      <c r="AEW33" s="145"/>
      <c r="AEX33" s="145"/>
      <c r="AEY33" s="145"/>
      <c r="AEZ33" s="145"/>
      <c r="AFA33" s="145"/>
      <c r="AFB33" s="145"/>
      <c r="AFC33" s="145"/>
      <c r="AFD33" s="145"/>
      <c r="AFE33" s="145"/>
      <c r="AFF33" s="145"/>
      <c r="AFG33" s="145"/>
      <c r="AFH33" s="145"/>
      <c r="AFI33" s="145"/>
      <c r="AFJ33" s="145"/>
      <c r="AFK33" s="145"/>
      <c r="AFL33" s="145"/>
      <c r="AFM33" s="145"/>
      <c r="AFN33" s="145"/>
      <c r="AFO33" s="145"/>
      <c r="AFP33" s="145"/>
      <c r="AFQ33" s="145"/>
      <c r="AFR33" s="145"/>
      <c r="AFS33" s="145"/>
      <c r="AFT33" s="145"/>
      <c r="AFU33" s="145"/>
      <c r="AFV33" s="145"/>
      <c r="AFW33" s="145"/>
      <c r="AFX33" s="145"/>
      <c r="AFY33" s="145"/>
      <c r="AFZ33" s="145"/>
      <c r="AGA33" s="145"/>
      <c r="AGB33" s="145"/>
      <c r="AGC33" s="145"/>
      <c r="AGD33" s="145"/>
      <c r="AGE33" s="145"/>
      <c r="AGF33" s="145"/>
      <c r="AGG33" s="145"/>
      <c r="AGH33" s="145"/>
      <c r="AGI33" s="145"/>
      <c r="AGJ33" s="145"/>
      <c r="AGK33" s="145"/>
      <c r="AGL33" s="145"/>
      <c r="AGM33" s="145"/>
      <c r="AGN33" s="145"/>
      <c r="AGO33" s="145"/>
      <c r="AGP33" s="145"/>
      <c r="AGQ33" s="145"/>
      <c r="AGR33" s="145"/>
      <c r="AGS33" s="145"/>
      <c r="AGT33" s="145"/>
      <c r="AGU33" s="145"/>
      <c r="AGV33" s="145"/>
      <c r="AGW33" s="145"/>
      <c r="AGX33" s="145"/>
      <c r="AGY33" s="145"/>
      <c r="AGZ33" s="145"/>
      <c r="AHA33" s="145"/>
      <c r="AHB33" s="145"/>
      <c r="AHC33" s="145"/>
      <c r="AHD33" s="145"/>
      <c r="AHE33" s="145"/>
      <c r="AHF33" s="145"/>
      <c r="AHG33" s="145"/>
      <c r="AHH33" s="145"/>
      <c r="AHI33" s="145"/>
      <c r="AHJ33" s="145"/>
      <c r="AHK33" s="145"/>
      <c r="AHL33" s="145"/>
      <c r="AHM33" s="145"/>
      <c r="AHN33" s="145"/>
      <c r="AHO33" s="145"/>
      <c r="AHP33" s="145"/>
      <c r="AHQ33" s="145"/>
      <c r="AHR33" s="145"/>
      <c r="AHS33" s="145"/>
      <c r="AHT33" s="145"/>
      <c r="AHU33" s="145"/>
      <c r="AHV33" s="145"/>
      <c r="AHW33" s="145"/>
      <c r="AHX33" s="145"/>
      <c r="AHY33" s="145"/>
      <c r="AHZ33" s="145"/>
      <c r="AIA33" s="145"/>
      <c r="AIB33" s="145"/>
      <c r="AIC33" s="145"/>
      <c r="AID33" s="145"/>
      <c r="AIE33" s="145"/>
      <c r="AIF33" s="145"/>
      <c r="AIG33" s="145"/>
      <c r="AIH33" s="145"/>
      <c r="AII33" s="145"/>
      <c r="AIJ33" s="145"/>
      <c r="AIK33" s="145"/>
      <c r="AIL33" s="145"/>
      <c r="AIM33" s="145"/>
      <c r="AIN33" s="145"/>
      <c r="AIO33" s="145"/>
      <c r="AIP33" s="145"/>
      <c r="AIQ33" s="145"/>
      <c r="AIR33" s="145"/>
      <c r="AIS33" s="145"/>
      <c r="AIT33" s="145"/>
      <c r="AIU33" s="145"/>
      <c r="AIV33" s="145"/>
      <c r="AIW33" s="145"/>
      <c r="AIX33" s="145"/>
      <c r="AIY33" s="145"/>
      <c r="AIZ33" s="145"/>
      <c r="AJA33" s="145"/>
      <c r="AJB33" s="145"/>
      <c r="AJC33" s="145"/>
      <c r="AJD33" s="145"/>
      <c r="AJE33" s="145"/>
      <c r="AJF33" s="145"/>
      <c r="AJG33" s="145"/>
      <c r="AJH33" s="145"/>
      <c r="AJI33" s="145"/>
      <c r="AJJ33" s="145"/>
      <c r="AJK33" s="145"/>
      <c r="AJL33" s="145"/>
      <c r="AJM33" s="145"/>
      <c r="AJN33" s="145"/>
      <c r="AJO33" s="145"/>
      <c r="AJP33" s="145"/>
      <c r="AJQ33" s="145"/>
      <c r="AJR33" s="145"/>
      <c r="AJS33" s="145"/>
      <c r="AJT33" s="145"/>
      <c r="AJU33" s="145"/>
      <c r="AJV33" s="145"/>
      <c r="AJW33" s="145"/>
      <c r="AJX33" s="145"/>
      <c r="AJY33" s="145"/>
      <c r="AJZ33" s="145"/>
      <c r="AKA33" s="145"/>
      <c r="AKB33" s="145"/>
      <c r="AKC33" s="145"/>
      <c r="AKD33" s="145"/>
      <c r="AKE33" s="145"/>
      <c r="AKF33" s="145"/>
      <c r="AKG33" s="145"/>
      <c r="AKH33" s="145"/>
      <c r="AKI33" s="145"/>
      <c r="AKJ33" s="145"/>
      <c r="AKK33" s="145"/>
      <c r="AKL33" s="145"/>
      <c r="AKM33" s="145"/>
      <c r="AKN33" s="145"/>
      <c r="AKO33" s="145"/>
      <c r="AKP33" s="145"/>
      <c r="AKQ33" s="145"/>
      <c r="AKR33" s="145"/>
      <c r="AKS33" s="145"/>
      <c r="AKT33" s="145"/>
      <c r="AKU33" s="145"/>
      <c r="AKV33" s="145"/>
      <c r="AKW33" s="145"/>
      <c r="AKX33" s="145"/>
      <c r="AKY33" s="145"/>
      <c r="AKZ33" s="145"/>
      <c r="ALA33" s="145"/>
      <c r="ALB33" s="145"/>
      <c r="ALC33" s="145"/>
      <c r="ALD33" s="145"/>
      <c r="ALE33" s="145"/>
      <c r="ALF33" s="145"/>
      <c r="ALG33" s="145"/>
      <c r="ALH33" s="145"/>
      <c r="ALI33" s="145"/>
      <c r="ALJ33" s="145"/>
      <c r="ALK33" s="145"/>
      <c r="ALL33" s="145"/>
      <c r="ALM33" s="145"/>
      <c r="ALN33" s="145"/>
      <c r="ALO33" s="145"/>
      <c r="ALP33" s="145"/>
      <c r="ALQ33" s="145"/>
      <c r="ALR33" s="145"/>
      <c r="ALS33" s="145"/>
      <c r="ALT33" s="145"/>
      <c r="ALU33" s="145"/>
      <c r="ALV33" s="145"/>
      <c r="ALW33" s="145"/>
      <c r="ALX33" s="145"/>
      <c r="ALY33" s="145"/>
      <c r="ALZ33" s="145"/>
      <c r="AMA33" s="145"/>
      <c r="AMB33" s="145"/>
      <c r="AMC33" s="145"/>
      <c r="AMD33" s="145"/>
      <c r="AME33" s="145"/>
      <c r="AMF33" s="145"/>
      <c r="AMG33" s="145"/>
      <c r="AMH33" s="145"/>
      <c r="AMI33" s="145"/>
      <c r="AMJ33" s="145"/>
      <c r="AMK33" s="145"/>
    </row>
    <row r="34" spans="1:1025" s="131" customFormat="1">
      <c r="A34" s="145" t="str">
        <f t="shared" si="0"/>
        <v>LOAN.RM_RETURN</v>
      </c>
      <c r="B34" s="154">
        <f t="shared" si="3"/>
        <v>110030</v>
      </c>
      <c r="C34" s="134">
        <v>0</v>
      </c>
      <c r="D34" s="134">
        <v>1</v>
      </c>
      <c r="E34" s="146">
        <f t="shared" si="4"/>
        <v>100000</v>
      </c>
      <c r="F34" s="146">
        <v>10000</v>
      </c>
      <c r="G34" s="146" t="s">
        <v>34</v>
      </c>
      <c r="H34" s="146">
        <v>100000</v>
      </c>
      <c r="I34" s="158" t="s">
        <v>505</v>
      </c>
      <c r="J34" s="146">
        <f>VLOOKUP(I34,T_FSM_TYPE!$A:$B,2,0)</f>
        <v>110000</v>
      </c>
      <c r="K34" s="131" t="s">
        <v>515</v>
      </c>
      <c r="L34" s="159"/>
      <c r="M34" s="133" t="str">
        <f t="shared" si="2"/>
        <v>INSERT INTO T_FSM_ACTION VALUES(110030, 0, 1, 100000, 10000, GETDATE(), 100000, 110000, 'RM_RETURN', '' )</v>
      </c>
      <c r="N34" s="145"/>
      <c r="O34" s="145"/>
      <c r="P34" s="145"/>
      <c r="Q34" s="145"/>
      <c r="R34" s="145"/>
      <c r="S34" s="145"/>
      <c r="T34" s="145"/>
      <c r="U34" s="145"/>
      <c r="V34" s="145"/>
      <c r="W34" s="145"/>
      <c r="X34" s="145"/>
      <c r="Y34" s="145"/>
      <c r="Z34" s="145"/>
      <c r="AA34" s="145"/>
      <c r="AB34" s="145"/>
      <c r="AC34" s="145"/>
      <c r="AD34" s="145"/>
      <c r="AE34" s="145"/>
      <c r="AF34" s="145"/>
      <c r="AG34" s="145"/>
      <c r="AH34" s="145"/>
      <c r="AI34" s="145"/>
      <c r="AJ34" s="145"/>
      <c r="AK34" s="145"/>
      <c r="AL34" s="145"/>
      <c r="AM34" s="145"/>
      <c r="AN34" s="145"/>
      <c r="AO34" s="145"/>
      <c r="AP34" s="145"/>
      <c r="AQ34" s="145"/>
      <c r="AR34" s="145"/>
      <c r="AS34" s="145"/>
      <c r="AT34" s="145"/>
      <c r="AU34" s="145"/>
      <c r="AV34" s="145"/>
      <c r="AW34" s="145"/>
      <c r="AX34" s="145"/>
      <c r="AY34" s="145"/>
      <c r="AZ34" s="145"/>
      <c r="BA34" s="145"/>
      <c r="BB34" s="145"/>
      <c r="BC34" s="145"/>
      <c r="BD34" s="145"/>
      <c r="BE34" s="145"/>
      <c r="BF34" s="145"/>
      <c r="BG34" s="145"/>
      <c r="BH34" s="145"/>
      <c r="BI34" s="145"/>
      <c r="BJ34" s="145"/>
      <c r="BK34" s="145"/>
      <c r="BL34" s="145"/>
      <c r="BM34" s="145"/>
      <c r="BN34" s="145"/>
      <c r="BO34" s="145"/>
      <c r="BP34" s="145"/>
      <c r="BQ34" s="145"/>
      <c r="BR34" s="145"/>
      <c r="BS34" s="145"/>
      <c r="BT34" s="145"/>
      <c r="BU34" s="145"/>
      <c r="BV34" s="145"/>
      <c r="BW34" s="145"/>
      <c r="BX34" s="145"/>
      <c r="BY34" s="145"/>
      <c r="BZ34" s="145"/>
      <c r="CA34" s="145"/>
      <c r="CB34" s="145"/>
      <c r="CC34" s="145"/>
      <c r="CD34" s="145"/>
      <c r="CE34" s="145"/>
      <c r="CF34" s="145"/>
      <c r="CG34" s="145"/>
      <c r="CH34" s="145"/>
      <c r="CI34" s="145"/>
      <c r="CJ34" s="145"/>
      <c r="CK34" s="145"/>
      <c r="CL34" s="145"/>
      <c r="CM34" s="145"/>
      <c r="CN34" s="145"/>
      <c r="CO34" s="145"/>
      <c r="CP34" s="145"/>
      <c r="CQ34" s="145"/>
      <c r="CR34" s="145"/>
      <c r="CS34" s="145"/>
      <c r="CT34" s="145"/>
      <c r="CU34" s="145"/>
      <c r="CV34" s="145"/>
      <c r="CW34" s="145"/>
      <c r="CX34" s="145"/>
      <c r="CY34" s="145"/>
      <c r="CZ34" s="145"/>
      <c r="DA34" s="145"/>
      <c r="DB34" s="145"/>
      <c r="DC34" s="145"/>
      <c r="DD34" s="145"/>
      <c r="DE34" s="145"/>
      <c r="DF34" s="145"/>
      <c r="DG34" s="145"/>
      <c r="DH34" s="145"/>
      <c r="DI34" s="145"/>
      <c r="DJ34" s="145"/>
      <c r="DK34" s="145"/>
      <c r="DL34" s="145"/>
      <c r="DM34" s="145"/>
      <c r="DN34" s="145"/>
      <c r="DO34" s="145"/>
      <c r="DP34" s="145"/>
      <c r="DQ34" s="145"/>
      <c r="DR34" s="145"/>
      <c r="DS34" s="145"/>
      <c r="DT34" s="145"/>
      <c r="DU34" s="145"/>
      <c r="DV34" s="145"/>
      <c r="DW34" s="145"/>
      <c r="DX34" s="145"/>
      <c r="DY34" s="145"/>
      <c r="DZ34" s="145"/>
      <c r="EA34" s="145"/>
      <c r="EB34" s="145"/>
      <c r="EC34" s="145"/>
      <c r="ED34" s="145"/>
      <c r="EE34" s="145"/>
      <c r="EF34" s="145"/>
      <c r="EG34" s="145"/>
      <c r="EH34" s="145"/>
      <c r="EI34" s="145"/>
      <c r="EJ34" s="145"/>
      <c r="EK34" s="145"/>
      <c r="EL34" s="145"/>
      <c r="EM34" s="145"/>
      <c r="EN34" s="145"/>
      <c r="EO34" s="145"/>
      <c r="EP34" s="145"/>
      <c r="EQ34" s="145"/>
      <c r="ER34" s="145"/>
      <c r="ES34" s="145"/>
      <c r="ET34" s="145"/>
      <c r="EU34" s="145"/>
      <c r="EV34" s="145"/>
      <c r="EW34" s="145"/>
      <c r="EX34" s="145"/>
      <c r="EY34" s="145"/>
      <c r="EZ34" s="145"/>
      <c r="FA34" s="145"/>
      <c r="FB34" s="145"/>
      <c r="FC34" s="145"/>
      <c r="FD34" s="145"/>
      <c r="FE34" s="145"/>
      <c r="FF34" s="145"/>
      <c r="FG34" s="145"/>
      <c r="FH34" s="145"/>
      <c r="FI34" s="145"/>
      <c r="FJ34" s="145"/>
      <c r="FK34" s="145"/>
      <c r="FL34" s="145"/>
      <c r="FM34" s="145"/>
      <c r="FN34" s="145"/>
      <c r="FO34" s="145"/>
      <c r="FP34" s="145"/>
      <c r="FQ34" s="145"/>
      <c r="FR34" s="145"/>
      <c r="FS34" s="145"/>
      <c r="FT34" s="145"/>
      <c r="FU34" s="145"/>
      <c r="FV34" s="145"/>
      <c r="FW34" s="145"/>
      <c r="FX34" s="145"/>
      <c r="FY34" s="145"/>
      <c r="FZ34" s="145"/>
      <c r="GA34" s="145"/>
      <c r="GB34" s="145"/>
      <c r="GC34" s="145"/>
      <c r="GD34" s="145"/>
      <c r="GE34" s="145"/>
      <c r="GF34" s="145"/>
      <c r="GG34" s="145"/>
      <c r="GH34" s="145"/>
      <c r="GI34" s="145"/>
      <c r="GJ34" s="145"/>
      <c r="GK34" s="145"/>
      <c r="GL34" s="145"/>
      <c r="GM34" s="145"/>
      <c r="GN34" s="145"/>
      <c r="GO34" s="145"/>
      <c r="GP34" s="145"/>
      <c r="GQ34" s="145"/>
      <c r="GR34" s="145"/>
      <c r="GS34" s="145"/>
      <c r="GT34" s="145"/>
      <c r="GU34" s="145"/>
      <c r="GV34" s="145"/>
      <c r="GW34" s="145"/>
      <c r="GX34" s="145"/>
      <c r="GY34" s="145"/>
      <c r="GZ34" s="145"/>
      <c r="HA34" s="145"/>
      <c r="HB34" s="145"/>
      <c r="HC34" s="145"/>
      <c r="HD34" s="145"/>
      <c r="HE34" s="145"/>
      <c r="HF34" s="145"/>
      <c r="HG34" s="145"/>
      <c r="HH34" s="145"/>
      <c r="HI34" s="145"/>
      <c r="HJ34" s="145"/>
      <c r="HK34" s="145"/>
      <c r="HL34" s="145"/>
      <c r="HM34" s="145"/>
      <c r="HN34" s="145"/>
      <c r="HO34" s="145"/>
      <c r="HP34" s="145"/>
      <c r="HQ34" s="145"/>
      <c r="HR34" s="145"/>
      <c r="HS34" s="145"/>
      <c r="HT34" s="145"/>
      <c r="HU34" s="145"/>
      <c r="HV34" s="145"/>
      <c r="HW34" s="145"/>
      <c r="HX34" s="145"/>
      <c r="HY34" s="145"/>
      <c r="HZ34" s="145"/>
      <c r="IA34" s="145"/>
      <c r="IB34" s="145"/>
      <c r="IC34" s="145"/>
      <c r="ID34" s="145"/>
      <c r="IE34" s="145"/>
      <c r="IF34" s="145"/>
      <c r="IG34" s="145"/>
      <c r="IH34" s="145"/>
      <c r="II34" s="145"/>
      <c r="IJ34" s="145"/>
      <c r="IK34" s="145"/>
      <c r="IL34" s="145"/>
      <c r="IM34" s="145"/>
      <c r="IN34" s="145"/>
      <c r="IO34" s="145"/>
      <c r="IP34" s="145"/>
      <c r="IQ34" s="145"/>
      <c r="IR34" s="145"/>
      <c r="IS34" s="145"/>
      <c r="IT34" s="145"/>
      <c r="IU34" s="145"/>
      <c r="IV34" s="145"/>
      <c r="IW34" s="145"/>
      <c r="IX34" s="145"/>
      <c r="IY34" s="145"/>
      <c r="IZ34" s="145"/>
      <c r="JA34" s="145"/>
      <c r="JB34" s="145"/>
      <c r="JC34" s="145"/>
      <c r="JD34" s="145"/>
      <c r="JE34" s="145"/>
      <c r="JF34" s="145"/>
      <c r="JG34" s="145"/>
      <c r="JH34" s="145"/>
      <c r="JI34" s="145"/>
      <c r="JJ34" s="145"/>
      <c r="JK34" s="145"/>
      <c r="JL34" s="145"/>
      <c r="JM34" s="145"/>
      <c r="JN34" s="145"/>
      <c r="JO34" s="145"/>
      <c r="JP34" s="145"/>
      <c r="JQ34" s="145"/>
      <c r="JR34" s="145"/>
      <c r="JS34" s="145"/>
      <c r="JT34" s="145"/>
      <c r="JU34" s="145"/>
      <c r="JV34" s="145"/>
      <c r="JW34" s="145"/>
      <c r="JX34" s="145"/>
      <c r="JY34" s="145"/>
      <c r="JZ34" s="145"/>
      <c r="KA34" s="145"/>
      <c r="KB34" s="145"/>
      <c r="KC34" s="145"/>
      <c r="KD34" s="145"/>
      <c r="KE34" s="145"/>
      <c r="KF34" s="145"/>
      <c r="KG34" s="145"/>
      <c r="KH34" s="145"/>
      <c r="KI34" s="145"/>
      <c r="KJ34" s="145"/>
      <c r="KK34" s="145"/>
      <c r="KL34" s="145"/>
      <c r="KM34" s="145"/>
      <c r="KN34" s="145"/>
      <c r="KO34" s="145"/>
      <c r="KP34" s="145"/>
      <c r="KQ34" s="145"/>
      <c r="KR34" s="145"/>
      <c r="KS34" s="145"/>
      <c r="KT34" s="145"/>
      <c r="KU34" s="145"/>
      <c r="KV34" s="145"/>
      <c r="KW34" s="145"/>
      <c r="KX34" s="145"/>
      <c r="KY34" s="145"/>
      <c r="KZ34" s="145"/>
      <c r="LA34" s="145"/>
      <c r="LB34" s="145"/>
      <c r="LC34" s="145"/>
      <c r="LD34" s="145"/>
      <c r="LE34" s="145"/>
      <c r="LF34" s="145"/>
      <c r="LG34" s="145"/>
      <c r="LH34" s="145"/>
      <c r="LI34" s="145"/>
      <c r="LJ34" s="145"/>
      <c r="LK34" s="145"/>
      <c r="LL34" s="145"/>
      <c r="LM34" s="145"/>
      <c r="LN34" s="145"/>
      <c r="LO34" s="145"/>
      <c r="LP34" s="145"/>
      <c r="LQ34" s="145"/>
      <c r="LR34" s="145"/>
      <c r="LS34" s="145"/>
      <c r="LT34" s="145"/>
      <c r="LU34" s="145"/>
      <c r="LV34" s="145"/>
      <c r="LW34" s="145"/>
      <c r="LX34" s="145"/>
      <c r="LY34" s="145"/>
      <c r="LZ34" s="145"/>
      <c r="MA34" s="145"/>
      <c r="MB34" s="145"/>
      <c r="MC34" s="145"/>
      <c r="MD34" s="145"/>
      <c r="ME34" s="145"/>
      <c r="MF34" s="145"/>
      <c r="MG34" s="145"/>
      <c r="MH34" s="145"/>
      <c r="MI34" s="145"/>
      <c r="MJ34" s="145"/>
      <c r="MK34" s="145"/>
      <c r="ML34" s="145"/>
      <c r="MM34" s="145"/>
      <c r="MN34" s="145"/>
      <c r="MO34" s="145"/>
      <c r="MP34" s="145"/>
      <c r="MQ34" s="145"/>
      <c r="MR34" s="145"/>
      <c r="MS34" s="145"/>
      <c r="MT34" s="145"/>
      <c r="MU34" s="145"/>
      <c r="MV34" s="145"/>
      <c r="MW34" s="145"/>
      <c r="MX34" s="145"/>
      <c r="MY34" s="145"/>
      <c r="MZ34" s="145"/>
      <c r="NA34" s="145"/>
      <c r="NB34" s="145"/>
      <c r="NC34" s="145"/>
      <c r="ND34" s="145"/>
      <c r="NE34" s="145"/>
      <c r="NF34" s="145"/>
      <c r="NG34" s="145"/>
      <c r="NH34" s="145"/>
      <c r="NI34" s="145"/>
      <c r="NJ34" s="145"/>
      <c r="NK34" s="145"/>
      <c r="NL34" s="145"/>
      <c r="NM34" s="145"/>
      <c r="NN34" s="145"/>
      <c r="NO34" s="145"/>
      <c r="NP34" s="145"/>
      <c r="NQ34" s="145"/>
      <c r="NR34" s="145"/>
      <c r="NS34" s="145"/>
      <c r="NT34" s="145"/>
      <c r="NU34" s="145"/>
      <c r="NV34" s="145"/>
      <c r="NW34" s="145"/>
      <c r="NX34" s="145"/>
      <c r="NY34" s="145"/>
      <c r="NZ34" s="145"/>
      <c r="OA34" s="145"/>
      <c r="OB34" s="145"/>
      <c r="OC34" s="145"/>
      <c r="OD34" s="145"/>
      <c r="OE34" s="145"/>
      <c r="OF34" s="145"/>
      <c r="OG34" s="145"/>
      <c r="OH34" s="145"/>
      <c r="OI34" s="145"/>
      <c r="OJ34" s="145"/>
      <c r="OK34" s="145"/>
      <c r="OL34" s="145"/>
      <c r="OM34" s="145"/>
      <c r="ON34" s="145"/>
      <c r="OO34" s="145"/>
      <c r="OP34" s="145"/>
      <c r="OQ34" s="145"/>
      <c r="OR34" s="145"/>
      <c r="OS34" s="145"/>
      <c r="OT34" s="145"/>
      <c r="OU34" s="145"/>
      <c r="OV34" s="145"/>
      <c r="OW34" s="145"/>
      <c r="OX34" s="145"/>
      <c r="OY34" s="145"/>
      <c r="OZ34" s="145"/>
      <c r="PA34" s="145"/>
      <c r="PB34" s="145"/>
      <c r="PC34" s="145"/>
      <c r="PD34" s="145"/>
      <c r="PE34" s="145"/>
      <c r="PF34" s="145"/>
      <c r="PG34" s="145"/>
      <c r="PH34" s="145"/>
      <c r="PI34" s="145"/>
      <c r="PJ34" s="145"/>
      <c r="PK34" s="145"/>
      <c r="PL34" s="145"/>
      <c r="PM34" s="145"/>
      <c r="PN34" s="145"/>
      <c r="PO34" s="145"/>
      <c r="PP34" s="145"/>
      <c r="PQ34" s="145"/>
      <c r="PR34" s="145"/>
      <c r="PS34" s="145"/>
      <c r="PT34" s="145"/>
      <c r="PU34" s="145"/>
      <c r="PV34" s="145"/>
      <c r="PW34" s="145"/>
      <c r="PX34" s="145"/>
      <c r="PY34" s="145"/>
      <c r="PZ34" s="145"/>
      <c r="QA34" s="145"/>
      <c r="QB34" s="145"/>
      <c r="QC34" s="145"/>
      <c r="QD34" s="145"/>
      <c r="QE34" s="145"/>
      <c r="QF34" s="145"/>
      <c r="QG34" s="145"/>
      <c r="QH34" s="145"/>
      <c r="QI34" s="145"/>
      <c r="QJ34" s="145"/>
      <c r="QK34" s="145"/>
      <c r="QL34" s="145"/>
      <c r="QM34" s="145"/>
      <c r="QN34" s="145"/>
      <c r="QO34" s="145"/>
      <c r="QP34" s="145"/>
      <c r="QQ34" s="145"/>
      <c r="QR34" s="145"/>
      <c r="QS34" s="145"/>
      <c r="QT34" s="145"/>
      <c r="QU34" s="145"/>
      <c r="QV34" s="145"/>
      <c r="QW34" s="145"/>
      <c r="QX34" s="145"/>
      <c r="QY34" s="145"/>
      <c r="QZ34" s="145"/>
      <c r="RA34" s="145"/>
      <c r="RB34" s="145"/>
      <c r="RC34" s="145"/>
      <c r="RD34" s="145"/>
      <c r="RE34" s="145"/>
      <c r="RF34" s="145"/>
      <c r="RG34" s="145"/>
      <c r="RH34" s="145"/>
      <c r="RI34" s="145"/>
      <c r="RJ34" s="145"/>
      <c r="RK34" s="145"/>
      <c r="RL34" s="145"/>
      <c r="RM34" s="145"/>
      <c r="RN34" s="145"/>
      <c r="RO34" s="145"/>
      <c r="RP34" s="145"/>
      <c r="RQ34" s="145"/>
      <c r="RR34" s="145"/>
      <c r="RS34" s="145"/>
      <c r="RT34" s="145"/>
      <c r="RU34" s="145"/>
      <c r="RV34" s="145"/>
      <c r="RW34" s="145"/>
      <c r="RX34" s="145"/>
      <c r="RY34" s="145"/>
      <c r="RZ34" s="145"/>
      <c r="SA34" s="145"/>
      <c r="SB34" s="145"/>
      <c r="SC34" s="145"/>
      <c r="SD34" s="145"/>
      <c r="SE34" s="145"/>
      <c r="SF34" s="145"/>
      <c r="SG34" s="145"/>
      <c r="SH34" s="145"/>
      <c r="SI34" s="145"/>
      <c r="SJ34" s="145"/>
      <c r="SK34" s="145"/>
      <c r="SL34" s="145"/>
      <c r="SM34" s="145"/>
      <c r="SN34" s="145"/>
      <c r="SO34" s="145"/>
      <c r="SP34" s="145"/>
      <c r="SQ34" s="145"/>
      <c r="SR34" s="145"/>
      <c r="SS34" s="145"/>
      <c r="ST34" s="145"/>
      <c r="SU34" s="145"/>
      <c r="SV34" s="145"/>
      <c r="SW34" s="145"/>
      <c r="SX34" s="145"/>
      <c r="SY34" s="145"/>
      <c r="SZ34" s="145"/>
      <c r="TA34" s="145"/>
      <c r="TB34" s="145"/>
      <c r="TC34" s="145"/>
      <c r="TD34" s="145"/>
      <c r="TE34" s="145"/>
      <c r="TF34" s="145"/>
      <c r="TG34" s="145"/>
      <c r="TH34" s="145"/>
      <c r="TI34" s="145"/>
      <c r="TJ34" s="145"/>
      <c r="TK34" s="145"/>
      <c r="TL34" s="145"/>
      <c r="TM34" s="145"/>
      <c r="TN34" s="145"/>
      <c r="TO34" s="145"/>
      <c r="TP34" s="145"/>
      <c r="TQ34" s="145"/>
      <c r="TR34" s="145"/>
      <c r="TS34" s="145"/>
      <c r="TT34" s="145"/>
      <c r="TU34" s="145"/>
      <c r="TV34" s="145"/>
      <c r="TW34" s="145"/>
      <c r="TX34" s="145"/>
      <c r="TY34" s="145"/>
      <c r="TZ34" s="145"/>
      <c r="UA34" s="145"/>
      <c r="UB34" s="145"/>
      <c r="UC34" s="145"/>
      <c r="UD34" s="145"/>
      <c r="UE34" s="145"/>
      <c r="UF34" s="145"/>
      <c r="UG34" s="145"/>
      <c r="UH34" s="145"/>
      <c r="UI34" s="145"/>
      <c r="UJ34" s="145"/>
      <c r="UK34" s="145"/>
      <c r="UL34" s="145"/>
      <c r="UM34" s="145"/>
      <c r="UN34" s="145"/>
      <c r="UO34" s="145"/>
      <c r="UP34" s="145"/>
      <c r="UQ34" s="145"/>
      <c r="UR34" s="145"/>
      <c r="US34" s="145"/>
      <c r="UT34" s="145"/>
      <c r="UU34" s="145"/>
      <c r="UV34" s="145"/>
      <c r="UW34" s="145"/>
      <c r="UX34" s="145"/>
      <c r="UY34" s="145"/>
      <c r="UZ34" s="145"/>
      <c r="VA34" s="145"/>
      <c r="VB34" s="145"/>
      <c r="VC34" s="145"/>
      <c r="VD34" s="145"/>
      <c r="VE34" s="145"/>
      <c r="VF34" s="145"/>
      <c r="VG34" s="145"/>
      <c r="VH34" s="145"/>
      <c r="VI34" s="145"/>
      <c r="VJ34" s="145"/>
      <c r="VK34" s="145"/>
      <c r="VL34" s="145"/>
      <c r="VM34" s="145"/>
      <c r="VN34" s="145"/>
      <c r="VO34" s="145"/>
      <c r="VP34" s="145"/>
      <c r="VQ34" s="145"/>
      <c r="VR34" s="145"/>
      <c r="VS34" s="145"/>
      <c r="VT34" s="145"/>
      <c r="VU34" s="145"/>
      <c r="VV34" s="145"/>
      <c r="VW34" s="145"/>
      <c r="VX34" s="145"/>
      <c r="VY34" s="145"/>
      <c r="VZ34" s="145"/>
      <c r="WA34" s="145"/>
      <c r="WB34" s="145"/>
      <c r="WC34" s="145"/>
      <c r="WD34" s="145"/>
      <c r="WE34" s="145"/>
      <c r="WF34" s="145"/>
      <c r="WG34" s="145"/>
      <c r="WH34" s="145"/>
      <c r="WI34" s="145"/>
      <c r="WJ34" s="145"/>
      <c r="WK34" s="145"/>
      <c r="WL34" s="145"/>
      <c r="WM34" s="145"/>
      <c r="WN34" s="145"/>
      <c r="WO34" s="145"/>
      <c r="WP34" s="145"/>
      <c r="WQ34" s="145"/>
      <c r="WR34" s="145"/>
      <c r="WS34" s="145"/>
      <c r="WT34" s="145"/>
      <c r="WU34" s="145"/>
      <c r="WV34" s="145"/>
      <c r="WW34" s="145"/>
      <c r="WX34" s="145"/>
      <c r="WY34" s="145"/>
      <c r="WZ34" s="145"/>
      <c r="XA34" s="145"/>
      <c r="XB34" s="145"/>
      <c r="XC34" s="145"/>
      <c r="XD34" s="145"/>
      <c r="XE34" s="145"/>
      <c r="XF34" s="145"/>
      <c r="XG34" s="145"/>
      <c r="XH34" s="145"/>
      <c r="XI34" s="145"/>
      <c r="XJ34" s="145"/>
      <c r="XK34" s="145"/>
      <c r="XL34" s="145"/>
      <c r="XM34" s="145"/>
      <c r="XN34" s="145"/>
      <c r="XO34" s="145"/>
      <c r="XP34" s="145"/>
      <c r="XQ34" s="145"/>
      <c r="XR34" s="145"/>
      <c r="XS34" s="145"/>
      <c r="XT34" s="145"/>
      <c r="XU34" s="145"/>
      <c r="XV34" s="145"/>
      <c r="XW34" s="145"/>
      <c r="XX34" s="145"/>
      <c r="XY34" s="145"/>
      <c r="XZ34" s="145"/>
      <c r="YA34" s="145"/>
      <c r="YB34" s="145"/>
      <c r="YC34" s="145"/>
      <c r="YD34" s="145"/>
      <c r="YE34" s="145"/>
      <c r="YF34" s="145"/>
      <c r="YG34" s="145"/>
      <c r="YH34" s="145"/>
      <c r="YI34" s="145"/>
      <c r="YJ34" s="145"/>
      <c r="YK34" s="145"/>
      <c r="YL34" s="145"/>
      <c r="YM34" s="145"/>
      <c r="YN34" s="145"/>
      <c r="YO34" s="145"/>
      <c r="YP34" s="145"/>
      <c r="YQ34" s="145"/>
      <c r="YR34" s="145"/>
      <c r="YS34" s="145"/>
      <c r="YT34" s="145"/>
      <c r="YU34" s="145"/>
      <c r="YV34" s="145"/>
      <c r="YW34" s="145"/>
      <c r="YX34" s="145"/>
      <c r="YY34" s="145"/>
      <c r="YZ34" s="145"/>
      <c r="ZA34" s="145"/>
      <c r="ZB34" s="145"/>
      <c r="ZC34" s="145"/>
      <c r="ZD34" s="145"/>
      <c r="ZE34" s="145"/>
      <c r="ZF34" s="145"/>
      <c r="ZG34" s="145"/>
      <c r="ZH34" s="145"/>
      <c r="ZI34" s="145"/>
      <c r="ZJ34" s="145"/>
      <c r="ZK34" s="145"/>
      <c r="ZL34" s="145"/>
      <c r="ZM34" s="145"/>
      <c r="ZN34" s="145"/>
      <c r="ZO34" s="145"/>
      <c r="ZP34" s="145"/>
      <c r="ZQ34" s="145"/>
      <c r="ZR34" s="145"/>
      <c r="ZS34" s="145"/>
      <c r="ZT34" s="145"/>
      <c r="ZU34" s="145"/>
      <c r="ZV34" s="145"/>
      <c r="ZW34" s="145"/>
      <c r="ZX34" s="145"/>
      <c r="ZY34" s="145"/>
      <c r="ZZ34" s="145"/>
      <c r="AAA34" s="145"/>
      <c r="AAB34" s="145"/>
      <c r="AAC34" s="145"/>
      <c r="AAD34" s="145"/>
      <c r="AAE34" s="145"/>
      <c r="AAF34" s="145"/>
      <c r="AAG34" s="145"/>
      <c r="AAH34" s="145"/>
      <c r="AAI34" s="145"/>
      <c r="AAJ34" s="145"/>
      <c r="AAK34" s="145"/>
      <c r="AAL34" s="145"/>
      <c r="AAM34" s="145"/>
      <c r="AAN34" s="145"/>
      <c r="AAO34" s="145"/>
      <c r="AAP34" s="145"/>
      <c r="AAQ34" s="145"/>
      <c r="AAR34" s="145"/>
      <c r="AAS34" s="145"/>
      <c r="AAT34" s="145"/>
      <c r="AAU34" s="145"/>
      <c r="AAV34" s="145"/>
      <c r="AAW34" s="145"/>
      <c r="AAX34" s="145"/>
      <c r="AAY34" s="145"/>
      <c r="AAZ34" s="145"/>
      <c r="ABA34" s="145"/>
      <c r="ABB34" s="145"/>
      <c r="ABC34" s="145"/>
      <c r="ABD34" s="145"/>
      <c r="ABE34" s="145"/>
      <c r="ABF34" s="145"/>
      <c r="ABG34" s="145"/>
      <c r="ABH34" s="145"/>
      <c r="ABI34" s="145"/>
      <c r="ABJ34" s="145"/>
      <c r="ABK34" s="145"/>
      <c r="ABL34" s="145"/>
      <c r="ABM34" s="145"/>
      <c r="ABN34" s="145"/>
      <c r="ABO34" s="145"/>
      <c r="ABP34" s="145"/>
      <c r="ABQ34" s="145"/>
      <c r="ABR34" s="145"/>
      <c r="ABS34" s="145"/>
      <c r="ABT34" s="145"/>
      <c r="ABU34" s="145"/>
      <c r="ABV34" s="145"/>
      <c r="ABW34" s="145"/>
      <c r="ABX34" s="145"/>
      <c r="ABY34" s="145"/>
      <c r="ABZ34" s="145"/>
      <c r="ACA34" s="145"/>
      <c r="ACB34" s="145"/>
      <c r="ACC34" s="145"/>
      <c r="ACD34" s="145"/>
      <c r="ACE34" s="145"/>
      <c r="ACF34" s="145"/>
      <c r="ACG34" s="145"/>
      <c r="ACH34" s="145"/>
      <c r="ACI34" s="145"/>
      <c r="ACJ34" s="145"/>
      <c r="ACK34" s="145"/>
      <c r="ACL34" s="145"/>
      <c r="ACM34" s="145"/>
      <c r="ACN34" s="145"/>
      <c r="ACO34" s="145"/>
      <c r="ACP34" s="145"/>
      <c r="ACQ34" s="145"/>
      <c r="ACR34" s="145"/>
      <c r="ACS34" s="145"/>
      <c r="ACT34" s="145"/>
      <c r="ACU34" s="145"/>
      <c r="ACV34" s="145"/>
      <c r="ACW34" s="145"/>
      <c r="ACX34" s="145"/>
      <c r="ACY34" s="145"/>
      <c r="ACZ34" s="145"/>
      <c r="ADA34" s="145"/>
      <c r="ADB34" s="145"/>
      <c r="ADC34" s="145"/>
      <c r="ADD34" s="145"/>
      <c r="ADE34" s="145"/>
      <c r="ADF34" s="145"/>
      <c r="ADG34" s="145"/>
      <c r="ADH34" s="145"/>
      <c r="ADI34" s="145"/>
      <c r="ADJ34" s="145"/>
      <c r="ADK34" s="145"/>
      <c r="ADL34" s="145"/>
      <c r="ADM34" s="145"/>
      <c r="ADN34" s="145"/>
      <c r="ADO34" s="145"/>
      <c r="ADP34" s="145"/>
      <c r="ADQ34" s="145"/>
      <c r="ADR34" s="145"/>
      <c r="ADS34" s="145"/>
      <c r="ADT34" s="145"/>
      <c r="ADU34" s="145"/>
      <c r="ADV34" s="145"/>
      <c r="ADW34" s="145"/>
      <c r="ADX34" s="145"/>
      <c r="ADY34" s="145"/>
      <c r="ADZ34" s="145"/>
      <c r="AEA34" s="145"/>
      <c r="AEB34" s="145"/>
      <c r="AEC34" s="145"/>
      <c r="AED34" s="145"/>
      <c r="AEE34" s="145"/>
      <c r="AEF34" s="145"/>
      <c r="AEG34" s="145"/>
      <c r="AEH34" s="145"/>
      <c r="AEI34" s="145"/>
      <c r="AEJ34" s="145"/>
      <c r="AEK34" s="145"/>
      <c r="AEL34" s="145"/>
      <c r="AEM34" s="145"/>
      <c r="AEN34" s="145"/>
      <c r="AEO34" s="145"/>
      <c r="AEP34" s="145"/>
      <c r="AEQ34" s="145"/>
      <c r="AER34" s="145"/>
      <c r="AES34" s="145"/>
      <c r="AET34" s="145"/>
      <c r="AEU34" s="145"/>
      <c r="AEV34" s="145"/>
      <c r="AEW34" s="145"/>
      <c r="AEX34" s="145"/>
      <c r="AEY34" s="145"/>
      <c r="AEZ34" s="145"/>
      <c r="AFA34" s="145"/>
      <c r="AFB34" s="145"/>
      <c r="AFC34" s="145"/>
      <c r="AFD34" s="145"/>
      <c r="AFE34" s="145"/>
      <c r="AFF34" s="145"/>
      <c r="AFG34" s="145"/>
      <c r="AFH34" s="145"/>
      <c r="AFI34" s="145"/>
      <c r="AFJ34" s="145"/>
      <c r="AFK34" s="145"/>
      <c r="AFL34" s="145"/>
      <c r="AFM34" s="145"/>
      <c r="AFN34" s="145"/>
      <c r="AFO34" s="145"/>
      <c r="AFP34" s="145"/>
      <c r="AFQ34" s="145"/>
      <c r="AFR34" s="145"/>
      <c r="AFS34" s="145"/>
      <c r="AFT34" s="145"/>
      <c r="AFU34" s="145"/>
      <c r="AFV34" s="145"/>
      <c r="AFW34" s="145"/>
      <c r="AFX34" s="145"/>
      <c r="AFY34" s="145"/>
      <c r="AFZ34" s="145"/>
      <c r="AGA34" s="145"/>
      <c r="AGB34" s="145"/>
      <c r="AGC34" s="145"/>
      <c r="AGD34" s="145"/>
      <c r="AGE34" s="145"/>
      <c r="AGF34" s="145"/>
      <c r="AGG34" s="145"/>
      <c r="AGH34" s="145"/>
      <c r="AGI34" s="145"/>
      <c r="AGJ34" s="145"/>
      <c r="AGK34" s="145"/>
      <c r="AGL34" s="145"/>
      <c r="AGM34" s="145"/>
      <c r="AGN34" s="145"/>
      <c r="AGO34" s="145"/>
      <c r="AGP34" s="145"/>
      <c r="AGQ34" s="145"/>
      <c r="AGR34" s="145"/>
      <c r="AGS34" s="145"/>
      <c r="AGT34" s="145"/>
      <c r="AGU34" s="145"/>
      <c r="AGV34" s="145"/>
      <c r="AGW34" s="145"/>
      <c r="AGX34" s="145"/>
      <c r="AGY34" s="145"/>
      <c r="AGZ34" s="145"/>
      <c r="AHA34" s="145"/>
      <c r="AHB34" s="145"/>
      <c r="AHC34" s="145"/>
      <c r="AHD34" s="145"/>
      <c r="AHE34" s="145"/>
      <c r="AHF34" s="145"/>
      <c r="AHG34" s="145"/>
      <c r="AHH34" s="145"/>
      <c r="AHI34" s="145"/>
      <c r="AHJ34" s="145"/>
      <c r="AHK34" s="145"/>
      <c r="AHL34" s="145"/>
      <c r="AHM34" s="145"/>
      <c r="AHN34" s="145"/>
      <c r="AHO34" s="145"/>
      <c r="AHP34" s="145"/>
      <c r="AHQ34" s="145"/>
      <c r="AHR34" s="145"/>
      <c r="AHS34" s="145"/>
      <c r="AHT34" s="145"/>
      <c r="AHU34" s="145"/>
      <c r="AHV34" s="145"/>
      <c r="AHW34" s="145"/>
      <c r="AHX34" s="145"/>
      <c r="AHY34" s="145"/>
      <c r="AHZ34" s="145"/>
      <c r="AIA34" s="145"/>
      <c r="AIB34" s="145"/>
      <c r="AIC34" s="145"/>
      <c r="AID34" s="145"/>
      <c r="AIE34" s="145"/>
      <c r="AIF34" s="145"/>
      <c r="AIG34" s="145"/>
      <c r="AIH34" s="145"/>
      <c r="AII34" s="145"/>
      <c r="AIJ34" s="145"/>
      <c r="AIK34" s="145"/>
      <c r="AIL34" s="145"/>
      <c r="AIM34" s="145"/>
      <c r="AIN34" s="145"/>
      <c r="AIO34" s="145"/>
      <c r="AIP34" s="145"/>
      <c r="AIQ34" s="145"/>
      <c r="AIR34" s="145"/>
      <c r="AIS34" s="145"/>
      <c r="AIT34" s="145"/>
      <c r="AIU34" s="145"/>
      <c r="AIV34" s="145"/>
      <c r="AIW34" s="145"/>
      <c r="AIX34" s="145"/>
      <c r="AIY34" s="145"/>
      <c r="AIZ34" s="145"/>
      <c r="AJA34" s="145"/>
      <c r="AJB34" s="145"/>
      <c r="AJC34" s="145"/>
      <c r="AJD34" s="145"/>
      <c r="AJE34" s="145"/>
      <c r="AJF34" s="145"/>
      <c r="AJG34" s="145"/>
      <c r="AJH34" s="145"/>
      <c r="AJI34" s="145"/>
      <c r="AJJ34" s="145"/>
      <c r="AJK34" s="145"/>
      <c r="AJL34" s="145"/>
      <c r="AJM34" s="145"/>
      <c r="AJN34" s="145"/>
      <c r="AJO34" s="145"/>
      <c r="AJP34" s="145"/>
      <c r="AJQ34" s="145"/>
      <c r="AJR34" s="145"/>
      <c r="AJS34" s="145"/>
      <c r="AJT34" s="145"/>
      <c r="AJU34" s="145"/>
      <c r="AJV34" s="145"/>
      <c r="AJW34" s="145"/>
      <c r="AJX34" s="145"/>
      <c r="AJY34" s="145"/>
      <c r="AJZ34" s="145"/>
      <c r="AKA34" s="145"/>
      <c r="AKB34" s="145"/>
      <c r="AKC34" s="145"/>
      <c r="AKD34" s="145"/>
      <c r="AKE34" s="145"/>
      <c r="AKF34" s="145"/>
      <c r="AKG34" s="145"/>
      <c r="AKH34" s="145"/>
      <c r="AKI34" s="145"/>
      <c r="AKJ34" s="145"/>
      <c r="AKK34" s="145"/>
      <c r="AKL34" s="145"/>
      <c r="AKM34" s="145"/>
      <c r="AKN34" s="145"/>
      <c r="AKO34" s="145"/>
      <c r="AKP34" s="145"/>
      <c r="AKQ34" s="145"/>
      <c r="AKR34" s="145"/>
      <c r="AKS34" s="145"/>
      <c r="AKT34" s="145"/>
      <c r="AKU34" s="145"/>
      <c r="AKV34" s="145"/>
      <c r="AKW34" s="145"/>
      <c r="AKX34" s="145"/>
      <c r="AKY34" s="145"/>
      <c r="AKZ34" s="145"/>
      <c r="ALA34" s="145"/>
      <c r="ALB34" s="145"/>
      <c r="ALC34" s="145"/>
      <c r="ALD34" s="145"/>
      <c r="ALE34" s="145"/>
      <c r="ALF34" s="145"/>
      <c r="ALG34" s="145"/>
      <c r="ALH34" s="145"/>
      <c r="ALI34" s="145"/>
      <c r="ALJ34" s="145"/>
      <c r="ALK34" s="145"/>
      <c r="ALL34" s="145"/>
      <c r="ALM34" s="145"/>
      <c r="ALN34" s="145"/>
      <c r="ALO34" s="145"/>
      <c r="ALP34" s="145"/>
      <c r="ALQ34" s="145"/>
      <c r="ALR34" s="145"/>
      <c r="ALS34" s="145"/>
      <c r="ALT34" s="145"/>
      <c r="ALU34" s="145"/>
      <c r="ALV34" s="145"/>
      <c r="ALW34" s="145"/>
      <c r="ALX34" s="145"/>
      <c r="ALY34" s="145"/>
      <c r="ALZ34" s="145"/>
      <c r="AMA34" s="145"/>
      <c r="AMB34" s="145"/>
      <c r="AMC34" s="145"/>
      <c r="AMD34" s="145"/>
      <c r="AME34" s="145"/>
      <c r="AMF34" s="145"/>
      <c r="AMG34" s="145"/>
      <c r="AMH34" s="145"/>
      <c r="AMI34" s="145"/>
      <c r="AMJ34" s="145"/>
      <c r="AMK34" s="145"/>
    </row>
    <row r="35" spans="1:1025" s="131" customFormat="1">
      <c r="A35" s="145" t="str">
        <f t="shared" si="0"/>
        <v>LOAN.RM_DECLINE</v>
      </c>
      <c r="B35" s="154">
        <f t="shared" si="3"/>
        <v>110031</v>
      </c>
      <c r="C35" s="134">
        <v>0</v>
      </c>
      <c r="D35" s="134">
        <v>1</v>
      </c>
      <c r="E35" s="146">
        <f t="shared" si="4"/>
        <v>100000</v>
      </c>
      <c r="F35" s="146">
        <v>10000</v>
      </c>
      <c r="G35" s="146" t="s">
        <v>34</v>
      </c>
      <c r="H35" s="146">
        <v>100000</v>
      </c>
      <c r="I35" s="158" t="s">
        <v>505</v>
      </c>
      <c r="J35" s="146">
        <f>VLOOKUP(I35,T_FSM_TYPE!$A:$B,2,0)</f>
        <v>110000</v>
      </c>
      <c r="K35" s="131" t="s">
        <v>618</v>
      </c>
      <c r="L35" s="159"/>
      <c r="M35" s="133" t="str">
        <f t="shared" si="2"/>
        <v>INSERT INTO T_FSM_ACTION VALUES(110031, 0, 1, 100000, 10000, GETDATE(), 100000, 110000, 'RM_DECLINE', '' )</v>
      </c>
      <c r="N35" s="145"/>
      <c r="O35" s="145"/>
      <c r="P35" s="145"/>
      <c r="Q35" s="145"/>
      <c r="R35" s="145"/>
      <c r="S35" s="145"/>
      <c r="T35" s="145"/>
      <c r="U35" s="145"/>
      <c r="V35" s="145"/>
      <c r="W35" s="145"/>
      <c r="X35" s="145"/>
      <c r="Y35" s="145"/>
      <c r="Z35" s="145"/>
      <c r="AA35" s="145"/>
      <c r="AB35" s="145"/>
      <c r="AC35" s="145"/>
      <c r="AD35" s="145"/>
      <c r="AE35" s="145"/>
      <c r="AF35" s="145"/>
      <c r="AG35" s="145"/>
      <c r="AH35" s="145"/>
      <c r="AI35" s="145"/>
      <c r="AJ35" s="145"/>
      <c r="AK35" s="145"/>
      <c r="AL35" s="145"/>
      <c r="AM35" s="145"/>
      <c r="AN35" s="145"/>
      <c r="AO35" s="145"/>
      <c r="AP35" s="145"/>
      <c r="AQ35" s="145"/>
      <c r="AR35" s="145"/>
      <c r="AS35" s="145"/>
      <c r="AT35" s="145"/>
      <c r="AU35" s="145"/>
      <c r="AV35" s="145"/>
      <c r="AW35" s="145"/>
      <c r="AX35" s="145"/>
      <c r="AY35" s="145"/>
      <c r="AZ35" s="145"/>
      <c r="BA35" s="145"/>
      <c r="BB35" s="145"/>
      <c r="BC35" s="145"/>
      <c r="BD35" s="145"/>
      <c r="BE35" s="145"/>
      <c r="BF35" s="145"/>
      <c r="BG35" s="145"/>
      <c r="BH35" s="145"/>
      <c r="BI35" s="145"/>
      <c r="BJ35" s="145"/>
      <c r="BK35" s="145"/>
      <c r="BL35" s="145"/>
      <c r="BM35" s="145"/>
      <c r="BN35" s="145"/>
      <c r="BO35" s="145"/>
      <c r="BP35" s="145"/>
      <c r="BQ35" s="145"/>
      <c r="BR35" s="145"/>
      <c r="BS35" s="145"/>
      <c r="BT35" s="145"/>
      <c r="BU35" s="145"/>
      <c r="BV35" s="145"/>
      <c r="BW35" s="145"/>
      <c r="BX35" s="145"/>
      <c r="BY35" s="145"/>
      <c r="BZ35" s="145"/>
      <c r="CA35" s="145"/>
      <c r="CB35" s="145"/>
      <c r="CC35" s="145"/>
      <c r="CD35" s="145"/>
      <c r="CE35" s="145"/>
      <c r="CF35" s="145"/>
      <c r="CG35" s="145"/>
      <c r="CH35" s="145"/>
      <c r="CI35" s="145"/>
      <c r="CJ35" s="145"/>
      <c r="CK35" s="145"/>
      <c r="CL35" s="145"/>
      <c r="CM35" s="145"/>
      <c r="CN35" s="145"/>
      <c r="CO35" s="145"/>
      <c r="CP35" s="145"/>
      <c r="CQ35" s="145"/>
      <c r="CR35" s="145"/>
      <c r="CS35" s="145"/>
      <c r="CT35" s="145"/>
      <c r="CU35" s="145"/>
      <c r="CV35" s="145"/>
      <c r="CW35" s="145"/>
      <c r="CX35" s="145"/>
      <c r="CY35" s="145"/>
      <c r="CZ35" s="145"/>
      <c r="DA35" s="145"/>
      <c r="DB35" s="145"/>
      <c r="DC35" s="145"/>
      <c r="DD35" s="145"/>
      <c r="DE35" s="145"/>
      <c r="DF35" s="145"/>
      <c r="DG35" s="145"/>
      <c r="DH35" s="145"/>
      <c r="DI35" s="145"/>
      <c r="DJ35" s="145"/>
      <c r="DK35" s="145"/>
      <c r="DL35" s="145"/>
      <c r="DM35" s="145"/>
      <c r="DN35" s="145"/>
      <c r="DO35" s="145"/>
      <c r="DP35" s="145"/>
      <c r="DQ35" s="145"/>
      <c r="DR35" s="145"/>
      <c r="DS35" s="145"/>
      <c r="DT35" s="145"/>
      <c r="DU35" s="145"/>
      <c r="DV35" s="145"/>
      <c r="DW35" s="145"/>
      <c r="DX35" s="145"/>
      <c r="DY35" s="145"/>
      <c r="DZ35" s="145"/>
      <c r="EA35" s="145"/>
      <c r="EB35" s="145"/>
      <c r="EC35" s="145"/>
      <c r="ED35" s="145"/>
      <c r="EE35" s="145"/>
      <c r="EF35" s="145"/>
      <c r="EG35" s="145"/>
      <c r="EH35" s="145"/>
      <c r="EI35" s="145"/>
      <c r="EJ35" s="145"/>
      <c r="EK35" s="145"/>
      <c r="EL35" s="145"/>
      <c r="EM35" s="145"/>
      <c r="EN35" s="145"/>
      <c r="EO35" s="145"/>
      <c r="EP35" s="145"/>
      <c r="EQ35" s="145"/>
      <c r="ER35" s="145"/>
      <c r="ES35" s="145"/>
      <c r="ET35" s="145"/>
      <c r="EU35" s="145"/>
      <c r="EV35" s="145"/>
      <c r="EW35" s="145"/>
      <c r="EX35" s="145"/>
      <c r="EY35" s="145"/>
      <c r="EZ35" s="145"/>
      <c r="FA35" s="145"/>
      <c r="FB35" s="145"/>
      <c r="FC35" s="145"/>
      <c r="FD35" s="145"/>
      <c r="FE35" s="145"/>
      <c r="FF35" s="145"/>
      <c r="FG35" s="145"/>
      <c r="FH35" s="145"/>
      <c r="FI35" s="145"/>
      <c r="FJ35" s="145"/>
      <c r="FK35" s="145"/>
      <c r="FL35" s="145"/>
      <c r="FM35" s="145"/>
      <c r="FN35" s="145"/>
      <c r="FO35" s="145"/>
      <c r="FP35" s="145"/>
      <c r="FQ35" s="145"/>
      <c r="FR35" s="145"/>
      <c r="FS35" s="145"/>
      <c r="FT35" s="145"/>
      <c r="FU35" s="145"/>
      <c r="FV35" s="145"/>
      <c r="FW35" s="145"/>
      <c r="FX35" s="145"/>
      <c r="FY35" s="145"/>
      <c r="FZ35" s="145"/>
      <c r="GA35" s="145"/>
      <c r="GB35" s="145"/>
      <c r="GC35" s="145"/>
      <c r="GD35" s="145"/>
      <c r="GE35" s="145"/>
      <c r="GF35" s="145"/>
      <c r="GG35" s="145"/>
      <c r="GH35" s="145"/>
      <c r="GI35" s="145"/>
      <c r="GJ35" s="145"/>
      <c r="GK35" s="145"/>
      <c r="GL35" s="145"/>
      <c r="GM35" s="145"/>
      <c r="GN35" s="145"/>
      <c r="GO35" s="145"/>
      <c r="GP35" s="145"/>
      <c r="GQ35" s="145"/>
      <c r="GR35" s="145"/>
      <c r="GS35" s="145"/>
      <c r="GT35" s="145"/>
      <c r="GU35" s="145"/>
      <c r="GV35" s="145"/>
      <c r="GW35" s="145"/>
      <c r="GX35" s="145"/>
      <c r="GY35" s="145"/>
      <c r="GZ35" s="145"/>
      <c r="HA35" s="145"/>
      <c r="HB35" s="145"/>
      <c r="HC35" s="145"/>
      <c r="HD35" s="145"/>
      <c r="HE35" s="145"/>
      <c r="HF35" s="145"/>
      <c r="HG35" s="145"/>
      <c r="HH35" s="145"/>
      <c r="HI35" s="145"/>
      <c r="HJ35" s="145"/>
      <c r="HK35" s="145"/>
      <c r="HL35" s="145"/>
      <c r="HM35" s="145"/>
      <c r="HN35" s="145"/>
      <c r="HO35" s="145"/>
      <c r="HP35" s="145"/>
      <c r="HQ35" s="145"/>
      <c r="HR35" s="145"/>
      <c r="HS35" s="145"/>
      <c r="HT35" s="145"/>
      <c r="HU35" s="145"/>
      <c r="HV35" s="145"/>
      <c r="HW35" s="145"/>
      <c r="HX35" s="145"/>
      <c r="HY35" s="145"/>
      <c r="HZ35" s="145"/>
      <c r="IA35" s="145"/>
      <c r="IB35" s="145"/>
      <c r="IC35" s="145"/>
      <c r="ID35" s="145"/>
      <c r="IE35" s="145"/>
      <c r="IF35" s="145"/>
      <c r="IG35" s="145"/>
      <c r="IH35" s="145"/>
      <c r="II35" s="145"/>
      <c r="IJ35" s="145"/>
      <c r="IK35" s="145"/>
      <c r="IL35" s="145"/>
      <c r="IM35" s="145"/>
      <c r="IN35" s="145"/>
      <c r="IO35" s="145"/>
      <c r="IP35" s="145"/>
      <c r="IQ35" s="145"/>
      <c r="IR35" s="145"/>
      <c r="IS35" s="145"/>
      <c r="IT35" s="145"/>
      <c r="IU35" s="145"/>
      <c r="IV35" s="145"/>
      <c r="IW35" s="145"/>
      <c r="IX35" s="145"/>
      <c r="IY35" s="145"/>
      <c r="IZ35" s="145"/>
      <c r="JA35" s="145"/>
      <c r="JB35" s="145"/>
      <c r="JC35" s="145"/>
      <c r="JD35" s="145"/>
      <c r="JE35" s="145"/>
      <c r="JF35" s="145"/>
      <c r="JG35" s="145"/>
      <c r="JH35" s="145"/>
      <c r="JI35" s="145"/>
      <c r="JJ35" s="145"/>
      <c r="JK35" s="145"/>
      <c r="JL35" s="145"/>
      <c r="JM35" s="145"/>
      <c r="JN35" s="145"/>
      <c r="JO35" s="145"/>
      <c r="JP35" s="145"/>
      <c r="JQ35" s="145"/>
      <c r="JR35" s="145"/>
      <c r="JS35" s="145"/>
      <c r="JT35" s="145"/>
      <c r="JU35" s="145"/>
      <c r="JV35" s="145"/>
      <c r="JW35" s="145"/>
      <c r="JX35" s="145"/>
      <c r="JY35" s="145"/>
      <c r="JZ35" s="145"/>
      <c r="KA35" s="145"/>
      <c r="KB35" s="145"/>
      <c r="KC35" s="145"/>
      <c r="KD35" s="145"/>
      <c r="KE35" s="145"/>
      <c r="KF35" s="145"/>
      <c r="KG35" s="145"/>
      <c r="KH35" s="145"/>
      <c r="KI35" s="145"/>
      <c r="KJ35" s="145"/>
      <c r="KK35" s="145"/>
      <c r="KL35" s="145"/>
      <c r="KM35" s="145"/>
      <c r="KN35" s="145"/>
      <c r="KO35" s="145"/>
      <c r="KP35" s="145"/>
      <c r="KQ35" s="145"/>
      <c r="KR35" s="145"/>
      <c r="KS35" s="145"/>
      <c r="KT35" s="145"/>
      <c r="KU35" s="145"/>
      <c r="KV35" s="145"/>
      <c r="KW35" s="145"/>
      <c r="KX35" s="145"/>
      <c r="KY35" s="145"/>
      <c r="KZ35" s="145"/>
      <c r="LA35" s="145"/>
      <c r="LB35" s="145"/>
      <c r="LC35" s="145"/>
      <c r="LD35" s="145"/>
      <c r="LE35" s="145"/>
      <c r="LF35" s="145"/>
      <c r="LG35" s="145"/>
      <c r="LH35" s="145"/>
      <c r="LI35" s="145"/>
      <c r="LJ35" s="145"/>
      <c r="LK35" s="145"/>
      <c r="LL35" s="145"/>
      <c r="LM35" s="145"/>
      <c r="LN35" s="145"/>
      <c r="LO35" s="145"/>
      <c r="LP35" s="145"/>
      <c r="LQ35" s="145"/>
      <c r="LR35" s="145"/>
      <c r="LS35" s="145"/>
      <c r="LT35" s="145"/>
      <c r="LU35" s="145"/>
      <c r="LV35" s="145"/>
      <c r="LW35" s="145"/>
      <c r="LX35" s="145"/>
      <c r="LY35" s="145"/>
      <c r="LZ35" s="145"/>
      <c r="MA35" s="145"/>
      <c r="MB35" s="145"/>
      <c r="MC35" s="145"/>
      <c r="MD35" s="145"/>
      <c r="ME35" s="145"/>
      <c r="MF35" s="145"/>
      <c r="MG35" s="145"/>
      <c r="MH35" s="145"/>
      <c r="MI35" s="145"/>
      <c r="MJ35" s="145"/>
      <c r="MK35" s="145"/>
      <c r="ML35" s="145"/>
      <c r="MM35" s="145"/>
      <c r="MN35" s="145"/>
      <c r="MO35" s="145"/>
      <c r="MP35" s="145"/>
      <c r="MQ35" s="145"/>
      <c r="MR35" s="145"/>
      <c r="MS35" s="145"/>
      <c r="MT35" s="145"/>
      <c r="MU35" s="145"/>
      <c r="MV35" s="145"/>
      <c r="MW35" s="145"/>
      <c r="MX35" s="145"/>
      <c r="MY35" s="145"/>
      <c r="MZ35" s="145"/>
      <c r="NA35" s="145"/>
      <c r="NB35" s="145"/>
      <c r="NC35" s="145"/>
      <c r="ND35" s="145"/>
      <c r="NE35" s="145"/>
      <c r="NF35" s="145"/>
      <c r="NG35" s="145"/>
      <c r="NH35" s="145"/>
      <c r="NI35" s="145"/>
      <c r="NJ35" s="145"/>
      <c r="NK35" s="145"/>
      <c r="NL35" s="145"/>
      <c r="NM35" s="145"/>
      <c r="NN35" s="145"/>
      <c r="NO35" s="145"/>
      <c r="NP35" s="145"/>
      <c r="NQ35" s="145"/>
      <c r="NR35" s="145"/>
      <c r="NS35" s="145"/>
      <c r="NT35" s="145"/>
      <c r="NU35" s="145"/>
      <c r="NV35" s="145"/>
      <c r="NW35" s="145"/>
      <c r="NX35" s="145"/>
      <c r="NY35" s="145"/>
      <c r="NZ35" s="145"/>
      <c r="OA35" s="145"/>
      <c r="OB35" s="145"/>
      <c r="OC35" s="145"/>
      <c r="OD35" s="145"/>
      <c r="OE35" s="145"/>
      <c r="OF35" s="145"/>
      <c r="OG35" s="145"/>
      <c r="OH35" s="145"/>
      <c r="OI35" s="145"/>
      <c r="OJ35" s="145"/>
      <c r="OK35" s="145"/>
      <c r="OL35" s="145"/>
      <c r="OM35" s="145"/>
      <c r="ON35" s="145"/>
      <c r="OO35" s="145"/>
      <c r="OP35" s="145"/>
      <c r="OQ35" s="145"/>
      <c r="OR35" s="145"/>
      <c r="OS35" s="145"/>
      <c r="OT35" s="145"/>
      <c r="OU35" s="145"/>
      <c r="OV35" s="145"/>
      <c r="OW35" s="145"/>
      <c r="OX35" s="145"/>
      <c r="OY35" s="145"/>
      <c r="OZ35" s="145"/>
      <c r="PA35" s="145"/>
      <c r="PB35" s="145"/>
      <c r="PC35" s="145"/>
      <c r="PD35" s="145"/>
      <c r="PE35" s="145"/>
      <c r="PF35" s="145"/>
      <c r="PG35" s="145"/>
      <c r="PH35" s="145"/>
      <c r="PI35" s="145"/>
      <c r="PJ35" s="145"/>
      <c r="PK35" s="145"/>
      <c r="PL35" s="145"/>
      <c r="PM35" s="145"/>
      <c r="PN35" s="145"/>
      <c r="PO35" s="145"/>
      <c r="PP35" s="145"/>
      <c r="PQ35" s="145"/>
      <c r="PR35" s="145"/>
      <c r="PS35" s="145"/>
      <c r="PT35" s="145"/>
      <c r="PU35" s="145"/>
      <c r="PV35" s="145"/>
      <c r="PW35" s="145"/>
      <c r="PX35" s="145"/>
      <c r="PY35" s="145"/>
      <c r="PZ35" s="145"/>
      <c r="QA35" s="145"/>
      <c r="QB35" s="145"/>
      <c r="QC35" s="145"/>
      <c r="QD35" s="145"/>
      <c r="QE35" s="145"/>
      <c r="QF35" s="145"/>
      <c r="QG35" s="145"/>
      <c r="QH35" s="145"/>
      <c r="QI35" s="145"/>
      <c r="QJ35" s="145"/>
      <c r="QK35" s="145"/>
      <c r="QL35" s="145"/>
      <c r="QM35" s="145"/>
      <c r="QN35" s="145"/>
      <c r="QO35" s="145"/>
      <c r="QP35" s="145"/>
      <c r="QQ35" s="145"/>
      <c r="QR35" s="145"/>
      <c r="QS35" s="145"/>
      <c r="QT35" s="145"/>
      <c r="QU35" s="145"/>
      <c r="QV35" s="145"/>
      <c r="QW35" s="145"/>
      <c r="QX35" s="145"/>
      <c r="QY35" s="145"/>
      <c r="QZ35" s="145"/>
      <c r="RA35" s="145"/>
      <c r="RB35" s="145"/>
      <c r="RC35" s="145"/>
      <c r="RD35" s="145"/>
      <c r="RE35" s="145"/>
      <c r="RF35" s="145"/>
      <c r="RG35" s="145"/>
      <c r="RH35" s="145"/>
      <c r="RI35" s="145"/>
      <c r="RJ35" s="145"/>
      <c r="RK35" s="145"/>
      <c r="RL35" s="145"/>
      <c r="RM35" s="145"/>
      <c r="RN35" s="145"/>
      <c r="RO35" s="145"/>
      <c r="RP35" s="145"/>
      <c r="RQ35" s="145"/>
      <c r="RR35" s="145"/>
      <c r="RS35" s="145"/>
      <c r="RT35" s="145"/>
      <c r="RU35" s="145"/>
      <c r="RV35" s="145"/>
      <c r="RW35" s="145"/>
      <c r="RX35" s="145"/>
      <c r="RY35" s="145"/>
      <c r="RZ35" s="145"/>
      <c r="SA35" s="145"/>
      <c r="SB35" s="145"/>
      <c r="SC35" s="145"/>
      <c r="SD35" s="145"/>
      <c r="SE35" s="145"/>
      <c r="SF35" s="145"/>
      <c r="SG35" s="145"/>
      <c r="SH35" s="145"/>
      <c r="SI35" s="145"/>
      <c r="SJ35" s="145"/>
      <c r="SK35" s="145"/>
      <c r="SL35" s="145"/>
      <c r="SM35" s="145"/>
      <c r="SN35" s="145"/>
      <c r="SO35" s="145"/>
      <c r="SP35" s="145"/>
      <c r="SQ35" s="145"/>
      <c r="SR35" s="145"/>
      <c r="SS35" s="145"/>
      <c r="ST35" s="145"/>
      <c r="SU35" s="145"/>
      <c r="SV35" s="145"/>
      <c r="SW35" s="145"/>
      <c r="SX35" s="145"/>
      <c r="SY35" s="145"/>
      <c r="SZ35" s="145"/>
      <c r="TA35" s="145"/>
      <c r="TB35" s="145"/>
      <c r="TC35" s="145"/>
      <c r="TD35" s="145"/>
      <c r="TE35" s="145"/>
      <c r="TF35" s="145"/>
      <c r="TG35" s="145"/>
      <c r="TH35" s="145"/>
      <c r="TI35" s="145"/>
      <c r="TJ35" s="145"/>
      <c r="TK35" s="145"/>
      <c r="TL35" s="145"/>
      <c r="TM35" s="145"/>
      <c r="TN35" s="145"/>
      <c r="TO35" s="145"/>
      <c r="TP35" s="145"/>
      <c r="TQ35" s="145"/>
      <c r="TR35" s="145"/>
      <c r="TS35" s="145"/>
      <c r="TT35" s="145"/>
      <c r="TU35" s="145"/>
      <c r="TV35" s="145"/>
      <c r="TW35" s="145"/>
      <c r="TX35" s="145"/>
      <c r="TY35" s="145"/>
      <c r="TZ35" s="145"/>
      <c r="UA35" s="145"/>
      <c r="UB35" s="145"/>
      <c r="UC35" s="145"/>
      <c r="UD35" s="145"/>
      <c r="UE35" s="145"/>
      <c r="UF35" s="145"/>
      <c r="UG35" s="145"/>
      <c r="UH35" s="145"/>
      <c r="UI35" s="145"/>
      <c r="UJ35" s="145"/>
      <c r="UK35" s="145"/>
      <c r="UL35" s="145"/>
      <c r="UM35" s="145"/>
      <c r="UN35" s="145"/>
      <c r="UO35" s="145"/>
      <c r="UP35" s="145"/>
      <c r="UQ35" s="145"/>
      <c r="UR35" s="145"/>
      <c r="US35" s="145"/>
      <c r="UT35" s="145"/>
      <c r="UU35" s="145"/>
      <c r="UV35" s="145"/>
      <c r="UW35" s="145"/>
      <c r="UX35" s="145"/>
      <c r="UY35" s="145"/>
      <c r="UZ35" s="145"/>
      <c r="VA35" s="145"/>
      <c r="VB35" s="145"/>
      <c r="VC35" s="145"/>
      <c r="VD35" s="145"/>
      <c r="VE35" s="145"/>
      <c r="VF35" s="145"/>
      <c r="VG35" s="145"/>
      <c r="VH35" s="145"/>
      <c r="VI35" s="145"/>
      <c r="VJ35" s="145"/>
      <c r="VK35" s="145"/>
      <c r="VL35" s="145"/>
      <c r="VM35" s="145"/>
      <c r="VN35" s="145"/>
      <c r="VO35" s="145"/>
      <c r="VP35" s="145"/>
      <c r="VQ35" s="145"/>
      <c r="VR35" s="145"/>
      <c r="VS35" s="145"/>
      <c r="VT35" s="145"/>
      <c r="VU35" s="145"/>
      <c r="VV35" s="145"/>
      <c r="VW35" s="145"/>
      <c r="VX35" s="145"/>
      <c r="VY35" s="145"/>
      <c r="VZ35" s="145"/>
      <c r="WA35" s="145"/>
      <c r="WB35" s="145"/>
      <c r="WC35" s="145"/>
      <c r="WD35" s="145"/>
      <c r="WE35" s="145"/>
      <c r="WF35" s="145"/>
      <c r="WG35" s="145"/>
      <c r="WH35" s="145"/>
      <c r="WI35" s="145"/>
      <c r="WJ35" s="145"/>
      <c r="WK35" s="145"/>
      <c r="WL35" s="145"/>
      <c r="WM35" s="145"/>
      <c r="WN35" s="145"/>
      <c r="WO35" s="145"/>
      <c r="WP35" s="145"/>
      <c r="WQ35" s="145"/>
      <c r="WR35" s="145"/>
      <c r="WS35" s="145"/>
      <c r="WT35" s="145"/>
      <c r="WU35" s="145"/>
      <c r="WV35" s="145"/>
      <c r="WW35" s="145"/>
      <c r="WX35" s="145"/>
      <c r="WY35" s="145"/>
      <c r="WZ35" s="145"/>
      <c r="XA35" s="145"/>
      <c r="XB35" s="145"/>
      <c r="XC35" s="145"/>
      <c r="XD35" s="145"/>
      <c r="XE35" s="145"/>
      <c r="XF35" s="145"/>
      <c r="XG35" s="145"/>
      <c r="XH35" s="145"/>
      <c r="XI35" s="145"/>
      <c r="XJ35" s="145"/>
      <c r="XK35" s="145"/>
      <c r="XL35" s="145"/>
      <c r="XM35" s="145"/>
      <c r="XN35" s="145"/>
      <c r="XO35" s="145"/>
      <c r="XP35" s="145"/>
      <c r="XQ35" s="145"/>
      <c r="XR35" s="145"/>
      <c r="XS35" s="145"/>
      <c r="XT35" s="145"/>
      <c r="XU35" s="145"/>
      <c r="XV35" s="145"/>
      <c r="XW35" s="145"/>
      <c r="XX35" s="145"/>
      <c r="XY35" s="145"/>
      <c r="XZ35" s="145"/>
      <c r="YA35" s="145"/>
      <c r="YB35" s="145"/>
      <c r="YC35" s="145"/>
      <c r="YD35" s="145"/>
      <c r="YE35" s="145"/>
      <c r="YF35" s="145"/>
      <c r="YG35" s="145"/>
      <c r="YH35" s="145"/>
      <c r="YI35" s="145"/>
      <c r="YJ35" s="145"/>
      <c r="YK35" s="145"/>
      <c r="YL35" s="145"/>
      <c r="YM35" s="145"/>
      <c r="YN35" s="145"/>
      <c r="YO35" s="145"/>
      <c r="YP35" s="145"/>
      <c r="YQ35" s="145"/>
      <c r="YR35" s="145"/>
      <c r="YS35" s="145"/>
      <c r="YT35" s="145"/>
      <c r="YU35" s="145"/>
      <c r="YV35" s="145"/>
      <c r="YW35" s="145"/>
      <c r="YX35" s="145"/>
      <c r="YY35" s="145"/>
      <c r="YZ35" s="145"/>
      <c r="ZA35" s="145"/>
      <c r="ZB35" s="145"/>
      <c r="ZC35" s="145"/>
      <c r="ZD35" s="145"/>
      <c r="ZE35" s="145"/>
      <c r="ZF35" s="145"/>
      <c r="ZG35" s="145"/>
      <c r="ZH35" s="145"/>
      <c r="ZI35" s="145"/>
      <c r="ZJ35" s="145"/>
      <c r="ZK35" s="145"/>
      <c r="ZL35" s="145"/>
      <c r="ZM35" s="145"/>
      <c r="ZN35" s="145"/>
      <c r="ZO35" s="145"/>
      <c r="ZP35" s="145"/>
      <c r="ZQ35" s="145"/>
      <c r="ZR35" s="145"/>
      <c r="ZS35" s="145"/>
      <c r="ZT35" s="145"/>
      <c r="ZU35" s="145"/>
      <c r="ZV35" s="145"/>
      <c r="ZW35" s="145"/>
      <c r="ZX35" s="145"/>
      <c r="ZY35" s="145"/>
      <c r="ZZ35" s="145"/>
      <c r="AAA35" s="145"/>
      <c r="AAB35" s="145"/>
      <c r="AAC35" s="145"/>
      <c r="AAD35" s="145"/>
      <c r="AAE35" s="145"/>
      <c r="AAF35" s="145"/>
      <c r="AAG35" s="145"/>
      <c r="AAH35" s="145"/>
      <c r="AAI35" s="145"/>
      <c r="AAJ35" s="145"/>
      <c r="AAK35" s="145"/>
      <c r="AAL35" s="145"/>
      <c r="AAM35" s="145"/>
      <c r="AAN35" s="145"/>
      <c r="AAO35" s="145"/>
      <c r="AAP35" s="145"/>
      <c r="AAQ35" s="145"/>
      <c r="AAR35" s="145"/>
      <c r="AAS35" s="145"/>
      <c r="AAT35" s="145"/>
      <c r="AAU35" s="145"/>
      <c r="AAV35" s="145"/>
      <c r="AAW35" s="145"/>
      <c r="AAX35" s="145"/>
      <c r="AAY35" s="145"/>
      <c r="AAZ35" s="145"/>
      <c r="ABA35" s="145"/>
      <c r="ABB35" s="145"/>
      <c r="ABC35" s="145"/>
      <c r="ABD35" s="145"/>
      <c r="ABE35" s="145"/>
      <c r="ABF35" s="145"/>
      <c r="ABG35" s="145"/>
      <c r="ABH35" s="145"/>
      <c r="ABI35" s="145"/>
      <c r="ABJ35" s="145"/>
      <c r="ABK35" s="145"/>
      <c r="ABL35" s="145"/>
      <c r="ABM35" s="145"/>
      <c r="ABN35" s="145"/>
      <c r="ABO35" s="145"/>
      <c r="ABP35" s="145"/>
      <c r="ABQ35" s="145"/>
      <c r="ABR35" s="145"/>
      <c r="ABS35" s="145"/>
      <c r="ABT35" s="145"/>
      <c r="ABU35" s="145"/>
      <c r="ABV35" s="145"/>
      <c r="ABW35" s="145"/>
      <c r="ABX35" s="145"/>
      <c r="ABY35" s="145"/>
      <c r="ABZ35" s="145"/>
      <c r="ACA35" s="145"/>
      <c r="ACB35" s="145"/>
      <c r="ACC35" s="145"/>
      <c r="ACD35" s="145"/>
      <c r="ACE35" s="145"/>
      <c r="ACF35" s="145"/>
      <c r="ACG35" s="145"/>
      <c r="ACH35" s="145"/>
      <c r="ACI35" s="145"/>
      <c r="ACJ35" s="145"/>
      <c r="ACK35" s="145"/>
      <c r="ACL35" s="145"/>
      <c r="ACM35" s="145"/>
      <c r="ACN35" s="145"/>
      <c r="ACO35" s="145"/>
      <c r="ACP35" s="145"/>
      <c r="ACQ35" s="145"/>
      <c r="ACR35" s="145"/>
      <c r="ACS35" s="145"/>
      <c r="ACT35" s="145"/>
      <c r="ACU35" s="145"/>
      <c r="ACV35" s="145"/>
      <c r="ACW35" s="145"/>
      <c r="ACX35" s="145"/>
      <c r="ACY35" s="145"/>
      <c r="ACZ35" s="145"/>
      <c r="ADA35" s="145"/>
      <c r="ADB35" s="145"/>
      <c r="ADC35" s="145"/>
      <c r="ADD35" s="145"/>
      <c r="ADE35" s="145"/>
      <c r="ADF35" s="145"/>
      <c r="ADG35" s="145"/>
      <c r="ADH35" s="145"/>
      <c r="ADI35" s="145"/>
      <c r="ADJ35" s="145"/>
      <c r="ADK35" s="145"/>
      <c r="ADL35" s="145"/>
      <c r="ADM35" s="145"/>
      <c r="ADN35" s="145"/>
      <c r="ADO35" s="145"/>
      <c r="ADP35" s="145"/>
      <c r="ADQ35" s="145"/>
      <c r="ADR35" s="145"/>
      <c r="ADS35" s="145"/>
      <c r="ADT35" s="145"/>
      <c r="ADU35" s="145"/>
      <c r="ADV35" s="145"/>
      <c r="ADW35" s="145"/>
      <c r="ADX35" s="145"/>
      <c r="ADY35" s="145"/>
      <c r="ADZ35" s="145"/>
      <c r="AEA35" s="145"/>
      <c r="AEB35" s="145"/>
      <c r="AEC35" s="145"/>
      <c r="AED35" s="145"/>
      <c r="AEE35" s="145"/>
      <c r="AEF35" s="145"/>
      <c r="AEG35" s="145"/>
      <c r="AEH35" s="145"/>
      <c r="AEI35" s="145"/>
      <c r="AEJ35" s="145"/>
      <c r="AEK35" s="145"/>
      <c r="AEL35" s="145"/>
      <c r="AEM35" s="145"/>
      <c r="AEN35" s="145"/>
      <c r="AEO35" s="145"/>
      <c r="AEP35" s="145"/>
      <c r="AEQ35" s="145"/>
      <c r="AER35" s="145"/>
      <c r="AES35" s="145"/>
      <c r="AET35" s="145"/>
      <c r="AEU35" s="145"/>
      <c r="AEV35" s="145"/>
      <c r="AEW35" s="145"/>
      <c r="AEX35" s="145"/>
      <c r="AEY35" s="145"/>
      <c r="AEZ35" s="145"/>
      <c r="AFA35" s="145"/>
      <c r="AFB35" s="145"/>
      <c r="AFC35" s="145"/>
      <c r="AFD35" s="145"/>
      <c r="AFE35" s="145"/>
      <c r="AFF35" s="145"/>
      <c r="AFG35" s="145"/>
      <c r="AFH35" s="145"/>
      <c r="AFI35" s="145"/>
      <c r="AFJ35" s="145"/>
      <c r="AFK35" s="145"/>
      <c r="AFL35" s="145"/>
      <c r="AFM35" s="145"/>
      <c r="AFN35" s="145"/>
      <c r="AFO35" s="145"/>
      <c r="AFP35" s="145"/>
      <c r="AFQ35" s="145"/>
      <c r="AFR35" s="145"/>
      <c r="AFS35" s="145"/>
      <c r="AFT35" s="145"/>
      <c r="AFU35" s="145"/>
      <c r="AFV35" s="145"/>
      <c r="AFW35" s="145"/>
      <c r="AFX35" s="145"/>
      <c r="AFY35" s="145"/>
      <c r="AFZ35" s="145"/>
      <c r="AGA35" s="145"/>
      <c r="AGB35" s="145"/>
      <c r="AGC35" s="145"/>
      <c r="AGD35" s="145"/>
      <c r="AGE35" s="145"/>
      <c r="AGF35" s="145"/>
      <c r="AGG35" s="145"/>
      <c r="AGH35" s="145"/>
      <c r="AGI35" s="145"/>
      <c r="AGJ35" s="145"/>
      <c r="AGK35" s="145"/>
      <c r="AGL35" s="145"/>
      <c r="AGM35" s="145"/>
      <c r="AGN35" s="145"/>
      <c r="AGO35" s="145"/>
      <c r="AGP35" s="145"/>
      <c r="AGQ35" s="145"/>
      <c r="AGR35" s="145"/>
      <c r="AGS35" s="145"/>
      <c r="AGT35" s="145"/>
      <c r="AGU35" s="145"/>
      <c r="AGV35" s="145"/>
      <c r="AGW35" s="145"/>
      <c r="AGX35" s="145"/>
      <c r="AGY35" s="145"/>
      <c r="AGZ35" s="145"/>
      <c r="AHA35" s="145"/>
      <c r="AHB35" s="145"/>
      <c r="AHC35" s="145"/>
      <c r="AHD35" s="145"/>
      <c r="AHE35" s="145"/>
      <c r="AHF35" s="145"/>
      <c r="AHG35" s="145"/>
      <c r="AHH35" s="145"/>
      <c r="AHI35" s="145"/>
      <c r="AHJ35" s="145"/>
      <c r="AHK35" s="145"/>
      <c r="AHL35" s="145"/>
      <c r="AHM35" s="145"/>
      <c r="AHN35" s="145"/>
      <c r="AHO35" s="145"/>
      <c r="AHP35" s="145"/>
      <c r="AHQ35" s="145"/>
      <c r="AHR35" s="145"/>
      <c r="AHS35" s="145"/>
      <c r="AHT35" s="145"/>
      <c r="AHU35" s="145"/>
      <c r="AHV35" s="145"/>
      <c r="AHW35" s="145"/>
      <c r="AHX35" s="145"/>
      <c r="AHY35" s="145"/>
      <c r="AHZ35" s="145"/>
      <c r="AIA35" s="145"/>
      <c r="AIB35" s="145"/>
      <c r="AIC35" s="145"/>
      <c r="AID35" s="145"/>
      <c r="AIE35" s="145"/>
      <c r="AIF35" s="145"/>
      <c r="AIG35" s="145"/>
      <c r="AIH35" s="145"/>
      <c r="AII35" s="145"/>
      <c r="AIJ35" s="145"/>
      <c r="AIK35" s="145"/>
      <c r="AIL35" s="145"/>
      <c r="AIM35" s="145"/>
      <c r="AIN35" s="145"/>
      <c r="AIO35" s="145"/>
      <c r="AIP35" s="145"/>
      <c r="AIQ35" s="145"/>
      <c r="AIR35" s="145"/>
      <c r="AIS35" s="145"/>
      <c r="AIT35" s="145"/>
      <c r="AIU35" s="145"/>
      <c r="AIV35" s="145"/>
      <c r="AIW35" s="145"/>
      <c r="AIX35" s="145"/>
      <c r="AIY35" s="145"/>
      <c r="AIZ35" s="145"/>
      <c r="AJA35" s="145"/>
      <c r="AJB35" s="145"/>
      <c r="AJC35" s="145"/>
      <c r="AJD35" s="145"/>
      <c r="AJE35" s="145"/>
      <c r="AJF35" s="145"/>
      <c r="AJG35" s="145"/>
      <c r="AJH35" s="145"/>
      <c r="AJI35" s="145"/>
      <c r="AJJ35" s="145"/>
      <c r="AJK35" s="145"/>
      <c r="AJL35" s="145"/>
      <c r="AJM35" s="145"/>
      <c r="AJN35" s="145"/>
      <c r="AJO35" s="145"/>
      <c r="AJP35" s="145"/>
      <c r="AJQ35" s="145"/>
      <c r="AJR35" s="145"/>
      <c r="AJS35" s="145"/>
      <c r="AJT35" s="145"/>
      <c r="AJU35" s="145"/>
      <c r="AJV35" s="145"/>
      <c r="AJW35" s="145"/>
      <c r="AJX35" s="145"/>
      <c r="AJY35" s="145"/>
      <c r="AJZ35" s="145"/>
      <c r="AKA35" s="145"/>
      <c r="AKB35" s="145"/>
      <c r="AKC35" s="145"/>
      <c r="AKD35" s="145"/>
      <c r="AKE35" s="145"/>
      <c r="AKF35" s="145"/>
      <c r="AKG35" s="145"/>
      <c r="AKH35" s="145"/>
      <c r="AKI35" s="145"/>
      <c r="AKJ35" s="145"/>
      <c r="AKK35" s="145"/>
      <c r="AKL35" s="145"/>
      <c r="AKM35" s="145"/>
      <c r="AKN35" s="145"/>
      <c r="AKO35" s="145"/>
      <c r="AKP35" s="145"/>
      <c r="AKQ35" s="145"/>
      <c r="AKR35" s="145"/>
      <c r="AKS35" s="145"/>
      <c r="AKT35" s="145"/>
      <c r="AKU35" s="145"/>
      <c r="AKV35" s="145"/>
      <c r="AKW35" s="145"/>
      <c r="AKX35" s="145"/>
      <c r="AKY35" s="145"/>
      <c r="AKZ35" s="145"/>
      <c r="ALA35" s="145"/>
      <c r="ALB35" s="145"/>
      <c r="ALC35" s="145"/>
      <c r="ALD35" s="145"/>
      <c r="ALE35" s="145"/>
      <c r="ALF35" s="145"/>
      <c r="ALG35" s="145"/>
      <c r="ALH35" s="145"/>
      <c r="ALI35" s="145"/>
      <c r="ALJ35" s="145"/>
      <c r="ALK35" s="145"/>
      <c r="ALL35" s="145"/>
      <c r="ALM35" s="145"/>
      <c r="ALN35" s="145"/>
      <c r="ALO35" s="145"/>
      <c r="ALP35" s="145"/>
      <c r="ALQ35" s="145"/>
      <c r="ALR35" s="145"/>
      <c r="ALS35" s="145"/>
      <c r="ALT35" s="145"/>
      <c r="ALU35" s="145"/>
      <c r="ALV35" s="145"/>
      <c r="ALW35" s="145"/>
      <c r="ALX35" s="145"/>
      <c r="ALY35" s="145"/>
      <c r="ALZ35" s="145"/>
      <c r="AMA35" s="145"/>
      <c r="AMB35" s="145"/>
      <c r="AMC35" s="145"/>
      <c r="AMD35" s="145"/>
      <c r="AME35" s="145"/>
      <c r="AMF35" s="145"/>
      <c r="AMG35" s="145"/>
      <c r="AMH35" s="145"/>
      <c r="AMI35" s="145"/>
      <c r="AMJ35" s="145"/>
      <c r="AMK35" s="145"/>
    </row>
    <row r="36" spans="1:1025" s="131" customFormat="1">
      <c r="A36" s="145" t="str">
        <f t="shared" si="0"/>
        <v>LOAN.RM_DEFER</v>
      </c>
      <c r="B36" s="154">
        <f t="shared" si="3"/>
        <v>110032</v>
      </c>
      <c r="C36" s="134">
        <v>0</v>
      </c>
      <c r="D36" s="134">
        <v>1</v>
      </c>
      <c r="E36" s="146">
        <f t="shared" si="4"/>
        <v>100000</v>
      </c>
      <c r="F36" s="146">
        <v>10000</v>
      </c>
      <c r="G36" s="146" t="s">
        <v>34</v>
      </c>
      <c r="H36" s="146">
        <v>100000</v>
      </c>
      <c r="I36" s="158" t="s">
        <v>505</v>
      </c>
      <c r="J36" s="146">
        <f>VLOOKUP(I36,T_FSM_TYPE!$A:$B,2,0)</f>
        <v>110000</v>
      </c>
      <c r="K36" s="131" t="s">
        <v>619</v>
      </c>
      <c r="L36" s="159"/>
      <c r="M36" s="133" t="str">
        <f t="shared" si="2"/>
        <v>INSERT INTO T_FSM_ACTION VALUES(110032, 0, 1, 100000, 10000, GETDATE(), 100000, 110000, 'RM_DEFER', '' )</v>
      </c>
      <c r="N36" s="145"/>
      <c r="O36" s="145"/>
      <c r="P36" s="145"/>
      <c r="Q36" s="145"/>
      <c r="R36" s="145"/>
      <c r="S36" s="145"/>
      <c r="T36" s="145"/>
      <c r="U36" s="145"/>
      <c r="V36" s="145"/>
      <c r="W36" s="145"/>
      <c r="X36" s="145"/>
      <c r="Y36" s="145"/>
      <c r="Z36" s="145"/>
      <c r="AA36" s="145"/>
      <c r="AB36" s="145"/>
      <c r="AC36" s="145"/>
      <c r="AD36" s="145"/>
      <c r="AE36" s="145"/>
      <c r="AF36" s="145"/>
      <c r="AG36" s="145"/>
      <c r="AH36" s="145"/>
      <c r="AI36" s="145"/>
      <c r="AJ36" s="145"/>
      <c r="AK36" s="145"/>
      <c r="AL36" s="145"/>
      <c r="AM36" s="145"/>
      <c r="AN36" s="145"/>
      <c r="AO36" s="145"/>
      <c r="AP36" s="145"/>
      <c r="AQ36" s="145"/>
      <c r="AR36" s="145"/>
      <c r="AS36" s="145"/>
      <c r="AT36" s="145"/>
      <c r="AU36" s="145"/>
      <c r="AV36" s="145"/>
      <c r="AW36" s="145"/>
      <c r="AX36" s="145"/>
      <c r="AY36" s="145"/>
      <c r="AZ36" s="145"/>
      <c r="BA36" s="145"/>
      <c r="BB36" s="145"/>
      <c r="BC36" s="145"/>
      <c r="BD36" s="145"/>
      <c r="BE36" s="145"/>
      <c r="BF36" s="145"/>
      <c r="BG36" s="145"/>
      <c r="BH36" s="145"/>
      <c r="BI36" s="145"/>
      <c r="BJ36" s="145"/>
      <c r="BK36" s="145"/>
      <c r="BL36" s="145"/>
      <c r="BM36" s="145"/>
      <c r="BN36" s="145"/>
      <c r="BO36" s="145"/>
      <c r="BP36" s="145"/>
      <c r="BQ36" s="145"/>
      <c r="BR36" s="145"/>
      <c r="BS36" s="145"/>
      <c r="BT36" s="145"/>
      <c r="BU36" s="145"/>
      <c r="BV36" s="145"/>
      <c r="BW36" s="145"/>
      <c r="BX36" s="145"/>
      <c r="BY36" s="145"/>
      <c r="BZ36" s="145"/>
      <c r="CA36" s="145"/>
      <c r="CB36" s="145"/>
      <c r="CC36" s="145"/>
      <c r="CD36" s="145"/>
      <c r="CE36" s="145"/>
      <c r="CF36" s="145"/>
      <c r="CG36" s="145"/>
      <c r="CH36" s="145"/>
      <c r="CI36" s="145"/>
      <c r="CJ36" s="145"/>
      <c r="CK36" s="145"/>
      <c r="CL36" s="145"/>
      <c r="CM36" s="145"/>
      <c r="CN36" s="145"/>
      <c r="CO36" s="145"/>
      <c r="CP36" s="145"/>
      <c r="CQ36" s="145"/>
      <c r="CR36" s="145"/>
      <c r="CS36" s="145"/>
      <c r="CT36" s="145"/>
      <c r="CU36" s="145"/>
      <c r="CV36" s="145"/>
      <c r="CW36" s="145"/>
      <c r="CX36" s="145"/>
      <c r="CY36" s="145"/>
      <c r="CZ36" s="145"/>
      <c r="DA36" s="145"/>
      <c r="DB36" s="145"/>
      <c r="DC36" s="145"/>
      <c r="DD36" s="145"/>
      <c r="DE36" s="145"/>
      <c r="DF36" s="145"/>
      <c r="DG36" s="145"/>
      <c r="DH36" s="145"/>
      <c r="DI36" s="145"/>
      <c r="DJ36" s="145"/>
      <c r="DK36" s="145"/>
      <c r="DL36" s="145"/>
      <c r="DM36" s="145"/>
      <c r="DN36" s="145"/>
      <c r="DO36" s="145"/>
      <c r="DP36" s="145"/>
      <c r="DQ36" s="145"/>
      <c r="DR36" s="145"/>
      <c r="DS36" s="145"/>
      <c r="DT36" s="145"/>
      <c r="DU36" s="145"/>
      <c r="DV36" s="145"/>
      <c r="DW36" s="145"/>
      <c r="DX36" s="145"/>
      <c r="DY36" s="145"/>
      <c r="DZ36" s="145"/>
      <c r="EA36" s="145"/>
      <c r="EB36" s="145"/>
      <c r="EC36" s="145"/>
      <c r="ED36" s="145"/>
      <c r="EE36" s="145"/>
      <c r="EF36" s="145"/>
      <c r="EG36" s="145"/>
      <c r="EH36" s="145"/>
      <c r="EI36" s="145"/>
      <c r="EJ36" s="145"/>
      <c r="EK36" s="145"/>
      <c r="EL36" s="145"/>
      <c r="EM36" s="145"/>
      <c r="EN36" s="145"/>
      <c r="EO36" s="145"/>
      <c r="EP36" s="145"/>
      <c r="EQ36" s="145"/>
      <c r="ER36" s="145"/>
      <c r="ES36" s="145"/>
      <c r="ET36" s="145"/>
      <c r="EU36" s="145"/>
      <c r="EV36" s="145"/>
      <c r="EW36" s="145"/>
      <c r="EX36" s="145"/>
      <c r="EY36" s="145"/>
      <c r="EZ36" s="145"/>
      <c r="FA36" s="145"/>
      <c r="FB36" s="145"/>
      <c r="FC36" s="145"/>
      <c r="FD36" s="145"/>
      <c r="FE36" s="145"/>
      <c r="FF36" s="145"/>
      <c r="FG36" s="145"/>
      <c r="FH36" s="145"/>
      <c r="FI36" s="145"/>
      <c r="FJ36" s="145"/>
      <c r="FK36" s="145"/>
      <c r="FL36" s="145"/>
      <c r="FM36" s="145"/>
      <c r="FN36" s="145"/>
      <c r="FO36" s="145"/>
      <c r="FP36" s="145"/>
      <c r="FQ36" s="145"/>
      <c r="FR36" s="145"/>
      <c r="FS36" s="145"/>
      <c r="FT36" s="145"/>
      <c r="FU36" s="145"/>
      <c r="FV36" s="145"/>
      <c r="FW36" s="145"/>
      <c r="FX36" s="145"/>
      <c r="FY36" s="145"/>
      <c r="FZ36" s="145"/>
      <c r="GA36" s="145"/>
      <c r="GB36" s="145"/>
      <c r="GC36" s="145"/>
      <c r="GD36" s="145"/>
      <c r="GE36" s="145"/>
      <c r="GF36" s="145"/>
      <c r="GG36" s="145"/>
      <c r="GH36" s="145"/>
      <c r="GI36" s="145"/>
      <c r="GJ36" s="145"/>
      <c r="GK36" s="145"/>
      <c r="GL36" s="145"/>
      <c r="GM36" s="145"/>
      <c r="GN36" s="145"/>
      <c r="GO36" s="145"/>
      <c r="GP36" s="145"/>
      <c r="GQ36" s="145"/>
      <c r="GR36" s="145"/>
      <c r="GS36" s="145"/>
      <c r="GT36" s="145"/>
      <c r="GU36" s="145"/>
      <c r="GV36" s="145"/>
      <c r="GW36" s="145"/>
      <c r="GX36" s="145"/>
      <c r="GY36" s="145"/>
      <c r="GZ36" s="145"/>
      <c r="HA36" s="145"/>
      <c r="HB36" s="145"/>
      <c r="HC36" s="145"/>
      <c r="HD36" s="145"/>
      <c r="HE36" s="145"/>
      <c r="HF36" s="145"/>
      <c r="HG36" s="145"/>
      <c r="HH36" s="145"/>
      <c r="HI36" s="145"/>
      <c r="HJ36" s="145"/>
      <c r="HK36" s="145"/>
      <c r="HL36" s="145"/>
      <c r="HM36" s="145"/>
      <c r="HN36" s="145"/>
      <c r="HO36" s="145"/>
      <c r="HP36" s="145"/>
      <c r="HQ36" s="145"/>
      <c r="HR36" s="145"/>
      <c r="HS36" s="145"/>
      <c r="HT36" s="145"/>
      <c r="HU36" s="145"/>
      <c r="HV36" s="145"/>
      <c r="HW36" s="145"/>
      <c r="HX36" s="145"/>
      <c r="HY36" s="145"/>
      <c r="HZ36" s="145"/>
      <c r="IA36" s="145"/>
      <c r="IB36" s="145"/>
      <c r="IC36" s="145"/>
      <c r="ID36" s="145"/>
      <c r="IE36" s="145"/>
      <c r="IF36" s="145"/>
      <c r="IG36" s="145"/>
      <c r="IH36" s="145"/>
      <c r="II36" s="145"/>
      <c r="IJ36" s="145"/>
      <c r="IK36" s="145"/>
      <c r="IL36" s="145"/>
      <c r="IM36" s="145"/>
      <c r="IN36" s="145"/>
      <c r="IO36" s="145"/>
      <c r="IP36" s="145"/>
      <c r="IQ36" s="145"/>
      <c r="IR36" s="145"/>
      <c r="IS36" s="145"/>
      <c r="IT36" s="145"/>
      <c r="IU36" s="145"/>
      <c r="IV36" s="145"/>
      <c r="IW36" s="145"/>
      <c r="IX36" s="145"/>
      <c r="IY36" s="145"/>
      <c r="IZ36" s="145"/>
      <c r="JA36" s="145"/>
      <c r="JB36" s="145"/>
      <c r="JC36" s="145"/>
      <c r="JD36" s="145"/>
      <c r="JE36" s="145"/>
      <c r="JF36" s="145"/>
      <c r="JG36" s="145"/>
      <c r="JH36" s="145"/>
      <c r="JI36" s="145"/>
      <c r="JJ36" s="145"/>
      <c r="JK36" s="145"/>
      <c r="JL36" s="145"/>
      <c r="JM36" s="145"/>
      <c r="JN36" s="145"/>
      <c r="JO36" s="145"/>
      <c r="JP36" s="145"/>
      <c r="JQ36" s="145"/>
      <c r="JR36" s="145"/>
      <c r="JS36" s="145"/>
      <c r="JT36" s="145"/>
      <c r="JU36" s="145"/>
      <c r="JV36" s="145"/>
      <c r="JW36" s="145"/>
      <c r="JX36" s="145"/>
      <c r="JY36" s="145"/>
      <c r="JZ36" s="145"/>
      <c r="KA36" s="145"/>
      <c r="KB36" s="145"/>
      <c r="KC36" s="145"/>
      <c r="KD36" s="145"/>
      <c r="KE36" s="145"/>
      <c r="KF36" s="145"/>
      <c r="KG36" s="145"/>
      <c r="KH36" s="145"/>
      <c r="KI36" s="145"/>
      <c r="KJ36" s="145"/>
      <c r="KK36" s="145"/>
      <c r="KL36" s="145"/>
      <c r="KM36" s="145"/>
      <c r="KN36" s="145"/>
      <c r="KO36" s="145"/>
      <c r="KP36" s="145"/>
      <c r="KQ36" s="145"/>
      <c r="KR36" s="145"/>
      <c r="KS36" s="145"/>
      <c r="KT36" s="145"/>
      <c r="KU36" s="145"/>
      <c r="KV36" s="145"/>
      <c r="KW36" s="145"/>
      <c r="KX36" s="145"/>
      <c r="KY36" s="145"/>
      <c r="KZ36" s="145"/>
      <c r="LA36" s="145"/>
      <c r="LB36" s="145"/>
      <c r="LC36" s="145"/>
      <c r="LD36" s="145"/>
      <c r="LE36" s="145"/>
      <c r="LF36" s="145"/>
      <c r="LG36" s="145"/>
      <c r="LH36" s="145"/>
      <c r="LI36" s="145"/>
      <c r="LJ36" s="145"/>
      <c r="LK36" s="145"/>
      <c r="LL36" s="145"/>
      <c r="LM36" s="145"/>
      <c r="LN36" s="145"/>
      <c r="LO36" s="145"/>
      <c r="LP36" s="145"/>
      <c r="LQ36" s="145"/>
      <c r="LR36" s="145"/>
      <c r="LS36" s="145"/>
      <c r="LT36" s="145"/>
      <c r="LU36" s="145"/>
      <c r="LV36" s="145"/>
      <c r="LW36" s="145"/>
      <c r="LX36" s="145"/>
      <c r="LY36" s="145"/>
      <c r="LZ36" s="145"/>
      <c r="MA36" s="145"/>
      <c r="MB36" s="145"/>
      <c r="MC36" s="145"/>
      <c r="MD36" s="145"/>
      <c r="ME36" s="145"/>
      <c r="MF36" s="145"/>
      <c r="MG36" s="145"/>
      <c r="MH36" s="145"/>
      <c r="MI36" s="145"/>
      <c r="MJ36" s="145"/>
      <c r="MK36" s="145"/>
      <c r="ML36" s="145"/>
      <c r="MM36" s="145"/>
      <c r="MN36" s="145"/>
      <c r="MO36" s="145"/>
      <c r="MP36" s="145"/>
      <c r="MQ36" s="145"/>
      <c r="MR36" s="145"/>
      <c r="MS36" s="145"/>
      <c r="MT36" s="145"/>
      <c r="MU36" s="145"/>
      <c r="MV36" s="145"/>
      <c r="MW36" s="145"/>
      <c r="MX36" s="145"/>
      <c r="MY36" s="145"/>
      <c r="MZ36" s="145"/>
      <c r="NA36" s="145"/>
      <c r="NB36" s="145"/>
      <c r="NC36" s="145"/>
      <c r="ND36" s="145"/>
      <c r="NE36" s="145"/>
      <c r="NF36" s="145"/>
      <c r="NG36" s="145"/>
      <c r="NH36" s="145"/>
      <c r="NI36" s="145"/>
      <c r="NJ36" s="145"/>
      <c r="NK36" s="145"/>
      <c r="NL36" s="145"/>
      <c r="NM36" s="145"/>
      <c r="NN36" s="145"/>
      <c r="NO36" s="145"/>
      <c r="NP36" s="145"/>
      <c r="NQ36" s="145"/>
      <c r="NR36" s="145"/>
      <c r="NS36" s="145"/>
      <c r="NT36" s="145"/>
      <c r="NU36" s="145"/>
      <c r="NV36" s="145"/>
      <c r="NW36" s="145"/>
      <c r="NX36" s="145"/>
      <c r="NY36" s="145"/>
      <c r="NZ36" s="145"/>
      <c r="OA36" s="145"/>
      <c r="OB36" s="145"/>
      <c r="OC36" s="145"/>
      <c r="OD36" s="145"/>
      <c r="OE36" s="145"/>
      <c r="OF36" s="145"/>
      <c r="OG36" s="145"/>
      <c r="OH36" s="145"/>
      <c r="OI36" s="145"/>
      <c r="OJ36" s="145"/>
      <c r="OK36" s="145"/>
      <c r="OL36" s="145"/>
      <c r="OM36" s="145"/>
      <c r="ON36" s="145"/>
      <c r="OO36" s="145"/>
      <c r="OP36" s="145"/>
      <c r="OQ36" s="145"/>
      <c r="OR36" s="145"/>
      <c r="OS36" s="145"/>
      <c r="OT36" s="145"/>
      <c r="OU36" s="145"/>
      <c r="OV36" s="145"/>
      <c r="OW36" s="145"/>
      <c r="OX36" s="145"/>
      <c r="OY36" s="145"/>
      <c r="OZ36" s="145"/>
      <c r="PA36" s="145"/>
      <c r="PB36" s="145"/>
      <c r="PC36" s="145"/>
      <c r="PD36" s="145"/>
      <c r="PE36" s="145"/>
      <c r="PF36" s="145"/>
      <c r="PG36" s="145"/>
      <c r="PH36" s="145"/>
      <c r="PI36" s="145"/>
      <c r="PJ36" s="145"/>
      <c r="PK36" s="145"/>
      <c r="PL36" s="145"/>
      <c r="PM36" s="145"/>
      <c r="PN36" s="145"/>
      <c r="PO36" s="145"/>
      <c r="PP36" s="145"/>
      <c r="PQ36" s="145"/>
      <c r="PR36" s="145"/>
      <c r="PS36" s="145"/>
      <c r="PT36" s="145"/>
      <c r="PU36" s="145"/>
      <c r="PV36" s="145"/>
      <c r="PW36" s="145"/>
      <c r="PX36" s="145"/>
      <c r="PY36" s="145"/>
      <c r="PZ36" s="145"/>
      <c r="QA36" s="145"/>
      <c r="QB36" s="145"/>
      <c r="QC36" s="145"/>
      <c r="QD36" s="145"/>
      <c r="QE36" s="145"/>
      <c r="QF36" s="145"/>
      <c r="QG36" s="145"/>
      <c r="QH36" s="145"/>
      <c r="QI36" s="145"/>
      <c r="QJ36" s="145"/>
      <c r="QK36" s="145"/>
      <c r="QL36" s="145"/>
      <c r="QM36" s="145"/>
      <c r="QN36" s="145"/>
      <c r="QO36" s="145"/>
      <c r="QP36" s="145"/>
      <c r="QQ36" s="145"/>
      <c r="QR36" s="145"/>
      <c r="QS36" s="145"/>
      <c r="QT36" s="145"/>
      <c r="QU36" s="145"/>
      <c r="QV36" s="145"/>
      <c r="QW36" s="145"/>
      <c r="QX36" s="145"/>
      <c r="QY36" s="145"/>
      <c r="QZ36" s="145"/>
      <c r="RA36" s="145"/>
      <c r="RB36" s="145"/>
      <c r="RC36" s="145"/>
      <c r="RD36" s="145"/>
      <c r="RE36" s="145"/>
      <c r="RF36" s="145"/>
      <c r="RG36" s="145"/>
      <c r="RH36" s="145"/>
      <c r="RI36" s="145"/>
      <c r="RJ36" s="145"/>
      <c r="RK36" s="145"/>
      <c r="RL36" s="145"/>
      <c r="RM36" s="145"/>
      <c r="RN36" s="145"/>
      <c r="RO36" s="145"/>
      <c r="RP36" s="145"/>
      <c r="RQ36" s="145"/>
      <c r="RR36" s="145"/>
      <c r="RS36" s="145"/>
      <c r="RT36" s="145"/>
      <c r="RU36" s="145"/>
      <c r="RV36" s="145"/>
      <c r="RW36" s="145"/>
      <c r="RX36" s="145"/>
      <c r="RY36" s="145"/>
      <c r="RZ36" s="145"/>
      <c r="SA36" s="145"/>
      <c r="SB36" s="145"/>
      <c r="SC36" s="145"/>
      <c r="SD36" s="145"/>
      <c r="SE36" s="145"/>
      <c r="SF36" s="145"/>
      <c r="SG36" s="145"/>
      <c r="SH36" s="145"/>
      <c r="SI36" s="145"/>
      <c r="SJ36" s="145"/>
      <c r="SK36" s="145"/>
      <c r="SL36" s="145"/>
      <c r="SM36" s="145"/>
      <c r="SN36" s="145"/>
      <c r="SO36" s="145"/>
      <c r="SP36" s="145"/>
      <c r="SQ36" s="145"/>
      <c r="SR36" s="145"/>
      <c r="SS36" s="145"/>
      <c r="ST36" s="145"/>
      <c r="SU36" s="145"/>
      <c r="SV36" s="145"/>
      <c r="SW36" s="145"/>
      <c r="SX36" s="145"/>
      <c r="SY36" s="145"/>
      <c r="SZ36" s="145"/>
      <c r="TA36" s="145"/>
      <c r="TB36" s="145"/>
      <c r="TC36" s="145"/>
      <c r="TD36" s="145"/>
      <c r="TE36" s="145"/>
      <c r="TF36" s="145"/>
      <c r="TG36" s="145"/>
      <c r="TH36" s="145"/>
      <c r="TI36" s="145"/>
      <c r="TJ36" s="145"/>
      <c r="TK36" s="145"/>
      <c r="TL36" s="145"/>
      <c r="TM36" s="145"/>
      <c r="TN36" s="145"/>
      <c r="TO36" s="145"/>
      <c r="TP36" s="145"/>
      <c r="TQ36" s="145"/>
      <c r="TR36" s="145"/>
      <c r="TS36" s="145"/>
      <c r="TT36" s="145"/>
      <c r="TU36" s="145"/>
      <c r="TV36" s="145"/>
      <c r="TW36" s="145"/>
      <c r="TX36" s="145"/>
      <c r="TY36" s="145"/>
      <c r="TZ36" s="145"/>
      <c r="UA36" s="145"/>
      <c r="UB36" s="145"/>
      <c r="UC36" s="145"/>
      <c r="UD36" s="145"/>
      <c r="UE36" s="145"/>
      <c r="UF36" s="145"/>
      <c r="UG36" s="145"/>
      <c r="UH36" s="145"/>
      <c r="UI36" s="145"/>
      <c r="UJ36" s="145"/>
      <c r="UK36" s="145"/>
      <c r="UL36" s="145"/>
      <c r="UM36" s="145"/>
      <c r="UN36" s="145"/>
      <c r="UO36" s="145"/>
      <c r="UP36" s="145"/>
      <c r="UQ36" s="145"/>
      <c r="UR36" s="145"/>
      <c r="US36" s="145"/>
      <c r="UT36" s="145"/>
      <c r="UU36" s="145"/>
      <c r="UV36" s="145"/>
      <c r="UW36" s="145"/>
      <c r="UX36" s="145"/>
      <c r="UY36" s="145"/>
      <c r="UZ36" s="145"/>
      <c r="VA36" s="145"/>
      <c r="VB36" s="145"/>
      <c r="VC36" s="145"/>
      <c r="VD36" s="145"/>
      <c r="VE36" s="145"/>
      <c r="VF36" s="145"/>
      <c r="VG36" s="145"/>
      <c r="VH36" s="145"/>
      <c r="VI36" s="145"/>
      <c r="VJ36" s="145"/>
      <c r="VK36" s="145"/>
      <c r="VL36" s="145"/>
      <c r="VM36" s="145"/>
      <c r="VN36" s="145"/>
      <c r="VO36" s="145"/>
      <c r="VP36" s="145"/>
      <c r="VQ36" s="145"/>
      <c r="VR36" s="145"/>
      <c r="VS36" s="145"/>
      <c r="VT36" s="145"/>
      <c r="VU36" s="145"/>
      <c r="VV36" s="145"/>
      <c r="VW36" s="145"/>
      <c r="VX36" s="145"/>
      <c r="VY36" s="145"/>
      <c r="VZ36" s="145"/>
      <c r="WA36" s="145"/>
      <c r="WB36" s="145"/>
      <c r="WC36" s="145"/>
      <c r="WD36" s="145"/>
      <c r="WE36" s="145"/>
      <c r="WF36" s="145"/>
      <c r="WG36" s="145"/>
      <c r="WH36" s="145"/>
      <c r="WI36" s="145"/>
      <c r="WJ36" s="145"/>
      <c r="WK36" s="145"/>
      <c r="WL36" s="145"/>
      <c r="WM36" s="145"/>
      <c r="WN36" s="145"/>
      <c r="WO36" s="145"/>
      <c r="WP36" s="145"/>
      <c r="WQ36" s="145"/>
      <c r="WR36" s="145"/>
      <c r="WS36" s="145"/>
      <c r="WT36" s="145"/>
      <c r="WU36" s="145"/>
      <c r="WV36" s="145"/>
      <c r="WW36" s="145"/>
      <c r="WX36" s="145"/>
      <c r="WY36" s="145"/>
      <c r="WZ36" s="145"/>
      <c r="XA36" s="145"/>
      <c r="XB36" s="145"/>
      <c r="XC36" s="145"/>
      <c r="XD36" s="145"/>
      <c r="XE36" s="145"/>
      <c r="XF36" s="145"/>
      <c r="XG36" s="145"/>
      <c r="XH36" s="145"/>
      <c r="XI36" s="145"/>
      <c r="XJ36" s="145"/>
      <c r="XK36" s="145"/>
      <c r="XL36" s="145"/>
      <c r="XM36" s="145"/>
      <c r="XN36" s="145"/>
      <c r="XO36" s="145"/>
      <c r="XP36" s="145"/>
      <c r="XQ36" s="145"/>
      <c r="XR36" s="145"/>
      <c r="XS36" s="145"/>
      <c r="XT36" s="145"/>
      <c r="XU36" s="145"/>
      <c r="XV36" s="145"/>
      <c r="XW36" s="145"/>
      <c r="XX36" s="145"/>
      <c r="XY36" s="145"/>
      <c r="XZ36" s="145"/>
      <c r="YA36" s="145"/>
      <c r="YB36" s="145"/>
      <c r="YC36" s="145"/>
      <c r="YD36" s="145"/>
      <c r="YE36" s="145"/>
      <c r="YF36" s="145"/>
      <c r="YG36" s="145"/>
      <c r="YH36" s="145"/>
      <c r="YI36" s="145"/>
      <c r="YJ36" s="145"/>
      <c r="YK36" s="145"/>
      <c r="YL36" s="145"/>
      <c r="YM36" s="145"/>
      <c r="YN36" s="145"/>
      <c r="YO36" s="145"/>
      <c r="YP36" s="145"/>
      <c r="YQ36" s="145"/>
      <c r="YR36" s="145"/>
      <c r="YS36" s="145"/>
      <c r="YT36" s="145"/>
      <c r="YU36" s="145"/>
      <c r="YV36" s="145"/>
      <c r="YW36" s="145"/>
      <c r="YX36" s="145"/>
      <c r="YY36" s="145"/>
      <c r="YZ36" s="145"/>
      <c r="ZA36" s="145"/>
      <c r="ZB36" s="145"/>
      <c r="ZC36" s="145"/>
      <c r="ZD36" s="145"/>
      <c r="ZE36" s="145"/>
      <c r="ZF36" s="145"/>
      <c r="ZG36" s="145"/>
      <c r="ZH36" s="145"/>
      <c r="ZI36" s="145"/>
      <c r="ZJ36" s="145"/>
      <c r="ZK36" s="145"/>
      <c r="ZL36" s="145"/>
      <c r="ZM36" s="145"/>
      <c r="ZN36" s="145"/>
      <c r="ZO36" s="145"/>
      <c r="ZP36" s="145"/>
      <c r="ZQ36" s="145"/>
      <c r="ZR36" s="145"/>
      <c r="ZS36" s="145"/>
      <c r="ZT36" s="145"/>
      <c r="ZU36" s="145"/>
      <c r="ZV36" s="145"/>
      <c r="ZW36" s="145"/>
      <c r="ZX36" s="145"/>
      <c r="ZY36" s="145"/>
      <c r="ZZ36" s="145"/>
      <c r="AAA36" s="145"/>
      <c r="AAB36" s="145"/>
      <c r="AAC36" s="145"/>
      <c r="AAD36" s="145"/>
      <c r="AAE36" s="145"/>
      <c r="AAF36" s="145"/>
      <c r="AAG36" s="145"/>
      <c r="AAH36" s="145"/>
      <c r="AAI36" s="145"/>
      <c r="AAJ36" s="145"/>
      <c r="AAK36" s="145"/>
      <c r="AAL36" s="145"/>
      <c r="AAM36" s="145"/>
      <c r="AAN36" s="145"/>
      <c r="AAO36" s="145"/>
      <c r="AAP36" s="145"/>
      <c r="AAQ36" s="145"/>
      <c r="AAR36" s="145"/>
      <c r="AAS36" s="145"/>
      <c r="AAT36" s="145"/>
      <c r="AAU36" s="145"/>
      <c r="AAV36" s="145"/>
      <c r="AAW36" s="145"/>
      <c r="AAX36" s="145"/>
      <c r="AAY36" s="145"/>
      <c r="AAZ36" s="145"/>
      <c r="ABA36" s="145"/>
      <c r="ABB36" s="145"/>
      <c r="ABC36" s="145"/>
      <c r="ABD36" s="145"/>
      <c r="ABE36" s="145"/>
      <c r="ABF36" s="145"/>
      <c r="ABG36" s="145"/>
      <c r="ABH36" s="145"/>
      <c r="ABI36" s="145"/>
      <c r="ABJ36" s="145"/>
      <c r="ABK36" s="145"/>
      <c r="ABL36" s="145"/>
      <c r="ABM36" s="145"/>
      <c r="ABN36" s="145"/>
      <c r="ABO36" s="145"/>
      <c r="ABP36" s="145"/>
      <c r="ABQ36" s="145"/>
      <c r="ABR36" s="145"/>
      <c r="ABS36" s="145"/>
      <c r="ABT36" s="145"/>
      <c r="ABU36" s="145"/>
      <c r="ABV36" s="145"/>
      <c r="ABW36" s="145"/>
      <c r="ABX36" s="145"/>
      <c r="ABY36" s="145"/>
      <c r="ABZ36" s="145"/>
      <c r="ACA36" s="145"/>
      <c r="ACB36" s="145"/>
      <c r="ACC36" s="145"/>
      <c r="ACD36" s="145"/>
      <c r="ACE36" s="145"/>
      <c r="ACF36" s="145"/>
      <c r="ACG36" s="145"/>
      <c r="ACH36" s="145"/>
      <c r="ACI36" s="145"/>
      <c r="ACJ36" s="145"/>
      <c r="ACK36" s="145"/>
      <c r="ACL36" s="145"/>
      <c r="ACM36" s="145"/>
      <c r="ACN36" s="145"/>
      <c r="ACO36" s="145"/>
      <c r="ACP36" s="145"/>
      <c r="ACQ36" s="145"/>
      <c r="ACR36" s="145"/>
      <c r="ACS36" s="145"/>
      <c r="ACT36" s="145"/>
      <c r="ACU36" s="145"/>
      <c r="ACV36" s="145"/>
      <c r="ACW36" s="145"/>
      <c r="ACX36" s="145"/>
      <c r="ACY36" s="145"/>
      <c r="ACZ36" s="145"/>
      <c r="ADA36" s="145"/>
      <c r="ADB36" s="145"/>
      <c r="ADC36" s="145"/>
      <c r="ADD36" s="145"/>
      <c r="ADE36" s="145"/>
      <c r="ADF36" s="145"/>
      <c r="ADG36" s="145"/>
      <c r="ADH36" s="145"/>
      <c r="ADI36" s="145"/>
      <c r="ADJ36" s="145"/>
      <c r="ADK36" s="145"/>
      <c r="ADL36" s="145"/>
      <c r="ADM36" s="145"/>
      <c r="ADN36" s="145"/>
      <c r="ADO36" s="145"/>
      <c r="ADP36" s="145"/>
      <c r="ADQ36" s="145"/>
      <c r="ADR36" s="145"/>
      <c r="ADS36" s="145"/>
      <c r="ADT36" s="145"/>
      <c r="ADU36" s="145"/>
      <c r="ADV36" s="145"/>
      <c r="ADW36" s="145"/>
      <c r="ADX36" s="145"/>
      <c r="ADY36" s="145"/>
      <c r="ADZ36" s="145"/>
      <c r="AEA36" s="145"/>
      <c r="AEB36" s="145"/>
      <c r="AEC36" s="145"/>
      <c r="AED36" s="145"/>
      <c r="AEE36" s="145"/>
      <c r="AEF36" s="145"/>
      <c r="AEG36" s="145"/>
      <c r="AEH36" s="145"/>
      <c r="AEI36" s="145"/>
      <c r="AEJ36" s="145"/>
      <c r="AEK36" s="145"/>
      <c r="AEL36" s="145"/>
      <c r="AEM36" s="145"/>
      <c r="AEN36" s="145"/>
      <c r="AEO36" s="145"/>
      <c r="AEP36" s="145"/>
      <c r="AEQ36" s="145"/>
      <c r="AER36" s="145"/>
      <c r="AES36" s="145"/>
      <c r="AET36" s="145"/>
      <c r="AEU36" s="145"/>
      <c r="AEV36" s="145"/>
      <c r="AEW36" s="145"/>
      <c r="AEX36" s="145"/>
      <c r="AEY36" s="145"/>
      <c r="AEZ36" s="145"/>
      <c r="AFA36" s="145"/>
      <c r="AFB36" s="145"/>
      <c r="AFC36" s="145"/>
      <c r="AFD36" s="145"/>
      <c r="AFE36" s="145"/>
      <c r="AFF36" s="145"/>
      <c r="AFG36" s="145"/>
      <c r="AFH36" s="145"/>
      <c r="AFI36" s="145"/>
      <c r="AFJ36" s="145"/>
      <c r="AFK36" s="145"/>
      <c r="AFL36" s="145"/>
      <c r="AFM36" s="145"/>
      <c r="AFN36" s="145"/>
      <c r="AFO36" s="145"/>
      <c r="AFP36" s="145"/>
      <c r="AFQ36" s="145"/>
      <c r="AFR36" s="145"/>
      <c r="AFS36" s="145"/>
      <c r="AFT36" s="145"/>
      <c r="AFU36" s="145"/>
      <c r="AFV36" s="145"/>
      <c r="AFW36" s="145"/>
      <c r="AFX36" s="145"/>
      <c r="AFY36" s="145"/>
      <c r="AFZ36" s="145"/>
      <c r="AGA36" s="145"/>
      <c r="AGB36" s="145"/>
      <c r="AGC36" s="145"/>
      <c r="AGD36" s="145"/>
      <c r="AGE36" s="145"/>
      <c r="AGF36" s="145"/>
      <c r="AGG36" s="145"/>
      <c r="AGH36" s="145"/>
      <c r="AGI36" s="145"/>
      <c r="AGJ36" s="145"/>
      <c r="AGK36" s="145"/>
      <c r="AGL36" s="145"/>
      <c r="AGM36" s="145"/>
      <c r="AGN36" s="145"/>
      <c r="AGO36" s="145"/>
      <c r="AGP36" s="145"/>
      <c r="AGQ36" s="145"/>
      <c r="AGR36" s="145"/>
      <c r="AGS36" s="145"/>
      <c r="AGT36" s="145"/>
      <c r="AGU36" s="145"/>
      <c r="AGV36" s="145"/>
      <c r="AGW36" s="145"/>
      <c r="AGX36" s="145"/>
      <c r="AGY36" s="145"/>
      <c r="AGZ36" s="145"/>
      <c r="AHA36" s="145"/>
      <c r="AHB36" s="145"/>
      <c r="AHC36" s="145"/>
      <c r="AHD36" s="145"/>
      <c r="AHE36" s="145"/>
      <c r="AHF36" s="145"/>
      <c r="AHG36" s="145"/>
      <c r="AHH36" s="145"/>
      <c r="AHI36" s="145"/>
      <c r="AHJ36" s="145"/>
      <c r="AHK36" s="145"/>
      <c r="AHL36" s="145"/>
      <c r="AHM36" s="145"/>
      <c r="AHN36" s="145"/>
      <c r="AHO36" s="145"/>
      <c r="AHP36" s="145"/>
      <c r="AHQ36" s="145"/>
      <c r="AHR36" s="145"/>
      <c r="AHS36" s="145"/>
      <c r="AHT36" s="145"/>
      <c r="AHU36" s="145"/>
      <c r="AHV36" s="145"/>
      <c r="AHW36" s="145"/>
      <c r="AHX36" s="145"/>
      <c r="AHY36" s="145"/>
      <c r="AHZ36" s="145"/>
      <c r="AIA36" s="145"/>
      <c r="AIB36" s="145"/>
      <c r="AIC36" s="145"/>
      <c r="AID36" s="145"/>
      <c r="AIE36" s="145"/>
      <c r="AIF36" s="145"/>
      <c r="AIG36" s="145"/>
      <c r="AIH36" s="145"/>
      <c r="AII36" s="145"/>
      <c r="AIJ36" s="145"/>
      <c r="AIK36" s="145"/>
      <c r="AIL36" s="145"/>
      <c r="AIM36" s="145"/>
      <c r="AIN36" s="145"/>
      <c r="AIO36" s="145"/>
      <c r="AIP36" s="145"/>
      <c r="AIQ36" s="145"/>
      <c r="AIR36" s="145"/>
      <c r="AIS36" s="145"/>
      <c r="AIT36" s="145"/>
      <c r="AIU36" s="145"/>
      <c r="AIV36" s="145"/>
      <c r="AIW36" s="145"/>
      <c r="AIX36" s="145"/>
      <c r="AIY36" s="145"/>
      <c r="AIZ36" s="145"/>
      <c r="AJA36" s="145"/>
      <c r="AJB36" s="145"/>
      <c r="AJC36" s="145"/>
      <c r="AJD36" s="145"/>
      <c r="AJE36" s="145"/>
      <c r="AJF36" s="145"/>
      <c r="AJG36" s="145"/>
      <c r="AJH36" s="145"/>
      <c r="AJI36" s="145"/>
      <c r="AJJ36" s="145"/>
      <c r="AJK36" s="145"/>
      <c r="AJL36" s="145"/>
      <c r="AJM36" s="145"/>
      <c r="AJN36" s="145"/>
      <c r="AJO36" s="145"/>
      <c r="AJP36" s="145"/>
      <c r="AJQ36" s="145"/>
      <c r="AJR36" s="145"/>
      <c r="AJS36" s="145"/>
      <c r="AJT36" s="145"/>
      <c r="AJU36" s="145"/>
      <c r="AJV36" s="145"/>
      <c r="AJW36" s="145"/>
      <c r="AJX36" s="145"/>
      <c r="AJY36" s="145"/>
      <c r="AJZ36" s="145"/>
      <c r="AKA36" s="145"/>
      <c r="AKB36" s="145"/>
      <c r="AKC36" s="145"/>
      <c r="AKD36" s="145"/>
      <c r="AKE36" s="145"/>
      <c r="AKF36" s="145"/>
      <c r="AKG36" s="145"/>
      <c r="AKH36" s="145"/>
      <c r="AKI36" s="145"/>
      <c r="AKJ36" s="145"/>
      <c r="AKK36" s="145"/>
      <c r="AKL36" s="145"/>
      <c r="AKM36" s="145"/>
      <c r="AKN36" s="145"/>
      <c r="AKO36" s="145"/>
      <c r="AKP36" s="145"/>
      <c r="AKQ36" s="145"/>
      <c r="AKR36" s="145"/>
      <c r="AKS36" s="145"/>
      <c r="AKT36" s="145"/>
      <c r="AKU36" s="145"/>
      <c r="AKV36" s="145"/>
      <c r="AKW36" s="145"/>
      <c r="AKX36" s="145"/>
      <c r="AKY36" s="145"/>
      <c r="AKZ36" s="145"/>
      <c r="ALA36" s="145"/>
      <c r="ALB36" s="145"/>
      <c r="ALC36" s="145"/>
      <c r="ALD36" s="145"/>
      <c r="ALE36" s="145"/>
      <c r="ALF36" s="145"/>
      <c r="ALG36" s="145"/>
      <c r="ALH36" s="145"/>
      <c r="ALI36" s="145"/>
      <c r="ALJ36" s="145"/>
      <c r="ALK36" s="145"/>
      <c r="ALL36" s="145"/>
      <c r="ALM36" s="145"/>
      <c r="ALN36" s="145"/>
      <c r="ALO36" s="145"/>
      <c r="ALP36" s="145"/>
      <c r="ALQ36" s="145"/>
      <c r="ALR36" s="145"/>
      <c r="ALS36" s="145"/>
      <c r="ALT36" s="145"/>
      <c r="ALU36" s="145"/>
      <c r="ALV36" s="145"/>
      <c r="ALW36" s="145"/>
      <c r="ALX36" s="145"/>
      <c r="ALY36" s="145"/>
      <c r="ALZ36" s="145"/>
      <c r="AMA36" s="145"/>
      <c r="AMB36" s="145"/>
      <c r="AMC36" s="145"/>
      <c r="AMD36" s="145"/>
      <c r="AME36" s="145"/>
      <c r="AMF36" s="145"/>
      <c r="AMG36" s="145"/>
      <c r="AMH36" s="145"/>
      <c r="AMI36" s="145"/>
      <c r="AMJ36" s="145"/>
      <c r="AMK36" s="145"/>
    </row>
    <row r="37" spans="1:1025" s="142" customFormat="1">
      <c r="A37" s="148" t="str">
        <f t="shared" si="0"/>
        <v>LOAN.UH_APPROVE</v>
      </c>
      <c r="B37" s="154">
        <f t="shared" si="3"/>
        <v>110033</v>
      </c>
      <c r="C37" s="154">
        <v>0</v>
      </c>
      <c r="D37" s="154">
        <v>1</v>
      </c>
      <c r="E37" s="155">
        <f t="shared" si="4"/>
        <v>100000</v>
      </c>
      <c r="F37" s="155">
        <v>10000</v>
      </c>
      <c r="G37" s="155" t="s">
        <v>34</v>
      </c>
      <c r="H37" s="155">
        <v>100000</v>
      </c>
      <c r="I37" s="157" t="s">
        <v>505</v>
      </c>
      <c r="J37" s="155">
        <f>VLOOKUP(I37,T_FSM_TYPE!$A:$B,2,0)</f>
        <v>110000</v>
      </c>
      <c r="K37" s="142" t="s">
        <v>646</v>
      </c>
      <c r="L37" s="160"/>
      <c r="M37" s="133" t="str">
        <f t="shared" si="2"/>
        <v>INSERT INTO T_FSM_ACTION VALUES(110033, 0, 1, 100000, 10000, GETDATE(), 100000, 110000, 'UH_APPROVE', '' )</v>
      </c>
      <c r="N37" s="148"/>
      <c r="O37" s="148"/>
      <c r="P37" s="148"/>
      <c r="Q37" s="148"/>
      <c r="R37" s="148"/>
      <c r="S37" s="148"/>
      <c r="T37" s="148"/>
      <c r="U37" s="148"/>
      <c r="V37" s="148"/>
      <c r="W37" s="148"/>
      <c r="X37" s="148"/>
      <c r="Y37" s="148"/>
      <c r="Z37" s="148"/>
      <c r="AA37" s="148"/>
      <c r="AB37" s="148"/>
      <c r="AC37" s="148"/>
      <c r="AD37" s="148"/>
      <c r="AE37" s="148"/>
      <c r="AF37" s="148"/>
      <c r="AG37" s="148"/>
      <c r="AH37" s="148"/>
      <c r="AI37" s="148"/>
      <c r="AJ37" s="148"/>
      <c r="AK37" s="148"/>
      <c r="AL37" s="148"/>
      <c r="AM37" s="148"/>
      <c r="AN37" s="148"/>
      <c r="AO37" s="148"/>
      <c r="AP37" s="148"/>
      <c r="AQ37" s="148"/>
      <c r="AR37" s="148"/>
      <c r="AS37" s="148"/>
      <c r="AT37" s="148"/>
      <c r="AU37" s="148"/>
      <c r="AV37" s="148"/>
      <c r="AW37" s="148"/>
      <c r="AX37" s="148"/>
      <c r="AY37" s="148"/>
      <c r="AZ37" s="148"/>
      <c r="BA37" s="148"/>
      <c r="BB37" s="148"/>
      <c r="BC37" s="148"/>
      <c r="BD37" s="148"/>
      <c r="BE37" s="148"/>
      <c r="BF37" s="148"/>
      <c r="BG37" s="148"/>
      <c r="BH37" s="148"/>
      <c r="BI37" s="148"/>
      <c r="BJ37" s="148"/>
      <c r="BK37" s="148"/>
      <c r="BL37" s="148"/>
      <c r="BM37" s="148"/>
      <c r="BN37" s="148"/>
      <c r="BO37" s="148"/>
      <c r="BP37" s="148"/>
      <c r="BQ37" s="148"/>
      <c r="BR37" s="148"/>
      <c r="BS37" s="148"/>
      <c r="BT37" s="148"/>
      <c r="BU37" s="148"/>
      <c r="BV37" s="148"/>
      <c r="BW37" s="148"/>
      <c r="BX37" s="148"/>
      <c r="BY37" s="148"/>
      <c r="BZ37" s="148"/>
      <c r="CA37" s="148"/>
      <c r="CB37" s="148"/>
      <c r="CC37" s="148"/>
      <c r="CD37" s="148"/>
      <c r="CE37" s="148"/>
      <c r="CF37" s="148"/>
      <c r="CG37" s="148"/>
      <c r="CH37" s="148"/>
      <c r="CI37" s="148"/>
      <c r="CJ37" s="148"/>
      <c r="CK37" s="148"/>
      <c r="CL37" s="148"/>
      <c r="CM37" s="148"/>
      <c r="CN37" s="148"/>
      <c r="CO37" s="148"/>
      <c r="CP37" s="148"/>
      <c r="CQ37" s="148"/>
      <c r="CR37" s="148"/>
      <c r="CS37" s="148"/>
      <c r="CT37" s="148"/>
      <c r="CU37" s="148"/>
      <c r="CV37" s="148"/>
      <c r="CW37" s="148"/>
      <c r="CX37" s="148"/>
      <c r="CY37" s="148"/>
      <c r="CZ37" s="148"/>
      <c r="DA37" s="148"/>
      <c r="DB37" s="148"/>
      <c r="DC37" s="148"/>
      <c r="DD37" s="148"/>
      <c r="DE37" s="148"/>
      <c r="DF37" s="148"/>
      <c r="DG37" s="148"/>
      <c r="DH37" s="148"/>
      <c r="DI37" s="148"/>
      <c r="DJ37" s="148"/>
      <c r="DK37" s="148"/>
      <c r="DL37" s="148"/>
      <c r="DM37" s="148"/>
      <c r="DN37" s="148"/>
      <c r="DO37" s="148"/>
      <c r="DP37" s="148"/>
      <c r="DQ37" s="148"/>
      <c r="DR37" s="148"/>
      <c r="DS37" s="148"/>
      <c r="DT37" s="148"/>
      <c r="DU37" s="148"/>
      <c r="DV37" s="148"/>
      <c r="DW37" s="148"/>
      <c r="DX37" s="148"/>
      <c r="DY37" s="148"/>
      <c r="DZ37" s="148"/>
      <c r="EA37" s="148"/>
      <c r="EB37" s="148"/>
      <c r="EC37" s="148"/>
      <c r="ED37" s="148"/>
      <c r="EE37" s="148"/>
      <c r="EF37" s="148"/>
      <c r="EG37" s="148"/>
      <c r="EH37" s="148"/>
      <c r="EI37" s="148"/>
      <c r="EJ37" s="148"/>
      <c r="EK37" s="148"/>
      <c r="EL37" s="148"/>
      <c r="EM37" s="148"/>
      <c r="EN37" s="148"/>
      <c r="EO37" s="148"/>
      <c r="EP37" s="148"/>
      <c r="EQ37" s="148"/>
      <c r="ER37" s="148"/>
      <c r="ES37" s="148"/>
      <c r="ET37" s="148"/>
      <c r="EU37" s="148"/>
      <c r="EV37" s="148"/>
      <c r="EW37" s="148"/>
      <c r="EX37" s="148"/>
      <c r="EY37" s="148"/>
      <c r="EZ37" s="148"/>
      <c r="FA37" s="148"/>
      <c r="FB37" s="148"/>
      <c r="FC37" s="148"/>
      <c r="FD37" s="148"/>
      <c r="FE37" s="148"/>
      <c r="FF37" s="148"/>
      <c r="FG37" s="148"/>
      <c r="FH37" s="148"/>
      <c r="FI37" s="148"/>
      <c r="FJ37" s="148"/>
      <c r="FK37" s="148"/>
      <c r="FL37" s="148"/>
      <c r="FM37" s="148"/>
      <c r="FN37" s="148"/>
      <c r="FO37" s="148"/>
      <c r="FP37" s="148"/>
      <c r="FQ37" s="148"/>
      <c r="FR37" s="148"/>
      <c r="FS37" s="148"/>
      <c r="FT37" s="148"/>
      <c r="FU37" s="148"/>
      <c r="FV37" s="148"/>
      <c r="FW37" s="148"/>
      <c r="FX37" s="148"/>
      <c r="FY37" s="148"/>
      <c r="FZ37" s="148"/>
      <c r="GA37" s="148"/>
      <c r="GB37" s="148"/>
      <c r="GC37" s="148"/>
      <c r="GD37" s="148"/>
      <c r="GE37" s="148"/>
      <c r="GF37" s="148"/>
      <c r="GG37" s="148"/>
      <c r="GH37" s="148"/>
      <c r="GI37" s="148"/>
      <c r="GJ37" s="148"/>
      <c r="GK37" s="148"/>
      <c r="GL37" s="148"/>
      <c r="GM37" s="148"/>
      <c r="GN37" s="148"/>
      <c r="GO37" s="148"/>
      <c r="GP37" s="148"/>
      <c r="GQ37" s="148"/>
      <c r="GR37" s="148"/>
      <c r="GS37" s="148"/>
      <c r="GT37" s="148"/>
      <c r="GU37" s="148"/>
      <c r="GV37" s="148"/>
      <c r="GW37" s="148"/>
      <c r="GX37" s="148"/>
      <c r="GY37" s="148"/>
      <c r="GZ37" s="148"/>
      <c r="HA37" s="148"/>
      <c r="HB37" s="148"/>
      <c r="HC37" s="148"/>
      <c r="HD37" s="148"/>
      <c r="HE37" s="148"/>
      <c r="HF37" s="148"/>
      <c r="HG37" s="148"/>
      <c r="HH37" s="148"/>
      <c r="HI37" s="148"/>
      <c r="HJ37" s="148"/>
      <c r="HK37" s="148"/>
      <c r="HL37" s="148"/>
      <c r="HM37" s="148"/>
      <c r="HN37" s="148"/>
      <c r="HO37" s="148"/>
      <c r="HP37" s="148"/>
      <c r="HQ37" s="148"/>
      <c r="HR37" s="148"/>
      <c r="HS37" s="148"/>
      <c r="HT37" s="148"/>
      <c r="HU37" s="148"/>
      <c r="HV37" s="148"/>
      <c r="HW37" s="148"/>
      <c r="HX37" s="148"/>
      <c r="HY37" s="148"/>
      <c r="HZ37" s="148"/>
      <c r="IA37" s="148"/>
      <c r="IB37" s="148"/>
      <c r="IC37" s="148"/>
      <c r="ID37" s="148"/>
      <c r="IE37" s="148"/>
      <c r="IF37" s="148"/>
      <c r="IG37" s="148"/>
      <c r="IH37" s="148"/>
      <c r="II37" s="148"/>
      <c r="IJ37" s="148"/>
      <c r="IK37" s="148"/>
      <c r="IL37" s="148"/>
      <c r="IM37" s="148"/>
      <c r="IN37" s="148"/>
      <c r="IO37" s="148"/>
      <c r="IP37" s="148"/>
      <c r="IQ37" s="148"/>
      <c r="IR37" s="148"/>
      <c r="IS37" s="148"/>
      <c r="IT37" s="148"/>
      <c r="IU37" s="148"/>
      <c r="IV37" s="148"/>
      <c r="IW37" s="148"/>
      <c r="IX37" s="148"/>
      <c r="IY37" s="148"/>
      <c r="IZ37" s="148"/>
      <c r="JA37" s="148"/>
      <c r="JB37" s="148"/>
      <c r="JC37" s="148"/>
      <c r="JD37" s="148"/>
      <c r="JE37" s="148"/>
      <c r="JF37" s="148"/>
      <c r="JG37" s="148"/>
      <c r="JH37" s="148"/>
      <c r="JI37" s="148"/>
      <c r="JJ37" s="148"/>
      <c r="JK37" s="148"/>
      <c r="JL37" s="148"/>
      <c r="JM37" s="148"/>
      <c r="JN37" s="148"/>
      <c r="JO37" s="148"/>
      <c r="JP37" s="148"/>
      <c r="JQ37" s="148"/>
      <c r="JR37" s="148"/>
      <c r="JS37" s="148"/>
      <c r="JT37" s="148"/>
      <c r="JU37" s="148"/>
      <c r="JV37" s="148"/>
      <c r="JW37" s="148"/>
      <c r="JX37" s="148"/>
      <c r="JY37" s="148"/>
      <c r="JZ37" s="148"/>
      <c r="KA37" s="148"/>
      <c r="KB37" s="148"/>
      <c r="KC37" s="148"/>
      <c r="KD37" s="148"/>
      <c r="KE37" s="148"/>
      <c r="KF37" s="148"/>
      <c r="KG37" s="148"/>
      <c r="KH37" s="148"/>
      <c r="KI37" s="148"/>
      <c r="KJ37" s="148"/>
      <c r="KK37" s="148"/>
      <c r="KL37" s="148"/>
      <c r="KM37" s="148"/>
      <c r="KN37" s="148"/>
      <c r="KO37" s="148"/>
      <c r="KP37" s="148"/>
      <c r="KQ37" s="148"/>
      <c r="KR37" s="148"/>
      <c r="KS37" s="148"/>
      <c r="KT37" s="148"/>
      <c r="KU37" s="148"/>
      <c r="KV37" s="148"/>
      <c r="KW37" s="148"/>
      <c r="KX37" s="148"/>
      <c r="KY37" s="148"/>
      <c r="KZ37" s="148"/>
      <c r="LA37" s="148"/>
      <c r="LB37" s="148"/>
      <c r="LC37" s="148"/>
      <c r="LD37" s="148"/>
      <c r="LE37" s="148"/>
      <c r="LF37" s="148"/>
      <c r="LG37" s="148"/>
      <c r="LH37" s="148"/>
      <c r="LI37" s="148"/>
      <c r="LJ37" s="148"/>
      <c r="LK37" s="148"/>
      <c r="LL37" s="148"/>
      <c r="LM37" s="148"/>
      <c r="LN37" s="148"/>
      <c r="LO37" s="148"/>
      <c r="LP37" s="148"/>
      <c r="LQ37" s="148"/>
      <c r="LR37" s="148"/>
      <c r="LS37" s="148"/>
      <c r="LT37" s="148"/>
      <c r="LU37" s="148"/>
      <c r="LV37" s="148"/>
      <c r="LW37" s="148"/>
      <c r="LX37" s="148"/>
      <c r="LY37" s="148"/>
      <c r="LZ37" s="148"/>
      <c r="MA37" s="148"/>
      <c r="MB37" s="148"/>
      <c r="MC37" s="148"/>
      <c r="MD37" s="148"/>
      <c r="ME37" s="148"/>
      <c r="MF37" s="148"/>
      <c r="MG37" s="148"/>
      <c r="MH37" s="148"/>
      <c r="MI37" s="148"/>
      <c r="MJ37" s="148"/>
      <c r="MK37" s="148"/>
      <c r="ML37" s="148"/>
      <c r="MM37" s="148"/>
      <c r="MN37" s="148"/>
      <c r="MO37" s="148"/>
      <c r="MP37" s="148"/>
      <c r="MQ37" s="148"/>
      <c r="MR37" s="148"/>
      <c r="MS37" s="148"/>
      <c r="MT37" s="148"/>
      <c r="MU37" s="148"/>
      <c r="MV37" s="148"/>
      <c r="MW37" s="148"/>
      <c r="MX37" s="148"/>
      <c r="MY37" s="148"/>
      <c r="MZ37" s="148"/>
      <c r="NA37" s="148"/>
      <c r="NB37" s="148"/>
      <c r="NC37" s="148"/>
      <c r="ND37" s="148"/>
      <c r="NE37" s="148"/>
      <c r="NF37" s="148"/>
      <c r="NG37" s="148"/>
      <c r="NH37" s="148"/>
      <c r="NI37" s="148"/>
      <c r="NJ37" s="148"/>
      <c r="NK37" s="148"/>
      <c r="NL37" s="148"/>
      <c r="NM37" s="148"/>
      <c r="NN37" s="148"/>
      <c r="NO37" s="148"/>
      <c r="NP37" s="148"/>
      <c r="NQ37" s="148"/>
      <c r="NR37" s="148"/>
      <c r="NS37" s="148"/>
      <c r="NT37" s="148"/>
      <c r="NU37" s="148"/>
      <c r="NV37" s="148"/>
      <c r="NW37" s="148"/>
      <c r="NX37" s="148"/>
      <c r="NY37" s="148"/>
      <c r="NZ37" s="148"/>
      <c r="OA37" s="148"/>
      <c r="OB37" s="148"/>
      <c r="OC37" s="148"/>
      <c r="OD37" s="148"/>
      <c r="OE37" s="148"/>
      <c r="OF37" s="148"/>
      <c r="OG37" s="148"/>
      <c r="OH37" s="148"/>
      <c r="OI37" s="148"/>
      <c r="OJ37" s="148"/>
      <c r="OK37" s="148"/>
      <c r="OL37" s="148"/>
      <c r="OM37" s="148"/>
      <c r="ON37" s="148"/>
      <c r="OO37" s="148"/>
      <c r="OP37" s="148"/>
      <c r="OQ37" s="148"/>
      <c r="OR37" s="148"/>
      <c r="OS37" s="148"/>
      <c r="OT37" s="148"/>
      <c r="OU37" s="148"/>
      <c r="OV37" s="148"/>
      <c r="OW37" s="148"/>
      <c r="OX37" s="148"/>
      <c r="OY37" s="148"/>
      <c r="OZ37" s="148"/>
      <c r="PA37" s="148"/>
      <c r="PB37" s="148"/>
      <c r="PC37" s="148"/>
      <c r="PD37" s="148"/>
      <c r="PE37" s="148"/>
      <c r="PF37" s="148"/>
      <c r="PG37" s="148"/>
      <c r="PH37" s="148"/>
      <c r="PI37" s="148"/>
      <c r="PJ37" s="148"/>
      <c r="PK37" s="148"/>
      <c r="PL37" s="148"/>
      <c r="PM37" s="148"/>
      <c r="PN37" s="148"/>
      <c r="PO37" s="148"/>
      <c r="PP37" s="148"/>
      <c r="PQ37" s="148"/>
      <c r="PR37" s="148"/>
      <c r="PS37" s="148"/>
      <c r="PT37" s="148"/>
      <c r="PU37" s="148"/>
      <c r="PV37" s="148"/>
      <c r="PW37" s="148"/>
      <c r="PX37" s="148"/>
      <c r="PY37" s="148"/>
      <c r="PZ37" s="148"/>
      <c r="QA37" s="148"/>
      <c r="QB37" s="148"/>
      <c r="QC37" s="148"/>
      <c r="QD37" s="148"/>
      <c r="QE37" s="148"/>
      <c r="QF37" s="148"/>
      <c r="QG37" s="148"/>
      <c r="QH37" s="148"/>
      <c r="QI37" s="148"/>
      <c r="QJ37" s="148"/>
      <c r="QK37" s="148"/>
      <c r="QL37" s="148"/>
      <c r="QM37" s="148"/>
      <c r="QN37" s="148"/>
      <c r="QO37" s="148"/>
      <c r="QP37" s="148"/>
      <c r="QQ37" s="148"/>
      <c r="QR37" s="148"/>
      <c r="QS37" s="148"/>
      <c r="QT37" s="148"/>
      <c r="QU37" s="148"/>
      <c r="QV37" s="148"/>
      <c r="QW37" s="148"/>
      <c r="QX37" s="148"/>
      <c r="QY37" s="148"/>
      <c r="QZ37" s="148"/>
      <c r="RA37" s="148"/>
      <c r="RB37" s="148"/>
      <c r="RC37" s="148"/>
      <c r="RD37" s="148"/>
      <c r="RE37" s="148"/>
      <c r="RF37" s="148"/>
      <c r="RG37" s="148"/>
      <c r="RH37" s="148"/>
      <c r="RI37" s="148"/>
      <c r="RJ37" s="148"/>
      <c r="RK37" s="148"/>
      <c r="RL37" s="148"/>
      <c r="RM37" s="148"/>
      <c r="RN37" s="148"/>
      <c r="RO37" s="148"/>
      <c r="RP37" s="148"/>
      <c r="RQ37" s="148"/>
      <c r="RR37" s="148"/>
      <c r="RS37" s="148"/>
      <c r="RT37" s="148"/>
      <c r="RU37" s="148"/>
      <c r="RV37" s="148"/>
      <c r="RW37" s="148"/>
      <c r="RX37" s="148"/>
      <c r="RY37" s="148"/>
      <c r="RZ37" s="148"/>
      <c r="SA37" s="148"/>
      <c r="SB37" s="148"/>
      <c r="SC37" s="148"/>
      <c r="SD37" s="148"/>
      <c r="SE37" s="148"/>
      <c r="SF37" s="148"/>
      <c r="SG37" s="148"/>
      <c r="SH37" s="148"/>
      <c r="SI37" s="148"/>
      <c r="SJ37" s="148"/>
      <c r="SK37" s="148"/>
      <c r="SL37" s="148"/>
      <c r="SM37" s="148"/>
      <c r="SN37" s="148"/>
      <c r="SO37" s="148"/>
      <c r="SP37" s="148"/>
      <c r="SQ37" s="148"/>
      <c r="SR37" s="148"/>
      <c r="SS37" s="148"/>
      <c r="ST37" s="148"/>
      <c r="SU37" s="148"/>
      <c r="SV37" s="148"/>
      <c r="SW37" s="148"/>
      <c r="SX37" s="148"/>
      <c r="SY37" s="148"/>
      <c r="SZ37" s="148"/>
      <c r="TA37" s="148"/>
      <c r="TB37" s="148"/>
      <c r="TC37" s="148"/>
      <c r="TD37" s="148"/>
      <c r="TE37" s="148"/>
      <c r="TF37" s="148"/>
      <c r="TG37" s="148"/>
      <c r="TH37" s="148"/>
      <c r="TI37" s="148"/>
      <c r="TJ37" s="148"/>
      <c r="TK37" s="148"/>
      <c r="TL37" s="148"/>
      <c r="TM37" s="148"/>
      <c r="TN37" s="148"/>
      <c r="TO37" s="148"/>
      <c r="TP37" s="148"/>
      <c r="TQ37" s="148"/>
      <c r="TR37" s="148"/>
      <c r="TS37" s="148"/>
      <c r="TT37" s="148"/>
      <c r="TU37" s="148"/>
      <c r="TV37" s="148"/>
      <c r="TW37" s="148"/>
      <c r="TX37" s="148"/>
      <c r="TY37" s="148"/>
      <c r="TZ37" s="148"/>
      <c r="UA37" s="148"/>
      <c r="UB37" s="148"/>
      <c r="UC37" s="148"/>
      <c r="UD37" s="148"/>
      <c r="UE37" s="148"/>
      <c r="UF37" s="148"/>
      <c r="UG37" s="148"/>
      <c r="UH37" s="148"/>
      <c r="UI37" s="148"/>
      <c r="UJ37" s="148"/>
      <c r="UK37" s="148"/>
      <c r="UL37" s="148"/>
      <c r="UM37" s="148"/>
      <c r="UN37" s="148"/>
      <c r="UO37" s="148"/>
      <c r="UP37" s="148"/>
      <c r="UQ37" s="148"/>
      <c r="UR37" s="148"/>
      <c r="US37" s="148"/>
      <c r="UT37" s="148"/>
      <c r="UU37" s="148"/>
      <c r="UV37" s="148"/>
      <c r="UW37" s="148"/>
      <c r="UX37" s="148"/>
      <c r="UY37" s="148"/>
      <c r="UZ37" s="148"/>
      <c r="VA37" s="148"/>
      <c r="VB37" s="148"/>
      <c r="VC37" s="148"/>
      <c r="VD37" s="148"/>
      <c r="VE37" s="148"/>
      <c r="VF37" s="148"/>
      <c r="VG37" s="148"/>
      <c r="VH37" s="148"/>
      <c r="VI37" s="148"/>
      <c r="VJ37" s="148"/>
      <c r="VK37" s="148"/>
      <c r="VL37" s="148"/>
      <c r="VM37" s="148"/>
      <c r="VN37" s="148"/>
      <c r="VO37" s="148"/>
      <c r="VP37" s="148"/>
      <c r="VQ37" s="148"/>
      <c r="VR37" s="148"/>
      <c r="VS37" s="148"/>
      <c r="VT37" s="148"/>
      <c r="VU37" s="148"/>
      <c r="VV37" s="148"/>
      <c r="VW37" s="148"/>
      <c r="VX37" s="148"/>
      <c r="VY37" s="148"/>
      <c r="VZ37" s="148"/>
      <c r="WA37" s="148"/>
      <c r="WB37" s="148"/>
      <c r="WC37" s="148"/>
      <c r="WD37" s="148"/>
      <c r="WE37" s="148"/>
      <c r="WF37" s="148"/>
      <c r="WG37" s="148"/>
      <c r="WH37" s="148"/>
      <c r="WI37" s="148"/>
      <c r="WJ37" s="148"/>
      <c r="WK37" s="148"/>
      <c r="WL37" s="148"/>
      <c r="WM37" s="148"/>
      <c r="WN37" s="148"/>
      <c r="WO37" s="148"/>
      <c r="WP37" s="148"/>
      <c r="WQ37" s="148"/>
      <c r="WR37" s="148"/>
      <c r="WS37" s="148"/>
      <c r="WT37" s="148"/>
      <c r="WU37" s="148"/>
      <c r="WV37" s="148"/>
      <c r="WW37" s="148"/>
      <c r="WX37" s="148"/>
      <c r="WY37" s="148"/>
      <c r="WZ37" s="148"/>
      <c r="XA37" s="148"/>
      <c r="XB37" s="148"/>
      <c r="XC37" s="148"/>
      <c r="XD37" s="148"/>
      <c r="XE37" s="148"/>
      <c r="XF37" s="148"/>
      <c r="XG37" s="148"/>
      <c r="XH37" s="148"/>
      <c r="XI37" s="148"/>
      <c r="XJ37" s="148"/>
      <c r="XK37" s="148"/>
      <c r="XL37" s="148"/>
      <c r="XM37" s="148"/>
      <c r="XN37" s="148"/>
      <c r="XO37" s="148"/>
      <c r="XP37" s="148"/>
      <c r="XQ37" s="148"/>
      <c r="XR37" s="148"/>
      <c r="XS37" s="148"/>
      <c r="XT37" s="148"/>
      <c r="XU37" s="148"/>
      <c r="XV37" s="148"/>
      <c r="XW37" s="148"/>
      <c r="XX37" s="148"/>
      <c r="XY37" s="148"/>
      <c r="XZ37" s="148"/>
      <c r="YA37" s="148"/>
      <c r="YB37" s="148"/>
      <c r="YC37" s="148"/>
      <c r="YD37" s="148"/>
      <c r="YE37" s="148"/>
      <c r="YF37" s="148"/>
      <c r="YG37" s="148"/>
      <c r="YH37" s="148"/>
      <c r="YI37" s="148"/>
      <c r="YJ37" s="148"/>
      <c r="YK37" s="148"/>
      <c r="YL37" s="148"/>
      <c r="YM37" s="148"/>
      <c r="YN37" s="148"/>
      <c r="YO37" s="148"/>
      <c r="YP37" s="148"/>
      <c r="YQ37" s="148"/>
      <c r="YR37" s="148"/>
      <c r="YS37" s="148"/>
      <c r="YT37" s="148"/>
      <c r="YU37" s="148"/>
      <c r="YV37" s="148"/>
      <c r="YW37" s="148"/>
      <c r="YX37" s="148"/>
      <c r="YY37" s="148"/>
      <c r="YZ37" s="148"/>
      <c r="ZA37" s="148"/>
      <c r="ZB37" s="148"/>
      <c r="ZC37" s="148"/>
      <c r="ZD37" s="148"/>
      <c r="ZE37" s="148"/>
      <c r="ZF37" s="148"/>
      <c r="ZG37" s="148"/>
      <c r="ZH37" s="148"/>
      <c r="ZI37" s="148"/>
      <c r="ZJ37" s="148"/>
      <c r="ZK37" s="148"/>
      <c r="ZL37" s="148"/>
      <c r="ZM37" s="148"/>
      <c r="ZN37" s="148"/>
      <c r="ZO37" s="148"/>
      <c r="ZP37" s="148"/>
      <c r="ZQ37" s="148"/>
      <c r="ZR37" s="148"/>
      <c r="ZS37" s="148"/>
      <c r="ZT37" s="148"/>
      <c r="ZU37" s="148"/>
      <c r="ZV37" s="148"/>
      <c r="ZW37" s="148"/>
      <c r="ZX37" s="148"/>
      <c r="ZY37" s="148"/>
      <c r="ZZ37" s="148"/>
      <c r="AAA37" s="148"/>
      <c r="AAB37" s="148"/>
      <c r="AAC37" s="148"/>
      <c r="AAD37" s="148"/>
      <c r="AAE37" s="148"/>
      <c r="AAF37" s="148"/>
      <c r="AAG37" s="148"/>
      <c r="AAH37" s="148"/>
      <c r="AAI37" s="148"/>
      <c r="AAJ37" s="148"/>
      <c r="AAK37" s="148"/>
      <c r="AAL37" s="148"/>
      <c r="AAM37" s="148"/>
      <c r="AAN37" s="148"/>
      <c r="AAO37" s="148"/>
      <c r="AAP37" s="148"/>
      <c r="AAQ37" s="148"/>
      <c r="AAR37" s="148"/>
      <c r="AAS37" s="148"/>
      <c r="AAT37" s="148"/>
      <c r="AAU37" s="148"/>
      <c r="AAV37" s="148"/>
      <c r="AAW37" s="148"/>
      <c r="AAX37" s="148"/>
      <c r="AAY37" s="148"/>
      <c r="AAZ37" s="148"/>
      <c r="ABA37" s="148"/>
      <c r="ABB37" s="148"/>
      <c r="ABC37" s="148"/>
      <c r="ABD37" s="148"/>
      <c r="ABE37" s="148"/>
      <c r="ABF37" s="148"/>
      <c r="ABG37" s="148"/>
      <c r="ABH37" s="148"/>
      <c r="ABI37" s="148"/>
      <c r="ABJ37" s="148"/>
      <c r="ABK37" s="148"/>
      <c r="ABL37" s="148"/>
      <c r="ABM37" s="148"/>
      <c r="ABN37" s="148"/>
      <c r="ABO37" s="148"/>
      <c r="ABP37" s="148"/>
      <c r="ABQ37" s="148"/>
      <c r="ABR37" s="148"/>
      <c r="ABS37" s="148"/>
      <c r="ABT37" s="148"/>
      <c r="ABU37" s="148"/>
      <c r="ABV37" s="148"/>
      <c r="ABW37" s="148"/>
      <c r="ABX37" s="148"/>
      <c r="ABY37" s="148"/>
      <c r="ABZ37" s="148"/>
      <c r="ACA37" s="148"/>
      <c r="ACB37" s="148"/>
      <c r="ACC37" s="148"/>
      <c r="ACD37" s="148"/>
      <c r="ACE37" s="148"/>
      <c r="ACF37" s="148"/>
      <c r="ACG37" s="148"/>
      <c r="ACH37" s="148"/>
      <c r="ACI37" s="148"/>
      <c r="ACJ37" s="148"/>
      <c r="ACK37" s="148"/>
      <c r="ACL37" s="148"/>
      <c r="ACM37" s="148"/>
      <c r="ACN37" s="148"/>
      <c r="ACO37" s="148"/>
      <c r="ACP37" s="148"/>
      <c r="ACQ37" s="148"/>
      <c r="ACR37" s="148"/>
      <c r="ACS37" s="148"/>
      <c r="ACT37" s="148"/>
      <c r="ACU37" s="148"/>
      <c r="ACV37" s="148"/>
      <c r="ACW37" s="148"/>
      <c r="ACX37" s="148"/>
      <c r="ACY37" s="148"/>
      <c r="ACZ37" s="148"/>
      <c r="ADA37" s="148"/>
      <c r="ADB37" s="148"/>
      <c r="ADC37" s="148"/>
      <c r="ADD37" s="148"/>
      <c r="ADE37" s="148"/>
      <c r="ADF37" s="148"/>
      <c r="ADG37" s="148"/>
      <c r="ADH37" s="148"/>
      <c r="ADI37" s="148"/>
      <c r="ADJ37" s="148"/>
      <c r="ADK37" s="148"/>
      <c r="ADL37" s="148"/>
      <c r="ADM37" s="148"/>
      <c r="ADN37" s="148"/>
      <c r="ADO37" s="148"/>
      <c r="ADP37" s="148"/>
      <c r="ADQ37" s="148"/>
      <c r="ADR37" s="148"/>
      <c r="ADS37" s="148"/>
      <c r="ADT37" s="148"/>
      <c r="ADU37" s="148"/>
      <c r="ADV37" s="148"/>
      <c r="ADW37" s="148"/>
      <c r="ADX37" s="148"/>
      <c r="ADY37" s="148"/>
      <c r="ADZ37" s="148"/>
      <c r="AEA37" s="148"/>
      <c r="AEB37" s="148"/>
      <c r="AEC37" s="148"/>
      <c r="AED37" s="148"/>
      <c r="AEE37" s="148"/>
      <c r="AEF37" s="148"/>
      <c r="AEG37" s="148"/>
      <c r="AEH37" s="148"/>
      <c r="AEI37" s="148"/>
      <c r="AEJ37" s="148"/>
      <c r="AEK37" s="148"/>
      <c r="AEL37" s="148"/>
      <c r="AEM37" s="148"/>
      <c r="AEN37" s="148"/>
      <c r="AEO37" s="148"/>
      <c r="AEP37" s="148"/>
      <c r="AEQ37" s="148"/>
      <c r="AER37" s="148"/>
      <c r="AES37" s="148"/>
      <c r="AET37" s="148"/>
      <c r="AEU37" s="148"/>
      <c r="AEV37" s="148"/>
      <c r="AEW37" s="148"/>
      <c r="AEX37" s="148"/>
      <c r="AEY37" s="148"/>
      <c r="AEZ37" s="148"/>
      <c r="AFA37" s="148"/>
      <c r="AFB37" s="148"/>
      <c r="AFC37" s="148"/>
      <c r="AFD37" s="148"/>
      <c r="AFE37" s="148"/>
      <c r="AFF37" s="148"/>
      <c r="AFG37" s="148"/>
      <c r="AFH37" s="148"/>
      <c r="AFI37" s="148"/>
      <c r="AFJ37" s="148"/>
      <c r="AFK37" s="148"/>
      <c r="AFL37" s="148"/>
      <c r="AFM37" s="148"/>
      <c r="AFN37" s="148"/>
      <c r="AFO37" s="148"/>
      <c r="AFP37" s="148"/>
      <c r="AFQ37" s="148"/>
      <c r="AFR37" s="148"/>
      <c r="AFS37" s="148"/>
      <c r="AFT37" s="148"/>
      <c r="AFU37" s="148"/>
      <c r="AFV37" s="148"/>
      <c r="AFW37" s="148"/>
      <c r="AFX37" s="148"/>
      <c r="AFY37" s="148"/>
      <c r="AFZ37" s="148"/>
      <c r="AGA37" s="148"/>
      <c r="AGB37" s="148"/>
      <c r="AGC37" s="148"/>
      <c r="AGD37" s="148"/>
      <c r="AGE37" s="148"/>
      <c r="AGF37" s="148"/>
      <c r="AGG37" s="148"/>
      <c r="AGH37" s="148"/>
      <c r="AGI37" s="148"/>
      <c r="AGJ37" s="148"/>
      <c r="AGK37" s="148"/>
      <c r="AGL37" s="148"/>
      <c r="AGM37" s="148"/>
      <c r="AGN37" s="148"/>
      <c r="AGO37" s="148"/>
      <c r="AGP37" s="148"/>
      <c r="AGQ37" s="148"/>
      <c r="AGR37" s="148"/>
      <c r="AGS37" s="148"/>
      <c r="AGT37" s="148"/>
      <c r="AGU37" s="148"/>
      <c r="AGV37" s="148"/>
      <c r="AGW37" s="148"/>
      <c r="AGX37" s="148"/>
      <c r="AGY37" s="148"/>
      <c r="AGZ37" s="148"/>
      <c r="AHA37" s="148"/>
      <c r="AHB37" s="148"/>
      <c r="AHC37" s="148"/>
      <c r="AHD37" s="148"/>
      <c r="AHE37" s="148"/>
      <c r="AHF37" s="148"/>
      <c r="AHG37" s="148"/>
      <c r="AHH37" s="148"/>
      <c r="AHI37" s="148"/>
      <c r="AHJ37" s="148"/>
      <c r="AHK37" s="148"/>
      <c r="AHL37" s="148"/>
      <c r="AHM37" s="148"/>
      <c r="AHN37" s="148"/>
      <c r="AHO37" s="148"/>
      <c r="AHP37" s="148"/>
      <c r="AHQ37" s="148"/>
      <c r="AHR37" s="148"/>
      <c r="AHS37" s="148"/>
      <c r="AHT37" s="148"/>
      <c r="AHU37" s="148"/>
      <c r="AHV37" s="148"/>
      <c r="AHW37" s="148"/>
      <c r="AHX37" s="148"/>
      <c r="AHY37" s="148"/>
      <c r="AHZ37" s="148"/>
      <c r="AIA37" s="148"/>
      <c r="AIB37" s="148"/>
      <c r="AIC37" s="148"/>
      <c r="AID37" s="148"/>
      <c r="AIE37" s="148"/>
      <c r="AIF37" s="148"/>
      <c r="AIG37" s="148"/>
      <c r="AIH37" s="148"/>
      <c r="AII37" s="148"/>
      <c r="AIJ37" s="148"/>
      <c r="AIK37" s="148"/>
      <c r="AIL37" s="148"/>
      <c r="AIM37" s="148"/>
      <c r="AIN37" s="148"/>
      <c r="AIO37" s="148"/>
      <c r="AIP37" s="148"/>
      <c r="AIQ37" s="148"/>
      <c r="AIR37" s="148"/>
      <c r="AIS37" s="148"/>
      <c r="AIT37" s="148"/>
      <c r="AIU37" s="148"/>
      <c r="AIV37" s="148"/>
      <c r="AIW37" s="148"/>
      <c r="AIX37" s="148"/>
      <c r="AIY37" s="148"/>
      <c r="AIZ37" s="148"/>
      <c r="AJA37" s="148"/>
      <c r="AJB37" s="148"/>
      <c r="AJC37" s="148"/>
      <c r="AJD37" s="148"/>
      <c r="AJE37" s="148"/>
      <c r="AJF37" s="148"/>
      <c r="AJG37" s="148"/>
      <c r="AJH37" s="148"/>
      <c r="AJI37" s="148"/>
      <c r="AJJ37" s="148"/>
      <c r="AJK37" s="148"/>
      <c r="AJL37" s="148"/>
      <c r="AJM37" s="148"/>
      <c r="AJN37" s="148"/>
      <c r="AJO37" s="148"/>
      <c r="AJP37" s="148"/>
      <c r="AJQ37" s="148"/>
      <c r="AJR37" s="148"/>
      <c r="AJS37" s="148"/>
      <c r="AJT37" s="148"/>
      <c r="AJU37" s="148"/>
      <c r="AJV37" s="148"/>
      <c r="AJW37" s="148"/>
      <c r="AJX37" s="148"/>
      <c r="AJY37" s="148"/>
      <c r="AJZ37" s="148"/>
      <c r="AKA37" s="148"/>
      <c r="AKB37" s="148"/>
      <c r="AKC37" s="148"/>
      <c r="AKD37" s="148"/>
      <c r="AKE37" s="148"/>
      <c r="AKF37" s="148"/>
      <c r="AKG37" s="148"/>
      <c r="AKH37" s="148"/>
      <c r="AKI37" s="148"/>
      <c r="AKJ37" s="148"/>
      <c r="AKK37" s="148"/>
      <c r="AKL37" s="148"/>
      <c r="AKM37" s="148"/>
      <c r="AKN37" s="148"/>
      <c r="AKO37" s="148"/>
      <c r="AKP37" s="148"/>
      <c r="AKQ37" s="148"/>
      <c r="AKR37" s="148"/>
      <c r="AKS37" s="148"/>
      <c r="AKT37" s="148"/>
      <c r="AKU37" s="148"/>
      <c r="AKV37" s="148"/>
      <c r="AKW37" s="148"/>
      <c r="AKX37" s="148"/>
      <c r="AKY37" s="148"/>
      <c r="AKZ37" s="148"/>
      <c r="ALA37" s="148"/>
      <c r="ALB37" s="148"/>
      <c r="ALC37" s="148"/>
      <c r="ALD37" s="148"/>
      <c r="ALE37" s="148"/>
      <c r="ALF37" s="148"/>
      <c r="ALG37" s="148"/>
      <c r="ALH37" s="148"/>
      <c r="ALI37" s="148"/>
      <c r="ALJ37" s="148"/>
      <c r="ALK37" s="148"/>
      <c r="ALL37" s="148"/>
      <c r="ALM37" s="148"/>
      <c r="ALN37" s="148"/>
      <c r="ALO37" s="148"/>
      <c r="ALP37" s="148"/>
      <c r="ALQ37" s="148"/>
      <c r="ALR37" s="148"/>
      <c r="ALS37" s="148"/>
      <c r="ALT37" s="148"/>
      <c r="ALU37" s="148"/>
      <c r="ALV37" s="148"/>
      <c r="ALW37" s="148"/>
      <c r="ALX37" s="148"/>
      <c r="ALY37" s="148"/>
      <c r="ALZ37" s="148"/>
      <c r="AMA37" s="148"/>
      <c r="AMB37" s="148"/>
      <c r="AMC37" s="148"/>
      <c r="AMD37" s="148"/>
      <c r="AME37" s="148"/>
      <c r="AMF37" s="148"/>
      <c r="AMG37" s="148"/>
      <c r="AMH37" s="148"/>
      <c r="AMI37" s="148"/>
      <c r="AMJ37" s="148"/>
      <c r="AMK37" s="148"/>
    </row>
    <row r="38" spans="1:1025" s="142" customFormat="1">
      <c r="A38" s="148" t="str">
        <f t="shared" si="0"/>
        <v>LOAN.UH_C_APPROVE</v>
      </c>
      <c r="B38" s="154">
        <f t="shared" si="3"/>
        <v>110034</v>
      </c>
      <c r="C38" s="154">
        <v>0</v>
      </c>
      <c r="D38" s="154">
        <v>1</v>
      </c>
      <c r="E38" s="155">
        <f t="shared" si="4"/>
        <v>100000</v>
      </c>
      <c r="F38" s="155">
        <v>10000</v>
      </c>
      <c r="G38" s="155" t="s">
        <v>34</v>
      </c>
      <c r="H38" s="155">
        <v>100000</v>
      </c>
      <c r="I38" s="157" t="s">
        <v>505</v>
      </c>
      <c r="J38" s="155">
        <f>VLOOKUP(I38,T_FSM_TYPE!$A:$B,2,0)</f>
        <v>110000</v>
      </c>
      <c r="K38" s="142" t="s">
        <v>647</v>
      </c>
      <c r="L38" s="160"/>
      <c r="M38" s="133" t="str">
        <f t="shared" si="2"/>
        <v>INSERT INTO T_FSM_ACTION VALUES(110034, 0, 1, 100000, 10000, GETDATE(), 100000, 110000, 'UH_C_APPROVE', '' )</v>
      </c>
      <c r="N38" s="148"/>
      <c r="O38" s="148"/>
      <c r="P38" s="148"/>
      <c r="Q38" s="148"/>
      <c r="R38" s="148"/>
      <c r="S38" s="148"/>
      <c r="T38" s="148"/>
      <c r="U38" s="148"/>
      <c r="V38" s="148"/>
      <c r="W38" s="148"/>
      <c r="X38" s="148"/>
      <c r="Y38" s="148"/>
      <c r="Z38" s="148"/>
      <c r="AA38" s="148"/>
      <c r="AB38" s="148"/>
      <c r="AC38" s="148"/>
      <c r="AD38" s="148"/>
      <c r="AE38" s="148"/>
      <c r="AF38" s="148"/>
      <c r="AG38" s="148"/>
      <c r="AH38" s="148"/>
      <c r="AI38" s="148"/>
      <c r="AJ38" s="148"/>
      <c r="AK38" s="148"/>
      <c r="AL38" s="148"/>
      <c r="AM38" s="148"/>
      <c r="AN38" s="148"/>
      <c r="AO38" s="148"/>
      <c r="AP38" s="148"/>
      <c r="AQ38" s="148"/>
      <c r="AR38" s="148"/>
      <c r="AS38" s="148"/>
      <c r="AT38" s="148"/>
      <c r="AU38" s="148"/>
      <c r="AV38" s="148"/>
      <c r="AW38" s="148"/>
      <c r="AX38" s="148"/>
      <c r="AY38" s="148"/>
      <c r="AZ38" s="148"/>
      <c r="BA38" s="148"/>
      <c r="BB38" s="148"/>
      <c r="BC38" s="148"/>
      <c r="BD38" s="148"/>
      <c r="BE38" s="148"/>
      <c r="BF38" s="148"/>
      <c r="BG38" s="148"/>
      <c r="BH38" s="148"/>
      <c r="BI38" s="148"/>
      <c r="BJ38" s="148"/>
      <c r="BK38" s="148"/>
      <c r="BL38" s="148"/>
      <c r="BM38" s="148"/>
      <c r="BN38" s="148"/>
      <c r="BO38" s="148"/>
      <c r="BP38" s="148"/>
      <c r="BQ38" s="148"/>
      <c r="BR38" s="148"/>
      <c r="BS38" s="148"/>
      <c r="BT38" s="148"/>
      <c r="BU38" s="148"/>
      <c r="BV38" s="148"/>
      <c r="BW38" s="148"/>
      <c r="BX38" s="148"/>
      <c r="BY38" s="148"/>
      <c r="BZ38" s="148"/>
      <c r="CA38" s="148"/>
      <c r="CB38" s="148"/>
      <c r="CC38" s="148"/>
      <c r="CD38" s="148"/>
      <c r="CE38" s="148"/>
      <c r="CF38" s="148"/>
      <c r="CG38" s="148"/>
      <c r="CH38" s="148"/>
      <c r="CI38" s="148"/>
      <c r="CJ38" s="148"/>
      <c r="CK38" s="148"/>
      <c r="CL38" s="148"/>
      <c r="CM38" s="148"/>
      <c r="CN38" s="148"/>
      <c r="CO38" s="148"/>
      <c r="CP38" s="148"/>
      <c r="CQ38" s="148"/>
      <c r="CR38" s="148"/>
      <c r="CS38" s="148"/>
      <c r="CT38" s="148"/>
      <c r="CU38" s="148"/>
      <c r="CV38" s="148"/>
      <c r="CW38" s="148"/>
      <c r="CX38" s="148"/>
      <c r="CY38" s="148"/>
      <c r="CZ38" s="148"/>
      <c r="DA38" s="148"/>
      <c r="DB38" s="148"/>
      <c r="DC38" s="148"/>
      <c r="DD38" s="148"/>
      <c r="DE38" s="148"/>
      <c r="DF38" s="148"/>
      <c r="DG38" s="148"/>
      <c r="DH38" s="148"/>
      <c r="DI38" s="148"/>
      <c r="DJ38" s="148"/>
      <c r="DK38" s="148"/>
      <c r="DL38" s="148"/>
      <c r="DM38" s="148"/>
      <c r="DN38" s="148"/>
      <c r="DO38" s="148"/>
      <c r="DP38" s="148"/>
      <c r="DQ38" s="148"/>
      <c r="DR38" s="148"/>
      <c r="DS38" s="148"/>
      <c r="DT38" s="148"/>
      <c r="DU38" s="148"/>
      <c r="DV38" s="148"/>
      <c r="DW38" s="148"/>
      <c r="DX38" s="148"/>
      <c r="DY38" s="148"/>
      <c r="DZ38" s="148"/>
      <c r="EA38" s="148"/>
      <c r="EB38" s="148"/>
      <c r="EC38" s="148"/>
      <c r="ED38" s="148"/>
      <c r="EE38" s="148"/>
      <c r="EF38" s="148"/>
      <c r="EG38" s="148"/>
      <c r="EH38" s="148"/>
      <c r="EI38" s="148"/>
      <c r="EJ38" s="148"/>
      <c r="EK38" s="148"/>
      <c r="EL38" s="148"/>
      <c r="EM38" s="148"/>
      <c r="EN38" s="148"/>
      <c r="EO38" s="148"/>
      <c r="EP38" s="148"/>
      <c r="EQ38" s="148"/>
      <c r="ER38" s="148"/>
      <c r="ES38" s="148"/>
      <c r="ET38" s="148"/>
      <c r="EU38" s="148"/>
      <c r="EV38" s="148"/>
      <c r="EW38" s="148"/>
      <c r="EX38" s="148"/>
      <c r="EY38" s="148"/>
      <c r="EZ38" s="148"/>
      <c r="FA38" s="148"/>
      <c r="FB38" s="148"/>
      <c r="FC38" s="148"/>
      <c r="FD38" s="148"/>
      <c r="FE38" s="148"/>
      <c r="FF38" s="148"/>
      <c r="FG38" s="148"/>
      <c r="FH38" s="148"/>
      <c r="FI38" s="148"/>
      <c r="FJ38" s="148"/>
      <c r="FK38" s="148"/>
      <c r="FL38" s="148"/>
      <c r="FM38" s="148"/>
      <c r="FN38" s="148"/>
      <c r="FO38" s="148"/>
      <c r="FP38" s="148"/>
      <c r="FQ38" s="148"/>
      <c r="FR38" s="148"/>
      <c r="FS38" s="148"/>
      <c r="FT38" s="148"/>
      <c r="FU38" s="148"/>
      <c r="FV38" s="148"/>
      <c r="FW38" s="148"/>
      <c r="FX38" s="148"/>
      <c r="FY38" s="148"/>
      <c r="FZ38" s="148"/>
      <c r="GA38" s="148"/>
      <c r="GB38" s="148"/>
      <c r="GC38" s="148"/>
      <c r="GD38" s="148"/>
      <c r="GE38" s="148"/>
      <c r="GF38" s="148"/>
      <c r="GG38" s="148"/>
      <c r="GH38" s="148"/>
      <c r="GI38" s="148"/>
      <c r="GJ38" s="148"/>
      <c r="GK38" s="148"/>
      <c r="GL38" s="148"/>
      <c r="GM38" s="148"/>
      <c r="GN38" s="148"/>
      <c r="GO38" s="148"/>
      <c r="GP38" s="148"/>
      <c r="GQ38" s="148"/>
      <c r="GR38" s="148"/>
      <c r="GS38" s="148"/>
      <c r="GT38" s="148"/>
      <c r="GU38" s="148"/>
      <c r="GV38" s="148"/>
      <c r="GW38" s="148"/>
      <c r="GX38" s="148"/>
      <c r="GY38" s="148"/>
      <c r="GZ38" s="148"/>
      <c r="HA38" s="148"/>
      <c r="HB38" s="148"/>
      <c r="HC38" s="148"/>
      <c r="HD38" s="148"/>
      <c r="HE38" s="148"/>
      <c r="HF38" s="148"/>
      <c r="HG38" s="148"/>
      <c r="HH38" s="148"/>
      <c r="HI38" s="148"/>
      <c r="HJ38" s="148"/>
      <c r="HK38" s="148"/>
      <c r="HL38" s="148"/>
      <c r="HM38" s="148"/>
      <c r="HN38" s="148"/>
      <c r="HO38" s="148"/>
      <c r="HP38" s="148"/>
      <c r="HQ38" s="148"/>
      <c r="HR38" s="148"/>
      <c r="HS38" s="148"/>
      <c r="HT38" s="148"/>
      <c r="HU38" s="148"/>
      <c r="HV38" s="148"/>
      <c r="HW38" s="148"/>
      <c r="HX38" s="148"/>
      <c r="HY38" s="148"/>
      <c r="HZ38" s="148"/>
      <c r="IA38" s="148"/>
      <c r="IB38" s="148"/>
      <c r="IC38" s="148"/>
      <c r="ID38" s="148"/>
      <c r="IE38" s="148"/>
      <c r="IF38" s="148"/>
      <c r="IG38" s="148"/>
      <c r="IH38" s="148"/>
      <c r="II38" s="148"/>
      <c r="IJ38" s="148"/>
      <c r="IK38" s="148"/>
      <c r="IL38" s="148"/>
      <c r="IM38" s="148"/>
      <c r="IN38" s="148"/>
      <c r="IO38" s="148"/>
      <c r="IP38" s="148"/>
      <c r="IQ38" s="148"/>
      <c r="IR38" s="148"/>
      <c r="IS38" s="148"/>
      <c r="IT38" s="148"/>
      <c r="IU38" s="148"/>
      <c r="IV38" s="148"/>
      <c r="IW38" s="148"/>
      <c r="IX38" s="148"/>
      <c r="IY38" s="148"/>
      <c r="IZ38" s="148"/>
      <c r="JA38" s="148"/>
      <c r="JB38" s="148"/>
      <c r="JC38" s="148"/>
      <c r="JD38" s="148"/>
      <c r="JE38" s="148"/>
      <c r="JF38" s="148"/>
      <c r="JG38" s="148"/>
      <c r="JH38" s="148"/>
      <c r="JI38" s="148"/>
      <c r="JJ38" s="148"/>
      <c r="JK38" s="148"/>
      <c r="JL38" s="148"/>
      <c r="JM38" s="148"/>
      <c r="JN38" s="148"/>
      <c r="JO38" s="148"/>
      <c r="JP38" s="148"/>
      <c r="JQ38" s="148"/>
      <c r="JR38" s="148"/>
      <c r="JS38" s="148"/>
      <c r="JT38" s="148"/>
      <c r="JU38" s="148"/>
      <c r="JV38" s="148"/>
      <c r="JW38" s="148"/>
      <c r="JX38" s="148"/>
      <c r="JY38" s="148"/>
      <c r="JZ38" s="148"/>
      <c r="KA38" s="148"/>
      <c r="KB38" s="148"/>
      <c r="KC38" s="148"/>
      <c r="KD38" s="148"/>
      <c r="KE38" s="148"/>
      <c r="KF38" s="148"/>
      <c r="KG38" s="148"/>
      <c r="KH38" s="148"/>
      <c r="KI38" s="148"/>
      <c r="KJ38" s="148"/>
      <c r="KK38" s="148"/>
      <c r="KL38" s="148"/>
      <c r="KM38" s="148"/>
      <c r="KN38" s="148"/>
      <c r="KO38" s="148"/>
      <c r="KP38" s="148"/>
      <c r="KQ38" s="148"/>
      <c r="KR38" s="148"/>
      <c r="KS38" s="148"/>
      <c r="KT38" s="148"/>
      <c r="KU38" s="148"/>
      <c r="KV38" s="148"/>
      <c r="KW38" s="148"/>
      <c r="KX38" s="148"/>
      <c r="KY38" s="148"/>
      <c r="KZ38" s="148"/>
      <c r="LA38" s="148"/>
      <c r="LB38" s="148"/>
      <c r="LC38" s="148"/>
      <c r="LD38" s="148"/>
      <c r="LE38" s="148"/>
      <c r="LF38" s="148"/>
      <c r="LG38" s="148"/>
      <c r="LH38" s="148"/>
      <c r="LI38" s="148"/>
      <c r="LJ38" s="148"/>
      <c r="LK38" s="148"/>
      <c r="LL38" s="148"/>
      <c r="LM38" s="148"/>
      <c r="LN38" s="148"/>
      <c r="LO38" s="148"/>
      <c r="LP38" s="148"/>
      <c r="LQ38" s="148"/>
      <c r="LR38" s="148"/>
      <c r="LS38" s="148"/>
      <c r="LT38" s="148"/>
      <c r="LU38" s="148"/>
      <c r="LV38" s="148"/>
      <c r="LW38" s="148"/>
      <c r="LX38" s="148"/>
      <c r="LY38" s="148"/>
      <c r="LZ38" s="148"/>
      <c r="MA38" s="148"/>
      <c r="MB38" s="148"/>
      <c r="MC38" s="148"/>
      <c r="MD38" s="148"/>
      <c r="ME38" s="148"/>
      <c r="MF38" s="148"/>
      <c r="MG38" s="148"/>
      <c r="MH38" s="148"/>
      <c r="MI38" s="148"/>
      <c r="MJ38" s="148"/>
      <c r="MK38" s="148"/>
      <c r="ML38" s="148"/>
      <c r="MM38" s="148"/>
      <c r="MN38" s="148"/>
      <c r="MO38" s="148"/>
      <c r="MP38" s="148"/>
      <c r="MQ38" s="148"/>
      <c r="MR38" s="148"/>
      <c r="MS38" s="148"/>
      <c r="MT38" s="148"/>
      <c r="MU38" s="148"/>
      <c r="MV38" s="148"/>
      <c r="MW38" s="148"/>
      <c r="MX38" s="148"/>
      <c r="MY38" s="148"/>
      <c r="MZ38" s="148"/>
      <c r="NA38" s="148"/>
      <c r="NB38" s="148"/>
      <c r="NC38" s="148"/>
      <c r="ND38" s="148"/>
      <c r="NE38" s="148"/>
      <c r="NF38" s="148"/>
      <c r="NG38" s="148"/>
      <c r="NH38" s="148"/>
      <c r="NI38" s="148"/>
      <c r="NJ38" s="148"/>
      <c r="NK38" s="148"/>
      <c r="NL38" s="148"/>
      <c r="NM38" s="148"/>
      <c r="NN38" s="148"/>
      <c r="NO38" s="148"/>
      <c r="NP38" s="148"/>
      <c r="NQ38" s="148"/>
      <c r="NR38" s="148"/>
      <c r="NS38" s="148"/>
      <c r="NT38" s="148"/>
      <c r="NU38" s="148"/>
      <c r="NV38" s="148"/>
      <c r="NW38" s="148"/>
      <c r="NX38" s="148"/>
      <c r="NY38" s="148"/>
      <c r="NZ38" s="148"/>
      <c r="OA38" s="148"/>
      <c r="OB38" s="148"/>
      <c r="OC38" s="148"/>
      <c r="OD38" s="148"/>
      <c r="OE38" s="148"/>
      <c r="OF38" s="148"/>
      <c r="OG38" s="148"/>
      <c r="OH38" s="148"/>
      <c r="OI38" s="148"/>
      <c r="OJ38" s="148"/>
      <c r="OK38" s="148"/>
      <c r="OL38" s="148"/>
      <c r="OM38" s="148"/>
      <c r="ON38" s="148"/>
      <c r="OO38" s="148"/>
      <c r="OP38" s="148"/>
      <c r="OQ38" s="148"/>
      <c r="OR38" s="148"/>
      <c r="OS38" s="148"/>
      <c r="OT38" s="148"/>
      <c r="OU38" s="148"/>
      <c r="OV38" s="148"/>
      <c r="OW38" s="148"/>
      <c r="OX38" s="148"/>
      <c r="OY38" s="148"/>
      <c r="OZ38" s="148"/>
      <c r="PA38" s="148"/>
      <c r="PB38" s="148"/>
      <c r="PC38" s="148"/>
      <c r="PD38" s="148"/>
      <c r="PE38" s="148"/>
      <c r="PF38" s="148"/>
      <c r="PG38" s="148"/>
      <c r="PH38" s="148"/>
      <c r="PI38" s="148"/>
      <c r="PJ38" s="148"/>
      <c r="PK38" s="148"/>
      <c r="PL38" s="148"/>
      <c r="PM38" s="148"/>
      <c r="PN38" s="148"/>
      <c r="PO38" s="148"/>
      <c r="PP38" s="148"/>
      <c r="PQ38" s="148"/>
      <c r="PR38" s="148"/>
      <c r="PS38" s="148"/>
      <c r="PT38" s="148"/>
      <c r="PU38" s="148"/>
      <c r="PV38" s="148"/>
      <c r="PW38" s="148"/>
      <c r="PX38" s="148"/>
      <c r="PY38" s="148"/>
      <c r="PZ38" s="148"/>
      <c r="QA38" s="148"/>
      <c r="QB38" s="148"/>
      <c r="QC38" s="148"/>
      <c r="QD38" s="148"/>
      <c r="QE38" s="148"/>
      <c r="QF38" s="148"/>
      <c r="QG38" s="148"/>
      <c r="QH38" s="148"/>
      <c r="QI38" s="148"/>
      <c r="QJ38" s="148"/>
      <c r="QK38" s="148"/>
      <c r="QL38" s="148"/>
      <c r="QM38" s="148"/>
      <c r="QN38" s="148"/>
      <c r="QO38" s="148"/>
      <c r="QP38" s="148"/>
      <c r="QQ38" s="148"/>
      <c r="QR38" s="148"/>
      <c r="QS38" s="148"/>
      <c r="QT38" s="148"/>
      <c r="QU38" s="148"/>
      <c r="QV38" s="148"/>
      <c r="QW38" s="148"/>
      <c r="QX38" s="148"/>
      <c r="QY38" s="148"/>
      <c r="QZ38" s="148"/>
      <c r="RA38" s="148"/>
      <c r="RB38" s="148"/>
      <c r="RC38" s="148"/>
      <c r="RD38" s="148"/>
      <c r="RE38" s="148"/>
      <c r="RF38" s="148"/>
      <c r="RG38" s="148"/>
      <c r="RH38" s="148"/>
      <c r="RI38" s="148"/>
      <c r="RJ38" s="148"/>
      <c r="RK38" s="148"/>
      <c r="RL38" s="148"/>
      <c r="RM38" s="148"/>
      <c r="RN38" s="148"/>
      <c r="RO38" s="148"/>
      <c r="RP38" s="148"/>
      <c r="RQ38" s="148"/>
      <c r="RR38" s="148"/>
      <c r="RS38" s="148"/>
      <c r="RT38" s="148"/>
      <c r="RU38" s="148"/>
      <c r="RV38" s="148"/>
      <c r="RW38" s="148"/>
      <c r="RX38" s="148"/>
      <c r="RY38" s="148"/>
      <c r="RZ38" s="148"/>
      <c r="SA38" s="148"/>
      <c r="SB38" s="148"/>
      <c r="SC38" s="148"/>
      <c r="SD38" s="148"/>
      <c r="SE38" s="148"/>
      <c r="SF38" s="148"/>
      <c r="SG38" s="148"/>
      <c r="SH38" s="148"/>
      <c r="SI38" s="148"/>
      <c r="SJ38" s="148"/>
      <c r="SK38" s="148"/>
      <c r="SL38" s="148"/>
      <c r="SM38" s="148"/>
      <c r="SN38" s="148"/>
      <c r="SO38" s="148"/>
      <c r="SP38" s="148"/>
      <c r="SQ38" s="148"/>
      <c r="SR38" s="148"/>
      <c r="SS38" s="148"/>
      <c r="ST38" s="148"/>
      <c r="SU38" s="148"/>
      <c r="SV38" s="148"/>
      <c r="SW38" s="148"/>
      <c r="SX38" s="148"/>
      <c r="SY38" s="148"/>
      <c r="SZ38" s="148"/>
      <c r="TA38" s="148"/>
      <c r="TB38" s="148"/>
      <c r="TC38" s="148"/>
      <c r="TD38" s="148"/>
      <c r="TE38" s="148"/>
      <c r="TF38" s="148"/>
      <c r="TG38" s="148"/>
      <c r="TH38" s="148"/>
      <c r="TI38" s="148"/>
      <c r="TJ38" s="148"/>
      <c r="TK38" s="148"/>
      <c r="TL38" s="148"/>
      <c r="TM38" s="148"/>
      <c r="TN38" s="148"/>
      <c r="TO38" s="148"/>
      <c r="TP38" s="148"/>
      <c r="TQ38" s="148"/>
      <c r="TR38" s="148"/>
      <c r="TS38" s="148"/>
      <c r="TT38" s="148"/>
      <c r="TU38" s="148"/>
      <c r="TV38" s="148"/>
      <c r="TW38" s="148"/>
      <c r="TX38" s="148"/>
      <c r="TY38" s="148"/>
      <c r="TZ38" s="148"/>
      <c r="UA38" s="148"/>
      <c r="UB38" s="148"/>
      <c r="UC38" s="148"/>
      <c r="UD38" s="148"/>
      <c r="UE38" s="148"/>
      <c r="UF38" s="148"/>
      <c r="UG38" s="148"/>
      <c r="UH38" s="148"/>
      <c r="UI38" s="148"/>
      <c r="UJ38" s="148"/>
      <c r="UK38" s="148"/>
      <c r="UL38" s="148"/>
      <c r="UM38" s="148"/>
      <c r="UN38" s="148"/>
      <c r="UO38" s="148"/>
      <c r="UP38" s="148"/>
      <c r="UQ38" s="148"/>
      <c r="UR38" s="148"/>
      <c r="US38" s="148"/>
      <c r="UT38" s="148"/>
      <c r="UU38" s="148"/>
      <c r="UV38" s="148"/>
      <c r="UW38" s="148"/>
      <c r="UX38" s="148"/>
      <c r="UY38" s="148"/>
      <c r="UZ38" s="148"/>
      <c r="VA38" s="148"/>
      <c r="VB38" s="148"/>
      <c r="VC38" s="148"/>
      <c r="VD38" s="148"/>
      <c r="VE38" s="148"/>
      <c r="VF38" s="148"/>
      <c r="VG38" s="148"/>
      <c r="VH38" s="148"/>
      <c r="VI38" s="148"/>
      <c r="VJ38" s="148"/>
      <c r="VK38" s="148"/>
      <c r="VL38" s="148"/>
      <c r="VM38" s="148"/>
      <c r="VN38" s="148"/>
      <c r="VO38" s="148"/>
      <c r="VP38" s="148"/>
      <c r="VQ38" s="148"/>
      <c r="VR38" s="148"/>
      <c r="VS38" s="148"/>
      <c r="VT38" s="148"/>
      <c r="VU38" s="148"/>
      <c r="VV38" s="148"/>
      <c r="VW38" s="148"/>
      <c r="VX38" s="148"/>
      <c r="VY38" s="148"/>
      <c r="VZ38" s="148"/>
      <c r="WA38" s="148"/>
      <c r="WB38" s="148"/>
      <c r="WC38" s="148"/>
      <c r="WD38" s="148"/>
      <c r="WE38" s="148"/>
      <c r="WF38" s="148"/>
      <c r="WG38" s="148"/>
      <c r="WH38" s="148"/>
      <c r="WI38" s="148"/>
      <c r="WJ38" s="148"/>
      <c r="WK38" s="148"/>
      <c r="WL38" s="148"/>
      <c r="WM38" s="148"/>
      <c r="WN38" s="148"/>
      <c r="WO38" s="148"/>
      <c r="WP38" s="148"/>
      <c r="WQ38" s="148"/>
      <c r="WR38" s="148"/>
      <c r="WS38" s="148"/>
      <c r="WT38" s="148"/>
      <c r="WU38" s="148"/>
      <c r="WV38" s="148"/>
      <c r="WW38" s="148"/>
      <c r="WX38" s="148"/>
      <c r="WY38" s="148"/>
      <c r="WZ38" s="148"/>
      <c r="XA38" s="148"/>
      <c r="XB38" s="148"/>
      <c r="XC38" s="148"/>
      <c r="XD38" s="148"/>
      <c r="XE38" s="148"/>
      <c r="XF38" s="148"/>
      <c r="XG38" s="148"/>
      <c r="XH38" s="148"/>
      <c r="XI38" s="148"/>
      <c r="XJ38" s="148"/>
      <c r="XK38" s="148"/>
      <c r="XL38" s="148"/>
      <c r="XM38" s="148"/>
      <c r="XN38" s="148"/>
      <c r="XO38" s="148"/>
      <c r="XP38" s="148"/>
      <c r="XQ38" s="148"/>
      <c r="XR38" s="148"/>
      <c r="XS38" s="148"/>
      <c r="XT38" s="148"/>
      <c r="XU38" s="148"/>
      <c r="XV38" s="148"/>
      <c r="XW38" s="148"/>
      <c r="XX38" s="148"/>
      <c r="XY38" s="148"/>
      <c r="XZ38" s="148"/>
      <c r="YA38" s="148"/>
      <c r="YB38" s="148"/>
      <c r="YC38" s="148"/>
      <c r="YD38" s="148"/>
      <c r="YE38" s="148"/>
      <c r="YF38" s="148"/>
      <c r="YG38" s="148"/>
      <c r="YH38" s="148"/>
      <c r="YI38" s="148"/>
      <c r="YJ38" s="148"/>
      <c r="YK38" s="148"/>
      <c r="YL38" s="148"/>
      <c r="YM38" s="148"/>
      <c r="YN38" s="148"/>
      <c r="YO38" s="148"/>
      <c r="YP38" s="148"/>
      <c r="YQ38" s="148"/>
      <c r="YR38" s="148"/>
      <c r="YS38" s="148"/>
      <c r="YT38" s="148"/>
      <c r="YU38" s="148"/>
      <c r="YV38" s="148"/>
      <c r="YW38" s="148"/>
      <c r="YX38" s="148"/>
      <c r="YY38" s="148"/>
      <c r="YZ38" s="148"/>
      <c r="ZA38" s="148"/>
      <c r="ZB38" s="148"/>
      <c r="ZC38" s="148"/>
      <c r="ZD38" s="148"/>
      <c r="ZE38" s="148"/>
      <c r="ZF38" s="148"/>
      <c r="ZG38" s="148"/>
      <c r="ZH38" s="148"/>
      <c r="ZI38" s="148"/>
      <c r="ZJ38" s="148"/>
      <c r="ZK38" s="148"/>
      <c r="ZL38" s="148"/>
      <c r="ZM38" s="148"/>
      <c r="ZN38" s="148"/>
      <c r="ZO38" s="148"/>
      <c r="ZP38" s="148"/>
      <c r="ZQ38" s="148"/>
      <c r="ZR38" s="148"/>
      <c r="ZS38" s="148"/>
      <c r="ZT38" s="148"/>
      <c r="ZU38" s="148"/>
      <c r="ZV38" s="148"/>
      <c r="ZW38" s="148"/>
      <c r="ZX38" s="148"/>
      <c r="ZY38" s="148"/>
      <c r="ZZ38" s="148"/>
      <c r="AAA38" s="148"/>
      <c r="AAB38" s="148"/>
      <c r="AAC38" s="148"/>
      <c r="AAD38" s="148"/>
      <c r="AAE38" s="148"/>
      <c r="AAF38" s="148"/>
      <c r="AAG38" s="148"/>
      <c r="AAH38" s="148"/>
      <c r="AAI38" s="148"/>
      <c r="AAJ38" s="148"/>
      <c r="AAK38" s="148"/>
      <c r="AAL38" s="148"/>
      <c r="AAM38" s="148"/>
      <c r="AAN38" s="148"/>
      <c r="AAO38" s="148"/>
      <c r="AAP38" s="148"/>
      <c r="AAQ38" s="148"/>
      <c r="AAR38" s="148"/>
      <c r="AAS38" s="148"/>
      <c r="AAT38" s="148"/>
      <c r="AAU38" s="148"/>
      <c r="AAV38" s="148"/>
      <c r="AAW38" s="148"/>
      <c r="AAX38" s="148"/>
      <c r="AAY38" s="148"/>
      <c r="AAZ38" s="148"/>
      <c r="ABA38" s="148"/>
      <c r="ABB38" s="148"/>
      <c r="ABC38" s="148"/>
      <c r="ABD38" s="148"/>
      <c r="ABE38" s="148"/>
      <c r="ABF38" s="148"/>
      <c r="ABG38" s="148"/>
      <c r="ABH38" s="148"/>
      <c r="ABI38" s="148"/>
      <c r="ABJ38" s="148"/>
      <c r="ABK38" s="148"/>
      <c r="ABL38" s="148"/>
      <c r="ABM38" s="148"/>
      <c r="ABN38" s="148"/>
      <c r="ABO38" s="148"/>
      <c r="ABP38" s="148"/>
      <c r="ABQ38" s="148"/>
      <c r="ABR38" s="148"/>
      <c r="ABS38" s="148"/>
      <c r="ABT38" s="148"/>
      <c r="ABU38" s="148"/>
      <c r="ABV38" s="148"/>
      <c r="ABW38" s="148"/>
      <c r="ABX38" s="148"/>
      <c r="ABY38" s="148"/>
      <c r="ABZ38" s="148"/>
      <c r="ACA38" s="148"/>
      <c r="ACB38" s="148"/>
      <c r="ACC38" s="148"/>
      <c r="ACD38" s="148"/>
      <c r="ACE38" s="148"/>
      <c r="ACF38" s="148"/>
      <c r="ACG38" s="148"/>
      <c r="ACH38" s="148"/>
      <c r="ACI38" s="148"/>
      <c r="ACJ38" s="148"/>
      <c r="ACK38" s="148"/>
      <c r="ACL38" s="148"/>
      <c r="ACM38" s="148"/>
      <c r="ACN38" s="148"/>
      <c r="ACO38" s="148"/>
      <c r="ACP38" s="148"/>
      <c r="ACQ38" s="148"/>
      <c r="ACR38" s="148"/>
      <c r="ACS38" s="148"/>
      <c r="ACT38" s="148"/>
      <c r="ACU38" s="148"/>
      <c r="ACV38" s="148"/>
      <c r="ACW38" s="148"/>
      <c r="ACX38" s="148"/>
      <c r="ACY38" s="148"/>
      <c r="ACZ38" s="148"/>
      <c r="ADA38" s="148"/>
      <c r="ADB38" s="148"/>
      <c r="ADC38" s="148"/>
      <c r="ADD38" s="148"/>
      <c r="ADE38" s="148"/>
      <c r="ADF38" s="148"/>
      <c r="ADG38" s="148"/>
      <c r="ADH38" s="148"/>
      <c r="ADI38" s="148"/>
      <c r="ADJ38" s="148"/>
      <c r="ADK38" s="148"/>
      <c r="ADL38" s="148"/>
      <c r="ADM38" s="148"/>
      <c r="ADN38" s="148"/>
      <c r="ADO38" s="148"/>
      <c r="ADP38" s="148"/>
      <c r="ADQ38" s="148"/>
      <c r="ADR38" s="148"/>
      <c r="ADS38" s="148"/>
      <c r="ADT38" s="148"/>
      <c r="ADU38" s="148"/>
      <c r="ADV38" s="148"/>
      <c r="ADW38" s="148"/>
      <c r="ADX38" s="148"/>
      <c r="ADY38" s="148"/>
      <c r="ADZ38" s="148"/>
      <c r="AEA38" s="148"/>
      <c r="AEB38" s="148"/>
      <c r="AEC38" s="148"/>
      <c r="AED38" s="148"/>
      <c r="AEE38" s="148"/>
      <c r="AEF38" s="148"/>
      <c r="AEG38" s="148"/>
      <c r="AEH38" s="148"/>
      <c r="AEI38" s="148"/>
      <c r="AEJ38" s="148"/>
      <c r="AEK38" s="148"/>
      <c r="AEL38" s="148"/>
      <c r="AEM38" s="148"/>
      <c r="AEN38" s="148"/>
      <c r="AEO38" s="148"/>
      <c r="AEP38" s="148"/>
      <c r="AEQ38" s="148"/>
      <c r="AER38" s="148"/>
      <c r="AES38" s="148"/>
      <c r="AET38" s="148"/>
      <c r="AEU38" s="148"/>
      <c r="AEV38" s="148"/>
      <c r="AEW38" s="148"/>
      <c r="AEX38" s="148"/>
      <c r="AEY38" s="148"/>
      <c r="AEZ38" s="148"/>
      <c r="AFA38" s="148"/>
      <c r="AFB38" s="148"/>
      <c r="AFC38" s="148"/>
      <c r="AFD38" s="148"/>
      <c r="AFE38" s="148"/>
      <c r="AFF38" s="148"/>
      <c r="AFG38" s="148"/>
      <c r="AFH38" s="148"/>
      <c r="AFI38" s="148"/>
      <c r="AFJ38" s="148"/>
      <c r="AFK38" s="148"/>
      <c r="AFL38" s="148"/>
      <c r="AFM38" s="148"/>
      <c r="AFN38" s="148"/>
      <c r="AFO38" s="148"/>
      <c r="AFP38" s="148"/>
      <c r="AFQ38" s="148"/>
      <c r="AFR38" s="148"/>
      <c r="AFS38" s="148"/>
      <c r="AFT38" s="148"/>
      <c r="AFU38" s="148"/>
      <c r="AFV38" s="148"/>
      <c r="AFW38" s="148"/>
      <c r="AFX38" s="148"/>
      <c r="AFY38" s="148"/>
      <c r="AFZ38" s="148"/>
      <c r="AGA38" s="148"/>
      <c r="AGB38" s="148"/>
      <c r="AGC38" s="148"/>
      <c r="AGD38" s="148"/>
      <c r="AGE38" s="148"/>
      <c r="AGF38" s="148"/>
      <c r="AGG38" s="148"/>
      <c r="AGH38" s="148"/>
      <c r="AGI38" s="148"/>
      <c r="AGJ38" s="148"/>
      <c r="AGK38" s="148"/>
      <c r="AGL38" s="148"/>
      <c r="AGM38" s="148"/>
      <c r="AGN38" s="148"/>
      <c r="AGO38" s="148"/>
      <c r="AGP38" s="148"/>
      <c r="AGQ38" s="148"/>
      <c r="AGR38" s="148"/>
      <c r="AGS38" s="148"/>
      <c r="AGT38" s="148"/>
      <c r="AGU38" s="148"/>
      <c r="AGV38" s="148"/>
      <c r="AGW38" s="148"/>
      <c r="AGX38" s="148"/>
      <c r="AGY38" s="148"/>
      <c r="AGZ38" s="148"/>
      <c r="AHA38" s="148"/>
      <c r="AHB38" s="148"/>
      <c r="AHC38" s="148"/>
      <c r="AHD38" s="148"/>
      <c r="AHE38" s="148"/>
      <c r="AHF38" s="148"/>
      <c r="AHG38" s="148"/>
      <c r="AHH38" s="148"/>
      <c r="AHI38" s="148"/>
      <c r="AHJ38" s="148"/>
      <c r="AHK38" s="148"/>
      <c r="AHL38" s="148"/>
      <c r="AHM38" s="148"/>
      <c r="AHN38" s="148"/>
      <c r="AHO38" s="148"/>
      <c r="AHP38" s="148"/>
      <c r="AHQ38" s="148"/>
      <c r="AHR38" s="148"/>
      <c r="AHS38" s="148"/>
      <c r="AHT38" s="148"/>
      <c r="AHU38" s="148"/>
      <c r="AHV38" s="148"/>
      <c r="AHW38" s="148"/>
      <c r="AHX38" s="148"/>
      <c r="AHY38" s="148"/>
      <c r="AHZ38" s="148"/>
      <c r="AIA38" s="148"/>
      <c r="AIB38" s="148"/>
      <c r="AIC38" s="148"/>
      <c r="AID38" s="148"/>
      <c r="AIE38" s="148"/>
      <c r="AIF38" s="148"/>
      <c r="AIG38" s="148"/>
      <c r="AIH38" s="148"/>
      <c r="AII38" s="148"/>
      <c r="AIJ38" s="148"/>
      <c r="AIK38" s="148"/>
      <c r="AIL38" s="148"/>
      <c r="AIM38" s="148"/>
      <c r="AIN38" s="148"/>
      <c r="AIO38" s="148"/>
      <c r="AIP38" s="148"/>
      <c r="AIQ38" s="148"/>
      <c r="AIR38" s="148"/>
      <c r="AIS38" s="148"/>
      <c r="AIT38" s="148"/>
      <c r="AIU38" s="148"/>
      <c r="AIV38" s="148"/>
      <c r="AIW38" s="148"/>
      <c r="AIX38" s="148"/>
      <c r="AIY38" s="148"/>
      <c r="AIZ38" s="148"/>
      <c r="AJA38" s="148"/>
      <c r="AJB38" s="148"/>
      <c r="AJC38" s="148"/>
      <c r="AJD38" s="148"/>
      <c r="AJE38" s="148"/>
      <c r="AJF38" s="148"/>
      <c r="AJG38" s="148"/>
      <c r="AJH38" s="148"/>
      <c r="AJI38" s="148"/>
      <c r="AJJ38" s="148"/>
      <c r="AJK38" s="148"/>
      <c r="AJL38" s="148"/>
      <c r="AJM38" s="148"/>
      <c r="AJN38" s="148"/>
      <c r="AJO38" s="148"/>
      <c r="AJP38" s="148"/>
      <c r="AJQ38" s="148"/>
      <c r="AJR38" s="148"/>
      <c r="AJS38" s="148"/>
      <c r="AJT38" s="148"/>
      <c r="AJU38" s="148"/>
      <c r="AJV38" s="148"/>
      <c r="AJW38" s="148"/>
      <c r="AJX38" s="148"/>
      <c r="AJY38" s="148"/>
      <c r="AJZ38" s="148"/>
      <c r="AKA38" s="148"/>
      <c r="AKB38" s="148"/>
      <c r="AKC38" s="148"/>
      <c r="AKD38" s="148"/>
      <c r="AKE38" s="148"/>
      <c r="AKF38" s="148"/>
      <c r="AKG38" s="148"/>
      <c r="AKH38" s="148"/>
      <c r="AKI38" s="148"/>
      <c r="AKJ38" s="148"/>
      <c r="AKK38" s="148"/>
      <c r="AKL38" s="148"/>
      <c r="AKM38" s="148"/>
      <c r="AKN38" s="148"/>
      <c r="AKO38" s="148"/>
      <c r="AKP38" s="148"/>
      <c r="AKQ38" s="148"/>
      <c r="AKR38" s="148"/>
      <c r="AKS38" s="148"/>
      <c r="AKT38" s="148"/>
      <c r="AKU38" s="148"/>
      <c r="AKV38" s="148"/>
      <c r="AKW38" s="148"/>
      <c r="AKX38" s="148"/>
      <c r="AKY38" s="148"/>
      <c r="AKZ38" s="148"/>
      <c r="ALA38" s="148"/>
      <c r="ALB38" s="148"/>
      <c r="ALC38" s="148"/>
      <c r="ALD38" s="148"/>
      <c r="ALE38" s="148"/>
      <c r="ALF38" s="148"/>
      <c r="ALG38" s="148"/>
      <c r="ALH38" s="148"/>
      <c r="ALI38" s="148"/>
      <c r="ALJ38" s="148"/>
      <c r="ALK38" s="148"/>
      <c r="ALL38" s="148"/>
      <c r="ALM38" s="148"/>
      <c r="ALN38" s="148"/>
      <c r="ALO38" s="148"/>
      <c r="ALP38" s="148"/>
      <c r="ALQ38" s="148"/>
      <c r="ALR38" s="148"/>
      <c r="ALS38" s="148"/>
      <c r="ALT38" s="148"/>
      <c r="ALU38" s="148"/>
      <c r="ALV38" s="148"/>
      <c r="ALW38" s="148"/>
      <c r="ALX38" s="148"/>
      <c r="ALY38" s="148"/>
      <c r="ALZ38" s="148"/>
      <c r="AMA38" s="148"/>
      <c r="AMB38" s="148"/>
      <c r="AMC38" s="148"/>
      <c r="AMD38" s="148"/>
      <c r="AME38" s="148"/>
      <c r="AMF38" s="148"/>
      <c r="AMG38" s="148"/>
      <c r="AMH38" s="148"/>
      <c r="AMI38" s="148"/>
      <c r="AMJ38" s="148"/>
      <c r="AMK38" s="148"/>
    </row>
    <row r="39" spans="1:1025" s="142" customFormat="1">
      <c r="A39" s="148" t="str">
        <f t="shared" si="0"/>
        <v>LOAN.UH_RECOMMEND</v>
      </c>
      <c r="B39" s="154">
        <f t="shared" si="3"/>
        <v>110035</v>
      </c>
      <c r="C39" s="154">
        <v>0</v>
      </c>
      <c r="D39" s="154">
        <v>1</v>
      </c>
      <c r="E39" s="155">
        <f t="shared" si="4"/>
        <v>100000</v>
      </c>
      <c r="F39" s="155">
        <v>10000</v>
      </c>
      <c r="G39" s="155" t="s">
        <v>34</v>
      </c>
      <c r="H39" s="155">
        <v>100000</v>
      </c>
      <c r="I39" s="157" t="s">
        <v>505</v>
      </c>
      <c r="J39" s="155">
        <f>VLOOKUP(I39,T_FSM_TYPE!$A:$B,2,0)</f>
        <v>110000</v>
      </c>
      <c r="K39" s="142" t="s">
        <v>648</v>
      </c>
      <c r="L39" s="160"/>
      <c r="M39" s="133" t="str">
        <f t="shared" si="2"/>
        <v>INSERT INTO T_FSM_ACTION VALUES(110035, 0, 1, 100000, 10000, GETDATE(), 100000, 110000, 'UH_RECOMMEND', '' )</v>
      </c>
      <c r="N39" s="148"/>
      <c r="O39" s="148"/>
      <c r="P39" s="148"/>
      <c r="Q39" s="148"/>
      <c r="R39" s="148"/>
      <c r="S39" s="148"/>
      <c r="T39" s="148"/>
      <c r="U39" s="148"/>
      <c r="V39" s="148"/>
      <c r="W39" s="148"/>
      <c r="X39" s="148"/>
      <c r="Y39" s="148"/>
      <c r="Z39" s="148"/>
      <c r="AA39" s="148"/>
      <c r="AB39" s="148"/>
      <c r="AC39" s="148"/>
      <c r="AD39" s="148"/>
      <c r="AE39" s="148"/>
      <c r="AF39" s="148"/>
      <c r="AG39" s="148"/>
      <c r="AH39" s="148"/>
      <c r="AI39" s="148"/>
      <c r="AJ39" s="148"/>
      <c r="AK39" s="148"/>
      <c r="AL39" s="148"/>
      <c r="AM39" s="148"/>
      <c r="AN39" s="148"/>
      <c r="AO39" s="148"/>
      <c r="AP39" s="148"/>
      <c r="AQ39" s="148"/>
      <c r="AR39" s="148"/>
      <c r="AS39" s="148"/>
      <c r="AT39" s="148"/>
      <c r="AU39" s="148"/>
      <c r="AV39" s="148"/>
      <c r="AW39" s="148"/>
      <c r="AX39" s="148"/>
      <c r="AY39" s="148"/>
      <c r="AZ39" s="148"/>
      <c r="BA39" s="148"/>
      <c r="BB39" s="148"/>
      <c r="BC39" s="148"/>
      <c r="BD39" s="148"/>
      <c r="BE39" s="148"/>
      <c r="BF39" s="148"/>
      <c r="BG39" s="148"/>
      <c r="BH39" s="148"/>
      <c r="BI39" s="148"/>
      <c r="BJ39" s="148"/>
      <c r="BK39" s="148"/>
      <c r="BL39" s="148"/>
      <c r="BM39" s="148"/>
      <c r="BN39" s="148"/>
      <c r="BO39" s="148"/>
      <c r="BP39" s="148"/>
      <c r="BQ39" s="148"/>
      <c r="BR39" s="148"/>
      <c r="BS39" s="148"/>
      <c r="BT39" s="148"/>
      <c r="BU39" s="148"/>
      <c r="BV39" s="148"/>
      <c r="BW39" s="148"/>
      <c r="BX39" s="148"/>
      <c r="BY39" s="148"/>
      <c r="BZ39" s="148"/>
      <c r="CA39" s="148"/>
      <c r="CB39" s="148"/>
      <c r="CC39" s="148"/>
      <c r="CD39" s="148"/>
      <c r="CE39" s="148"/>
      <c r="CF39" s="148"/>
      <c r="CG39" s="148"/>
      <c r="CH39" s="148"/>
      <c r="CI39" s="148"/>
      <c r="CJ39" s="148"/>
      <c r="CK39" s="148"/>
      <c r="CL39" s="148"/>
      <c r="CM39" s="148"/>
      <c r="CN39" s="148"/>
      <c r="CO39" s="148"/>
      <c r="CP39" s="148"/>
      <c r="CQ39" s="148"/>
      <c r="CR39" s="148"/>
      <c r="CS39" s="148"/>
      <c r="CT39" s="148"/>
      <c r="CU39" s="148"/>
      <c r="CV39" s="148"/>
      <c r="CW39" s="148"/>
      <c r="CX39" s="148"/>
      <c r="CY39" s="148"/>
      <c r="CZ39" s="148"/>
      <c r="DA39" s="148"/>
      <c r="DB39" s="148"/>
      <c r="DC39" s="148"/>
      <c r="DD39" s="148"/>
      <c r="DE39" s="148"/>
      <c r="DF39" s="148"/>
      <c r="DG39" s="148"/>
      <c r="DH39" s="148"/>
      <c r="DI39" s="148"/>
      <c r="DJ39" s="148"/>
      <c r="DK39" s="148"/>
      <c r="DL39" s="148"/>
      <c r="DM39" s="148"/>
      <c r="DN39" s="148"/>
      <c r="DO39" s="148"/>
      <c r="DP39" s="148"/>
      <c r="DQ39" s="148"/>
      <c r="DR39" s="148"/>
      <c r="DS39" s="148"/>
      <c r="DT39" s="148"/>
      <c r="DU39" s="148"/>
      <c r="DV39" s="148"/>
      <c r="DW39" s="148"/>
      <c r="DX39" s="148"/>
      <c r="DY39" s="148"/>
      <c r="DZ39" s="148"/>
      <c r="EA39" s="148"/>
      <c r="EB39" s="148"/>
      <c r="EC39" s="148"/>
      <c r="ED39" s="148"/>
      <c r="EE39" s="148"/>
      <c r="EF39" s="148"/>
      <c r="EG39" s="148"/>
      <c r="EH39" s="148"/>
      <c r="EI39" s="148"/>
      <c r="EJ39" s="148"/>
      <c r="EK39" s="148"/>
      <c r="EL39" s="148"/>
      <c r="EM39" s="148"/>
      <c r="EN39" s="148"/>
      <c r="EO39" s="148"/>
      <c r="EP39" s="148"/>
      <c r="EQ39" s="148"/>
      <c r="ER39" s="148"/>
      <c r="ES39" s="148"/>
      <c r="ET39" s="148"/>
      <c r="EU39" s="148"/>
      <c r="EV39" s="148"/>
      <c r="EW39" s="148"/>
      <c r="EX39" s="148"/>
      <c r="EY39" s="148"/>
      <c r="EZ39" s="148"/>
      <c r="FA39" s="148"/>
      <c r="FB39" s="148"/>
      <c r="FC39" s="148"/>
      <c r="FD39" s="148"/>
      <c r="FE39" s="148"/>
      <c r="FF39" s="148"/>
      <c r="FG39" s="148"/>
      <c r="FH39" s="148"/>
      <c r="FI39" s="148"/>
      <c r="FJ39" s="148"/>
      <c r="FK39" s="148"/>
      <c r="FL39" s="148"/>
      <c r="FM39" s="148"/>
      <c r="FN39" s="148"/>
      <c r="FO39" s="148"/>
      <c r="FP39" s="148"/>
      <c r="FQ39" s="148"/>
      <c r="FR39" s="148"/>
      <c r="FS39" s="148"/>
      <c r="FT39" s="148"/>
      <c r="FU39" s="148"/>
      <c r="FV39" s="148"/>
      <c r="FW39" s="148"/>
      <c r="FX39" s="148"/>
      <c r="FY39" s="148"/>
      <c r="FZ39" s="148"/>
      <c r="GA39" s="148"/>
      <c r="GB39" s="148"/>
      <c r="GC39" s="148"/>
      <c r="GD39" s="148"/>
      <c r="GE39" s="148"/>
      <c r="GF39" s="148"/>
      <c r="GG39" s="148"/>
      <c r="GH39" s="148"/>
      <c r="GI39" s="148"/>
      <c r="GJ39" s="148"/>
      <c r="GK39" s="148"/>
      <c r="GL39" s="148"/>
      <c r="GM39" s="148"/>
      <c r="GN39" s="148"/>
      <c r="GO39" s="148"/>
      <c r="GP39" s="148"/>
      <c r="GQ39" s="148"/>
      <c r="GR39" s="148"/>
      <c r="GS39" s="148"/>
      <c r="GT39" s="148"/>
      <c r="GU39" s="148"/>
      <c r="GV39" s="148"/>
      <c r="GW39" s="148"/>
      <c r="GX39" s="148"/>
      <c r="GY39" s="148"/>
      <c r="GZ39" s="148"/>
      <c r="HA39" s="148"/>
      <c r="HB39" s="148"/>
      <c r="HC39" s="148"/>
      <c r="HD39" s="148"/>
      <c r="HE39" s="148"/>
      <c r="HF39" s="148"/>
      <c r="HG39" s="148"/>
      <c r="HH39" s="148"/>
      <c r="HI39" s="148"/>
      <c r="HJ39" s="148"/>
      <c r="HK39" s="148"/>
      <c r="HL39" s="148"/>
      <c r="HM39" s="148"/>
      <c r="HN39" s="148"/>
      <c r="HO39" s="148"/>
      <c r="HP39" s="148"/>
      <c r="HQ39" s="148"/>
      <c r="HR39" s="148"/>
      <c r="HS39" s="148"/>
      <c r="HT39" s="148"/>
      <c r="HU39" s="148"/>
      <c r="HV39" s="148"/>
      <c r="HW39" s="148"/>
      <c r="HX39" s="148"/>
      <c r="HY39" s="148"/>
      <c r="HZ39" s="148"/>
      <c r="IA39" s="148"/>
      <c r="IB39" s="148"/>
      <c r="IC39" s="148"/>
      <c r="ID39" s="148"/>
      <c r="IE39" s="148"/>
      <c r="IF39" s="148"/>
      <c r="IG39" s="148"/>
      <c r="IH39" s="148"/>
      <c r="II39" s="148"/>
      <c r="IJ39" s="148"/>
      <c r="IK39" s="148"/>
      <c r="IL39" s="148"/>
      <c r="IM39" s="148"/>
      <c r="IN39" s="148"/>
      <c r="IO39" s="148"/>
      <c r="IP39" s="148"/>
      <c r="IQ39" s="148"/>
      <c r="IR39" s="148"/>
      <c r="IS39" s="148"/>
      <c r="IT39" s="148"/>
      <c r="IU39" s="148"/>
      <c r="IV39" s="148"/>
      <c r="IW39" s="148"/>
      <c r="IX39" s="148"/>
      <c r="IY39" s="148"/>
      <c r="IZ39" s="148"/>
      <c r="JA39" s="148"/>
      <c r="JB39" s="148"/>
      <c r="JC39" s="148"/>
      <c r="JD39" s="148"/>
      <c r="JE39" s="148"/>
      <c r="JF39" s="148"/>
      <c r="JG39" s="148"/>
      <c r="JH39" s="148"/>
      <c r="JI39" s="148"/>
      <c r="JJ39" s="148"/>
      <c r="JK39" s="148"/>
      <c r="JL39" s="148"/>
      <c r="JM39" s="148"/>
      <c r="JN39" s="148"/>
      <c r="JO39" s="148"/>
      <c r="JP39" s="148"/>
      <c r="JQ39" s="148"/>
      <c r="JR39" s="148"/>
      <c r="JS39" s="148"/>
      <c r="JT39" s="148"/>
      <c r="JU39" s="148"/>
      <c r="JV39" s="148"/>
      <c r="JW39" s="148"/>
      <c r="JX39" s="148"/>
      <c r="JY39" s="148"/>
      <c r="JZ39" s="148"/>
      <c r="KA39" s="148"/>
      <c r="KB39" s="148"/>
      <c r="KC39" s="148"/>
      <c r="KD39" s="148"/>
      <c r="KE39" s="148"/>
      <c r="KF39" s="148"/>
      <c r="KG39" s="148"/>
      <c r="KH39" s="148"/>
      <c r="KI39" s="148"/>
      <c r="KJ39" s="148"/>
      <c r="KK39" s="148"/>
      <c r="KL39" s="148"/>
      <c r="KM39" s="148"/>
      <c r="KN39" s="148"/>
      <c r="KO39" s="148"/>
      <c r="KP39" s="148"/>
      <c r="KQ39" s="148"/>
      <c r="KR39" s="148"/>
      <c r="KS39" s="148"/>
      <c r="KT39" s="148"/>
      <c r="KU39" s="148"/>
      <c r="KV39" s="148"/>
      <c r="KW39" s="148"/>
      <c r="KX39" s="148"/>
      <c r="KY39" s="148"/>
      <c r="KZ39" s="148"/>
      <c r="LA39" s="148"/>
      <c r="LB39" s="148"/>
      <c r="LC39" s="148"/>
      <c r="LD39" s="148"/>
      <c r="LE39" s="148"/>
      <c r="LF39" s="148"/>
      <c r="LG39" s="148"/>
      <c r="LH39" s="148"/>
      <c r="LI39" s="148"/>
      <c r="LJ39" s="148"/>
      <c r="LK39" s="148"/>
      <c r="LL39" s="148"/>
      <c r="LM39" s="148"/>
      <c r="LN39" s="148"/>
      <c r="LO39" s="148"/>
      <c r="LP39" s="148"/>
      <c r="LQ39" s="148"/>
      <c r="LR39" s="148"/>
      <c r="LS39" s="148"/>
      <c r="LT39" s="148"/>
      <c r="LU39" s="148"/>
      <c r="LV39" s="148"/>
      <c r="LW39" s="148"/>
      <c r="LX39" s="148"/>
      <c r="LY39" s="148"/>
      <c r="LZ39" s="148"/>
      <c r="MA39" s="148"/>
      <c r="MB39" s="148"/>
      <c r="MC39" s="148"/>
      <c r="MD39" s="148"/>
      <c r="ME39" s="148"/>
      <c r="MF39" s="148"/>
      <c r="MG39" s="148"/>
      <c r="MH39" s="148"/>
      <c r="MI39" s="148"/>
      <c r="MJ39" s="148"/>
      <c r="MK39" s="148"/>
      <c r="ML39" s="148"/>
      <c r="MM39" s="148"/>
      <c r="MN39" s="148"/>
      <c r="MO39" s="148"/>
      <c r="MP39" s="148"/>
      <c r="MQ39" s="148"/>
      <c r="MR39" s="148"/>
      <c r="MS39" s="148"/>
      <c r="MT39" s="148"/>
      <c r="MU39" s="148"/>
      <c r="MV39" s="148"/>
      <c r="MW39" s="148"/>
      <c r="MX39" s="148"/>
      <c r="MY39" s="148"/>
      <c r="MZ39" s="148"/>
      <c r="NA39" s="148"/>
      <c r="NB39" s="148"/>
      <c r="NC39" s="148"/>
      <c r="ND39" s="148"/>
      <c r="NE39" s="148"/>
      <c r="NF39" s="148"/>
      <c r="NG39" s="148"/>
      <c r="NH39" s="148"/>
      <c r="NI39" s="148"/>
      <c r="NJ39" s="148"/>
      <c r="NK39" s="148"/>
      <c r="NL39" s="148"/>
      <c r="NM39" s="148"/>
      <c r="NN39" s="148"/>
      <c r="NO39" s="148"/>
      <c r="NP39" s="148"/>
      <c r="NQ39" s="148"/>
      <c r="NR39" s="148"/>
      <c r="NS39" s="148"/>
      <c r="NT39" s="148"/>
      <c r="NU39" s="148"/>
      <c r="NV39" s="148"/>
      <c r="NW39" s="148"/>
      <c r="NX39" s="148"/>
      <c r="NY39" s="148"/>
      <c r="NZ39" s="148"/>
      <c r="OA39" s="148"/>
      <c r="OB39" s="148"/>
      <c r="OC39" s="148"/>
      <c r="OD39" s="148"/>
      <c r="OE39" s="148"/>
      <c r="OF39" s="148"/>
      <c r="OG39" s="148"/>
      <c r="OH39" s="148"/>
      <c r="OI39" s="148"/>
      <c r="OJ39" s="148"/>
      <c r="OK39" s="148"/>
      <c r="OL39" s="148"/>
      <c r="OM39" s="148"/>
      <c r="ON39" s="148"/>
      <c r="OO39" s="148"/>
      <c r="OP39" s="148"/>
      <c r="OQ39" s="148"/>
      <c r="OR39" s="148"/>
      <c r="OS39" s="148"/>
      <c r="OT39" s="148"/>
      <c r="OU39" s="148"/>
      <c r="OV39" s="148"/>
      <c r="OW39" s="148"/>
      <c r="OX39" s="148"/>
      <c r="OY39" s="148"/>
      <c r="OZ39" s="148"/>
      <c r="PA39" s="148"/>
      <c r="PB39" s="148"/>
      <c r="PC39" s="148"/>
      <c r="PD39" s="148"/>
      <c r="PE39" s="148"/>
      <c r="PF39" s="148"/>
      <c r="PG39" s="148"/>
      <c r="PH39" s="148"/>
      <c r="PI39" s="148"/>
      <c r="PJ39" s="148"/>
      <c r="PK39" s="148"/>
      <c r="PL39" s="148"/>
      <c r="PM39" s="148"/>
      <c r="PN39" s="148"/>
      <c r="PO39" s="148"/>
      <c r="PP39" s="148"/>
      <c r="PQ39" s="148"/>
      <c r="PR39" s="148"/>
      <c r="PS39" s="148"/>
      <c r="PT39" s="148"/>
      <c r="PU39" s="148"/>
      <c r="PV39" s="148"/>
      <c r="PW39" s="148"/>
      <c r="PX39" s="148"/>
      <c r="PY39" s="148"/>
      <c r="PZ39" s="148"/>
      <c r="QA39" s="148"/>
      <c r="QB39" s="148"/>
      <c r="QC39" s="148"/>
      <c r="QD39" s="148"/>
      <c r="QE39" s="148"/>
      <c r="QF39" s="148"/>
      <c r="QG39" s="148"/>
      <c r="QH39" s="148"/>
      <c r="QI39" s="148"/>
      <c r="QJ39" s="148"/>
      <c r="QK39" s="148"/>
      <c r="QL39" s="148"/>
      <c r="QM39" s="148"/>
      <c r="QN39" s="148"/>
      <c r="QO39" s="148"/>
      <c r="QP39" s="148"/>
      <c r="QQ39" s="148"/>
      <c r="QR39" s="148"/>
      <c r="QS39" s="148"/>
      <c r="QT39" s="148"/>
      <c r="QU39" s="148"/>
      <c r="QV39" s="148"/>
      <c r="QW39" s="148"/>
      <c r="QX39" s="148"/>
      <c r="QY39" s="148"/>
      <c r="QZ39" s="148"/>
      <c r="RA39" s="148"/>
      <c r="RB39" s="148"/>
      <c r="RC39" s="148"/>
      <c r="RD39" s="148"/>
      <c r="RE39" s="148"/>
      <c r="RF39" s="148"/>
      <c r="RG39" s="148"/>
      <c r="RH39" s="148"/>
      <c r="RI39" s="148"/>
      <c r="RJ39" s="148"/>
      <c r="RK39" s="148"/>
      <c r="RL39" s="148"/>
      <c r="RM39" s="148"/>
      <c r="RN39" s="148"/>
      <c r="RO39" s="148"/>
      <c r="RP39" s="148"/>
      <c r="RQ39" s="148"/>
      <c r="RR39" s="148"/>
      <c r="RS39" s="148"/>
      <c r="RT39" s="148"/>
      <c r="RU39" s="148"/>
      <c r="RV39" s="148"/>
      <c r="RW39" s="148"/>
      <c r="RX39" s="148"/>
      <c r="RY39" s="148"/>
      <c r="RZ39" s="148"/>
      <c r="SA39" s="148"/>
      <c r="SB39" s="148"/>
      <c r="SC39" s="148"/>
      <c r="SD39" s="148"/>
      <c r="SE39" s="148"/>
      <c r="SF39" s="148"/>
      <c r="SG39" s="148"/>
      <c r="SH39" s="148"/>
      <c r="SI39" s="148"/>
      <c r="SJ39" s="148"/>
      <c r="SK39" s="148"/>
      <c r="SL39" s="148"/>
      <c r="SM39" s="148"/>
      <c r="SN39" s="148"/>
      <c r="SO39" s="148"/>
      <c r="SP39" s="148"/>
      <c r="SQ39" s="148"/>
      <c r="SR39" s="148"/>
      <c r="SS39" s="148"/>
      <c r="ST39" s="148"/>
      <c r="SU39" s="148"/>
      <c r="SV39" s="148"/>
      <c r="SW39" s="148"/>
      <c r="SX39" s="148"/>
      <c r="SY39" s="148"/>
      <c r="SZ39" s="148"/>
      <c r="TA39" s="148"/>
      <c r="TB39" s="148"/>
      <c r="TC39" s="148"/>
      <c r="TD39" s="148"/>
      <c r="TE39" s="148"/>
      <c r="TF39" s="148"/>
      <c r="TG39" s="148"/>
      <c r="TH39" s="148"/>
      <c r="TI39" s="148"/>
      <c r="TJ39" s="148"/>
      <c r="TK39" s="148"/>
      <c r="TL39" s="148"/>
      <c r="TM39" s="148"/>
      <c r="TN39" s="148"/>
      <c r="TO39" s="148"/>
      <c r="TP39" s="148"/>
      <c r="TQ39" s="148"/>
      <c r="TR39" s="148"/>
      <c r="TS39" s="148"/>
      <c r="TT39" s="148"/>
      <c r="TU39" s="148"/>
      <c r="TV39" s="148"/>
      <c r="TW39" s="148"/>
      <c r="TX39" s="148"/>
      <c r="TY39" s="148"/>
      <c r="TZ39" s="148"/>
      <c r="UA39" s="148"/>
      <c r="UB39" s="148"/>
      <c r="UC39" s="148"/>
      <c r="UD39" s="148"/>
      <c r="UE39" s="148"/>
      <c r="UF39" s="148"/>
      <c r="UG39" s="148"/>
      <c r="UH39" s="148"/>
      <c r="UI39" s="148"/>
      <c r="UJ39" s="148"/>
      <c r="UK39" s="148"/>
      <c r="UL39" s="148"/>
      <c r="UM39" s="148"/>
      <c r="UN39" s="148"/>
      <c r="UO39" s="148"/>
      <c r="UP39" s="148"/>
      <c r="UQ39" s="148"/>
      <c r="UR39" s="148"/>
      <c r="US39" s="148"/>
      <c r="UT39" s="148"/>
      <c r="UU39" s="148"/>
      <c r="UV39" s="148"/>
      <c r="UW39" s="148"/>
      <c r="UX39" s="148"/>
      <c r="UY39" s="148"/>
      <c r="UZ39" s="148"/>
      <c r="VA39" s="148"/>
      <c r="VB39" s="148"/>
      <c r="VC39" s="148"/>
      <c r="VD39" s="148"/>
      <c r="VE39" s="148"/>
      <c r="VF39" s="148"/>
      <c r="VG39" s="148"/>
      <c r="VH39" s="148"/>
      <c r="VI39" s="148"/>
      <c r="VJ39" s="148"/>
      <c r="VK39" s="148"/>
      <c r="VL39" s="148"/>
      <c r="VM39" s="148"/>
      <c r="VN39" s="148"/>
      <c r="VO39" s="148"/>
      <c r="VP39" s="148"/>
      <c r="VQ39" s="148"/>
      <c r="VR39" s="148"/>
      <c r="VS39" s="148"/>
      <c r="VT39" s="148"/>
      <c r="VU39" s="148"/>
      <c r="VV39" s="148"/>
      <c r="VW39" s="148"/>
      <c r="VX39" s="148"/>
      <c r="VY39" s="148"/>
      <c r="VZ39" s="148"/>
      <c r="WA39" s="148"/>
      <c r="WB39" s="148"/>
      <c r="WC39" s="148"/>
      <c r="WD39" s="148"/>
      <c r="WE39" s="148"/>
      <c r="WF39" s="148"/>
      <c r="WG39" s="148"/>
      <c r="WH39" s="148"/>
      <c r="WI39" s="148"/>
      <c r="WJ39" s="148"/>
      <c r="WK39" s="148"/>
      <c r="WL39" s="148"/>
      <c r="WM39" s="148"/>
      <c r="WN39" s="148"/>
      <c r="WO39" s="148"/>
      <c r="WP39" s="148"/>
      <c r="WQ39" s="148"/>
      <c r="WR39" s="148"/>
      <c r="WS39" s="148"/>
      <c r="WT39" s="148"/>
      <c r="WU39" s="148"/>
      <c r="WV39" s="148"/>
      <c r="WW39" s="148"/>
      <c r="WX39" s="148"/>
      <c r="WY39" s="148"/>
      <c r="WZ39" s="148"/>
      <c r="XA39" s="148"/>
      <c r="XB39" s="148"/>
      <c r="XC39" s="148"/>
      <c r="XD39" s="148"/>
      <c r="XE39" s="148"/>
      <c r="XF39" s="148"/>
      <c r="XG39" s="148"/>
      <c r="XH39" s="148"/>
      <c r="XI39" s="148"/>
      <c r="XJ39" s="148"/>
      <c r="XK39" s="148"/>
      <c r="XL39" s="148"/>
      <c r="XM39" s="148"/>
      <c r="XN39" s="148"/>
      <c r="XO39" s="148"/>
      <c r="XP39" s="148"/>
      <c r="XQ39" s="148"/>
      <c r="XR39" s="148"/>
      <c r="XS39" s="148"/>
      <c r="XT39" s="148"/>
      <c r="XU39" s="148"/>
      <c r="XV39" s="148"/>
      <c r="XW39" s="148"/>
      <c r="XX39" s="148"/>
      <c r="XY39" s="148"/>
      <c r="XZ39" s="148"/>
      <c r="YA39" s="148"/>
      <c r="YB39" s="148"/>
      <c r="YC39" s="148"/>
      <c r="YD39" s="148"/>
      <c r="YE39" s="148"/>
      <c r="YF39" s="148"/>
      <c r="YG39" s="148"/>
      <c r="YH39" s="148"/>
      <c r="YI39" s="148"/>
      <c r="YJ39" s="148"/>
      <c r="YK39" s="148"/>
      <c r="YL39" s="148"/>
      <c r="YM39" s="148"/>
      <c r="YN39" s="148"/>
      <c r="YO39" s="148"/>
      <c r="YP39" s="148"/>
      <c r="YQ39" s="148"/>
      <c r="YR39" s="148"/>
      <c r="YS39" s="148"/>
      <c r="YT39" s="148"/>
      <c r="YU39" s="148"/>
      <c r="YV39" s="148"/>
      <c r="YW39" s="148"/>
      <c r="YX39" s="148"/>
      <c r="YY39" s="148"/>
      <c r="YZ39" s="148"/>
      <c r="ZA39" s="148"/>
      <c r="ZB39" s="148"/>
      <c r="ZC39" s="148"/>
      <c r="ZD39" s="148"/>
      <c r="ZE39" s="148"/>
      <c r="ZF39" s="148"/>
      <c r="ZG39" s="148"/>
      <c r="ZH39" s="148"/>
      <c r="ZI39" s="148"/>
      <c r="ZJ39" s="148"/>
      <c r="ZK39" s="148"/>
      <c r="ZL39" s="148"/>
      <c r="ZM39" s="148"/>
      <c r="ZN39" s="148"/>
      <c r="ZO39" s="148"/>
      <c r="ZP39" s="148"/>
      <c r="ZQ39" s="148"/>
      <c r="ZR39" s="148"/>
      <c r="ZS39" s="148"/>
      <c r="ZT39" s="148"/>
      <c r="ZU39" s="148"/>
      <c r="ZV39" s="148"/>
      <c r="ZW39" s="148"/>
      <c r="ZX39" s="148"/>
      <c r="ZY39" s="148"/>
      <c r="ZZ39" s="148"/>
      <c r="AAA39" s="148"/>
      <c r="AAB39" s="148"/>
      <c r="AAC39" s="148"/>
      <c r="AAD39" s="148"/>
      <c r="AAE39" s="148"/>
      <c r="AAF39" s="148"/>
      <c r="AAG39" s="148"/>
      <c r="AAH39" s="148"/>
      <c r="AAI39" s="148"/>
      <c r="AAJ39" s="148"/>
      <c r="AAK39" s="148"/>
      <c r="AAL39" s="148"/>
      <c r="AAM39" s="148"/>
      <c r="AAN39" s="148"/>
      <c r="AAO39" s="148"/>
      <c r="AAP39" s="148"/>
      <c r="AAQ39" s="148"/>
      <c r="AAR39" s="148"/>
      <c r="AAS39" s="148"/>
      <c r="AAT39" s="148"/>
      <c r="AAU39" s="148"/>
      <c r="AAV39" s="148"/>
      <c r="AAW39" s="148"/>
      <c r="AAX39" s="148"/>
      <c r="AAY39" s="148"/>
      <c r="AAZ39" s="148"/>
      <c r="ABA39" s="148"/>
      <c r="ABB39" s="148"/>
      <c r="ABC39" s="148"/>
      <c r="ABD39" s="148"/>
      <c r="ABE39" s="148"/>
      <c r="ABF39" s="148"/>
      <c r="ABG39" s="148"/>
      <c r="ABH39" s="148"/>
      <c r="ABI39" s="148"/>
      <c r="ABJ39" s="148"/>
      <c r="ABK39" s="148"/>
      <c r="ABL39" s="148"/>
      <c r="ABM39" s="148"/>
      <c r="ABN39" s="148"/>
      <c r="ABO39" s="148"/>
      <c r="ABP39" s="148"/>
      <c r="ABQ39" s="148"/>
      <c r="ABR39" s="148"/>
      <c r="ABS39" s="148"/>
      <c r="ABT39" s="148"/>
      <c r="ABU39" s="148"/>
      <c r="ABV39" s="148"/>
      <c r="ABW39" s="148"/>
      <c r="ABX39" s="148"/>
      <c r="ABY39" s="148"/>
      <c r="ABZ39" s="148"/>
      <c r="ACA39" s="148"/>
      <c r="ACB39" s="148"/>
      <c r="ACC39" s="148"/>
      <c r="ACD39" s="148"/>
      <c r="ACE39" s="148"/>
      <c r="ACF39" s="148"/>
      <c r="ACG39" s="148"/>
      <c r="ACH39" s="148"/>
      <c r="ACI39" s="148"/>
      <c r="ACJ39" s="148"/>
      <c r="ACK39" s="148"/>
      <c r="ACL39" s="148"/>
      <c r="ACM39" s="148"/>
      <c r="ACN39" s="148"/>
      <c r="ACO39" s="148"/>
      <c r="ACP39" s="148"/>
      <c r="ACQ39" s="148"/>
      <c r="ACR39" s="148"/>
      <c r="ACS39" s="148"/>
      <c r="ACT39" s="148"/>
      <c r="ACU39" s="148"/>
      <c r="ACV39" s="148"/>
      <c r="ACW39" s="148"/>
      <c r="ACX39" s="148"/>
      <c r="ACY39" s="148"/>
      <c r="ACZ39" s="148"/>
      <c r="ADA39" s="148"/>
      <c r="ADB39" s="148"/>
      <c r="ADC39" s="148"/>
      <c r="ADD39" s="148"/>
      <c r="ADE39" s="148"/>
      <c r="ADF39" s="148"/>
      <c r="ADG39" s="148"/>
      <c r="ADH39" s="148"/>
      <c r="ADI39" s="148"/>
      <c r="ADJ39" s="148"/>
      <c r="ADK39" s="148"/>
      <c r="ADL39" s="148"/>
      <c r="ADM39" s="148"/>
      <c r="ADN39" s="148"/>
      <c r="ADO39" s="148"/>
      <c r="ADP39" s="148"/>
      <c r="ADQ39" s="148"/>
      <c r="ADR39" s="148"/>
      <c r="ADS39" s="148"/>
      <c r="ADT39" s="148"/>
      <c r="ADU39" s="148"/>
      <c r="ADV39" s="148"/>
      <c r="ADW39" s="148"/>
      <c r="ADX39" s="148"/>
      <c r="ADY39" s="148"/>
      <c r="ADZ39" s="148"/>
      <c r="AEA39" s="148"/>
      <c r="AEB39" s="148"/>
      <c r="AEC39" s="148"/>
      <c r="AED39" s="148"/>
      <c r="AEE39" s="148"/>
      <c r="AEF39" s="148"/>
      <c r="AEG39" s="148"/>
      <c r="AEH39" s="148"/>
      <c r="AEI39" s="148"/>
      <c r="AEJ39" s="148"/>
      <c r="AEK39" s="148"/>
      <c r="AEL39" s="148"/>
      <c r="AEM39" s="148"/>
      <c r="AEN39" s="148"/>
      <c r="AEO39" s="148"/>
      <c r="AEP39" s="148"/>
      <c r="AEQ39" s="148"/>
      <c r="AER39" s="148"/>
      <c r="AES39" s="148"/>
      <c r="AET39" s="148"/>
      <c r="AEU39" s="148"/>
      <c r="AEV39" s="148"/>
      <c r="AEW39" s="148"/>
      <c r="AEX39" s="148"/>
      <c r="AEY39" s="148"/>
      <c r="AEZ39" s="148"/>
      <c r="AFA39" s="148"/>
      <c r="AFB39" s="148"/>
      <c r="AFC39" s="148"/>
      <c r="AFD39" s="148"/>
      <c r="AFE39" s="148"/>
      <c r="AFF39" s="148"/>
      <c r="AFG39" s="148"/>
      <c r="AFH39" s="148"/>
      <c r="AFI39" s="148"/>
      <c r="AFJ39" s="148"/>
      <c r="AFK39" s="148"/>
      <c r="AFL39" s="148"/>
      <c r="AFM39" s="148"/>
      <c r="AFN39" s="148"/>
      <c r="AFO39" s="148"/>
      <c r="AFP39" s="148"/>
      <c r="AFQ39" s="148"/>
      <c r="AFR39" s="148"/>
      <c r="AFS39" s="148"/>
      <c r="AFT39" s="148"/>
      <c r="AFU39" s="148"/>
      <c r="AFV39" s="148"/>
      <c r="AFW39" s="148"/>
      <c r="AFX39" s="148"/>
      <c r="AFY39" s="148"/>
      <c r="AFZ39" s="148"/>
      <c r="AGA39" s="148"/>
      <c r="AGB39" s="148"/>
      <c r="AGC39" s="148"/>
      <c r="AGD39" s="148"/>
      <c r="AGE39" s="148"/>
      <c r="AGF39" s="148"/>
      <c r="AGG39" s="148"/>
      <c r="AGH39" s="148"/>
      <c r="AGI39" s="148"/>
      <c r="AGJ39" s="148"/>
      <c r="AGK39" s="148"/>
      <c r="AGL39" s="148"/>
      <c r="AGM39" s="148"/>
      <c r="AGN39" s="148"/>
      <c r="AGO39" s="148"/>
      <c r="AGP39" s="148"/>
      <c r="AGQ39" s="148"/>
      <c r="AGR39" s="148"/>
      <c r="AGS39" s="148"/>
      <c r="AGT39" s="148"/>
      <c r="AGU39" s="148"/>
      <c r="AGV39" s="148"/>
      <c r="AGW39" s="148"/>
      <c r="AGX39" s="148"/>
      <c r="AGY39" s="148"/>
      <c r="AGZ39" s="148"/>
      <c r="AHA39" s="148"/>
      <c r="AHB39" s="148"/>
      <c r="AHC39" s="148"/>
      <c r="AHD39" s="148"/>
      <c r="AHE39" s="148"/>
      <c r="AHF39" s="148"/>
      <c r="AHG39" s="148"/>
      <c r="AHH39" s="148"/>
      <c r="AHI39" s="148"/>
      <c r="AHJ39" s="148"/>
      <c r="AHK39" s="148"/>
      <c r="AHL39" s="148"/>
      <c r="AHM39" s="148"/>
      <c r="AHN39" s="148"/>
      <c r="AHO39" s="148"/>
      <c r="AHP39" s="148"/>
      <c r="AHQ39" s="148"/>
      <c r="AHR39" s="148"/>
      <c r="AHS39" s="148"/>
      <c r="AHT39" s="148"/>
      <c r="AHU39" s="148"/>
      <c r="AHV39" s="148"/>
      <c r="AHW39" s="148"/>
      <c r="AHX39" s="148"/>
      <c r="AHY39" s="148"/>
      <c r="AHZ39" s="148"/>
      <c r="AIA39" s="148"/>
      <c r="AIB39" s="148"/>
      <c r="AIC39" s="148"/>
      <c r="AID39" s="148"/>
      <c r="AIE39" s="148"/>
      <c r="AIF39" s="148"/>
      <c r="AIG39" s="148"/>
      <c r="AIH39" s="148"/>
      <c r="AII39" s="148"/>
      <c r="AIJ39" s="148"/>
      <c r="AIK39" s="148"/>
      <c r="AIL39" s="148"/>
      <c r="AIM39" s="148"/>
      <c r="AIN39" s="148"/>
      <c r="AIO39" s="148"/>
      <c r="AIP39" s="148"/>
      <c r="AIQ39" s="148"/>
      <c r="AIR39" s="148"/>
      <c r="AIS39" s="148"/>
      <c r="AIT39" s="148"/>
      <c r="AIU39" s="148"/>
      <c r="AIV39" s="148"/>
      <c r="AIW39" s="148"/>
      <c r="AIX39" s="148"/>
      <c r="AIY39" s="148"/>
      <c r="AIZ39" s="148"/>
      <c r="AJA39" s="148"/>
      <c r="AJB39" s="148"/>
      <c r="AJC39" s="148"/>
      <c r="AJD39" s="148"/>
      <c r="AJE39" s="148"/>
      <c r="AJF39" s="148"/>
      <c r="AJG39" s="148"/>
      <c r="AJH39" s="148"/>
      <c r="AJI39" s="148"/>
      <c r="AJJ39" s="148"/>
      <c r="AJK39" s="148"/>
      <c r="AJL39" s="148"/>
      <c r="AJM39" s="148"/>
      <c r="AJN39" s="148"/>
      <c r="AJO39" s="148"/>
      <c r="AJP39" s="148"/>
      <c r="AJQ39" s="148"/>
      <c r="AJR39" s="148"/>
      <c r="AJS39" s="148"/>
      <c r="AJT39" s="148"/>
      <c r="AJU39" s="148"/>
      <c r="AJV39" s="148"/>
      <c r="AJW39" s="148"/>
      <c r="AJX39" s="148"/>
      <c r="AJY39" s="148"/>
      <c r="AJZ39" s="148"/>
      <c r="AKA39" s="148"/>
      <c r="AKB39" s="148"/>
      <c r="AKC39" s="148"/>
      <c r="AKD39" s="148"/>
      <c r="AKE39" s="148"/>
      <c r="AKF39" s="148"/>
      <c r="AKG39" s="148"/>
      <c r="AKH39" s="148"/>
      <c r="AKI39" s="148"/>
      <c r="AKJ39" s="148"/>
      <c r="AKK39" s="148"/>
      <c r="AKL39" s="148"/>
      <c r="AKM39" s="148"/>
      <c r="AKN39" s="148"/>
      <c r="AKO39" s="148"/>
      <c r="AKP39" s="148"/>
      <c r="AKQ39" s="148"/>
      <c r="AKR39" s="148"/>
      <c r="AKS39" s="148"/>
      <c r="AKT39" s="148"/>
      <c r="AKU39" s="148"/>
      <c r="AKV39" s="148"/>
      <c r="AKW39" s="148"/>
      <c r="AKX39" s="148"/>
      <c r="AKY39" s="148"/>
      <c r="AKZ39" s="148"/>
      <c r="ALA39" s="148"/>
      <c r="ALB39" s="148"/>
      <c r="ALC39" s="148"/>
      <c r="ALD39" s="148"/>
      <c r="ALE39" s="148"/>
      <c r="ALF39" s="148"/>
      <c r="ALG39" s="148"/>
      <c r="ALH39" s="148"/>
      <c r="ALI39" s="148"/>
      <c r="ALJ39" s="148"/>
      <c r="ALK39" s="148"/>
      <c r="ALL39" s="148"/>
      <c r="ALM39" s="148"/>
      <c r="ALN39" s="148"/>
      <c r="ALO39" s="148"/>
      <c r="ALP39" s="148"/>
      <c r="ALQ39" s="148"/>
      <c r="ALR39" s="148"/>
      <c r="ALS39" s="148"/>
      <c r="ALT39" s="148"/>
      <c r="ALU39" s="148"/>
      <c r="ALV39" s="148"/>
      <c r="ALW39" s="148"/>
      <c r="ALX39" s="148"/>
      <c r="ALY39" s="148"/>
      <c r="ALZ39" s="148"/>
      <c r="AMA39" s="148"/>
      <c r="AMB39" s="148"/>
      <c r="AMC39" s="148"/>
      <c r="AMD39" s="148"/>
      <c r="AME39" s="148"/>
      <c r="AMF39" s="148"/>
      <c r="AMG39" s="148"/>
      <c r="AMH39" s="148"/>
      <c r="AMI39" s="148"/>
      <c r="AMJ39" s="148"/>
      <c r="AMK39" s="148"/>
    </row>
    <row r="40" spans="1:1025" s="142" customFormat="1">
      <c r="A40" s="148" t="str">
        <f t="shared" si="0"/>
        <v>LOAN.UH_RETURN</v>
      </c>
      <c r="B40" s="154">
        <f t="shared" si="3"/>
        <v>110036</v>
      </c>
      <c r="C40" s="154">
        <v>0</v>
      </c>
      <c r="D40" s="154">
        <v>1</v>
      </c>
      <c r="E40" s="155">
        <f t="shared" si="4"/>
        <v>100000</v>
      </c>
      <c r="F40" s="155">
        <v>10000</v>
      </c>
      <c r="G40" s="155" t="s">
        <v>34</v>
      </c>
      <c r="H40" s="155">
        <v>100000</v>
      </c>
      <c r="I40" s="157" t="s">
        <v>505</v>
      </c>
      <c r="J40" s="155">
        <f>VLOOKUP(I40,T_FSM_TYPE!$A:$B,2,0)</f>
        <v>110000</v>
      </c>
      <c r="K40" s="142" t="s">
        <v>649</v>
      </c>
      <c r="L40" s="160"/>
      <c r="M40" s="133" t="str">
        <f t="shared" si="2"/>
        <v>INSERT INTO T_FSM_ACTION VALUES(110036, 0, 1, 100000, 10000, GETDATE(), 100000, 110000, 'UH_RETURN', '' )</v>
      </c>
      <c r="N40" s="148"/>
      <c r="O40" s="148"/>
      <c r="P40" s="148"/>
      <c r="Q40" s="148"/>
      <c r="R40" s="148"/>
      <c r="S40" s="148"/>
      <c r="T40" s="148"/>
      <c r="U40" s="148"/>
      <c r="V40" s="148"/>
      <c r="W40" s="148"/>
      <c r="X40" s="148"/>
      <c r="Y40" s="148"/>
      <c r="Z40" s="148"/>
      <c r="AA40" s="148"/>
      <c r="AB40" s="148"/>
      <c r="AC40" s="148"/>
      <c r="AD40" s="148"/>
      <c r="AE40" s="148"/>
      <c r="AF40" s="148"/>
      <c r="AG40" s="148"/>
      <c r="AH40" s="148"/>
      <c r="AI40" s="148"/>
      <c r="AJ40" s="148"/>
      <c r="AK40" s="148"/>
      <c r="AL40" s="148"/>
      <c r="AM40" s="148"/>
      <c r="AN40" s="148"/>
      <c r="AO40" s="148"/>
      <c r="AP40" s="148"/>
      <c r="AQ40" s="148"/>
      <c r="AR40" s="148"/>
      <c r="AS40" s="148"/>
      <c r="AT40" s="148"/>
      <c r="AU40" s="148"/>
      <c r="AV40" s="148"/>
      <c r="AW40" s="148"/>
      <c r="AX40" s="148"/>
      <c r="AY40" s="148"/>
      <c r="AZ40" s="148"/>
      <c r="BA40" s="148"/>
      <c r="BB40" s="148"/>
      <c r="BC40" s="148"/>
      <c r="BD40" s="148"/>
      <c r="BE40" s="148"/>
      <c r="BF40" s="148"/>
      <c r="BG40" s="148"/>
      <c r="BH40" s="148"/>
      <c r="BI40" s="148"/>
      <c r="BJ40" s="148"/>
      <c r="BK40" s="148"/>
      <c r="BL40" s="148"/>
      <c r="BM40" s="148"/>
      <c r="BN40" s="148"/>
      <c r="BO40" s="148"/>
      <c r="BP40" s="148"/>
      <c r="BQ40" s="148"/>
      <c r="BR40" s="148"/>
      <c r="BS40" s="148"/>
      <c r="BT40" s="148"/>
      <c r="BU40" s="148"/>
      <c r="BV40" s="148"/>
      <c r="BW40" s="148"/>
      <c r="BX40" s="148"/>
      <c r="BY40" s="148"/>
      <c r="BZ40" s="148"/>
      <c r="CA40" s="148"/>
      <c r="CB40" s="148"/>
      <c r="CC40" s="148"/>
      <c r="CD40" s="148"/>
      <c r="CE40" s="148"/>
      <c r="CF40" s="148"/>
      <c r="CG40" s="148"/>
      <c r="CH40" s="148"/>
      <c r="CI40" s="148"/>
      <c r="CJ40" s="148"/>
      <c r="CK40" s="148"/>
      <c r="CL40" s="148"/>
      <c r="CM40" s="148"/>
      <c r="CN40" s="148"/>
      <c r="CO40" s="148"/>
      <c r="CP40" s="148"/>
      <c r="CQ40" s="148"/>
      <c r="CR40" s="148"/>
      <c r="CS40" s="148"/>
      <c r="CT40" s="148"/>
      <c r="CU40" s="148"/>
      <c r="CV40" s="148"/>
      <c r="CW40" s="148"/>
      <c r="CX40" s="148"/>
      <c r="CY40" s="148"/>
      <c r="CZ40" s="148"/>
      <c r="DA40" s="148"/>
      <c r="DB40" s="148"/>
      <c r="DC40" s="148"/>
      <c r="DD40" s="148"/>
      <c r="DE40" s="148"/>
      <c r="DF40" s="148"/>
      <c r="DG40" s="148"/>
      <c r="DH40" s="148"/>
      <c r="DI40" s="148"/>
      <c r="DJ40" s="148"/>
      <c r="DK40" s="148"/>
      <c r="DL40" s="148"/>
      <c r="DM40" s="148"/>
      <c r="DN40" s="148"/>
      <c r="DO40" s="148"/>
      <c r="DP40" s="148"/>
      <c r="DQ40" s="148"/>
      <c r="DR40" s="148"/>
      <c r="DS40" s="148"/>
      <c r="DT40" s="148"/>
      <c r="DU40" s="148"/>
      <c r="DV40" s="148"/>
      <c r="DW40" s="148"/>
      <c r="DX40" s="148"/>
      <c r="DY40" s="148"/>
      <c r="DZ40" s="148"/>
      <c r="EA40" s="148"/>
      <c r="EB40" s="148"/>
      <c r="EC40" s="148"/>
      <c r="ED40" s="148"/>
      <c r="EE40" s="148"/>
      <c r="EF40" s="148"/>
      <c r="EG40" s="148"/>
      <c r="EH40" s="148"/>
      <c r="EI40" s="148"/>
      <c r="EJ40" s="148"/>
      <c r="EK40" s="148"/>
      <c r="EL40" s="148"/>
      <c r="EM40" s="148"/>
      <c r="EN40" s="148"/>
      <c r="EO40" s="148"/>
      <c r="EP40" s="148"/>
      <c r="EQ40" s="148"/>
      <c r="ER40" s="148"/>
      <c r="ES40" s="148"/>
      <c r="ET40" s="148"/>
      <c r="EU40" s="148"/>
      <c r="EV40" s="148"/>
      <c r="EW40" s="148"/>
      <c r="EX40" s="148"/>
      <c r="EY40" s="148"/>
      <c r="EZ40" s="148"/>
      <c r="FA40" s="148"/>
      <c r="FB40" s="148"/>
      <c r="FC40" s="148"/>
      <c r="FD40" s="148"/>
      <c r="FE40" s="148"/>
      <c r="FF40" s="148"/>
      <c r="FG40" s="148"/>
      <c r="FH40" s="148"/>
      <c r="FI40" s="148"/>
      <c r="FJ40" s="148"/>
      <c r="FK40" s="148"/>
      <c r="FL40" s="148"/>
      <c r="FM40" s="148"/>
      <c r="FN40" s="148"/>
      <c r="FO40" s="148"/>
      <c r="FP40" s="148"/>
      <c r="FQ40" s="148"/>
      <c r="FR40" s="148"/>
      <c r="FS40" s="148"/>
      <c r="FT40" s="148"/>
      <c r="FU40" s="148"/>
      <c r="FV40" s="148"/>
      <c r="FW40" s="148"/>
      <c r="FX40" s="148"/>
      <c r="FY40" s="148"/>
      <c r="FZ40" s="148"/>
      <c r="GA40" s="148"/>
      <c r="GB40" s="148"/>
      <c r="GC40" s="148"/>
      <c r="GD40" s="148"/>
      <c r="GE40" s="148"/>
      <c r="GF40" s="148"/>
      <c r="GG40" s="148"/>
      <c r="GH40" s="148"/>
      <c r="GI40" s="148"/>
      <c r="GJ40" s="148"/>
      <c r="GK40" s="148"/>
      <c r="GL40" s="148"/>
      <c r="GM40" s="148"/>
      <c r="GN40" s="148"/>
      <c r="GO40" s="148"/>
      <c r="GP40" s="148"/>
      <c r="GQ40" s="148"/>
      <c r="GR40" s="148"/>
      <c r="GS40" s="148"/>
      <c r="GT40" s="148"/>
      <c r="GU40" s="148"/>
      <c r="GV40" s="148"/>
      <c r="GW40" s="148"/>
      <c r="GX40" s="148"/>
      <c r="GY40" s="148"/>
      <c r="GZ40" s="148"/>
      <c r="HA40" s="148"/>
      <c r="HB40" s="148"/>
      <c r="HC40" s="148"/>
      <c r="HD40" s="148"/>
      <c r="HE40" s="148"/>
      <c r="HF40" s="148"/>
      <c r="HG40" s="148"/>
      <c r="HH40" s="148"/>
      <c r="HI40" s="148"/>
      <c r="HJ40" s="148"/>
      <c r="HK40" s="148"/>
      <c r="HL40" s="148"/>
      <c r="HM40" s="148"/>
      <c r="HN40" s="148"/>
      <c r="HO40" s="148"/>
      <c r="HP40" s="148"/>
      <c r="HQ40" s="148"/>
      <c r="HR40" s="148"/>
      <c r="HS40" s="148"/>
      <c r="HT40" s="148"/>
      <c r="HU40" s="148"/>
      <c r="HV40" s="148"/>
      <c r="HW40" s="148"/>
      <c r="HX40" s="148"/>
      <c r="HY40" s="148"/>
      <c r="HZ40" s="148"/>
      <c r="IA40" s="148"/>
      <c r="IB40" s="148"/>
      <c r="IC40" s="148"/>
      <c r="ID40" s="148"/>
      <c r="IE40" s="148"/>
      <c r="IF40" s="148"/>
      <c r="IG40" s="148"/>
      <c r="IH40" s="148"/>
      <c r="II40" s="148"/>
      <c r="IJ40" s="148"/>
      <c r="IK40" s="148"/>
      <c r="IL40" s="148"/>
      <c r="IM40" s="148"/>
      <c r="IN40" s="148"/>
      <c r="IO40" s="148"/>
      <c r="IP40" s="148"/>
      <c r="IQ40" s="148"/>
      <c r="IR40" s="148"/>
      <c r="IS40" s="148"/>
      <c r="IT40" s="148"/>
      <c r="IU40" s="148"/>
      <c r="IV40" s="148"/>
      <c r="IW40" s="148"/>
      <c r="IX40" s="148"/>
      <c r="IY40" s="148"/>
      <c r="IZ40" s="148"/>
      <c r="JA40" s="148"/>
      <c r="JB40" s="148"/>
      <c r="JC40" s="148"/>
      <c r="JD40" s="148"/>
      <c r="JE40" s="148"/>
      <c r="JF40" s="148"/>
      <c r="JG40" s="148"/>
      <c r="JH40" s="148"/>
      <c r="JI40" s="148"/>
      <c r="JJ40" s="148"/>
      <c r="JK40" s="148"/>
      <c r="JL40" s="148"/>
      <c r="JM40" s="148"/>
      <c r="JN40" s="148"/>
      <c r="JO40" s="148"/>
      <c r="JP40" s="148"/>
      <c r="JQ40" s="148"/>
      <c r="JR40" s="148"/>
      <c r="JS40" s="148"/>
      <c r="JT40" s="148"/>
      <c r="JU40" s="148"/>
      <c r="JV40" s="148"/>
      <c r="JW40" s="148"/>
      <c r="JX40" s="148"/>
      <c r="JY40" s="148"/>
      <c r="JZ40" s="148"/>
      <c r="KA40" s="148"/>
      <c r="KB40" s="148"/>
      <c r="KC40" s="148"/>
      <c r="KD40" s="148"/>
      <c r="KE40" s="148"/>
      <c r="KF40" s="148"/>
      <c r="KG40" s="148"/>
      <c r="KH40" s="148"/>
      <c r="KI40" s="148"/>
      <c r="KJ40" s="148"/>
      <c r="KK40" s="148"/>
      <c r="KL40" s="148"/>
      <c r="KM40" s="148"/>
      <c r="KN40" s="148"/>
      <c r="KO40" s="148"/>
      <c r="KP40" s="148"/>
      <c r="KQ40" s="148"/>
      <c r="KR40" s="148"/>
      <c r="KS40" s="148"/>
      <c r="KT40" s="148"/>
      <c r="KU40" s="148"/>
      <c r="KV40" s="148"/>
      <c r="KW40" s="148"/>
      <c r="KX40" s="148"/>
      <c r="KY40" s="148"/>
      <c r="KZ40" s="148"/>
      <c r="LA40" s="148"/>
      <c r="LB40" s="148"/>
      <c r="LC40" s="148"/>
      <c r="LD40" s="148"/>
      <c r="LE40" s="148"/>
      <c r="LF40" s="148"/>
      <c r="LG40" s="148"/>
      <c r="LH40" s="148"/>
      <c r="LI40" s="148"/>
      <c r="LJ40" s="148"/>
      <c r="LK40" s="148"/>
      <c r="LL40" s="148"/>
      <c r="LM40" s="148"/>
      <c r="LN40" s="148"/>
      <c r="LO40" s="148"/>
      <c r="LP40" s="148"/>
      <c r="LQ40" s="148"/>
      <c r="LR40" s="148"/>
      <c r="LS40" s="148"/>
      <c r="LT40" s="148"/>
      <c r="LU40" s="148"/>
      <c r="LV40" s="148"/>
      <c r="LW40" s="148"/>
      <c r="LX40" s="148"/>
      <c r="LY40" s="148"/>
      <c r="LZ40" s="148"/>
      <c r="MA40" s="148"/>
      <c r="MB40" s="148"/>
      <c r="MC40" s="148"/>
      <c r="MD40" s="148"/>
      <c r="ME40" s="148"/>
      <c r="MF40" s="148"/>
      <c r="MG40" s="148"/>
      <c r="MH40" s="148"/>
      <c r="MI40" s="148"/>
      <c r="MJ40" s="148"/>
      <c r="MK40" s="148"/>
      <c r="ML40" s="148"/>
      <c r="MM40" s="148"/>
      <c r="MN40" s="148"/>
      <c r="MO40" s="148"/>
      <c r="MP40" s="148"/>
      <c r="MQ40" s="148"/>
      <c r="MR40" s="148"/>
      <c r="MS40" s="148"/>
      <c r="MT40" s="148"/>
      <c r="MU40" s="148"/>
      <c r="MV40" s="148"/>
      <c r="MW40" s="148"/>
      <c r="MX40" s="148"/>
      <c r="MY40" s="148"/>
      <c r="MZ40" s="148"/>
      <c r="NA40" s="148"/>
      <c r="NB40" s="148"/>
      <c r="NC40" s="148"/>
      <c r="ND40" s="148"/>
      <c r="NE40" s="148"/>
      <c r="NF40" s="148"/>
      <c r="NG40" s="148"/>
      <c r="NH40" s="148"/>
      <c r="NI40" s="148"/>
      <c r="NJ40" s="148"/>
      <c r="NK40" s="148"/>
      <c r="NL40" s="148"/>
      <c r="NM40" s="148"/>
      <c r="NN40" s="148"/>
      <c r="NO40" s="148"/>
      <c r="NP40" s="148"/>
      <c r="NQ40" s="148"/>
      <c r="NR40" s="148"/>
      <c r="NS40" s="148"/>
      <c r="NT40" s="148"/>
      <c r="NU40" s="148"/>
      <c r="NV40" s="148"/>
      <c r="NW40" s="148"/>
      <c r="NX40" s="148"/>
      <c r="NY40" s="148"/>
      <c r="NZ40" s="148"/>
      <c r="OA40" s="148"/>
      <c r="OB40" s="148"/>
      <c r="OC40" s="148"/>
      <c r="OD40" s="148"/>
      <c r="OE40" s="148"/>
      <c r="OF40" s="148"/>
      <c r="OG40" s="148"/>
      <c r="OH40" s="148"/>
      <c r="OI40" s="148"/>
      <c r="OJ40" s="148"/>
      <c r="OK40" s="148"/>
      <c r="OL40" s="148"/>
      <c r="OM40" s="148"/>
      <c r="ON40" s="148"/>
      <c r="OO40" s="148"/>
      <c r="OP40" s="148"/>
      <c r="OQ40" s="148"/>
      <c r="OR40" s="148"/>
      <c r="OS40" s="148"/>
      <c r="OT40" s="148"/>
      <c r="OU40" s="148"/>
      <c r="OV40" s="148"/>
      <c r="OW40" s="148"/>
      <c r="OX40" s="148"/>
      <c r="OY40" s="148"/>
      <c r="OZ40" s="148"/>
      <c r="PA40" s="148"/>
      <c r="PB40" s="148"/>
      <c r="PC40" s="148"/>
      <c r="PD40" s="148"/>
      <c r="PE40" s="148"/>
      <c r="PF40" s="148"/>
      <c r="PG40" s="148"/>
      <c r="PH40" s="148"/>
      <c r="PI40" s="148"/>
      <c r="PJ40" s="148"/>
      <c r="PK40" s="148"/>
      <c r="PL40" s="148"/>
      <c r="PM40" s="148"/>
      <c r="PN40" s="148"/>
      <c r="PO40" s="148"/>
      <c r="PP40" s="148"/>
      <c r="PQ40" s="148"/>
      <c r="PR40" s="148"/>
      <c r="PS40" s="148"/>
      <c r="PT40" s="148"/>
      <c r="PU40" s="148"/>
      <c r="PV40" s="148"/>
      <c r="PW40" s="148"/>
      <c r="PX40" s="148"/>
      <c r="PY40" s="148"/>
      <c r="PZ40" s="148"/>
      <c r="QA40" s="148"/>
      <c r="QB40" s="148"/>
      <c r="QC40" s="148"/>
      <c r="QD40" s="148"/>
      <c r="QE40" s="148"/>
      <c r="QF40" s="148"/>
      <c r="QG40" s="148"/>
      <c r="QH40" s="148"/>
      <c r="QI40" s="148"/>
      <c r="QJ40" s="148"/>
      <c r="QK40" s="148"/>
      <c r="QL40" s="148"/>
      <c r="QM40" s="148"/>
      <c r="QN40" s="148"/>
      <c r="QO40" s="148"/>
      <c r="QP40" s="148"/>
      <c r="QQ40" s="148"/>
      <c r="QR40" s="148"/>
      <c r="QS40" s="148"/>
      <c r="QT40" s="148"/>
      <c r="QU40" s="148"/>
      <c r="QV40" s="148"/>
      <c r="QW40" s="148"/>
      <c r="QX40" s="148"/>
      <c r="QY40" s="148"/>
      <c r="QZ40" s="148"/>
      <c r="RA40" s="148"/>
      <c r="RB40" s="148"/>
      <c r="RC40" s="148"/>
      <c r="RD40" s="148"/>
      <c r="RE40" s="148"/>
      <c r="RF40" s="148"/>
      <c r="RG40" s="148"/>
      <c r="RH40" s="148"/>
      <c r="RI40" s="148"/>
      <c r="RJ40" s="148"/>
      <c r="RK40" s="148"/>
      <c r="RL40" s="148"/>
      <c r="RM40" s="148"/>
      <c r="RN40" s="148"/>
      <c r="RO40" s="148"/>
      <c r="RP40" s="148"/>
      <c r="RQ40" s="148"/>
      <c r="RR40" s="148"/>
      <c r="RS40" s="148"/>
      <c r="RT40" s="148"/>
      <c r="RU40" s="148"/>
      <c r="RV40" s="148"/>
      <c r="RW40" s="148"/>
      <c r="RX40" s="148"/>
      <c r="RY40" s="148"/>
      <c r="RZ40" s="148"/>
      <c r="SA40" s="148"/>
      <c r="SB40" s="148"/>
      <c r="SC40" s="148"/>
      <c r="SD40" s="148"/>
      <c r="SE40" s="148"/>
      <c r="SF40" s="148"/>
      <c r="SG40" s="148"/>
      <c r="SH40" s="148"/>
      <c r="SI40" s="148"/>
      <c r="SJ40" s="148"/>
      <c r="SK40" s="148"/>
      <c r="SL40" s="148"/>
      <c r="SM40" s="148"/>
      <c r="SN40" s="148"/>
      <c r="SO40" s="148"/>
      <c r="SP40" s="148"/>
      <c r="SQ40" s="148"/>
      <c r="SR40" s="148"/>
      <c r="SS40" s="148"/>
      <c r="ST40" s="148"/>
      <c r="SU40" s="148"/>
      <c r="SV40" s="148"/>
      <c r="SW40" s="148"/>
      <c r="SX40" s="148"/>
      <c r="SY40" s="148"/>
      <c r="SZ40" s="148"/>
      <c r="TA40" s="148"/>
      <c r="TB40" s="148"/>
      <c r="TC40" s="148"/>
      <c r="TD40" s="148"/>
      <c r="TE40" s="148"/>
      <c r="TF40" s="148"/>
      <c r="TG40" s="148"/>
      <c r="TH40" s="148"/>
      <c r="TI40" s="148"/>
      <c r="TJ40" s="148"/>
      <c r="TK40" s="148"/>
      <c r="TL40" s="148"/>
      <c r="TM40" s="148"/>
      <c r="TN40" s="148"/>
      <c r="TO40" s="148"/>
      <c r="TP40" s="148"/>
      <c r="TQ40" s="148"/>
      <c r="TR40" s="148"/>
      <c r="TS40" s="148"/>
      <c r="TT40" s="148"/>
      <c r="TU40" s="148"/>
      <c r="TV40" s="148"/>
      <c r="TW40" s="148"/>
      <c r="TX40" s="148"/>
      <c r="TY40" s="148"/>
      <c r="TZ40" s="148"/>
      <c r="UA40" s="148"/>
      <c r="UB40" s="148"/>
      <c r="UC40" s="148"/>
      <c r="UD40" s="148"/>
      <c r="UE40" s="148"/>
      <c r="UF40" s="148"/>
      <c r="UG40" s="148"/>
      <c r="UH40" s="148"/>
      <c r="UI40" s="148"/>
      <c r="UJ40" s="148"/>
      <c r="UK40" s="148"/>
      <c r="UL40" s="148"/>
      <c r="UM40" s="148"/>
      <c r="UN40" s="148"/>
      <c r="UO40" s="148"/>
      <c r="UP40" s="148"/>
      <c r="UQ40" s="148"/>
      <c r="UR40" s="148"/>
      <c r="US40" s="148"/>
      <c r="UT40" s="148"/>
      <c r="UU40" s="148"/>
      <c r="UV40" s="148"/>
      <c r="UW40" s="148"/>
      <c r="UX40" s="148"/>
      <c r="UY40" s="148"/>
      <c r="UZ40" s="148"/>
      <c r="VA40" s="148"/>
      <c r="VB40" s="148"/>
      <c r="VC40" s="148"/>
      <c r="VD40" s="148"/>
      <c r="VE40" s="148"/>
      <c r="VF40" s="148"/>
      <c r="VG40" s="148"/>
      <c r="VH40" s="148"/>
      <c r="VI40" s="148"/>
      <c r="VJ40" s="148"/>
      <c r="VK40" s="148"/>
      <c r="VL40" s="148"/>
      <c r="VM40" s="148"/>
      <c r="VN40" s="148"/>
      <c r="VO40" s="148"/>
      <c r="VP40" s="148"/>
      <c r="VQ40" s="148"/>
      <c r="VR40" s="148"/>
      <c r="VS40" s="148"/>
      <c r="VT40" s="148"/>
      <c r="VU40" s="148"/>
      <c r="VV40" s="148"/>
      <c r="VW40" s="148"/>
      <c r="VX40" s="148"/>
      <c r="VY40" s="148"/>
      <c r="VZ40" s="148"/>
      <c r="WA40" s="148"/>
      <c r="WB40" s="148"/>
      <c r="WC40" s="148"/>
      <c r="WD40" s="148"/>
      <c r="WE40" s="148"/>
      <c r="WF40" s="148"/>
      <c r="WG40" s="148"/>
      <c r="WH40" s="148"/>
      <c r="WI40" s="148"/>
      <c r="WJ40" s="148"/>
      <c r="WK40" s="148"/>
      <c r="WL40" s="148"/>
      <c r="WM40" s="148"/>
      <c r="WN40" s="148"/>
      <c r="WO40" s="148"/>
      <c r="WP40" s="148"/>
      <c r="WQ40" s="148"/>
      <c r="WR40" s="148"/>
      <c r="WS40" s="148"/>
      <c r="WT40" s="148"/>
      <c r="WU40" s="148"/>
      <c r="WV40" s="148"/>
      <c r="WW40" s="148"/>
      <c r="WX40" s="148"/>
      <c r="WY40" s="148"/>
      <c r="WZ40" s="148"/>
      <c r="XA40" s="148"/>
      <c r="XB40" s="148"/>
      <c r="XC40" s="148"/>
      <c r="XD40" s="148"/>
      <c r="XE40" s="148"/>
      <c r="XF40" s="148"/>
      <c r="XG40" s="148"/>
      <c r="XH40" s="148"/>
      <c r="XI40" s="148"/>
      <c r="XJ40" s="148"/>
      <c r="XK40" s="148"/>
      <c r="XL40" s="148"/>
      <c r="XM40" s="148"/>
      <c r="XN40" s="148"/>
      <c r="XO40" s="148"/>
      <c r="XP40" s="148"/>
      <c r="XQ40" s="148"/>
      <c r="XR40" s="148"/>
      <c r="XS40" s="148"/>
      <c r="XT40" s="148"/>
      <c r="XU40" s="148"/>
      <c r="XV40" s="148"/>
      <c r="XW40" s="148"/>
      <c r="XX40" s="148"/>
      <c r="XY40" s="148"/>
      <c r="XZ40" s="148"/>
      <c r="YA40" s="148"/>
      <c r="YB40" s="148"/>
      <c r="YC40" s="148"/>
      <c r="YD40" s="148"/>
      <c r="YE40" s="148"/>
      <c r="YF40" s="148"/>
      <c r="YG40" s="148"/>
      <c r="YH40" s="148"/>
      <c r="YI40" s="148"/>
      <c r="YJ40" s="148"/>
      <c r="YK40" s="148"/>
      <c r="YL40" s="148"/>
      <c r="YM40" s="148"/>
      <c r="YN40" s="148"/>
      <c r="YO40" s="148"/>
      <c r="YP40" s="148"/>
      <c r="YQ40" s="148"/>
      <c r="YR40" s="148"/>
      <c r="YS40" s="148"/>
      <c r="YT40" s="148"/>
      <c r="YU40" s="148"/>
      <c r="YV40" s="148"/>
      <c r="YW40" s="148"/>
      <c r="YX40" s="148"/>
      <c r="YY40" s="148"/>
      <c r="YZ40" s="148"/>
      <c r="ZA40" s="148"/>
      <c r="ZB40" s="148"/>
      <c r="ZC40" s="148"/>
      <c r="ZD40" s="148"/>
      <c r="ZE40" s="148"/>
      <c r="ZF40" s="148"/>
      <c r="ZG40" s="148"/>
      <c r="ZH40" s="148"/>
      <c r="ZI40" s="148"/>
      <c r="ZJ40" s="148"/>
      <c r="ZK40" s="148"/>
      <c r="ZL40" s="148"/>
      <c r="ZM40" s="148"/>
      <c r="ZN40" s="148"/>
      <c r="ZO40" s="148"/>
      <c r="ZP40" s="148"/>
      <c r="ZQ40" s="148"/>
      <c r="ZR40" s="148"/>
      <c r="ZS40" s="148"/>
      <c r="ZT40" s="148"/>
      <c r="ZU40" s="148"/>
      <c r="ZV40" s="148"/>
      <c r="ZW40" s="148"/>
      <c r="ZX40" s="148"/>
      <c r="ZY40" s="148"/>
      <c r="ZZ40" s="148"/>
      <c r="AAA40" s="148"/>
      <c r="AAB40" s="148"/>
      <c r="AAC40" s="148"/>
      <c r="AAD40" s="148"/>
      <c r="AAE40" s="148"/>
      <c r="AAF40" s="148"/>
      <c r="AAG40" s="148"/>
      <c r="AAH40" s="148"/>
      <c r="AAI40" s="148"/>
      <c r="AAJ40" s="148"/>
      <c r="AAK40" s="148"/>
      <c r="AAL40" s="148"/>
      <c r="AAM40" s="148"/>
      <c r="AAN40" s="148"/>
      <c r="AAO40" s="148"/>
      <c r="AAP40" s="148"/>
      <c r="AAQ40" s="148"/>
      <c r="AAR40" s="148"/>
      <c r="AAS40" s="148"/>
      <c r="AAT40" s="148"/>
      <c r="AAU40" s="148"/>
      <c r="AAV40" s="148"/>
      <c r="AAW40" s="148"/>
      <c r="AAX40" s="148"/>
      <c r="AAY40" s="148"/>
      <c r="AAZ40" s="148"/>
      <c r="ABA40" s="148"/>
      <c r="ABB40" s="148"/>
      <c r="ABC40" s="148"/>
      <c r="ABD40" s="148"/>
      <c r="ABE40" s="148"/>
      <c r="ABF40" s="148"/>
      <c r="ABG40" s="148"/>
      <c r="ABH40" s="148"/>
      <c r="ABI40" s="148"/>
      <c r="ABJ40" s="148"/>
      <c r="ABK40" s="148"/>
      <c r="ABL40" s="148"/>
      <c r="ABM40" s="148"/>
      <c r="ABN40" s="148"/>
      <c r="ABO40" s="148"/>
      <c r="ABP40" s="148"/>
      <c r="ABQ40" s="148"/>
      <c r="ABR40" s="148"/>
      <c r="ABS40" s="148"/>
      <c r="ABT40" s="148"/>
      <c r="ABU40" s="148"/>
      <c r="ABV40" s="148"/>
      <c r="ABW40" s="148"/>
      <c r="ABX40" s="148"/>
      <c r="ABY40" s="148"/>
      <c r="ABZ40" s="148"/>
      <c r="ACA40" s="148"/>
      <c r="ACB40" s="148"/>
      <c r="ACC40" s="148"/>
      <c r="ACD40" s="148"/>
      <c r="ACE40" s="148"/>
      <c r="ACF40" s="148"/>
      <c r="ACG40" s="148"/>
      <c r="ACH40" s="148"/>
      <c r="ACI40" s="148"/>
      <c r="ACJ40" s="148"/>
      <c r="ACK40" s="148"/>
      <c r="ACL40" s="148"/>
      <c r="ACM40" s="148"/>
      <c r="ACN40" s="148"/>
      <c r="ACO40" s="148"/>
      <c r="ACP40" s="148"/>
      <c r="ACQ40" s="148"/>
      <c r="ACR40" s="148"/>
      <c r="ACS40" s="148"/>
      <c r="ACT40" s="148"/>
      <c r="ACU40" s="148"/>
      <c r="ACV40" s="148"/>
      <c r="ACW40" s="148"/>
      <c r="ACX40" s="148"/>
      <c r="ACY40" s="148"/>
      <c r="ACZ40" s="148"/>
      <c r="ADA40" s="148"/>
      <c r="ADB40" s="148"/>
      <c r="ADC40" s="148"/>
      <c r="ADD40" s="148"/>
      <c r="ADE40" s="148"/>
      <c r="ADF40" s="148"/>
      <c r="ADG40" s="148"/>
      <c r="ADH40" s="148"/>
      <c r="ADI40" s="148"/>
      <c r="ADJ40" s="148"/>
      <c r="ADK40" s="148"/>
      <c r="ADL40" s="148"/>
      <c r="ADM40" s="148"/>
      <c r="ADN40" s="148"/>
      <c r="ADO40" s="148"/>
      <c r="ADP40" s="148"/>
      <c r="ADQ40" s="148"/>
      <c r="ADR40" s="148"/>
      <c r="ADS40" s="148"/>
      <c r="ADT40" s="148"/>
      <c r="ADU40" s="148"/>
      <c r="ADV40" s="148"/>
      <c r="ADW40" s="148"/>
      <c r="ADX40" s="148"/>
      <c r="ADY40" s="148"/>
      <c r="ADZ40" s="148"/>
      <c r="AEA40" s="148"/>
      <c r="AEB40" s="148"/>
      <c r="AEC40" s="148"/>
      <c r="AED40" s="148"/>
      <c r="AEE40" s="148"/>
      <c r="AEF40" s="148"/>
      <c r="AEG40" s="148"/>
      <c r="AEH40" s="148"/>
      <c r="AEI40" s="148"/>
      <c r="AEJ40" s="148"/>
      <c r="AEK40" s="148"/>
      <c r="AEL40" s="148"/>
      <c r="AEM40" s="148"/>
      <c r="AEN40" s="148"/>
      <c r="AEO40" s="148"/>
      <c r="AEP40" s="148"/>
      <c r="AEQ40" s="148"/>
      <c r="AER40" s="148"/>
      <c r="AES40" s="148"/>
      <c r="AET40" s="148"/>
      <c r="AEU40" s="148"/>
      <c r="AEV40" s="148"/>
      <c r="AEW40" s="148"/>
      <c r="AEX40" s="148"/>
      <c r="AEY40" s="148"/>
      <c r="AEZ40" s="148"/>
      <c r="AFA40" s="148"/>
      <c r="AFB40" s="148"/>
      <c r="AFC40" s="148"/>
      <c r="AFD40" s="148"/>
      <c r="AFE40" s="148"/>
      <c r="AFF40" s="148"/>
      <c r="AFG40" s="148"/>
      <c r="AFH40" s="148"/>
      <c r="AFI40" s="148"/>
      <c r="AFJ40" s="148"/>
      <c r="AFK40" s="148"/>
      <c r="AFL40" s="148"/>
      <c r="AFM40" s="148"/>
      <c r="AFN40" s="148"/>
      <c r="AFO40" s="148"/>
      <c r="AFP40" s="148"/>
      <c r="AFQ40" s="148"/>
      <c r="AFR40" s="148"/>
      <c r="AFS40" s="148"/>
      <c r="AFT40" s="148"/>
      <c r="AFU40" s="148"/>
      <c r="AFV40" s="148"/>
      <c r="AFW40" s="148"/>
      <c r="AFX40" s="148"/>
      <c r="AFY40" s="148"/>
      <c r="AFZ40" s="148"/>
      <c r="AGA40" s="148"/>
      <c r="AGB40" s="148"/>
      <c r="AGC40" s="148"/>
      <c r="AGD40" s="148"/>
      <c r="AGE40" s="148"/>
      <c r="AGF40" s="148"/>
      <c r="AGG40" s="148"/>
      <c r="AGH40" s="148"/>
      <c r="AGI40" s="148"/>
      <c r="AGJ40" s="148"/>
      <c r="AGK40" s="148"/>
      <c r="AGL40" s="148"/>
      <c r="AGM40" s="148"/>
      <c r="AGN40" s="148"/>
      <c r="AGO40" s="148"/>
      <c r="AGP40" s="148"/>
      <c r="AGQ40" s="148"/>
      <c r="AGR40" s="148"/>
      <c r="AGS40" s="148"/>
      <c r="AGT40" s="148"/>
      <c r="AGU40" s="148"/>
      <c r="AGV40" s="148"/>
      <c r="AGW40" s="148"/>
      <c r="AGX40" s="148"/>
      <c r="AGY40" s="148"/>
      <c r="AGZ40" s="148"/>
      <c r="AHA40" s="148"/>
      <c r="AHB40" s="148"/>
      <c r="AHC40" s="148"/>
      <c r="AHD40" s="148"/>
      <c r="AHE40" s="148"/>
      <c r="AHF40" s="148"/>
      <c r="AHG40" s="148"/>
      <c r="AHH40" s="148"/>
      <c r="AHI40" s="148"/>
      <c r="AHJ40" s="148"/>
      <c r="AHK40" s="148"/>
      <c r="AHL40" s="148"/>
      <c r="AHM40" s="148"/>
      <c r="AHN40" s="148"/>
      <c r="AHO40" s="148"/>
      <c r="AHP40" s="148"/>
      <c r="AHQ40" s="148"/>
      <c r="AHR40" s="148"/>
      <c r="AHS40" s="148"/>
      <c r="AHT40" s="148"/>
      <c r="AHU40" s="148"/>
      <c r="AHV40" s="148"/>
      <c r="AHW40" s="148"/>
      <c r="AHX40" s="148"/>
      <c r="AHY40" s="148"/>
      <c r="AHZ40" s="148"/>
      <c r="AIA40" s="148"/>
      <c r="AIB40" s="148"/>
      <c r="AIC40" s="148"/>
      <c r="AID40" s="148"/>
      <c r="AIE40" s="148"/>
      <c r="AIF40" s="148"/>
      <c r="AIG40" s="148"/>
      <c r="AIH40" s="148"/>
      <c r="AII40" s="148"/>
      <c r="AIJ40" s="148"/>
      <c r="AIK40" s="148"/>
      <c r="AIL40" s="148"/>
      <c r="AIM40" s="148"/>
      <c r="AIN40" s="148"/>
      <c r="AIO40" s="148"/>
      <c r="AIP40" s="148"/>
      <c r="AIQ40" s="148"/>
      <c r="AIR40" s="148"/>
      <c r="AIS40" s="148"/>
      <c r="AIT40" s="148"/>
      <c r="AIU40" s="148"/>
      <c r="AIV40" s="148"/>
      <c r="AIW40" s="148"/>
      <c r="AIX40" s="148"/>
      <c r="AIY40" s="148"/>
      <c r="AIZ40" s="148"/>
      <c r="AJA40" s="148"/>
      <c r="AJB40" s="148"/>
      <c r="AJC40" s="148"/>
      <c r="AJD40" s="148"/>
      <c r="AJE40" s="148"/>
      <c r="AJF40" s="148"/>
      <c r="AJG40" s="148"/>
      <c r="AJH40" s="148"/>
      <c r="AJI40" s="148"/>
      <c r="AJJ40" s="148"/>
      <c r="AJK40" s="148"/>
      <c r="AJL40" s="148"/>
      <c r="AJM40" s="148"/>
      <c r="AJN40" s="148"/>
      <c r="AJO40" s="148"/>
      <c r="AJP40" s="148"/>
      <c r="AJQ40" s="148"/>
      <c r="AJR40" s="148"/>
      <c r="AJS40" s="148"/>
      <c r="AJT40" s="148"/>
      <c r="AJU40" s="148"/>
      <c r="AJV40" s="148"/>
      <c r="AJW40" s="148"/>
      <c r="AJX40" s="148"/>
      <c r="AJY40" s="148"/>
      <c r="AJZ40" s="148"/>
      <c r="AKA40" s="148"/>
      <c r="AKB40" s="148"/>
      <c r="AKC40" s="148"/>
      <c r="AKD40" s="148"/>
      <c r="AKE40" s="148"/>
      <c r="AKF40" s="148"/>
      <c r="AKG40" s="148"/>
      <c r="AKH40" s="148"/>
      <c r="AKI40" s="148"/>
      <c r="AKJ40" s="148"/>
      <c r="AKK40" s="148"/>
      <c r="AKL40" s="148"/>
      <c r="AKM40" s="148"/>
      <c r="AKN40" s="148"/>
      <c r="AKO40" s="148"/>
      <c r="AKP40" s="148"/>
      <c r="AKQ40" s="148"/>
      <c r="AKR40" s="148"/>
      <c r="AKS40" s="148"/>
      <c r="AKT40" s="148"/>
      <c r="AKU40" s="148"/>
      <c r="AKV40" s="148"/>
      <c r="AKW40" s="148"/>
      <c r="AKX40" s="148"/>
      <c r="AKY40" s="148"/>
      <c r="AKZ40" s="148"/>
      <c r="ALA40" s="148"/>
      <c r="ALB40" s="148"/>
      <c r="ALC40" s="148"/>
      <c r="ALD40" s="148"/>
      <c r="ALE40" s="148"/>
      <c r="ALF40" s="148"/>
      <c r="ALG40" s="148"/>
      <c r="ALH40" s="148"/>
      <c r="ALI40" s="148"/>
      <c r="ALJ40" s="148"/>
      <c r="ALK40" s="148"/>
      <c r="ALL40" s="148"/>
      <c r="ALM40" s="148"/>
      <c r="ALN40" s="148"/>
      <c r="ALO40" s="148"/>
      <c r="ALP40" s="148"/>
      <c r="ALQ40" s="148"/>
      <c r="ALR40" s="148"/>
      <c r="ALS40" s="148"/>
      <c r="ALT40" s="148"/>
      <c r="ALU40" s="148"/>
      <c r="ALV40" s="148"/>
      <c r="ALW40" s="148"/>
      <c r="ALX40" s="148"/>
      <c r="ALY40" s="148"/>
      <c r="ALZ40" s="148"/>
      <c r="AMA40" s="148"/>
      <c r="AMB40" s="148"/>
      <c r="AMC40" s="148"/>
      <c r="AMD40" s="148"/>
      <c r="AME40" s="148"/>
      <c r="AMF40" s="148"/>
      <c r="AMG40" s="148"/>
      <c r="AMH40" s="148"/>
      <c r="AMI40" s="148"/>
      <c r="AMJ40" s="148"/>
      <c r="AMK40" s="148"/>
    </row>
    <row r="41" spans="1:1025" s="142" customFormat="1">
      <c r="A41" s="148" t="str">
        <f t="shared" si="0"/>
        <v>LOAN.UH_DECLINE</v>
      </c>
      <c r="B41" s="154">
        <f t="shared" si="3"/>
        <v>110037</v>
      </c>
      <c r="C41" s="154">
        <v>0</v>
      </c>
      <c r="D41" s="154">
        <v>1</v>
      </c>
      <c r="E41" s="155">
        <f t="shared" si="4"/>
        <v>100000</v>
      </c>
      <c r="F41" s="155">
        <v>10000</v>
      </c>
      <c r="G41" s="155" t="s">
        <v>34</v>
      </c>
      <c r="H41" s="155">
        <v>100000</v>
      </c>
      <c r="I41" s="157" t="s">
        <v>505</v>
      </c>
      <c r="J41" s="155">
        <f>VLOOKUP(I41,T_FSM_TYPE!$A:$B,2,0)</f>
        <v>110000</v>
      </c>
      <c r="K41" s="142" t="s">
        <v>650</v>
      </c>
      <c r="L41" s="160"/>
      <c r="M41" s="133" t="str">
        <f t="shared" si="2"/>
        <v>INSERT INTO T_FSM_ACTION VALUES(110037, 0, 1, 100000, 10000, GETDATE(), 100000, 110000, 'UH_DECLINE', '' )</v>
      </c>
      <c r="N41" s="148"/>
      <c r="O41" s="148"/>
      <c r="P41" s="148"/>
      <c r="Q41" s="148"/>
      <c r="R41" s="148"/>
      <c r="S41" s="148"/>
      <c r="T41" s="148"/>
      <c r="U41" s="148"/>
      <c r="V41" s="148"/>
      <c r="W41" s="148"/>
      <c r="X41" s="148"/>
      <c r="Y41" s="148"/>
      <c r="Z41" s="148"/>
      <c r="AA41" s="148"/>
      <c r="AB41" s="148"/>
      <c r="AC41" s="148"/>
      <c r="AD41" s="148"/>
      <c r="AE41" s="148"/>
      <c r="AF41" s="148"/>
      <c r="AG41" s="148"/>
      <c r="AH41" s="148"/>
      <c r="AI41" s="148"/>
      <c r="AJ41" s="148"/>
      <c r="AK41" s="148"/>
      <c r="AL41" s="148"/>
      <c r="AM41" s="148"/>
      <c r="AN41" s="148"/>
      <c r="AO41" s="148"/>
      <c r="AP41" s="148"/>
      <c r="AQ41" s="148"/>
      <c r="AR41" s="148"/>
      <c r="AS41" s="148"/>
      <c r="AT41" s="148"/>
      <c r="AU41" s="148"/>
      <c r="AV41" s="148"/>
      <c r="AW41" s="148"/>
      <c r="AX41" s="148"/>
      <c r="AY41" s="148"/>
      <c r="AZ41" s="148"/>
      <c r="BA41" s="148"/>
      <c r="BB41" s="148"/>
      <c r="BC41" s="148"/>
      <c r="BD41" s="148"/>
      <c r="BE41" s="148"/>
      <c r="BF41" s="148"/>
      <c r="BG41" s="148"/>
      <c r="BH41" s="148"/>
      <c r="BI41" s="148"/>
      <c r="BJ41" s="148"/>
      <c r="BK41" s="148"/>
      <c r="BL41" s="148"/>
      <c r="BM41" s="148"/>
      <c r="BN41" s="148"/>
      <c r="BO41" s="148"/>
      <c r="BP41" s="148"/>
      <c r="BQ41" s="148"/>
      <c r="BR41" s="148"/>
      <c r="BS41" s="148"/>
      <c r="BT41" s="148"/>
      <c r="BU41" s="148"/>
      <c r="BV41" s="148"/>
      <c r="BW41" s="148"/>
      <c r="BX41" s="148"/>
      <c r="BY41" s="148"/>
      <c r="BZ41" s="148"/>
      <c r="CA41" s="148"/>
      <c r="CB41" s="148"/>
      <c r="CC41" s="148"/>
      <c r="CD41" s="148"/>
      <c r="CE41" s="148"/>
      <c r="CF41" s="148"/>
      <c r="CG41" s="148"/>
      <c r="CH41" s="148"/>
      <c r="CI41" s="148"/>
      <c r="CJ41" s="148"/>
      <c r="CK41" s="148"/>
      <c r="CL41" s="148"/>
      <c r="CM41" s="148"/>
      <c r="CN41" s="148"/>
      <c r="CO41" s="148"/>
      <c r="CP41" s="148"/>
      <c r="CQ41" s="148"/>
      <c r="CR41" s="148"/>
      <c r="CS41" s="148"/>
      <c r="CT41" s="148"/>
      <c r="CU41" s="148"/>
      <c r="CV41" s="148"/>
      <c r="CW41" s="148"/>
      <c r="CX41" s="148"/>
      <c r="CY41" s="148"/>
      <c r="CZ41" s="148"/>
      <c r="DA41" s="148"/>
      <c r="DB41" s="148"/>
      <c r="DC41" s="148"/>
      <c r="DD41" s="148"/>
      <c r="DE41" s="148"/>
      <c r="DF41" s="148"/>
      <c r="DG41" s="148"/>
      <c r="DH41" s="148"/>
      <c r="DI41" s="148"/>
      <c r="DJ41" s="148"/>
      <c r="DK41" s="148"/>
      <c r="DL41" s="148"/>
      <c r="DM41" s="148"/>
      <c r="DN41" s="148"/>
      <c r="DO41" s="148"/>
      <c r="DP41" s="148"/>
      <c r="DQ41" s="148"/>
      <c r="DR41" s="148"/>
      <c r="DS41" s="148"/>
      <c r="DT41" s="148"/>
      <c r="DU41" s="148"/>
      <c r="DV41" s="148"/>
      <c r="DW41" s="148"/>
      <c r="DX41" s="148"/>
      <c r="DY41" s="148"/>
      <c r="DZ41" s="148"/>
      <c r="EA41" s="148"/>
      <c r="EB41" s="148"/>
      <c r="EC41" s="148"/>
      <c r="ED41" s="148"/>
      <c r="EE41" s="148"/>
      <c r="EF41" s="148"/>
      <c r="EG41" s="148"/>
      <c r="EH41" s="148"/>
      <c r="EI41" s="148"/>
      <c r="EJ41" s="148"/>
      <c r="EK41" s="148"/>
      <c r="EL41" s="148"/>
      <c r="EM41" s="148"/>
      <c r="EN41" s="148"/>
      <c r="EO41" s="148"/>
      <c r="EP41" s="148"/>
      <c r="EQ41" s="148"/>
      <c r="ER41" s="148"/>
      <c r="ES41" s="148"/>
      <c r="ET41" s="148"/>
      <c r="EU41" s="148"/>
      <c r="EV41" s="148"/>
      <c r="EW41" s="148"/>
      <c r="EX41" s="148"/>
      <c r="EY41" s="148"/>
      <c r="EZ41" s="148"/>
      <c r="FA41" s="148"/>
      <c r="FB41" s="148"/>
      <c r="FC41" s="148"/>
      <c r="FD41" s="148"/>
      <c r="FE41" s="148"/>
      <c r="FF41" s="148"/>
      <c r="FG41" s="148"/>
      <c r="FH41" s="148"/>
      <c r="FI41" s="148"/>
      <c r="FJ41" s="148"/>
      <c r="FK41" s="148"/>
      <c r="FL41" s="148"/>
      <c r="FM41" s="148"/>
      <c r="FN41" s="148"/>
      <c r="FO41" s="148"/>
      <c r="FP41" s="148"/>
      <c r="FQ41" s="148"/>
      <c r="FR41" s="148"/>
      <c r="FS41" s="148"/>
      <c r="FT41" s="148"/>
      <c r="FU41" s="148"/>
      <c r="FV41" s="148"/>
      <c r="FW41" s="148"/>
      <c r="FX41" s="148"/>
      <c r="FY41" s="148"/>
      <c r="FZ41" s="148"/>
      <c r="GA41" s="148"/>
      <c r="GB41" s="148"/>
      <c r="GC41" s="148"/>
      <c r="GD41" s="148"/>
      <c r="GE41" s="148"/>
      <c r="GF41" s="148"/>
      <c r="GG41" s="148"/>
      <c r="GH41" s="148"/>
      <c r="GI41" s="148"/>
      <c r="GJ41" s="148"/>
      <c r="GK41" s="148"/>
      <c r="GL41" s="148"/>
      <c r="GM41" s="148"/>
      <c r="GN41" s="148"/>
      <c r="GO41" s="148"/>
      <c r="GP41" s="148"/>
      <c r="GQ41" s="148"/>
      <c r="GR41" s="148"/>
      <c r="GS41" s="148"/>
      <c r="GT41" s="148"/>
      <c r="GU41" s="148"/>
      <c r="GV41" s="148"/>
      <c r="GW41" s="148"/>
      <c r="GX41" s="148"/>
      <c r="GY41" s="148"/>
      <c r="GZ41" s="148"/>
      <c r="HA41" s="148"/>
      <c r="HB41" s="148"/>
      <c r="HC41" s="148"/>
      <c r="HD41" s="148"/>
      <c r="HE41" s="148"/>
      <c r="HF41" s="148"/>
      <c r="HG41" s="148"/>
      <c r="HH41" s="148"/>
      <c r="HI41" s="148"/>
      <c r="HJ41" s="148"/>
      <c r="HK41" s="148"/>
      <c r="HL41" s="148"/>
      <c r="HM41" s="148"/>
      <c r="HN41" s="148"/>
      <c r="HO41" s="148"/>
      <c r="HP41" s="148"/>
      <c r="HQ41" s="148"/>
      <c r="HR41" s="148"/>
      <c r="HS41" s="148"/>
      <c r="HT41" s="148"/>
      <c r="HU41" s="148"/>
      <c r="HV41" s="148"/>
      <c r="HW41" s="148"/>
      <c r="HX41" s="148"/>
      <c r="HY41" s="148"/>
      <c r="HZ41" s="148"/>
      <c r="IA41" s="148"/>
      <c r="IB41" s="148"/>
      <c r="IC41" s="148"/>
      <c r="ID41" s="148"/>
      <c r="IE41" s="148"/>
      <c r="IF41" s="148"/>
      <c r="IG41" s="148"/>
      <c r="IH41" s="148"/>
      <c r="II41" s="148"/>
      <c r="IJ41" s="148"/>
      <c r="IK41" s="148"/>
      <c r="IL41" s="148"/>
      <c r="IM41" s="148"/>
      <c r="IN41" s="148"/>
      <c r="IO41" s="148"/>
      <c r="IP41" s="148"/>
      <c r="IQ41" s="148"/>
      <c r="IR41" s="148"/>
      <c r="IS41" s="148"/>
      <c r="IT41" s="148"/>
      <c r="IU41" s="148"/>
      <c r="IV41" s="148"/>
      <c r="IW41" s="148"/>
      <c r="IX41" s="148"/>
      <c r="IY41" s="148"/>
      <c r="IZ41" s="148"/>
      <c r="JA41" s="148"/>
      <c r="JB41" s="148"/>
      <c r="JC41" s="148"/>
      <c r="JD41" s="148"/>
      <c r="JE41" s="148"/>
      <c r="JF41" s="148"/>
      <c r="JG41" s="148"/>
      <c r="JH41" s="148"/>
      <c r="JI41" s="148"/>
      <c r="JJ41" s="148"/>
      <c r="JK41" s="148"/>
      <c r="JL41" s="148"/>
      <c r="JM41" s="148"/>
      <c r="JN41" s="148"/>
      <c r="JO41" s="148"/>
      <c r="JP41" s="148"/>
      <c r="JQ41" s="148"/>
      <c r="JR41" s="148"/>
      <c r="JS41" s="148"/>
      <c r="JT41" s="148"/>
      <c r="JU41" s="148"/>
      <c r="JV41" s="148"/>
      <c r="JW41" s="148"/>
      <c r="JX41" s="148"/>
      <c r="JY41" s="148"/>
      <c r="JZ41" s="148"/>
      <c r="KA41" s="148"/>
      <c r="KB41" s="148"/>
      <c r="KC41" s="148"/>
      <c r="KD41" s="148"/>
      <c r="KE41" s="148"/>
      <c r="KF41" s="148"/>
      <c r="KG41" s="148"/>
      <c r="KH41" s="148"/>
      <c r="KI41" s="148"/>
      <c r="KJ41" s="148"/>
      <c r="KK41" s="148"/>
      <c r="KL41" s="148"/>
      <c r="KM41" s="148"/>
      <c r="KN41" s="148"/>
      <c r="KO41" s="148"/>
      <c r="KP41" s="148"/>
      <c r="KQ41" s="148"/>
      <c r="KR41" s="148"/>
      <c r="KS41" s="148"/>
      <c r="KT41" s="148"/>
      <c r="KU41" s="148"/>
      <c r="KV41" s="148"/>
      <c r="KW41" s="148"/>
      <c r="KX41" s="148"/>
      <c r="KY41" s="148"/>
      <c r="KZ41" s="148"/>
      <c r="LA41" s="148"/>
      <c r="LB41" s="148"/>
      <c r="LC41" s="148"/>
      <c r="LD41" s="148"/>
      <c r="LE41" s="148"/>
      <c r="LF41" s="148"/>
      <c r="LG41" s="148"/>
      <c r="LH41" s="148"/>
      <c r="LI41" s="148"/>
      <c r="LJ41" s="148"/>
      <c r="LK41" s="148"/>
      <c r="LL41" s="148"/>
      <c r="LM41" s="148"/>
      <c r="LN41" s="148"/>
      <c r="LO41" s="148"/>
      <c r="LP41" s="148"/>
      <c r="LQ41" s="148"/>
      <c r="LR41" s="148"/>
      <c r="LS41" s="148"/>
      <c r="LT41" s="148"/>
      <c r="LU41" s="148"/>
      <c r="LV41" s="148"/>
      <c r="LW41" s="148"/>
      <c r="LX41" s="148"/>
      <c r="LY41" s="148"/>
      <c r="LZ41" s="148"/>
      <c r="MA41" s="148"/>
      <c r="MB41" s="148"/>
      <c r="MC41" s="148"/>
      <c r="MD41" s="148"/>
      <c r="ME41" s="148"/>
      <c r="MF41" s="148"/>
      <c r="MG41" s="148"/>
      <c r="MH41" s="148"/>
      <c r="MI41" s="148"/>
      <c r="MJ41" s="148"/>
      <c r="MK41" s="148"/>
      <c r="ML41" s="148"/>
      <c r="MM41" s="148"/>
      <c r="MN41" s="148"/>
      <c r="MO41" s="148"/>
      <c r="MP41" s="148"/>
      <c r="MQ41" s="148"/>
      <c r="MR41" s="148"/>
      <c r="MS41" s="148"/>
      <c r="MT41" s="148"/>
      <c r="MU41" s="148"/>
      <c r="MV41" s="148"/>
      <c r="MW41" s="148"/>
      <c r="MX41" s="148"/>
      <c r="MY41" s="148"/>
      <c r="MZ41" s="148"/>
      <c r="NA41" s="148"/>
      <c r="NB41" s="148"/>
      <c r="NC41" s="148"/>
      <c r="ND41" s="148"/>
      <c r="NE41" s="148"/>
      <c r="NF41" s="148"/>
      <c r="NG41" s="148"/>
      <c r="NH41" s="148"/>
      <c r="NI41" s="148"/>
      <c r="NJ41" s="148"/>
      <c r="NK41" s="148"/>
      <c r="NL41" s="148"/>
      <c r="NM41" s="148"/>
      <c r="NN41" s="148"/>
      <c r="NO41" s="148"/>
      <c r="NP41" s="148"/>
      <c r="NQ41" s="148"/>
      <c r="NR41" s="148"/>
      <c r="NS41" s="148"/>
      <c r="NT41" s="148"/>
      <c r="NU41" s="148"/>
      <c r="NV41" s="148"/>
      <c r="NW41" s="148"/>
      <c r="NX41" s="148"/>
      <c r="NY41" s="148"/>
      <c r="NZ41" s="148"/>
      <c r="OA41" s="148"/>
      <c r="OB41" s="148"/>
      <c r="OC41" s="148"/>
      <c r="OD41" s="148"/>
      <c r="OE41" s="148"/>
      <c r="OF41" s="148"/>
      <c r="OG41" s="148"/>
      <c r="OH41" s="148"/>
      <c r="OI41" s="148"/>
      <c r="OJ41" s="148"/>
      <c r="OK41" s="148"/>
      <c r="OL41" s="148"/>
      <c r="OM41" s="148"/>
      <c r="ON41" s="148"/>
      <c r="OO41" s="148"/>
      <c r="OP41" s="148"/>
      <c r="OQ41" s="148"/>
      <c r="OR41" s="148"/>
      <c r="OS41" s="148"/>
      <c r="OT41" s="148"/>
      <c r="OU41" s="148"/>
      <c r="OV41" s="148"/>
      <c r="OW41" s="148"/>
      <c r="OX41" s="148"/>
      <c r="OY41" s="148"/>
      <c r="OZ41" s="148"/>
      <c r="PA41" s="148"/>
      <c r="PB41" s="148"/>
      <c r="PC41" s="148"/>
      <c r="PD41" s="148"/>
      <c r="PE41" s="148"/>
      <c r="PF41" s="148"/>
      <c r="PG41" s="148"/>
      <c r="PH41" s="148"/>
      <c r="PI41" s="148"/>
      <c r="PJ41" s="148"/>
      <c r="PK41" s="148"/>
      <c r="PL41" s="148"/>
      <c r="PM41" s="148"/>
      <c r="PN41" s="148"/>
      <c r="PO41" s="148"/>
      <c r="PP41" s="148"/>
      <c r="PQ41" s="148"/>
      <c r="PR41" s="148"/>
      <c r="PS41" s="148"/>
      <c r="PT41" s="148"/>
      <c r="PU41" s="148"/>
      <c r="PV41" s="148"/>
      <c r="PW41" s="148"/>
      <c r="PX41" s="148"/>
      <c r="PY41" s="148"/>
      <c r="PZ41" s="148"/>
      <c r="QA41" s="148"/>
      <c r="QB41" s="148"/>
      <c r="QC41" s="148"/>
      <c r="QD41" s="148"/>
      <c r="QE41" s="148"/>
      <c r="QF41" s="148"/>
      <c r="QG41" s="148"/>
      <c r="QH41" s="148"/>
      <c r="QI41" s="148"/>
      <c r="QJ41" s="148"/>
      <c r="QK41" s="148"/>
      <c r="QL41" s="148"/>
      <c r="QM41" s="148"/>
      <c r="QN41" s="148"/>
      <c r="QO41" s="148"/>
      <c r="QP41" s="148"/>
      <c r="QQ41" s="148"/>
      <c r="QR41" s="148"/>
      <c r="QS41" s="148"/>
      <c r="QT41" s="148"/>
      <c r="QU41" s="148"/>
      <c r="QV41" s="148"/>
      <c r="QW41" s="148"/>
      <c r="QX41" s="148"/>
      <c r="QY41" s="148"/>
      <c r="QZ41" s="148"/>
      <c r="RA41" s="148"/>
      <c r="RB41" s="148"/>
      <c r="RC41" s="148"/>
      <c r="RD41" s="148"/>
      <c r="RE41" s="148"/>
      <c r="RF41" s="148"/>
      <c r="RG41" s="148"/>
      <c r="RH41" s="148"/>
      <c r="RI41" s="148"/>
      <c r="RJ41" s="148"/>
      <c r="RK41" s="148"/>
      <c r="RL41" s="148"/>
      <c r="RM41" s="148"/>
      <c r="RN41" s="148"/>
      <c r="RO41" s="148"/>
      <c r="RP41" s="148"/>
      <c r="RQ41" s="148"/>
      <c r="RR41" s="148"/>
      <c r="RS41" s="148"/>
      <c r="RT41" s="148"/>
      <c r="RU41" s="148"/>
      <c r="RV41" s="148"/>
      <c r="RW41" s="148"/>
      <c r="RX41" s="148"/>
      <c r="RY41" s="148"/>
      <c r="RZ41" s="148"/>
      <c r="SA41" s="148"/>
      <c r="SB41" s="148"/>
      <c r="SC41" s="148"/>
      <c r="SD41" s="148"/>
      <c r="SE41" s="148"/>
      <c r="SF41" s="148"/>
      <c r="SG41" s="148"/>
      <c r="SH41" s="148"/>
      <c r="SI41" s="148"/>
      <c r="SJ41" s="148"/>
      <c r="SK41" s="148"/>
      <c r="SL41" s="148"/>
      <c r="SM41" s="148"/>
      <c r="SN41" s="148"/>
      <c r="SO41" s="148"/>
      <c r="SP41" s="148"/>
      <c r="SQ41" s="148"/>
      <c r="SR41" s="148"/>
      <c r="SS41" s="148"/>
      <c r="ST41" s="148"/>
      <c r="SU41" s="148"/>
      <c r="SV41" s="148"/>
      <c r="SW41" s="148"/>
      <c r="SX41" s="148"/>
      <c r="SY41" s="148"/>
      <c r="SZ41" s="148"/>
      <c r="TA41" s="148"/>
      <c r="TB41" s="148"/>
      <c r="TC41" s="148"/>
      <c r="TD41" s="148"/>
      <c r="TE41" s="148"/>
      <c r="TF41" s="148"/>
      <c r="TG41" s="148"/>
      <c r="TH41" s="148"/>
      <c r="TI41" s="148"/>
      <c r="TJ41" s="148"/>
      <c r="TK41" s="148"/>
      <c r="TL41" s="148"/>
      <c r="TM41" s="148"/>
      <c r="TN41" s="148"/>
      <c r="TO41" s="148"/>
      <c r="TP41" s="148"/>
      <c r="TQ41" s="148"/>
      <c r="TR41" s="148"/>
      <c r="TS41" s="148"/>
      <c r="TT41" s="148"/>
      <c r="TU41" s="148"/>
      <c r="TV41" s="148"/>
      <c r="TW41" s="148"/>
      <c r="TX41" s="148"/>
      <c r="TY41" s="148"/>
      <c r="TZ41" s="148"/>
      <c r="UA41" s="148"/>
      <c r="UB41" s="148"/>
      <c r="UC41" s="148"/>
      <c r="UD41" s="148"/>
      <c r="UE41" s="148"/>
      <c r="UF41" s="148"/>
      <c r="UG41" s="148"/>
      <c r="UH41" s="148"/>
      <c r="UI41" s="148"/>
      <c r="UJ41" s="148"/>
      <c r="UK41" s="148"/>
      <c r="UL41" s="148"/>
      <c r="UM41" s="148"/>
      <c r="UN41" s="148"/>
      <c r="UO41" s="148"/>
      <c r="UP41" s="148"/>
      <c r="UQ41" s="148"/>
      <c r="UR41" s="148"/>
      <c r="US41" s="148"/>
      <c r="UT41" s="148"/>
      <c r="UU41" s="148"/>
      <c r="UV41" s="148"/>
      <c r="UW41" s="148"/>
      <c r="UX41" s="148"/>
      <c r="UY41" s="148"/>
      <c r="UZ41" s="148"/>
      <c r="VA41" s="148"/>
      <c r="VB41" s="148"/>
      <c r="VC41" s="148"/>
      <c r="VD41" s="148"/>
      <c r="VE41" s="148"/>
      <c r="VF41" s="148"/>
      <c r="VG41" s="148"/>
      <c r="VH41" s="148"/>
      <c r="VI41" s="148"/>
      <c r="VJ41" s="148"/>
      <c r="VK41" s="148"/>
      <c r="VL41" s="148"/>
      <c r="VM41" s="148"/>
      <c r="VN41" s="148"/>
      <c r="VO41" s="148"/>
      <c r="VP41" s="148"/>
      <c r="VQ41" s="148"/>
      <c r="VR41" s="148"/>
      <c r="VS41" s="148"/>
      <c r="VT41" s="148"/>
      <c r="VU41" s="148"/>
      <c r="VV41" s="148"/>
      <c r="VW41" s="148"/>
      <c r="VX41" s="148"/>
      <c r="VY41" s="148"/>
      <c r="VZ41" s="148"/>
      <c r="WA41" s="148"/>
      <c r="WB41" s="148"/>
      <c r="WC41" s="148"/>
      <c r="WD41" s="148"/>
      <c r="WE41" s="148"/>
      <c r="WF41" s="148"/>
      <c r="WG41" s="148"/>
      <c r="WH41" s="148"/>
      <c r="WI41" s="148"/>
      <c r="WJ41" s="148"/>
      <c r="WK41" s="148"/>
      <c r="WL41" s="148"/>
      <c r="WM41" s="148"/>
      <c r="WN41" s="148"/>
      <c r="WO41" s="148"/>
      <c r="WP41" s="148"/>
      <c r="WQ41" s="148"/>
      <c r="WR41" s="148"/>
      <c r="WS41" s="148"/>
      <c r="WT41" s="148"/>
      <c r="WU41" s="148"/>
      <c r="WV41" s="148"/>
      <c r="WW41" s="148"/>
      <c r="WX41" s="148"/>
      <c r="WY41" s="148"/>
      <c r="WZ41" s="148"/>
      <c r="XA41" s="148"/>
      <c r="XB41" s="148"/>
      <c r="XC41" s="148"/>
      <c r="XD41" s="148"/>
      <c r="XE41" s="148"/>
      <c r="XF41" s="148"/>
      <c r="XG41" s="148"/>
      <c r="XH41" s="148"/>
      <c r="XI41" s="148"/>
      <c r="XJ41" s="148"/>
      <c r="XK41" s="148"/>
      <c r="XL41" s="148"/>
      <c r="XM41" s="148"/>
      <c r="XN41" s="148"/>
      <c r="XO41" s="148"/>
      <c r="XP41" s="148"/>
      <c r="XQ41" s="148"/>
      <c r="XR41" s="148"/>
      <c r="XS41" s="148"/>
      <c r="XT41" s="148"/>
      <c r="XU41" s="148"/>
      <c r="XV41" s="148"/>
      <c r="XW41" s="148"/>
      <c r="XX41" s="148"/>
      <c r="XY41" s="148"/>
      <c r="XZ41" s="148"/>
      <c r="YA41" s="148"/>
      <c r="YB41" s="148"/>
      <c r="YC41" s="148"/>
      <c r="YD41" s="148"/>
      <c r="YE41" s="148"/>
      <c r="YF41" s="148"/>
      <c r="YG41" s="148"/>
      <c r="YH41" s="148"/>
      <c r="YI41" s="148"/>
      <c r="YJ41" s="148"/>
      <c r="YK41" s="148"/>
      <c r="YL41" s="148"/>
      <c r="YM41" s="148"/>
      <c r="YN41" s="148"/>
      <c r="YO41" s="148"/>
      <c r="YP41" s="148"/>
      <c r="YQ41" s="148"/>
      <c r="YR41" s="148"/>
      <c r="YS41" s="148"/>
      <c r="YT41" s="148"/>
      <c r="YU41" s="148"/>
      <c r="YV41" s="148"/>
      <c r="YW41" s="148"/>
      <c r="YX41" s="148"/>
      <c r="YY41" s="148"/>
      <c r="YZ41" s="148"/>
      <c r="ZA41" s="148"/>
      <c r="ZB41" s="148"/>
      <c r="ZC41" s="148"/>
      <c r="ZD41" s="148"/>
      <c r="ZE41" s="148"/>
      <c r="ZF41" s="148"/>
      <c r="ZG41" s="148"/>
      <c r="ZH41" s="148"/>
      <c r="ZI41" s="148"/>
      <c r="ZJ41" s="148"/>
      <c r="ZK41" s="148"/>
      <c r="ZL41" s="148"/>
      <c r="ZM41" s="148"/>
      <c r="ZN41" s="148"/>
      <c r="ZO41" s="148"/>
      <c r="ZP41" s="148"/>
      <c r="ZQ41" s="148"/>
      <c r="ZR41" s="148"/>
      <c r="ZS41" s="148"/>
      <c r="ZT41" s="148"/>
      <c r="ZU41" s="148"/>
      <c r="ZV41" s="148"/>
      <c r="ZW41" s="148"/>
      <c r="ZX41" s="148"/>
      <c r="ZY41" s="148"/>
      <c r="ZZ41" s="148"/>
      <c r="AAA41" s="148"/>
      <c r="AAB41" s="148"/>
      <c r="AAC41" s="148"/>
      <c r="AAD41" s="148"/>
      <c r="AAE41" s="148"/>
      <c r="AAF41" s="148"/>
      <c r="AAG41" s="148"/>
      <c r="AAH41" s="148"/>
      <c r="AAI41" s="148"/>
      <c r="AAJ41" s="148"/>
      <c r="AAK41" s="148"/>
      <c r="AAL41" s="148"/>
      <c r="AAM41" s="148"/>
      <c r="AAN41" s="148"/>
      <c r="AAO41" s="148"/>
      <c r="AAP41" s="148"/>
      <c r="AAQ41" s="148"/>
      <c r="AAR41" s="148"/>
      <c r="AAS41" s="148"/>
      <c r="AAT41" s="148"/>
      <c r="AAU41" s="148"/>
      <c r="AAV41" s="148"/>
      <c r="AAW41" s="148"/>
      <c r="AAX41" s="148"/>
      <c r="AAY41" s="148"/>
      <c r="AAZ41" s="148"/>
      <c r="ABA41" s="148"/>
      <c r="ABB41" s="148"/>
      <c r="ABC41" s="148"/>
      <c r="ABD41" s="148"/>
      <c r="ABE41" s="148"/>
      <c r="ABF41" s="148"/>
      <c r="ABG41" s="148"/>
      <c r="ABH41" s="148"/>
      <c r="ABI41" s="148"/>
      <c r="ABJ41" s="148"/>
      <c r="ABK41" s="148"/>
      <c r="ABL41" s="148"/>
      <c r="ABM41" s="148"/>
      <c r="ABN41" s="148"/>
      <c r="ABO41" s="148"/>
      <c r="ABP41" s="148"/>
      <c r="ABQ41" s="148"/>
      <c r="ABR41" s="148"/>
      <c r="ABS41" s="148"/>
      <c r="ABT41" s="148"/>
      <c r="ABU41" s="148"/>
      <c r="ABV41" s="148"/>
      <c r="ABW41" s="148"/>
      <c r="ABX41" s="148"/>
      <c r="ABY41" s="148"/>
      <c r="ABZ41" s="148"/>
      <c r="ACA41" s="148"/>
      <c r="ACB41" s="148"/>
      <c r="ACC41" s="148"/>
      <c r="ACD41" s="148"/>
      <c r="ACE41" s="148"/>
      <c r="ACF41" s="148"/>
      <c r="ACG41" s="148"/>
      <c r="ACH41" s="148"/>
      <c r="ACI41" s="148"/>
      <c r="ACJ41" s="148"/>
      <c r="ACK41" s="148"/>
      <c r="ACL41" s="148"/>
      <c r="ACM41" s="148"/>
      <c r="ACN41" s="148"/>
      <c r="ACO41" s="148"/>
      <c r="ACP41" s="148"/>
      <c r="ACQ41" s="148"/>
      <c r="ACR41" s="148"/>
      <c r="ACS41" s="148"/>
      <c r="ACT41" s="148"/>
      <c r="ACU41" s="148"/>
      <c r="ACV41" s="148"/>
      <c r="ACW41" s="148"/>
      <c r="ACX41" s="148"/>
      <c r="ACY41" s="148"/>
      <c r="ACZ41" s="148"/>
      <c r="ADA41" s="148"/>
      <c r="ADB41" s="148"/>
      <c r="ADC41" s="148"/>
      <c r="ADD41" s="148"/>
      <c r="ADE41" s="148"/>
      <c r="ADF41" s="148"/>
      <c r="ADG41" s="148"/>
      <c r="ADH41" s="148"/>
      <c r="ADI41" s="148"/>
      <c r="ADJ41" s="148"/>
      <c r="ADK41" s="148"/>
      <c r="ADL41" s="148"/>
      <c r="ADM41" s="148"/>
      <c r="ADN41" s="148"/>
      <c r="ADO41" s="148"/>
      <c r="ADP41" s="148"/>
      <c r="ADQ41" s="148"/>
      <c r="ADR41" s="148"/>
      <c r="ADS41" s="148"/>
      <c r="ADT41" s="148"/>
      <c r="ADU41" s="148"/>
      <c r="ADV41" s="148"/>
      <c r="ADW41" s="148"/>
      <c r="ADX41" s="148"/>
      <c r="ADY41" s="148"/>
      <c r="ADZ41" s="148"/>
      <c r="AEA41" s="148"/>
      <c r="AEB41" s="148"/>
      <c r="AEC41" s="148"/>
      <c r="AED41" s="148"/>
      <c r="AEE41" s="148"/>
      <c r="AEF41" s="148"/>
      <c r="AEG41" s="148"/>
      <c r="AEH41" s="148"/>
      <c r="AEI41" s="148"/>
      <c r="AEJ41" s="148"/>
      <c r="AEK41" s="148"/>
      <c r="AEL41" s="148"/>
      <c r="AEM41" s="148"/>
      <c r="AEN41" s="148"/>
      <c r="AEO41" s="148"/>
      <c r="AEP41" s="148"/>
      <c r="AEQ41" s="148"/>
      <c r="AER41" s="148"/>
      <c r="AES41" s="148"/>
      <c r="AET41" s="148"/>
      <c r="AEU41" s="148"/>
      <c r="AEV41" s="148"/>
      <c r="AEW41" s="148"/>
      <c r="AEX41" s="148"/>
      <c r="AEY41" s="148"/>
      <c r="AEZ41" s="148"/>
      <c r="AFA41" s="148"/>
      <c r="AFB41" s="148"/>
      <c r="AFC41" s="148"/>
      <c r="AFD41" s="148"/>
      <c r="AFE41" s="148"/>
      <c r="AFF41" s="148"/>
      <c r="AFG41" s="148"/>
      <c r="AFH41" s="148"/>
      <c r="AFI41" s="148"/>
      <c r="AFJ41" s="148"/>
      <c r="AFK41" s="148"/>
      <c r="AFL41" s="148"/>
      <c r="AFM41" s="148"/>
      <c r="AFN41" s="148"/>
      <c r="AFO41" s="148"/>
      <c r="AFP41" s="148"/>
      <c r="AFQ41" s="148"/>
      <c r="AFR41" s="148"/>
      <c r="AFS41" s="148"/>
      <c r="AFT41" s="148"/>
      <c r="AFU41" s="148"/>
      <c r="AFV41" s="148"/>
      <c r="AFW41" s="148"/>
      <c r="AFX41" s="148"/>
      <c r="AFY41" s="148"/>
      <c r="AFZ41" s="148"/>
      <c r="AGA41" s="148"/>
      <c r="AGB41" s="148"/>
      <c r="AGC41" s="148"/>
      <c r="AGD41" s="148"/>
      <c r="AGE41" s="148"/>
      <c r="AGF41" s="148"/>
      <c r="AGG41" s="148"/>
      <c r="AGH41" s="148"/>
      <c r="AGI41" s="148"/>
      <c r="AGJ41" s="148"/>
      <c r="AGK41" s="148"/>
      <c r="AGL41" s="148"/>
      <c r="AGM41" s="148"/>
      <c r="AGN41" s="148"/>
      <c r="AGO41" s="148"/>
      <c r="AGP41" s="148"/>
      <c r="AGQ41" s="148"/>
      <c r="AGR41" s="148"/>
      <c r="AGS41" s="148"/>
      <c r="AGT41" s="148"/>
      <c r="AGU41" s="148"/>
      <c r="AGV41" s="148"/>
      <c r="AGW41" s="148"/>
      <c r="AGX41" s="148"/>
      <c r="AGY41" s="148"/>
      <c r="AGZ41" s="148"/>
      <c r="AHA41" s="148"/>
      <c r="AHB41" s="148"/>
      <c r="AHC41" s="148"/>
      <c r="AHD41" s="148"/>
      <c r="AHE41" s="148"/>
      <c r="AHF41" s="148"/>
      <c r="AHG41" s="148"/>
      <c r="AHH41" s="148"/>
      <c r="AHI41" s="148"/>
      <c r="AHJ41" s="148"/>
      <c r="AHK41" s="148"/>
      <c r="AHL41" s="148"/>
      <c r="AHM41" s="148"/>
      <c r="AHN41" s="148"/>
      <c r="AHO41" s="148"/>
      <c r="AHP41" s="148"/>
      <c r="AHQ41" s="148"/>
      <c r="AHR41" s="148"/>
      <c r="AHS41" s="148"/>
      <c r="AHT41" s="148"/>
      <c r="AHU41" s="148"/>
      <c r="AHV41" s="148"/>
      <c r="AHW41" s="148"/>
      <c r="AHX41" s="148"/>
      <c r="AHY41" s="148"/>
      <c r="AHZ41" s="148"/>
      <c r="AIA41" s="148"/>
      <c r="AIB41" s="148"/>
      <c r="AIC41" s="148"/>
      <c r="AID41" s="148"/>
      <c r="AIE41" s="148"/>
      <c r="AIF41" s="148"/>
      <c r="AIG41" s="148"/>
      <c r="AIH41" s="148"/>
      <c r="AII41" s="148"/>
      <c r="AIJ41" s="148"/>
      <c r="AIK41" s="148"/>
      <c r="AIL41" s="148"/>
      <c r="AIM41" s="148"/>
      <c r="AIN41" s="148"/>
      <c r="AIO41" s="148"/>
      <c r="AIP41" s="148"/>
      <c r="AIQ41" s="148"/>
      <c r="AIR41" s="148"/>
      <c r="AIS41" s="148"/>
      <c r="AIT41" s="148"/>
      <c r="AIU41" s="148"/>
      <c r="AIV41" s="148"/>
      <c r="AIW41" s="148"/>
      <c r="AIX41" s="148"/>
      <c r="AIY41" s="148"/>
      <c r="AIZ41" s="148"/>
      <c r="AJA41" s="148"/>
      <c r="AJB41" s="148"/>
      <c r="AJC41" s="148"/>
      <c r="AJD41" s="148"/>
      <c r="AJE41" s="148"/>
      <c r="AJF41" s="148"/>
      <c r="AJG41" s="148"/>
      <c r="AJH41" s="148"/>
      <c r="AJI41" s="148"/>
      <c r="AJJ41" s="148"/>
      <c r="AJK41" s="148"/>
      <c r="AJL41" s="148"/>
      <c r="AJM41" s="148"/>
      <c r="AJN41" s="148"/>
      <c r="AJO41" s="148"/>
      <c r="AJP41" s="148"/>
      <c r="AJQ41" s="148"/>
      <c r="AJR41" s="148"/>
      <c r="AJS41" s="148"/>
      <c r="AJT41" s="148"/>
      <c r="AJU41" s="148"/>
      <c r="AJV41" s="148"/>
      <c r="AJW41" s="148"/>
      <c r="AJX41" s="148"/>
      <c r="AJY41" s="148"/>
      <c r="AJZ41" s="148"/>
      <c r="AKA41" s="148"/>
      <c r="AKB41" s="148"/>
      <c r="AKC41" s="148"/>
      <c r="AKD41" s="148"/>
      <c r="AKE41" s="148"/>
      <c r="AKF41" s="148"/>
      <c r="AKG41" s="148"/>
      <c r="AKH41" s="148"/>
      <c r="AKI41" s="148"/>
      <c r="AKJ41" s="148"/>
      <c r="AKK41" s="148"/>
      <c r="AKL41" s="148"/>
      <c r="AKM41" s="148"/>
      <c r="AKN41" s="148"/>
      <c r="AKO41" s="148"/>
      <c r="AKP41" s="148"/>
      <c r="AKQ41" s="148"/>
      <c r="AKR41" s="148"/>
      <c r="AKS41" s="148"/>
      <c r="AKT41" s="148"/>
      <c r="AKU41" s="148"/>
      <c r="AKV41" s="148"/>
      <c r="AKW41" s="148"/>
      <c r="AKX41" s="148"/>
      <c r="AKY41" s="148"/>
      <c r="AKZ41" s="148"/>
      <c r="ALA41" s="148"/>
      <c r="ALB41" s="148"/>
      <c r="ALC41" s="148"/>
      <c r="ALD41" s="148"/>
      <c r="ALE41" s="148"/>
      <c r="ALF41" s="148"/>
      <c r="ALG41" s="148"/>
      <c r="ALH41" s="148"/>
      <c r="ALI41" s="148"/>
      <c r="ALJ41" s="148"/>
      <c r="ALK41" s="148"/>
      <c r="ALL41" s="148"/>
      <c r="ALM41" s="148"/>
      <c r="ALN41" s="148"/>
      <c r="ALO41" s="148"/>
      <c r="ALP41" s="148"/>
      <c r="ALQ41" s="148"/>
      <c r="ALR41" s="148"/>
      <c r="ALS41" s="148"/>
      <c r="ALT41" s="148"/>
      <c r="ALU41" s="148"/>
      <c r="ALV41" s="148"/>
      <c r="ALW41" s="148"/>
      <c r="ALX41" s="148"/>
      <c r="ALY41" s="148"/>
      <c r="ALZ41" s="148"/>
      <c r="AMA41" s="148"/>
      <c r="AMB41" s="148"/>
      <c r="AMC41" s="148"/>
      <c r="AMD41" s="148"/>
      <c r="AME41" s="148"/>
      <c r="AMF41" s="148"/>
      <c r="AMG41" s="148"/>
      <c r="AMH41" s="148"/>
      <c r="AMI41" s="148"/>
      <c r="AMJ41" s="148"/>
      <c r="AMK41" s="148"/>
    </row>
    <row r="42" spans="1:1025" s="142" customFormat="1">
      <c r="A42" s="148" t="str">
        <f t="shared" si="0"/>
        <v>LOAN.UH_DEFER</v>
      </c>
      <c r="B42" s="154">
        <f t="shared" si="3"/>
        <v>110038</v>
      </c>
      <c r="C42" s="154">
        <v>0</v>
      </c>
      <c r="D42" s="154">
        <v>1</v>
      </c>
      <c r="E42" s="155">
        <f t="shared" si="4"/>
        <v>100000</v>
      </c>
      <c r="F42" s="155">
        <v>10000</v>
      </c>
      <c r="G42" s="155" t="s">
        <v>34</v>
      </c>
      <c r="H42" s="155">
        <v>100000</v>
      </c>
      <c r="I42" s="157" t="s">
        <v>505</v>
      </c>
      <c r="J42" s="155">
        <f>VLOOKUP(I42,T_FSM_TYPE!$A:$B,2,0)</f>
        <v>110000</v>
      </c>
      <c r="K42" s="142" t="s">
        <v>651</v>
      </c>
      <c r="L42" s="160"/>
      <c r="M42" s="133" t="str">
        <f t="shared" si="2"/>
        <v>INSERT INTO T_FSM_ACTION VALUES(110038, 0, 1, 100000, 10000, GETDATE(), 100000, 110000, 'UH_DEFER', '' )</v>
      </c>
      <c r="N42" s="148"/>
      <c r="O42" s="148"/>
      <c r="P42" s="148"/>
      <c r="Q42" s="148"/>
      <c r="R42" s="148"/>
      <c r="S42" s="148"/>
      <c r="T42" s="148"/>
      <c r="U42" s="148"/>
      <c r="V42" s="148"/>
      <c r="W42" s="148"/>
      <c r="X42" s="148"/>
      <c r="Y42" s="148"/>
      <c r="Z42" s="148"/>
      <c r="AA42" s="148"/>
      <c r="AB42" s="148"/>
      <c r="AC42" s="148"/>
      <c r="AD42" s="148"/>
      <c r="AE42" s="148"/>
      <c r="AF42" s="148"/>
      <c r="AG42" s="148"/>
      <c r="AH42" s="148"/>
      <c r="AI42" s="148"/>
      <c r="AJ42" s="148"/>
      <c r="AK42" s="148"/>
      <c r="AL42" s="148"/>
      <c r="AM42" s="148"/>
      <c r="AN42" s="148"/>
      <c r="AO42" s="148"/>
      <c r="AP42" s="148"/>
      <c r="AQ42" s="148"/>
      <c r="AR42" s="148"/>
      <c r="AS42" s="148"/>
      <c r="AT42" s="148"/>
      <c r="AU42" s="148"/>
      <c r="AV42" s="148"/>
      <c r="AW42" s="148"/>
      <c r="AX42" s="148"/>
      <c r="AY42" s="148"/>
      <c r="AZ42" s="148"/>
      <c r="BA42" s="148"/>
      <c r="BB42" s="148"/>
      <c r="BC42" s="148"/>
      <c r="BD42" s="148"/>
      <c r="BE42" s="148"/>
      <c r="BF42" s="148"/>
      <c r="BG42" s="148"/>
      <c r="BH42" s="148"/>
      <c r="BI42" s="148"/>
      <c r="BJ42" s="148"/>
      <c r="BK42" s="148"/>
      <c r="BL42" s="148"/>
      <c r="BM42" s="148"/>
      <c r="BN42" s="148"/>
      <c r="BO42" s="148"/>
      <c r="BP42" s="148"/>
      <c r="BQ42" s="148"/>
      <c r="BR42" s="148"/>
      <c r="BS42" s="148"/>
      <c r="BT42" s="148"/>
      <c r="BU42" s="148"/>
      <c r="BV42" s="148"/>
      <c r="BW42" s="148"/>
      <c r="BX42" s="148"/>
      <c r="BY42" s="148"/>
      <c r="BZ42" s="148"/>
      <c r="CA42" s="148"/>
      <c r="CB42" s="148"/>
      <c r="CC42" s="148"/>
      <c r="CD42" s="148"/>
      <c r="CE42" s="148"/>
      <c r="CF42" s="148"/>
      <c r="CG42" s="148"/>
      <c r="CH42" s="148"/>
      <c r="CI42" s="148"/>
      <c r="CJ42" s="148"/>
      <c r="CK42" s="148"/>
      <c r="CL42" s="148"/>
      <c r="CM42" s="148"/>
      <c r="CN42" s="148"/>
      <c r="CO42" s="148"/>
      <c r="CP42" s="148"/>
      <c r="CQ42" s="148"/>
      <c r="CR42" s="148"/>
      <c r="CS42" s="148"/>
      <c r="CT42" s="148"/>
      <c r="CU42" s="148"/>
      <c r="CV42" s="148"/>
      <c r="CW42" s="148"/>
      <c r="CX42" s="148"/>
      <c r="CY42" s="148"/>
      <c r="CZ42" s="148"/>
      <c r="DA42" s="148"/>
      <c r="DB42" s="148"/>
      <c r="DC42" s="148"/>
      <c r="DD42" s="148"/>
      <c r="DE42" s="148"/>
      <c r="DF42" s="148"/>
      <c r="DG42" s="148"/>
      <c r="DH42" s="148"/>
      <c r="DI42" s="148"/>
      <c r="DJ42" s="148"/>
      <c r="DK42" s="148"/>
      <c r="DL42" s="148"/>
      <c r="DM42" s="148"/>
      <c r="DN42" s="148"/>
      <c r="DO42" s="148"/>
      <c r="DP42" s="148"/>
      <c r="DQ42" s="148"/>
      <c r="DR42" s="148"/>
      <c r="DS42" s="148"/>
      <c r="DT42" s="148"/>
      <c r="DU42" s="148"/>
      <c r="DV42" s="148"/>
      <c r="DW42" s="148"/>
      <c r="DX42" s="148"/>
      <c r="DY42" s="148"/>
      <c r="DZ42" s="148"/>
      <c r="EA42" s="148"/>
      <c r="EB42" s="148"/>
      <c r="EC42" s="148"/>
      <c r="ED42" s="148"/>
      <c r="EE42" s="148"/>
      <c r="EF42" s="148"/>
      <c r="EG42" s="148"/>
      <c r="EH42" s="148"/>
      <c r="EI42" s="148"/>
      <c r="EJ42" s="148"/>
      <c r="EK42" s="148"/>
      <c r="EL42" s="148"/>
      <c r="EM42" s="148"/>
      <c r="EN42" s="148"/>
      <c r="EO42" s="148"/>
      <c r="EP42" s="148"/>
      <c r="EQ42" s="148"/>
      <c r="ER42" s="148"/>
      <c r="ES42" s="148"/>
      <c r="ET42" s="148"/>
      <c r="EU42" s="148"/>
      <c r="EV42" s="148"/>
      <c r="EW42" s="148"/>
      <c r="EX42" s="148"/>
      <c r="EY42" s="148"/>
      <c r="EZ42" s="148"/>
      <c r="FA42" s="148"/>
      <c r="FB42" s="148"/>
      <c r="FC42" s="148"/>
      <c r="FD42" s="148"/>
      <c r="FE42" s="148"/>
      <c r="FF42" s="148"/>
      <c r="FG42" s="148"/>
      <c r="FH42" s="148"/>
      <c r="FI42" s="148"/>
      <c r="FJ42" s="148"/>
      <c r="FK42" s="148"/>
      <c r="FL42" s="148"/>
      <c r="FM42" s="148"/>
      <c r="FN42" s="148"/>
      <c r="FO42" s="148"/>
      <c r="FP42" s="148"/>
      <c r="FQ42" s="148"/>
      <c r="FR42" s="148"/>
      <c r="FS42" s="148"/>
      <c r="FT42" s="148"/>
      <c r="FU42" s="148"/>
      <c r="FV42" s="148"/>
      <c r="FW42" s="148"/>
      <c r="FX42" s="148"/>
      <c r="FY42" s="148"/>
      <c r="FZ42" s="148"/>
      <c r="GA42" s="148"/>
      <c r="GB42" s="148"/>
      <c r="GC42" s="148"/>
      <c r="GD42" s="148"/>
      <c r="GE42" s="148"/>
      <c r="GF42" s="148"/>
      <c r="GG42" s="148"/>
      <c r="GH42" s="148"/>
      <c r="GI42" s="148"/>
      <c r="GJ42" s="148"/>
      <c r="GK42" s="148"/>
      <c r="GL42" s="148"/>
      <c r="GM42" s="148"/>
      <c r="GN42" s="148"/>
      <c r="GO42" s="148"/>
      <c r="GP42" s="148"/>
      <c r="GQ42" s="148"/>
      <c r="GR42" s="148"/>
      <c r="GS42" s="148"/>
      <c r="GT42" s="148"/>
      <c r="GU42" s="148"/>
      <c r="GV42" s="148"/>
      <c r="GW42" s="148"/>
      <c r="GX42" s="148"/>
      <c r="GY42" s="148"/>
      <c r="GZ42" s="148"/>
      <c r="HA42" s="148"/>
      <c r="HB42" s="148"/>
      <c r="HC42" s="148"/>
      <c r="HD42" s="148"/>
      <c r="HE42" s="148"/>
      <c r="HF42" s="148"/>
      <c r="HG42" s="148"/>
      <c r="HH42" s="148"/>
      <c r="HI42" s="148"/>
      <c r="HJ42" s="148"/>
      <c r="HK42" s="148"/>
      <c r="HL42" s="148"/>
      <c r="HM42" s="148"/>
      <c r="HN42" s="148"/>
      <c r="HO42" s="148"/>
      <c r="HP42" s="148"/>
      <c r="HQ42" s="148"/>
      <c r="HR42" s="148"/>
      <c r="HS42" s="148"/>
      <c r="HT42" s="148"/>
      <c r="HU42" s="148"/>
      <c r="HV42" s="148"/>
      <c r="HW42" s="148"/>
      <c r="HX42" s="148"/>
      <c r="HY42" s="148"/>
      <c r="HZ42" s="148"/>
      <c r="IA42" s="148"/>
      <c r="IB42" s="148"/>
      <c r="IC42" s="148"/>
      <c r="ID42" s="148"/>
      <c r="IE42" s="148"/>
      <c r="IF42" s="148"/>
      <c r="IG42" s="148"/>
      <c r="IH42" s="148"/>
      <c r="II42" s="148"/>
      <c r="IJ42" s="148"/>
      <c r="IK42" s="148"/>
      <c r="IL42" s="148"/>
      <c r="IM42" s="148"/>
      <c r="IN42" s="148"/>
      <c r="IO42" s="148"/>
      <c r="IP42" s="148"/>
      <c r="IQ42" s="148"/>
      <c r="IR42" s="148"/>
      <c r="IS42" s="148"/>
      <c r="IT42" s="148"/>
      <c r="IU42" s="148"/>
      <c r="IV42" s="148"/>
      <c r="IW42" s="148"/>
      <c r="IX42" s="148"/>
      <c r="IY42" s="148"/>
      <c r="IZ42" s="148"/>
      <c r="JA42" s="148"/>
      <c r="JB42" s="148"/>
      <c r="JC42" s="148"/>
      <c r="JD42" s="148"/>
      <c r="JE42" s="148"/>
      <c r="JF42" s="148"/>
      <c r="JG42" s="148"/>
      <c r="JH42" s="148"/>
      <c r="JI42" s="148"/>
      <c r="JJ42" s="148"/>
      <c r="JK42" s="148"/>
      <c r="JL42" s="148"/>
      <c r="JM42" s="148"/>
      <c r="JN42" s="148"/>
      <c r="JO42" s="148"/>
      <c r="JP42" s="148"/>
      <c r="JQ42" s="148"/>
      <c r="JR42" s="148"/>
      <c r="JS42" s="148"/>
      <c r="JT42" s="148"/>
      <c r="JU42" s="148"/>
      <c r="JV42" s="148"/>
      <c r="JW42" s="148"/>
      <c r="JX42" s="148"/>
      <c r="JY42" s="148"/>
      <c r="JZ42" s="148"/>
      <c r="KA42" s="148"/>
      <c r="KB42" s="148"/>
      <c r="KC42" s="148"/>
      <c r="KD42" s="148"/>
      <c r="KE42" s="148"/>
      <c r="KF42" s="148"/>
      <c r="KG42" s="148"/>
      <c r="KH42" s="148"/>
      <c r="KI42" s="148"/>
      <c r="KJ42" s="148"/>
      <c r="KK42" s="148"/>
      <c r="KL42" s="148"/>
      <c r="KM42" s="148"/>
      <c r="KN42" s="148"/>
      <c r="KO42" s="148"/>
      <c r="KP42" s="148"/>
      <c r="KQ42" s="148"/>
      <c r="KR42" s="148"/>
      <c r="KS42" s="148"/>
      <c r="KT42" s="148"/>
      <c r="KU42" s="148"/>
      <c r="KV42" s="148"/>
      <c r="KW42" s="148"/>
      <c r="KX42" s="148"/>
      <c r="KY42" s="148"/>
      <c r="KZ42" s="148"/>
      <c r="LA42" s="148"/>
      <c r="LB42" s="148"/>
      <c r="LC42" s="148"/>
      <c r="LD42" s="148"/>
      <c r="LE42" s="148"/>
      <c r="LF42" s="148"/>
      <c r="LG42" s="148"/>
      <c r="LH42" s="148"/>
      <c r="LI42" s="148"/>
      <c r="LJ42" s="148"/>
      <c r="LK42" s="148"/>
      <c r="LL42" s="148"/>
      <c r="LM42" s="148"/>
      <c r="LN42" s="148"/>
      <c r="LO42" s="148"/>
      <c r="LP42" s="148"/>
      <c r="LQ42" s="148"/>
      <c r="LR42" s="148"/>
      <c r="LS42" s="148"/>
      <c r="LT42" s="148"/>
      <c r="LU42" s="148"/>
      <c r="LV42" s="148"/>
      <c r="LW42" s="148"/>
      <c r="LX42" s="148"/>
      <c r="LY42" s="148"/>
      <c r="LZ42" s="148"/>
      <c r="MA42" s="148"/>
      <c r="MB42" s="148"/>
      <c r="MC42" s="148"/>
      <c r="MD42" s="148"/>
      <c r="ME42" s="148"/>
      <c r="MF42" s="148"/>
      <c r="MG42" s="148"/>
      <c r="MH42" s="148"/>
      <c r="MI42" s="148"/>
      <c r="MJ42" s="148"/>
      <c r="MK42" s="148"/>
      <c r="ML42" s="148"/>
      <c r="MM42" s="148"/>
      <c r="MN42" s="148"/>
      <c r="MO42" s="148"/>
      <c r="MP42" s="148"/>
      <c r="MQ42" s="148"/>
      <c r="MR42" s="148"/>
      <c r="MS42" s="148"/>
      <c r="MT42" s="148"/>
      <c r="MU42" s="148"/>
      <c r="MV42" s="148"/>
      <c r="MW42" s="148"/>
      <c r="MX42" s="148"/>
      <c r="MY42" s="148"/>
      <c r="MZ42" s="148"/>
      <c r="NA42" s="148"/>
      <c r="NB42" s="148"/>
      <c r="NC42" s="148"/>
      <c r="ND42" s="148"/>
      <c r="NE42" s="148"/>
      <c r="NF42" s="148"/>
      <c r="NG42" s="148"/>
      <c r="NH42" s="148"/>
      <c r="NI42" s="148"/>
      <c r="NJ42" s="148"/>
      <c r="NK42" s="148"/>
      <c r="NL42" s="148"/>
      <c r="NM42" s="148"/>
      <c r="NN42" s="148"/>
      <c r="NO42" s="148"/>
      <c r="NP42" s="148"/>
      <c r="NQ42" s="148"/>
      <c r="NR42" s="148"/>
      <c r="NS42" s="148"/>
      <c r="NT42" s="148"/>
      <c r="NU42" s="148"/>
      <c r="NV42" s="148"/>
      <c r="NW42" s="148"/>
      <c r="NX42" s="148"/>
      <c r="NY42" s="148"/>
      <c r="NZ42" s="148"/>
      <c r="OA42" s="148"/>
      <c r="OB42" s="148"/>
      <c r="OC42" s="148"/>
      <c r="OD42" s="148"/>
      <c r="OE42" s="148"/>
      <c r="OF42" s="148"/>
      <c r="OG42" s="148"/>
      <c r="OH42" s="148"/>
      <c r="OI42" s="148"/>
      <c r="OJ42" s="148"/>
      <c r="OK42" s="148"/>
      <c r="OL42" s="148"/>
      <c r="OM42" s="148"/>
      <c r="ON42" s="148"/>
      <c r="OO42" s="148"/>
      <c r="OP42" s="148"/>
      <c r="OQ42" s="148"/>
      <c r="OR42" s="148"/>
      <c r="OS42" s="148"/>
      <c r="OT42" s="148"/>
      <c r="OU42" s="148"/>
      <c r="OV42" s="148"/>
      <c r="OW42" s="148"/>
      <c r="OX42" s="148"/>
      <c r="OY42" s="148"/>
      <c r="OZ42" s="148"/>
      <c r="PA42" s="148"/>
      <c r="PB42" s="148"/>
      <c r="PC42" s="148"/>
      <c r="PD42" s="148"/>
      <c r="PE42" s="148"/>
      <c r="PF42" s="148"/>
      <c r="PG42" s="148"/>
      <c r="PH42" s="148"/>
      <c r="PI42" s="148"/>
      <c r="PJ42" s="148"/>
      <c r="PK42" s="148"/>
      <c r="PL42" s="148"/>
      <c r="PM42" s="148"/>
      <c r="PN42" s="148"/>
      <c r="PO42" s="148"/>
      <c r="PP42" s="148"/>
      <c r="PQ42" s="148"/>
      <c r="PR42" s="148"/>
      <c r="PS42" s="148"/>
      <c r="PT42" s="148"/>
      <c r="PU42" s="148"/>
      <c r="PV42" s="148"/>
      <c r="PW42" s="148"/>
      <c r="PX42" s="148"/>
      <c r="PY42" s="148"/>
      <c r="PZ42" s="148"/>
      <c r="QA42" s="148"/>
      <c r="QB42" s="148"/>
      <c r="QC42" s="148"/>
      <c r="QD42" s="148"/>
      <c r="QE42" s="148"/>
      <c r="QF42" s="148"/>
      <c r="QG42" s="148"/>
      <c r="QH42" s="148"/>
      <c r="QI42" s="148"/>
      <c r="QJ42" s="148"/>
      <c r="QK42" s="148"/>
      <c r="QL42" s="148"/>
      <c r="QM42" s="148"/>
      <c r="QN42" s="148"/>
      <c r="QO42" s="148"/>
      <c r="QP42" s="148"/>
      <c r="QQ42" s="148"/>
      <c r="QR42" s="148"/>
      <c r="QS42" s="148"/>
      <c r="QT42" s="148"/>
      <c r="QU42" s="148"/>
      <c r="QV42" s="148"/>
      <c r="QW42" s="148"/>
      <c r="QX42" s="148"/>
      <c r="QY42" s="148"/>
      <c r="QZ42" s="148"/>
      <c r="RA42" s="148"/>
      <c r="RB42" s="148"/>
      <c r="RC42" s="148"/>
      <c r="RD42" s="148"/>
      <c r="RE42" s="148"/>
      <c r="RF42" s="148"/>
      <c r="RG42" s="148"/>
      <c r="RH42" s="148"/>
      <c r="RI42" s="148"/>
      <c r="RJ42" s="148"/>
      <c r="RK42" s="148"/>
      <c r="RL42" s="148"/>
      <c r="RM42" s="148"/>
      <c r="RN42" s="148"/>
      <c r="RO42" s="148"/>
      <c r="RP42" s="148"/>
      <c r="RQ42" s="148"/>
      <c r="RR42" s="148"/>
      <c r="RS42" s="148"/>
      <c r="RT42" s="148"/>
      <c r="RU42" s="148"/>
      <c r="RV42" s="148"/>
      <c r="RW42" s="148"/>
      <c r="RX42" s="148"/>
      <c r="RY42" s="148"/>
      <c r="RZ42" s="148"/>
      <c r="SA42" s="148"/>
      <c r="SB42" s="148"/>
      <c r="SC42" s="148"/>
      <c r="SD42" s="148"/>
      <c r="SE42" s="148"/>
      <c r="SF42" s="148"/>
      <c r="SG42" s="148"/>
      <c r="SH42" s="148"/>
      <c r="SI42" s="148"/>
      <c r="SJ42" s="148"/>
      <c r="SK42" s="148"/>
      <c r="SL42" s="148"/>
      <c r="SM42" s="148"/>
      <c r="SN42" s="148"/>
      <c r="SO42" s="148"/>
      <c r="SP42" s="148"/>
      <c r="SQ42" s="148"/>
      <c r="SR42" s="148"/>
      <c r="SS42" s="148"/>
      <c r="ST42" s="148"/>
      <c r="SU42" s="148"/>
      <c r="SV42" s="148"/>
      <c r="SW42" s="148"/>
      <c r="SX42" s="148"/>
      <c r="SY42" s="148"/>
      <c r="SZ42" s="148"/>
      <c r="TA42" s="148"/>
      <c r="TB42" s="148"/>
      <c r="TC42" s="148"/>
      <c r="TD42" s="148"/>
      <c r="TE42" s="148"/>
      <c r="TF42" s="148"/>
      <c r="TG42" s="148"/>
      <c r="TH42" s="148"/>
      <c r="TI42" s="148"/>
      <c r="TJ42" s="148"/>
      <c r="TK42" s="148"/>
      <c r="TL42" s="148"/>
      <c r="TM42" s="148"/>
      <c r="TN42" s="148"/>
      <c r="TO42" s="148"/>
      <c r="TP42" s="148"/>
      <c r="TQ42" s="148"/>
      <c r="TR42" s="148"/>
      <c r="TS42" s="148"/>
      <c r="TT42" s="148"/>
      <c r="TU42" s="148"/>
      <c r="TV42" s="148"/>
      <c r="TW42" s="148"/>
      <c r="TX42" s="148"/>
      <c r="TY42" s="148"/>
      <c r="TZ42" s="148"/>
      <c r="UA42" s="148"/>
      <c r="UB42" s="148"/>
      <c r="UC42" s="148"/>
      <c r="UD42" s="148"/>
      <c r="UE42" s="148"/>
      <c r="UF42" s="148"/>
      <c r="UG42" s="148"/>
      <c r="UH42" s="148"/>
      <c r="UI42" s="148"/>
      <c r="UJ42" s="148"/>
      <c r="UK42" s="148"/>
      <c r="UL42" s="148"/>
      <c r="UM42" s="148"/>
      <c r="UN42" s="148"/>
      <c r="UO42" s="148"/>
      <c r="UP42" s="148"/>
      <c r="UQ42" s="148"/>
      <c r="UR42" s="148"/>
      <c r="US42" s="148"/>
      <c r="UT42" s="148"/>
      <c r="UU42" s="148"/>
      <c r="UV42" s="148"/>
      <c r="UW42" s="148"/>
      <c r="UX42" s="148"/>
      <c r="UY42" s="148"/>
      <c r="UZ42" s="148"/>
      <c r="VA42" s="148"/>
      <c r="VB42" s="148"/>
      <c r="VC42" s="148"/>
      <c r="VD42" s="148"/>
      <c r="VE42" s="148"/>
      <c r="VF42" s="148"/>
      <c r="VG42" s="148"/>
      <c r="VH42" s="148"/>
      <c r="VI42" s="148"/>
      <c r="VJ42" s="148"/>
      <c r="VK42" s="148"/>
      <c r="VL42" s="148"/>
      <c r="VM42" s="148"/>
      <c r="VN42" s="148"/>
      <c r="VO42" s="148"/>
      <c r="VP42" s="148"/>
      <c r="VQ42" s="148"/>
      <c r="VR42" s="148"/>
      <c r="VS42" s="148"/>
      <c r="VT42" s="148"/>
      <c r="VU42" s="148"/>
      <c r="VV42" s="148"/>
      <c r="VW42" s="148"/>
      <c r="VX42" s="148"/>
      <c r="VY42" s="148"/>
      <c r="VZ42" s="148"/>
      <c r="WA42" s="148"/>
      <c r="WB42" s="148"/>
      <c r="WC42" s="148"/>
      <c r="WD42" s="148"/>
      <c r="WE42" s="148"/>
      <c r="WF42" s="148"/>
      <c r="WG42" s="148"/>
      <c r="WH42" s="148"/>
      <c r="WI42" s="148"/>
      <c r="WJ42" s="148"/>
      <c r="WK42" s="148"/>
      <c r="WL42" s="148"/>
      <c r="WM42" s="148"/>
      <c r="WN42" s="148"/>
      <c r="WO42" s="148"/>
      <c r="WP42" s="148"/>
      <c r="WQ42" s="148"/>
      <c r="WR42" s="148"/>
      <c r="WS42" s="148"/>
      <c r="WT42" s="148"/>
      <c r="WU42" s="148"/>
      <c r="WV42" s="148"/>
      <c r="WW42" s="148"/>
      <c r="WX42" s="148"/>
      <c r="WY42" s="148"/>
      <c r="WZ42" s="148"/>
      <c r="XA42" s="148"/>
      <c r="XB42" s="148"/>
      <c r="XC42" s="148"/>
      <c r="XD42" s="148"/>
      <c r="XE42" s="148"/>
      <c r="XF42" s="148"/>
      <c r="XG42" s="148"/>
      <c r="XH42" s="148"/>
      <c r="XI42" s="148"/>
      <c r="XJ42" s="148"/>
      <c r="XK42" s="148"/>
      <c r="XL42" s="148"/>
      <c r="XM42" s="148"/>
      <c r="XN42" s="148"/>
      <c r="XO42" s="148"/>
      <c r="XP42" s="148"/>
      <c r="XQ42" s="148"/>
      <c r="XR42" s="148"/>
      <c r="XS42" s="148"/>
      <c r="XT42" s="148"/>
      <c r="XU42" s="148"/>
      <c r="XV42" s="148"/>
      <c r="XW42" s="148"/>
      <c r="XX42" s="148"/>
      <c r="XY42" s="148"/>
      <c r="XZ42" s="148"/>
      <c r="YA42" s="148"/>
      <c r="YB42" s="148"/>
      <c r="YC42" s="148"/>
      <c r="YD42" s="148"/>
      <c r="YE42" s="148"/>
      <c r="YF42" s="148"/>
      <c r="YG42" s="148"/>
      <c r="YH42" s="148"/>
      <c r="YI42" s="148"/>
      <c r="YJ42" s="148"/>
      <c r="YK42" s="148"/>
      <c r="YL42" s="148"/>
      <c r="YM42" s="148"/>
      <c r="YN42" s="148"/>
      <c r="YO42" s="148"/>
      <c r="YP42" s="148"/>
      <c r="YQ42" s="148"/>
      <c r="YR42" s="148"/>
      <c r="YS42" s="148"/>
      <c r="YT42" s="148"/>
      <c r="YU42" s="148"/>
      <c r="YV42" s="148"/>
      <c r="YW42" s="148"/>
      <c r="YX42" s="148"/>
      <c r="YY42" s="148"/>
      <c r="YZ42" s="148"/>
      <c r="ZA42" s="148"/>
      <c r="ZB42" s="148"/>
      <c r="ZC42" s="148"/>
      <c r="ZD42" s="148"/>
      <c r="ZE42" s="148"/>
      <c r="ZF42" s="148"/>
      <c r="ZG42" s="148"/>
      <c r="ZH42" s="148"/>
      <c r="ZI42" s="148"/>
      <c r="ZJ42" s="148"/>
      <c r="ZK42" s="148"/>
      <c r="ZL42" s="148"/>
      <c r="ZM42" s="148"/>
      <c r="ZN42" s="148"/>
      <c r="ZO42" s="148"/>
      <c r="ZP42" s="148"/>
      <c r="ZQ42" s="148"/>
      <c r="ZR42" s="148"/>
      <c r="ZS42" s="148"/>
      <c r="ZT42" s="148"/>
      <c r="ZU42" s="148"/>
      <c r="ZV42" s="148"/>
      <c r="ZW42" s="148"/>
      <c r="ZX42" s="148"/>
      <c r="ZY42" s="148"/>
      <c r="ZZ42" s="148"/>
      <c r="AAA42" s="148"/>
      <c r="AAB42" s="148"/>
      <c r="AAC42" s="148"/>
      <c r="AAD42" s="148"/>
      <c r="AAE42" s="148"/>
      <c r="AAF42" s="148"/>
      <c r="AAG42" s="148"/>
      <c r="AAH42" s="148"/>
      <c r="AAI42" s="148"/>
      <c r="AAJ42" s="148"/>
      <c r="AAK42" s="148"/>
      <c r="AAL42" s="148"/>
      <c r="AAM42" s="148"/>
      <c r="AAN42" s="148"/>
      <c r="AAO42" s="148"/>
      <c r="AAP42" s="148"/>
      <c r="AAQ42" s="148"/>
      <c r="AAR42" s="148"/>
      <c r="AAS42" s="148"/>
      <c r="AAT42" s="148"/>
      <c r="AAU42" s="148"/>
      <c r="AAV42" s="148"/>
      <c r="AAW42" s="148"/>
      <c r="AAX42" s="148"/>
      <c r="AAY42" s="148"/>
      <c r="AAZ42" s="148"/>
      <c r="ABA42" s="148"/>
      <c r="ABB42" s="148"/>
      <c r="ABC42" s="148"/>
      <c r="ABD42" s="148"/>
      <c r="ABE42" s="148"/>
      <c r="ABF42" s="148"/>
      <c r="ABG42" s="148"/>
      <c r="ABH42" s="148"/>
      <c r="ABI42" s="148"/>
      <c r="ABJ42" s="148"/>
      <c r="ABK42" s="148"/>
      <c r="ABL42" s="148"/>
      <c r="ABM42" s="148"/>
      <c r="ABN42" s="148"/>
      <c r="ABO42" s="148"/>
      <c r="ABP42" s="148"/>
      <c r="ABQ42" s="148"/>
      <c r="ABR42" s="148"/>
      <c r="ABS42" s="148"/>
      <c r="ABT42" s="148"/>
      <c r="ABU42" s="148"/>
      <c r="ABV42" s="148"/>
      <c r="ABW42" s="148"/>
      <c r="ABX42" s="148"/>
      <c r="ABY42" s="148"/>
      <c r="ABZ42" s="148"/>
      <c r="ACA42" s="148"/>
      <c r="ACB42" s="148"/>
      <c r="ACC42" s="148"/>
      <c r="ACD42" s="148"/>
      <c r="ACE42" s="148"/>
      <c r="ACF42" s="148"/>
      <c r="ACG42" s="148"/>
      <c r="ACH42" s="148"/>
      <c r="ACI42" s="148"/>
      <c r="ACJ42" s="148"/>
      <c r="ACK42" s="148"/>
      <c r="ACL42" s="148"/>
      <c r="ACM42" s="148"/>
      <c r="ACN42" s="148"/>
      <c r="ACO42" s="148"/>
      <c r="ACP42" s="148"/>
      <c r="ACQ42" s="148"/>
      <c r="ACR42" s="148"/>
      <c r="ACS42" s="148"/>
      <c r="ACT42" s="148"/>
      <c r="ACU42" s="148"/>
      <c r="ACV42" s="148"/>
      <c r="ACW42" s="148"/>
      <c r="ACX42" s="148"/>
      <c r="ACY42" s="148"/>
      <c r="ACZ42" s="148"/>
      <c r="ADA42" s="148"/>
      <c r="ADB42" s="148"/>
      <c r="ADC42" s="148"/>
      <c r="ADD42" s="148"/>
      <c r="ADE42" s="148"/>
      <c r="ADF42" s="148"/>
      <c r="ADG42" s="148"/>
      <c r="ADH42" s="148"/>
      <c r="ADI42" s="148"/>
      <c r="ADJ42" s="148"/>
      <c r="ADK42" s="148"/>
      <c r="ADL42" s="148"/>
      <c r="ADM42" s="148"/>
      <c r="ADN42" s="148"/>
      <c r="ADO42" s="148"/>
      <c r="ADP42" s="148"/>
      <c r="ADQ42" s="148"/>
      <c r="ADR42" s="148"/>
      <c r="ADS42" s="148"/>
      <c r="ADT42" s="148"/>
      <c r="ADU42" s="148"/>
      <c r="ADV42" s="148"/>
      <c r="ADW42" s="148"/>
      <c r="ADX42" s="148"/>
      <c r="ADY42" s="148"/>
      <c r="ADZ42" s="148"/>
      <c r="AEA42" s="148"/>
      <c r="AEB42" s="148"/>
      <c r="AEC42" s="148"/>
      <c r="AED42" s="148"/>
      <c r="AEE42" s="148"/>
      <c r="AEF42" s="148"/>
      <c r="AEG42" s="148"/>
      <c r="AEH42" s="148"/>
      <c r="AEI42" s="148"/>
      <c r="AEJ42" s="148"/>
      <c r="AEK42" s="148"/>
      <c r="AEL42" s="148"/>
      <c r="AEM42" s="148"/>
      <c r="AEN42" s="148"/>
      <c r="AEO42" s="148"/>
      <c r="AEP42" s="148"/>
      <c r="AEQ42" s="148"/>
      <c r="AER42" s="148"/>
      <c r="AES42" s="148"/>
      <c r="AET42" s="148"/>
      <c r="AEU42" s="148"/>
      <c r="AEV42" s="148"/>
      <c r="AEW42" s="148"/>
      <c r="AEX42" s="148"/>
      <c r="AEY42" s="148"/>
      <c r="AEZ42" s="148"/>
      <c r="AFA42" s="148"/>
      <c r="AFB42" s="148"/>
      <c r="AFC42" s="148"/>
      <c r="AFD42" s="148"/>
      <c r="AFE42" s="148"/>
      <c r="AFF42" s="148"/>
      <c r="AFG42" s="148"/>
      <c r="AFH42" s="148"/>
      <c r="AFI42" s="148"/>
      <c r="AFJ42" s="148"/>
      <c r="AFK42" s="148"/>
      <c r="AFL42" s="148"/>
      <c r="AFM42" s="148"/>
      <c r="AFN42" s="148"/>
      <c r="AFO42" s="148"/>
      <c r="AFP42" s="148"/>
      <c r="AFQ42" s="148"/>
      <c r="AFR42" s="148"/>
      <c r="AFS42" s="148"/>
      <c r="AFT42" s="148"/>
      <c r="AFU42" s="148"/>
      <c r="AFV42" s="148"/>
      <c r="AFW42" s="148"/>
      <c r="AFX42" s="148"/>
      <c r="AFY42" s="148"/>
      <c r="AFZ42" s="148"/>
      <c r="AGA42" s="148"/>
      <c r="AGB42" s="148"/>
      <c r="AGC42" s="148"/>
      <c r="AGD42" s="148"/>
      <c r="AGE42" s="148"/>
      <c r="AGF42" s="148"/>
      <c r="AGG42" s="148"/>
      <c r="AGH42" s="148"/>
      <c r="AGI42" s="148"/>
      <c r="AGJ42" s="148"/>
      <c r="AGK42" s="148"/>
      <c r="AGL42" s="148"/>
      <c r="AGM42" s="148"/>
      <c r="AGN42" s="148"/>
      <c r="AGO42" s="148"/>
      <c r="AGP42" s="148"/>
      <c r="AGQ42" s="148"/>
      <c r="AGR42" s="148"/>
      <c r="AGS42" s="148"/>
      <c r="AGT42" s="148"/>
      <c r="AGU42" s="148"/>
      <c r="AGV42" s="148"/>
      <c r="AGW42" s="148"/>
      <c r="AGX42" s="148"/>
      <c r="AGY42" s="148"/>
      <c r="AGZ42" s="148"/>
      <c r="AHA42" s="148"/>
      <c r="AHB42" s="148"/>
      <c r="AHC42" s="148"/>
      <c r="AHD42" s="148"/>
      <c r="AHE42" s="148"/>
      <c r="AHF42" s="148"/>
      <c r="AHG42" s="148"/>
      <c r="AHH42" s="148"/>
      <c r="AHI42" s="148"/>
      <c r="AHJ42" s="148"/>
      <c r="AHK42" s="148"/>
      <c r="AHL42" s="148"/>
      <c r="AHM42" s="148"/>
      <c r="AHN42" s="148"/>
      <c r="AHO42" s="148"/>
      <c r="AHP42" s="148"/>
      <c r="AHQ42" s="148"/>
      <c r="AHR42" s="148"/>
      <c r="AHS42" s="148"/>
      <c r="AHT42" s="148"/>
      <c r="AHU42" s="148"/>
      <c r="AHV42" s="148"/>
      <c r="AHW42" s="148"/>
      <c r="AHX42" s="148"/>
      <c r="AHY42" s="148"/>
      <c r="AHZ42" s="148"/>
      <c r="AIA42" s="148"/>
      <c r="AIB42" s="148"/>
      <c r="AIC42" s="148"/>
      <c r="AID42" s="148"/>
      <c r="AIE42" s="148"/>
      <c r="AIF42" s="148"/>
      <c r="AIG42" s="148"/>
      <c r="AIH42" s="148"/>
      <c r="AII42" s="148"/>
      <c r="AIJ42" s="148"/>
      <c r="AIK42" s="148"/>
      <c r="AIL42" s="148"/>
      <c r="AIM42" s="148"/>
      <c r="AIN42" s="148"/>
      <c r="AIO42" s="148"/>
      <c r="AIP42" s="148"/>
      <c r="AIQ42" s="148"/>
      <c r="AIR42" s="148"/>
      <c r="AIS42" s="148"/>
      <c r="AIT42" s="148"/>
      <c r="AIU42" s="148"/>
      <c r="AIV42" s="148"/>
      <c r="AIW42" s="148"/>
      <c r="AIX42" s="148"/>
      <c r="AIY42" s="148"/>
      <c r="AIZ42" s="148"/>
      <c r="AJA42" s="148"/>
      <c r="AJB42" s="148"/>
      <c r="AJC42" s="148"/>
      <c r="AJD42" s="148"/>
      <c r="AJE42" s="148"/>
      <c r="AJF42" s="148"/>
      <c r="AJG42" s="148"/>
      <c r="AJH42" s="148"/>
      <c r="AJI42" s="148"/>
      <c r="AJJ42" s="148"/>
      <c r="AJK42" s="148"/>
      <c r="AJL42" s="148"/>
      <c r="AJM42" s="148"/>
      <c r="AJN42" s="148"/>
      <c r="AJO42" s="148"/>
      <c r="AJP42" s="148"/>
      <c r="AJQ42" s="148"/>
      <c r="AJR42" s="148"/>
      <c r="AJS42" s="148"/>
      <c r="AJT42" s="148"/>
      <c r="AJU42" s="148"/>
      <c r="AJV42" s="148"/>
      <c r="AJW42" s="148"/>
      <c r="AJX42" s="148"/>
      <c r="AJY42" s="148"/>
      <c r="AJZ42" s="148"/>
      <c r="AKA42" s="148"/>
      <c r="AKB42" s="148"/>
      <c r="AKC42" s="148"/>
      <c r="AKD42" s="148"/>
      <c r="AKE42" s="148"/>
      <c r="AKF42" s="148"/>
      <c r="AKG42" s="148"/>
      <c r="AKH42" s="148"/>
      <c r="AKI42" s="148"/>
      <c r="AKJ42" s="148"/>
      <c r="AKK42" s="148"/>
      <c r="AKL42" s="148"/>
      <c r="AKM42" s="148"/>
      <c r="AKN42" s="148"/>
      <c r="AKO42" s="148"/>
      <c r="AKP42" s="148"/>
      <c r="AKQ42" s="148"/>
      <c r="AKR42" s="148"/>
      <c r="AKS42" s="148"/>
      <c r="AKT42" s="148"/>
      <c r="AKU42" s="148"/>
      <c r="AKV42" s="148"/>
      <c r="AKW42" s="148"/>
      <c r="AKX42" s="148"/>
      <c r="AKY42" s="148"/>
      <c r="AKZ42" s="148"/>
      <c r="ALA42" s="148"/>
      <c r="ALB42" s="148"/>
      <c r="ALC42" s="148"/>
      <c r="ALD42" s="148"/>
      <c r="ALE42" s="148"/>
      <c r="ALF42" s="148"/>
      <c r="ALG42" s="148"/>
      <c r="ALH42" s="148"/>
      <c r="ALI42" s="148"/>
      <c r="ALJ42" s="148"/>
      <c r="ALK42" s="148"/>
      <c r="ALL42" s="148"/>
      <c r="ALM42" s="148"/>
      <c r="ALN42" s="148"/>
      <c r="ALO42" s="148"/>
      <c r="ALP42" s="148"/>
      <c r="ALQ42" s="148"/>
      <c r="ALR42" s="148"/>
      <c r="ALS42" s="148"/>
      <c r="ALT42" s="148"/>
      <c r="ALU42" s="148"/>
      <c r="ALV42" s="148"/>
      <c r="ALW42" s="148"/>
      <c r="ALX42" s="148"/>
      <c r="ALY42" s="148"/>
      <c r="ALZ42" s="148"/>
      <c r="AMA42" s="148"/>
      <c r="AMB42" s="148"/>
      <c r="AMC42" s="148"/>
      <c r="AMD42" s="148"/>
      <c r="AME42" s="148"/>
      <c r="AMF42" s="148"/>
      <c r="AMG42" s="148"/>
      <c r="AMH42" s="148"/>
      <c r="AMI42" s="148"/>
      <c r="AMJ42" s="148"/>
      <c r="AMK42" s="148"/>
    </row>
    <row r="43" spans="1:1025" s="131" customFormat="1">
      <c r="A43" s="145" t="str">
        <f t="shared" si="0"/>
        <v>LOAN.HOCRM_APPROVE</v>
      </c>
      <c r="B43" s="154">
        <f t="shared" si="3"/>
        <v>110039</v>
      </c>
      <c r="C43" s="134">
        <v>0</v>
      </c>
      <c r="D43" s="134">
        <v>1</v>
      </c>
      <c r="E43" s="146">
        <f t="shared" si="4"/>
        <v>100000</v>
      </c>
      <c r="F43" s="146">
        <v>10000</v>
      </c>
      <c r="G43" s="146" t="s">
        <v>34</v>
      </c>
      <c r="H43" s="146">
        <v>100000</v>
      </c>
      <c r="I43" s="158" t="s">
        <v>505</v>
      </c>
      <c r="J43" s="146">
        <f>VLOOKUP(I43,T_FSM_TYPE!$A:$B,2,0)</f>
        <v>110000</v>
      </c>
      <c r="K43" s="131" t="s">
        <v>620</v>
      </c>
      <c r="L43" s="159"/>
      <c r="M43" s="133" t="str">
        <f t="shared" si="2"/>
        <v>INSERT INTO T_FSM_ACTION VALUES(110039, 0, 1, 100000, 10000, GETDATE(), 100000, 110000, 'HOCRM_APPROVE', '' )</v>
      </c>
      <c r="N43" s="145"/>
      <c r="O43" s="145"/>
      <c r="P43" s="145"/>
      <c r="Q43" s="145"/>
      <c r="R43" s="145"/>
      <c r="S43" s="145"/>
      <c r="T43" s="145"/>
      <c r="U43" s="145"/>
      <c r="V43" s="145"/>
      <c r="W43" s="145"/>
      <c r="X43" s="145"/>
      <c r="Y43" s="145"/>
      <c r="Z43" s="145"/>
      <c r="AA43" s="145"/>
      <c r="AB43" s="145"/>
      <c r="AC43" s="145"/>
      <c r="AD43" s="145"/>
      <c r="AE43" s="145"/>
      <c r="AF43" s="145"/>
      <c r="AG43" s="145"/>
      <c r="AH43" s="145"/>
      <c r="AI43" s="145"/>
      <c r="AJ43" s="145"/>
      <c r="AK43" s="145"/>
      <c r="AL43" s="145"/>
      <c r="AM43" s="145"/>
      <c r="AN43" s="145"/>
      <c r="AO43" s="145"/>
      <c r="AP43" s="145"/>
      <c r="AQ43" s="145"/>
      <c r="AR43" s="145"/>
      <c r="AS43" s="145"/>
      <c r="AT43" s="145"/>
      <c r="AU43" s="145"/>
      <c r="AV43" s="145"/>
      <c r="AW43" s="145"/>
      <c r="AX43" s="145"/>
      <c r="AY43" s="145"/>
      <c r="AZ43" s="145"/>
      <c r="BA43" s="145"/>
      <c r="BB43" s="145"/>
      <c r="BC43" s="145"/>
      <c r="BD43" s="145"/>
      <c r="BE43" s="145"/>
      <c r="BF43" s="145"/>
      <c r="BG43" s="145"/>
      <c r="BH43" s="145"/>
      <c r="BI43" s="145"/>
      <c r="BJ43" s="145"/>
      <c r="BK43" s="145"/>
      <c r="BL43" s="145"/>
      <c r="BM43" s="145"/>
      <c r="BN43" s="145"/>
      <c r="BO43" s="145"/>
      <c r="BP43" s="145"/>
      <c r="BQ43" s="145"/>
      <c r="BR43" s="145"/>
      <c r="BS43" s="145"/>
      <c r="BT43" s="145"/>
      <c r="BU43" s="145"/>
      <c r="BV43" s="145"/>
      <c r="BW43" s="145"/>
      <c r="BX43" s="145"/>
      <c r="BY43" s="145"/>
      <c r="BZ43" s="145"/>
      <c r="CA43" s="145"/>
      <c r="CB43" s="145"/>
      <c r="CC43" s="145"/>
      <c r="CD43" s="145"/>
      <c r="CE43" s="145"/>
      <c r="CF43" s="145"/>
      <c r="CG43" s="145"/>
      <c r="CH43" s="145"/>
      <c r="CI43" s="145"/>
      <c r="CJ43" s="145"/>
      <c r="CK43" s="145"/>
      <c r="CL43" s="145"/>
      <c r="CM43" s="145"/>
      <c r="CN43" s="145"/>
      <c r="CO43" s="145"/>
      <c r="CP43" s="145"/>
      <c r="CQ43" s="145"/>
      <c r="CR43" s="145"/>
      <c r="CS43" s="145"/>
      <c r="CT43" s="145"/>
      <c r="CU43" s="145"/>
      <c r="CV43" s="145"/>
      <c r="CW43" s="145"/>
      <c r="CX43" s="145"/>
      <c r="CY43" s="145"/>
      <c r="CZ43" s="145"/>
      <c r="DA43" s="145"/>
      <c r="DB43" s="145"/>
      <c r="DC43" s="145"/>
      <c r="DD43" s="145"/>
      <c r="DE43" s="145"/>
      <c r="DF43" s="145"/>
      <c r="DG43" s="145"/>
      <c r="DH43" s="145"/>
      <c r="DI43" s="145"/>
      <c r="DJ43" s="145"/>
      <c r="DK43" s="145"/>
      <c r="DL43" s="145"/>
      <c r="DM43" s="145"/>
      <c r="DN43" s="145"/>
      <c r="DO43" s="145"/>
      <c r="DP43" s="145"/>
      <c r="DQ43" s="145"/>
      <c r="DR43" s="145"/>
      <c r="DS43" s="145"/>
      <c r="DT43" s="145"/>
      <c r="DU43" s="145"/>
      <c r="DV43" s="145"/>
      <c r="DW43" s="145"/>
      <c r="DX43" s="145"/>
      <c r="DY43" s="145"/>
      <c r="DZ43" s="145"/>
      <c r="EA43" s="145"/>
      <c r="EB43" s="145"/>
      <c r="EC43" s="145"/>
      <c r="ED43" s="145"/>
      <c r="EE43" s="145"/>
      <c r="EF43" s="145"/>
      <c r="EG43" s="145"/>
      <c r="EH43" s="145"/>
      <c r="EI43" s="145"/>
      <c r="EJ43" s="145"/>
      <c r="EK43" s="145"/>
      <c r="EL43" s="145"/>
      <c r="EM43" s="145"/>
      <c r="EN43" s="145"/>
      <c r="EO43" s="145"/>
      <c r="EP43" s="145"/>
      <c r="EQ43" s="145"/>
      <c r="ER43" s="145"/>
      <c r="ES43" s="145"/>
      <c r="ET43" s="145"/>
      <c r="EU43" s="145"/>
      <c r="EV43" s="145"/>
      <c r="EW43" s="145"/>
      <c r="EX43" s="145"/>
      <c r="EY43" s="145"/>
      <c r="EZ43" s="145"/>
      <c r="FA43" s="145"/>
      <c r="FB43" s="145"/>
      <c r="FC43" s="145"/>
      <c r="FD43" s="145"/>
      <c r="FE43" s="145"/>
      <c r="FF43" s="145"/>
      <c r="FG43" s="145"/>
      <c r="FH43" s="145"/>
      <c r="FI43" s="145"/>
      <c r="FJ43" s="145"/>
      <c r="FK43" s="145"/>
      <c r="FL43" s="145"/>
      <c r="FM43" s="145"/>
      <c r="FN43" s="145"/>
      <c r="FO43" s="145"/>
      <c r="FP43" s="145"/>
      <c r="FQ43" s="145"/>
      <c r="FR43" s="145"/>
      <c r="FS43" s="145"/>
      <c r="FT43" s="145"/>
      <c r="FU43" s="145"/>
      <c r="FV43" s="145"/>
      <c r="FW43" s="145"/>
      <c r="FX43" s="145"/>
      <c r="FY43" s="145"/>
      <c r="FZ43" s="145"/>
      <c r="GA43" s="145"/>
      <c r="GB43" s="145"/>
      <c r="GC43" s="145"/>
      <c r="GD43" s="145"/>
      <c r="GE43" s="145"/>
      <c r="GF43" s="145"/>
      <c r="GG43" s="145"/>
      <c r="GH43" s="145"/>
      <c r="GI43" s="145"/>
      <c r="GJ43" s="145"/>
      <c r="GK43" s="145"/>
      <c r="GL43" s="145"/>
      <c r="GM43" s="145"/>
      <c r="GN43" s="145"/>
      <c r="GO43" s="145"/>
      <c r="GP43" s="145"/>
      <c r="GQ43" s="145"/>
      <c r="GR43" s="145"/>
      <c r="GS43" s="145"/>
      <c r="GT43" s="145"/>
      <c r="GU43" s="145"/>
      <c r="GV43" s="145"/>
      <c r="GW43" s="145"/>
      <c r="GX43" s="145"/>
      <c r="GY43" s="145"/>
      <c r="GZ43" s="145"/>
      <c r="HA43" s="145"/>
      <c r="HB43" s="145"/>
      <c r="HC43" s="145"/>
      <c r="HD43" s="145"/>
      <c r="HE43" s="145"/>
      <c r="HF43" s="145"/>
      <c r="HG43" s="145"/>
      <c r="HH43" s="145"/>
      <c r="HI43" s="145"/>
      <c r="HJ43" s="145"/>
      <c r="HK43" s="145"/>
      <c r="HL43" s="145"/>
      <c r="HM43" s="145"/>
      <c r="HN43" s="145"/>
      <c r="HO43" s="145"/>
      <c r="HP43" s="145"/>
      <c r="HQ43" s="145"/>
      <c r="HR43" s="145"/>
      <c r="HS43" s="145"/>
      <c r="HT43" s="145"/>
      <c r="HU43" s="145"/>
      <c r="HV43" s="145"/>
      <c r="HW43" s="145"/>
      <c r="HX43" s="145"/>
      <c r="HY43" s="145"/>
      <c r="HZ43" s="145"/>
      <c r="IA43" s="145"/>
      <c r="IB43" s="145"/>
      <c r="IC43" s="145"/>
      <c r="ID43" s="145"/>
      <c r="IE43" s="145"/>
      <c r="IF43" s="145"/>
      <c r="IG43" s="145"/>
      <c r="IH43" s="145"/>
      <c r="II43" s="145"/>
      <c r="IJ43" s="145"/>
      <c r="IK43" s="145"/>
      <c r="IL43" s="145"/>
      <c r="IM43" s="145"/>
      <c r="IN43" s="145"/>
      <c r="IO43" s="145"/>
      <c r="IP43" s="145"/>
      <c r="IQ43" s="145"/>
      <c r="IR43" s="145"/>
      <c r="IS43" s="145"/>
      <c r="IT43" s="145"/>
      <c r="IU43" s="145"/>
      <c r="IV43" s="145"/>
      <c r="IW43" s="145"/>
      <c r="IX43" s="145"/>
      <c r="IY43" s="145"/>
      <c r="IZ43" s="145"/>
      <c r="JA43" s="145"/>
      <c r="JB43" s="145"/>
      <c r="JC43" s="145"/>
      <c r="JD43" s="145"/>
      <c r="JE43" s="145"/>
      <c r="JF43" s="145"/>
      <c r="JG43" s="145"/>
      <c r="JH43" s="145"/>
      <c r="JI43" s="145"/>
      <c r="JJ43" s="145"/>
      <c r="JK43" s="145"/>
      <c r="JL43" s="145"/>
      <c r="JM43" s="145"/>
      <c r="JN43" s="145"/>
      <c r="JO43" s="145"/>
      <c r="JP43" s="145"/>
      <c r="JQ43" s="145"/>
      <c r="JR43" s="145"/>
      <c r="JS43" s="145"/>
      <c r="JT43" s="145"/>
      <c r="JU43" s="145"/>
      <c r="JV43" s="145"/>
      <c r="JW43" s="145"/>
      <c r="JX43" s="145"/>
      <c r="JY43" s="145"/>
      <c r="JZ43" s="145"/>
      <c r="KA43" s="145"/>
      <c r="KB43" s="145"/>
      <c r="KC43" s="145"/>
      <c r="KD43" s="145"/>
      <c r="KE43" s="145"/>
      <c r="KF43" s="145"/>
      <c r="KG43" s="145"/>
      <c r="KH43" s="145"/>
      <c r="KI43" s="145"/>
      <c r="KJ43" s="145"/>
      <c r="KK43" s="145"/>
      <c r="KL43" s="145"/>
      <c r="KM43" s="145"/>
      <c r="KN43" s="145"/>
      <c r="KO43" s="145"/>
      <c r="KP43" s="145"/>
      <c r="KQ43" s="145"/>
      <c r="KR43" s="145"/>
      <c r="KS43" s="145"/>
      <c r="KT43" s="145"/>
      <c r="KU43" s="145"/>
      <c r="KV43" s="145"/>
      <c r="KW43" s="145"/>
      <c r="KX43" s="145"/>
      <c r="KY43" s="145"/>
      <c r="KZ43" s="145"/>
      <c r="LA43" s="145"/>
      <c r="LB43" s="145"/>
      <c r="LC43" s="145"/>
      <c r="LD43" s="145"/>
      <c r="LE43" s="145"/>
      <c r="LF43" s="145"/>
      <c r="LG43" s="145"/>
      <c r="LH43" s="145"/>
      <c r="LI43" s="145"/>
      <c r="LJ43" s="145"/>
      <c r="LK43" s="145"/>
      <c r="LL43" s="145"/>
      <c r="LM43" s="145"/>
      <c r="LN43" s="145"/>
      <c r="LO43" s="145"/>
      <c r="LP43" s="145"/>
      <c r="LQ43" s="145"/>
      <c r="LR43" s="145"/>
      <c r="LS43" s="145"/>
      <c r="LT43" s="145"/>
      <c r="LU43" s="145"/>
      <c r="LV43" s="145"/>
      <c r="LW43" s="145"/>
      <c r="LX43" s="145"/>
      <c r="LY43" s="145"/>
      <c r="LZ43" s="145"/>
      <c r="MA43" s="145"/>
      <c r="MB43" s="145"/>
      <c r="MC43" s="145"/>
      <c r="MD43" s="145"/>
      <c r="ME43" s="145"/>
      <c r="MF43" s="145"/>
      <c r="MG43" s="145"/>
      <c r="MH43" s="145"/>
      <c r="MI43" s="145"/>
      <c r="MJ43" s="145"/>
      <c r="MK43" s="145"/>
      <c r="ML43" s="145"/>
      <c r="MM43" s="145"/>
      <c r="MN43" s="145"/>
      <c r="MO43" s="145"/>
      <c r="MP43" s="145"/>
      <c r="MQ43" s="145"/>
      <c r="MR43" s="145"/>
      <c r="MS43" s="145"/>
      <c r="MT43" s="145"/>
      <c r="MU43" s="145"/>
      <c r="MV43" s="145"/>
      <c r="MW43" s="145"/>
      <c r="MX43" s="145"/>
      <c r="MY43" s="145"/>
      <c r="MZ43" s="145"/>
      <c r="NA43" s="145"/>
      <c r="NB43" s="145"/>
      <c r="NC43" s="145"/>
      <c r="ND43" s="145"/>
      <c r="NE43" s="145"/>
      <c r="NF43" s="145"/>
      <c r="NG43" s="145"/>
      <c r="NH43" s="145"/>
      <c r="NI43" s="145"/>
      <c r="NJ43" s="145"/>
      <c r="NK43" s="145"/>
      <c r="NL43" s="145"/>
      <c r="NM43" s="145"/>
      <c r="NN43" s="145"/>
      <c r="NO43" s="145"/>
      <c r="NP43" s="145"/>
      <c r="NQ43" s="145"/>
      <c r="NR43" s="145"/>
      <c r="NS43" s="145"/>
      <c r="NT43" s="145"/>
      <c r="NU43" s="145"/>
      <c r="NV43" s="145"/>
      <c r="NW43" s="145"/>
      <c r="NX43" s="145"/>
      <c r="NY43" s="145"/>
      <c r="NZ43" s="145"/>
      <c r="OA43" s="145"/>
      <c r="OB43" s="145"/>
      <c r="OC43" s="145"/>
      <c r="OD43" s="145"/>
      <c r="OE43" s="145"/>
      <c r="OF43" s="145"/>
      <c r="OG43" s="145"/>
      <c r="OH43" s="145"/>
      <c r="OI43" s="145"/>
      <c r="OJ43" s="145"/>
      <c r="OK43" s="145"/>
      <c r="OL43" s="145"/>
      <c r="OM43" s="145"/>
      <c r="ON43" s="145"/>
      <c r="OO43" s="145"/>
      <c r="OP43" s="145"/>
      <c r="OQ43" s="145"/>
      <c r="OR43" s="145"/>
      <c r="OS43" s="145"/>
      <c r="OT43" s="145"/>
      <c r="OU43" s="145"/>
      <c r="OV43" s="145"/>
      <c r="OW43" s="145"/>
      <c r="OX43" s="145"/>
      <c r="OY43" s="145"/>
      <c r="OZ43" s="145"/>
      <c r="PA43" s="145"/>
      <c r="PB43" s="145"/>
      <c r="PC43" s="145"/>
      <c r="PD43" s="145"/>
      <c r="PE43" s="145"/>
      <c r="PF43" s="145"/>
      <c r="PG43" s="145"/>
      <c r="PH43" s="145"/>
      <c r="PI43" s="145"/>
      <c r="PJ43" s="145"/>
      <c r="PK43" s="145"/>
      <c r="PL43" s="145"/>
      <c r="PM43" s="145"/>
      <c r="PN43" s="145"/>
      <c r="PO43" s="145"/>
      <c r="PP43" s="145"/>
      <c r="PQ43" s="145"/>
      <c r="PR43" s="145"/>
      <c r="PS43" s="145"/>
      <c r="PT43" s="145"/>
      <c r="PU43" s="145"/>
      <c r="PV43" s="145"/>
      <c r="PW43" s="145"/>
      <c r="PX43" s="145"/>
      <c r="PY43" s="145"/>
      <c r="PZ43" s="145"/>
      <c r="QA43" s="145"/>
      <c r="QB43" s="145"/>
      <c r="QC43" s="145"/>
      <c r="QD43" s="145"/>
      <c r="QE43" s="145"/>
      <c r="QF43" s="145"/>
      <c r="QG43" s="145"/>
      <c r="QH43" s="145"/>
      <c r="QI43" s="145"/>
      <c r="QJ43" s="145"/>
      <c r="QK43" s="145"/>
      <c r="QL43" s="145"/>
      <c r="QM43" s="145"/>
      <c r="QN43" s="145"/>
      <c r="QO43" s="145"/>
      <c r="QP43" s="145"/>
      <c r="QQ43" s="145"/>
      <c r="QR43" s="145"/>
      <c r="QS43" s="145"/>
      <c r="QT43" s="145"/>
      <c r="QU43" s="145"/>
      <c r="QV43" s="145"/>
      <c r="QW43" s="145"/>
      <c r="QX43" s="145"/>
      <c r="QY43" s="145"/>
      <c r="QZ43" s="145"/>
      <c r="RA43" s="145"/>
      <c r="RB43" s="145"/>
      <c r="RC43" s="145"/>
      <c r="RD43" s="145"/>
      <c r="RE43" s="145"/>
      <c r="RF43" s="145"/>
      <c r="RG43" s="145"/>
      <c r="RH43" s="145"/>
      <c r="RI43" s="145"/>
      <c r="RJ43" s="145"/>
      <c r="RK43" s="145"/>
      <c r="RL43" s="145"/>
      <c r="RM43" s="145"/>
      <c r="RN43" s="145"/>
      <c r="RO43" s="145"/>
      <c r="RP43" s="145"/>
      <c r="RQ43" s="145"/>
      <c r="RR43" s="145"/>
      <c r="RS43" s="145"/>
      <c r="RT43" s="145"/>
      <c r="RU43" s="145"/>
      <c r="RV43" s="145"/>
      <c r="RW43" s="145"/>
      <c r="RX43" s="145"/>
      <c r="RY43" s="145"/>
      <c r="RZ43" s="145"/>
      <c r="SA43" s="145"/>
      <c r="SB43" s="145"/>
      <c r="SC43" s="145"/>
      <c r="SD43" s="145"/>
      <c r="SE43" s="145"/>
      <c r="SF43" s="145"/>
      <c r="SG43" s="145"/>
      <c r="SH43" s="145"/>
      <c r="SI43" s="145"/>
      <c r="SJ43" s="145"/>
      <c r="SK43" s="145"/>
      <c r="SL43" s="145"/>
      <c r="SM43" s="145"/>
      <c r="SN43" s="145"/>
      <c r="SO43" s="145"/>
      <c r="SP43" s="145"/>
      <c r="SQ43" s="145"/>
      <c r="SR43" s="145"/>
      <c r="SS43" s="145"/>
      <c r="ST43" s="145"/>
      <c r="SU43" s="145"/>
      <c r="SV43" s="145"/>
      <c r="SW43" s="145"/>
      <c r="SX43" s="145"/>
      <c r="SY43" s="145"/>
      <c r="SZ43" s="145"/>
      <c r="TA43" s="145"/>
      <c r="TB43" s="145"/>
      <c r="TC43" s="145"/>
      <c r="TD43" s="145"/>
      <c r="TE43" s="145"/>
      <c r="TF43" s="145"/>
      <c r="TG43" s="145"/>
      <c r="TH43" s="145"/>
      <c r="TI43" s="145"/>
      <c r="TJ43" s="145"/>
      <c r="TK43" s="145"/>
      <c r="TL43" s="145"/>
      <c r="TM43" s="145"/>
      <c r="TN43" s="145"/>
      <c r="TO43" s="145"/>
      <c r="TP43" s="145"/>
      <c r="TQ43" s="145"/>
      <c r="TR43" s="145"/>
      <c r="TS43" s="145"/>
      <c r="TT43" s="145"/>
      <c r="TU43" s="145"/>
      <c r="TV43" s="145"/>
      <c r="TW43" s="145"/>
      <c r="TX43" s="145"/>
      <c r="TY43" s="145"/>
      <c r="TZ43" s="145"/>
      <c r="UA43" s="145"/>
      <c r="UB43" s="145"/>
      <c r="UC43" s="145"/>
      <c r="UD43" s="145"/>
      <c r="UE43" s="145"/>
      <c r="UF43" s="145"/>
      <c r="UG43" s="145"/>
      <c r="UH43" s="145"/>
      <c r="UI43" s="145"/>
      <c r="UJ43" s="145"/>
      <c r="UK43" s="145"/>
      <c r="UL43" s="145"/>
      <c r="UM43" s="145"/>
      <c r="UN43" s="145"/>
      <c r="UO43" s="145"/>
      <c r="UP43" s="145"/>
      <c r="UQ43" s="145"/>
      <c r="UR43" s="145"/>
      <c r="US43" s="145"/>
      <c r="UT43" s="145"/>
      <c r="UU43" s="145"/>
      <c r="UV43" s="145"/>
      <c r="UW43" s="145"/>
      <c r="UX43" s="145"/>
      <c r="UY43" s="145"/>
      <c r="UZ43" s="145"/>
      <c r="VA43" s="145"/>
      <c r="VB43" s="145"/>
      <c r="VC43" s="145"/>
      <c r="VD43" s="145"/>
      <c r="VE43" s="145"/>
      <c r="VF43" s="145"/>
      <c r="VG43" s="145"/>
      <c r="VH43" s="145"/>
      <c r="VI43" s="145"/>
      <c r="VJ43" s="145"/>
      <c r="VK43" s="145"/>
      <c r="VL43" s="145"/>
      <c r="VM43" s="145"/>
      <c r="VN43" s="145"/>
      <c r="VO43" s="145"/>
      <c r="VP43" s="145"/>
      <c r="VQ43" s="145"/>
      <c r="VR43" s="145"/>
      <c r="VS43" s="145"/>
      <c r="VT43" s="145"/>
      <c r="VU43" s="145"/>
      <c r="VV43" s="145"/>
      <c r="VW43" s="145"/>
      <c r="VX43" s="145"/>
      <c r="VY43" s="145"/>
      <c r="VZ43" s="145"/>
      <c r="WA43" s="145"/>
      <c r="WB43" s="145"/>
      <c r="WC43" s="145"/>
      <c r="WD43" s="145"/>
      <c r="WE43" s="145"/>
      <c r="WF43" s="145"/>
      <c r="WG43" s="145"/>
      <c r="WH43" s="145"/>
      <c r="WI43" s="145"/>
      <c r="WJ43" s="145"/>
      <c r="WK43" s="145"/>
      <c r="WL43" s="145"/>
      <c r="WM43" s="145"/>
      <c r="WN43" s="145"/>
      <c r="WO43" s="145"/>
      <c r="WP43" s="145"/>
      <c r="WQ43" s="145"/>
      <c r="WR43" s="145"/>
      <c r="WS43" s="145"/>
      <c r="WT43" s="145"/>
      <c r="WU43" s="145"/>
      <c r="WV43" s="145"/>
      <c r="WW43" s="145"/>
      <c r="WX43" s="145"/>
      <c r="WY43" s="145"/>
      <c r="WZ43" s="145"/>
      <c r="XA43" s="145"/>
      <c r="XB43" s="145"/>
      <c r="XC43" s="145"/>
      <c r="XD43" s="145"/>
      <c r="XE43" s="145"/>
      <c r="XF43" s="145"/>
      <c r="XG43" s="145"/>
      <c r="XH43" s="145"/>
      <c r="XI43" s="145"/>
      <c r="XJ43" s="145"/>
      <c r="XK43" s="145"/>
      <c r="XL43" s="145"/>
      <c r="XM43" s="145"/>
      <c r="XN43" s="145"/>
      <c r="XO43" s="145"/>
      <c r="XP43" s="145"/>
      <c r="XQ43" s="145"/>
      <c r="XR43" s="145"/>
      <c r="XS43" s="145"/>
      <c r="XT43" s="145"/>
      <c r="XU43" s="145"/>
      <c r="XV43" s="145"/>
      <c r="XW43" s="145"/>
      <c r="XX43" s="145"/>
      <c r="XY43" s="145"/>
      <c r="XZ43" s="145"/>
      <c r="YA43" s="145"/>
      <c r="YB43" s="145"/>
      <c r="YC43" s="145"/>
      <c r="YD43" s="145"/>
      <c r="YE43" s="145"/>
      <c r="YF43" s="145"/>
      <c r="YG43" s="145"/>
      <c r="YH43" s="145"/>
      <c r="YI43" s="145"/>
      <c r="YJ43" s="145"/>
      <c r="YK43" s="145"/>
      <c r="YL43" s="145"/>
      <c r="YM43" s="145"/>
      <c r="YN43" s="145"/>
      <c r="YO43" s="145"/>
      <c r="YP43" s="145"/>
      <c r="YQ43" s="145"/>
      <c r="YR43" s="145"/>
      <c r="YS43" s="145"/>
      <c r="YT43" s="145"/>
      <c r="YU43" s="145"/>
      <c r="YV43" s="145"/>
      <c r="YW43" s="145"/>
      <c r="YX43" s="145"/>
      <c r="YY43" s="145"/>
      <c r="YZ43" s="145"/>
      <c r="ZA43" s="145"/>
      <c r="ZB43" s="145"/>
      <c r="ZC43" s="145"/>
      <c r="ZD43" s="145"/>
      <c r="ZE43" s="145"/>
      <c r="ZF43" s="145"/>
      <c r="ZG43" s="145"/>
      <c r="ZH43" s="145"/>
      <c r="ZI43" s="145"/>
      <c r="ZJ43" s="145"/>
      <c r="ZK43" s="145"/>
      <c r="ZL43" s="145"/>
      <c r="ZM43" s="145"/>
      <c r="ZN43" s="145"/>
      <c r="ZO43" s="145"/>
      <c r="ZP43" s="145"/>
      <c r="ZQ43" s="145"/>
      <c r="ZR43" s="145"/>
      <c r="ZS43" s="145"/>
      <c r="ZT43" s="145"/>
      <c r="ZU43" s="145"/>
      <c r="ZV43" s="145"/>
      <c r="ZW43" s="145"/>
      <c r="ZX43" s="145"/>
      <c r="ZY43" s="145"/>
      <c r="ZZ43" s="145"/>
      <c r="AAA43" s="145"/>
      <c r="AAB43" s="145"/>
      <c r="AAC43" s="145"/>
      <c r="AAD43" s="145"/>
      <c r="AAE43" s="145"/>
      <c r="AAF43" s="145"/>
      <c r="AAG43" s="145"/>
      <c r="AAH43" s="145"/>
      <c r="AAI43" s="145"/>
      <c r="AAJ43" s="145"/>
      <c r="AAK43" s="145"/>
      <c r="AAL43" s="145"/>
      <c r="AAM43" s="145"/>
      <c r="AAN43" s="145"/>
      <c r="AAO43" s="145"/>
      <c r="AAP43" s="145"/>
      <c r="AAQ43" s="145"/>
      <c r="AAR43" s="145"/>
      <c r="AAS43" s="145"/>
      <c r="AAT43" s="145"/>
      <c r="AAU43" s="145"/>
      <c r="AAV43" s="145"/>
      <c r="AAW43" s="145"/>
      <c r="AAX43" s="145"/>
      <c r="AAY43" s="145"/>
      <c r="AAZ43" s="145"/>
      <c r="ABA43" s="145"/>
      <c r="ABB43" s="145"/>
      <c r="ABC43" s="145"/>
      <c r="ABD43" s="145"/>
      <c r="ABE43" s="145"/>
      <c r="ABF43" s="145"/>
      <c r="ABG43" s="145"/>
      <c r="ABH43" s="145"/>
      <c r="ABI43" s="145"/>
      <c r="ABJ43" s="145"/>
      <c r="ABK43" s="145"/>
      <c r="ABL43" s="145"/>
      <c r="ABM43" s="145"/>
      <c r="ABN43" s="145"/>
      <c r="ABO43" s="145"/>
      <c r="ABP43" s="145"/>
      <c r="ABQ43" s="145"/>
      <c r="ABR43" s="145"/>
      <c r="ABS43" s="145"/>
      <c r="ABT43" s="145"/>
      <c r="ABU43" s="145"/>
      <c r="ABV43" s="145"/>
      <c r="ABW43" s="145"/>
      <c r="ABX43" s="145"/>
      <c r="ABY43" s="145"/>
      <c r="ABZ43" s="145"/>
      <c r="ACA43" s="145"/>
      <c r="ACB43" s="145"/>
      <c r="ACC43" s="145"/>
      <c r="ACD43" s="145"/>
      <c r="ACE43" s="145"/>
      <c r="ACF43" s="145"/>
      <c r="ACG43" s="145"/>
      <c r="ACH43" s="145"/>
      <c r="ACI43" s="145"/>
      <c r="ACJ43" s="145"/>
      <c r="ACK43" s="145"/>
      <c r="ACL43" s="145"/>
      <c r="ACM43" s="145"/>
      <c r="ACN43" s="145"/>
      <c r="ACO43" s="145"/>
      <c r="ACP43" s="145"/>
      <c r="ACQ43" s="145"/>
      <c r="ACR43" s="145"/>
      <c r="ACS43" s="145"/>
      <c r="ACT43" s="145"/>
      <c r="ACU43" s="145"/>
      <c r="ACV43" s="145"/>
      <c r="ACW43" s="145"/>
      <c r="ACX43" s="145"/>
      <c r="ACY43" s="145"/>
      <c r="ACZ43" s="145"/>
      <c r="ADA43" s="145"/>
      <c r="ADB43" s="145"/>
      <c r="ADC43" s="145"/>
      <c r="ADD43" s="145"/>
      <c r="ADE43" s="145"/>
      <c r="ADF43" s="145"/>
      <c r="ADG43" s="145"/>
      <c r="ADH43" s="145"/>
      <c r="ADI43" s="145"/>
      <c r="ADJ43" s="145"/>
      <c r="ADK43" s="145"/>
      <c r="ADL43" s="145"/>
      <c r="ADM43" s="145"/>
      <c r="ADN43" s="145"/>
      <c r="ADO43" s="145"/>
      <c r="ADP43" s="145"/>
      <c r="ADQ43" s="145"/>
      <c r="ADR43" s="145"/>
      <c r="ADS43" s="145"/>
      <c r="ADT43" s="145"/>
      <c r="ADU43" s="145"/>
      <c r="ADV43" s="145"/>
      <c r="ADW43" s="145"/>
      <c r="ADX43" s="145"/>
      <c r="ADY43" s="145"/>
      <c r="ADZ43" s="145"/>
      <c r="AEA43" s="145"/>
      <c r="AEB43" s="145"/>
      <c r="AEC43" s="145"/>
      <c r="AED43" s="145"/>
      <c r="AEE43" s="145"/>
      <c r="AEF43" s="145"/>
      <c r="AEG43" s="145"/>
      <c r="AEH43" s="145"/>
      <c r="AEI43" s="145"/>
      <c r="AEJ43" s="145"/>
      <c r="AEK43" s="145"/>
      <c r="AEL43" s="145"/>
      <c r="AEM43" s="145"/>
      <c r="AEN43" s="145"/>
      <c r="AEO43" s="145"/>
      <c r="AEP43" s="145"/>
      <c r="AEQ43" s="145"/>
      <c r="AER43" s="145"/>
      <c r="AES43" s="145"/>
      <c r="AET43" s="145"/>
      <c r="AEU43" s="145"/>
      <c r="AEV43" s="145"/>
      <c r="AEW43" s="145"/>
      <c r="AEX43" s="145"/>
      <c r="AEY43" s="145"/>
      <c r="AEZ43" s="145"/>
      <c r="AFA43" s="145"/>
      <c r="AFB43" s="145"/>
      <c r="AFC43" s="145"/>
      <c r="AFD43" s="145"/>
      <c r="AFE43" s="145"/>
      <c r="AFF43" s="145"/>
      <c r="AFG43" s="145"/>
      <c r="AFH43" s="145"/>
      <c r="AFI43" s="145"/>
      <c r="AFJ43" s="145"/>
      <c r="AFK43" s="145"/>
      <c r="AFL43" s="145"/>
      <c r="AFM43" s="145"/>
      <c r="AFN43" s="145"/>
      <c r="AFO43" s="145"/>
      <c r="AFP43" s="145"/>
      <c r="AFQ43" s="145"/>
      <c r="AFR43" s="145"/>
      <c r="AFS43" s="145"/>
      <c r="AFT43" s="145"/>
      <c r="AFU43" s="145"/>
      <c r="AFV43" s="145"/>
      <c r="AFW43" s="145"/>
      <c r="AFX43" s="145"/>
      <c r="AFY43" s="145"/>
      <c r="AFZ43" s="145"/>
      <c r="AGA43" s="145"/>
      <c r="AGB43" s="145"/>
      <c r="AGC43" s="145"/>
      <c r="AGD43" s="145"/>
      <c r="AGE43" s="145"/>
      <c r="AGF43" s="145"/>
      <c r="AGG43" s="145"/>
      <c r="AGH43" s="145"/>
      <c r="AGI43" s="145"/>
      <c r="AGJ43" s="145"/>
      <c r="AGK43" s="145"/>
      <c r="AGL43" s="145"/>
      <c r="AGM43" s="145"/>
      <c r="AGN43" s="145"/>
      <c r="AGO43" s="145"/>
      <c r="AGP43" s="145"/>
      <c r="AGQ43" s="145"/>
      <c r="AGR43" s="145"/>
      <c r="AGS43" s="145"/>
      <c r="AGT43" s="145"/>
      <c r="AGU43" s="145"/>
      <c r="AGV43" s="145"/>
      <c r="AGW43" s="145"/>
      <c r="AGX43" s="145"/>
      <c r="AGY43" s="145"/>
      <c r="AGZ43" s="145"/>
      <c r="AHA43" s="145"/>
      <c r="AHB43" s="145"/>
      <c r="AHC43" s="145"/>
      <c r="AHD43" s="145"/>
      <c r="AHE43" s="145"/>
      <c r="AHF43" s="145"/>
      <c r="AHG43" s="145"/>
      <c r="AHH43" s="145"/>
      <c r="AHI43" s="145"/>
      <c r="AHJ43" s="145"/>
      <c r="AHK43" s="145"/>
      <c r="AHL43" s="145"/>
      <c r="AHM43" s="145"/>
      <c r="AHN43" s="145"/>
      <c r="AHO43" s="145"/>
      <c r="AHP43" s="145"/>
      <c r="AHQ43" s="145"/>
      <c r="AHR43" s="145"/>
      <c r="AHS43" s="145"/>
      <c r="AHT43" s="145"/>
      <c r="AHU43" s="145"/>
      <c r="AHV43" s="145"/>
      <c r="AHW43" s="145"/>
      <c r="AHX43" s="145"/>
      <c r="AHY43" s="145"/>
      <c r="AHZ43" s="145"/>
      <c r="AIA43" s="145"/>
      <c r="AIB43" s="145"/>
      <c r="AIC43" s="145"/>
      <c r="AID43" s="145"/>
      <c r="AIE43" s="145"/>
      <c r="AIF43" s="145"/>
      <c r="AIG43" s="145"/>
      <c r="AIH43" s="145"/>
      <c r="AII43" s="145"/>
      <c r="AIJ43" s="145"/>
      <c r="AIK43" s="145"/>
      <c r="AIL43" s="145"/>
      <c r="AIM43" s="145"/>
      <c r="AIN43" s="145"/>
      <c r="AIO43" s="145"/>
      <c r="AIP43" s="145"/>
      <c r="AIQ43" s="145"/>
      <c r="AIR43" s="145"/>
      <c r="AIS43" s="145"/>
      <c r="AIT43" s="145"/>
      <c r="AIU43" s="145"/>
      <c r="AIV43" s="145"/>
      <c r="AIW43" s="145"/>
      <c r="AIX43" s="145"/>
      <c r="AIY43" s="145"/>
      <c r="AIZ43" s="145"/>
      <c r="AJA43" s="145"/>
      <c r="AJB43" s="145"/>
      <c r="AJC43" s="145"/>
      <c r="AJD43" s="145"/>
      <c r="AJE43" s="145"/>
      <c r="AJF43" s="145"/>
      <c r="AJG43" s="145"/>
      <c r="AJH43" s="145"/>
      <c r="AJI43" s="145"/>
      <c r="AJJ43" s="145"/>
      <c r="AJK43" s="145"/>
      <c r="AJL43" s="145"/>
      <c r="AJM43" s="145"/>
      <c r="AJN43" s="145"/>
      <c r="AJO43" s="145"/>
      <c r="AJP43" s="145"/>
      <c r="AJQ43" s="145"/>
      <c r="AJR43" s="145"/>
      <c r="AJS43" s="145"/>
      <c r="AJT43" s="145"/>
      <c r="AJU43" s="145"/>
      <c r="AJV43" s="145"/>
      <c r="AJW43" s="145"/>
      <c r="AJX43" s="145"/>
      <c r="AJY43" s="145"/>
      <c r="AJZ43" s="145"/>
      <c r="AKA43" s="145"/>
      <c r="AKB43" s="145"/>
      <c r="AKC43" s="145"/>
      <c r="AKD43" s="145"/>
      <c r="AKE43" s="145"/>
      <c r="AKF43" s="145"/>
      <c r="AKG43" s="145"/>
      <c r="AKH43" s="145"/>
      <c r="AKI43" s="145"/>
      <c r="AKJ43" s="145"/>
      <c r="AKK43" s="145"/>
      <c r="AKL43" s="145"/>
      <c r="AKM43" s="145"/>
      <c r="AKN43" s="145"/>
      <c r="AKO43" s="145"/>
      <c r="AKP43" s="145"/>
      <c r="AKQ43" s="145"/>
      <c r="AKR43" s="145"/>
      <c r="AKS43" s="145"/>
      <c r="AKT43" s="145"/>
      <c r="AKU43" s="145"/>
      <c r="AKV43" s="145"/>
      <c r="AKW43" s="145"/>
      <c r="AKX43" s="145"/>
      <c r="AKY43" s="145"/>
      <c r="AKZ43" s="145"/>
      <c r="ALA43" s="145"/>
      <c r="ALB43" s="145"/>
      <c r="ALC43" s="145"/>
      <c r="ALD43" s="145"/>
      <c r="ALE43" s="145"/>
      <c r="ALF43" s="145"/>
      <c r="ALG43" s="145"/>
      <c r="ALH43" s="145"/>
      <c r="ALI43" s="145"/>
      <c r="ALJ43" s="145"/>
      <c r="ALK43" s="145"/>
      <c r="ALL43" s="145"/>
      <c r="ALM43" s="145"/>
      <c r="ALN43" s="145"/>
      <c r="ALO43" s="145"/>
      <c r="ALP43" s="145"/>
      <c r="ALQ43" s="145"/>
      <c r="ALR43" s="145"/>
      <c r="ALS43" s="145"/>
      <c r="ALT43" s="145"/>
      <c r="ALU43" s="145"/>
      <c r="ALV43" s="145"/>
      <c r="ALW43" s="145"/>
      <c r="ALX43" s="145"/>
      <c r="ALY43" s="145"/>
      <c r="ALZ43" s="145"/>
      <c r="AMA43" s="145"/>
      <c r="AMB43" s="145"/>
      <c r="AMC43" s="145"/>
      <c r="AMD43" s="145"/>
      <c r="AME43" s="145"/>
      <c r="AMF43" s="145"/>
      <c r="AMG43" s="145"/>
      <c r="AMH43" s="145"/>
      <c r="AMI43" s="145"/>
      <c r="AMJ43" s="145"/>
      <c r="AMK43" s="145"/>
    </row>
    <row r="44" spans="1:1025" s="131" customFormat="1">
      <c r="A44" s="145" t="str">
        <f t="shared" si="0"/>
        <v>LOAN.HOCRM_C_APPROVE</v>
      </c>
      <c r="B44" s="154">
        <f t="shared" si="3"/>
        <v>110040</v>
      </c>
      <c r="C44" s="134">
        <v>0</v>
      </c>
      <c r="D44" s="134">
        <v>1</v>
      </c>
      <c r="E44" s="146">
        <f t="shared" si="4"/>
        <v>100000</v>
      </c>
      <c r="F44" s="146">
        <v>10000</v>
      </c>
      <c r="G44" s="146" t="s">
        <v>34</v>
      </c>
      <c r="H44" s="146">
        <v>100000</v>
      </c>
      <c r="I44" s="158" t="s">
        <v>505</v>
      </c>
      <c r="J44" s="146">
        <f>VLOOKUP(I44,T_FSM_TYPE!$A:$B,2,0)</f>
        <v>110000</v>
      </c>
      <c r="K44" s="131" t="s">
        <v>621</v>
      </c>
      <c r="L44" s="159"/>
      <c r="M44" s="133" t="str">
        <f t="shared" si="2"/>
        <v>INSERT INTO T_FSM_ACTION VALUES(110040, 0, 1, 100000, 10000, GETDATE(), 100000, 110000, 'HOCRM_C_APPROVE', '' )</v>
      </c>
      <c r="N44" s="145"/>
      <c r="O44" s="145"/>
      <c r="P44" s="145"/>
      <c r="Q44" s="145"/>
      <c r="R44" s="145"/>
      <c r="S44" s="145"/>
      <c r="T44" s="145"/>
      <c r="U44" s="145"/>
      <c r="V44" s="145"/>
      <c r="W44" s="145"/>
      <c r="X44" s="145"/>
      <c r="Y44" s="145"/>
      <c r="Z44" s="145"/>
      <c r="AA44" s="145"/>
      <c r="AB44" s="145"/>
      <c r="AC44" s="145"/>
      <c r="AD44" s="145"/>
      <c r="AE44" s="145"/>
      <c r="AF44" s="145"/>
      <c r="AG44" s="145"/>
      <c r="AH44" s="145"/>
      <c r="AI44" s="145"/>
      <c r="AJ44" s="145"/>
      <c r="AK44" s="145"/>
      <c r="AL44" s="145"/>
      <c r="AM44" s="145"/>
      <c r="AN44" s="145"/>
      <c r="AO44" s="145"/>
      <c r="AP44" s="145"/>
      <c r="AQ44" s="145"/>
      <c r="AR44" s="145"/>
      <c r="AS44" s="145"/>
      <c r="AT44" s="145"/>
      <c r="AU44" s="145"/>
      <c r="AV44" s="145"/>
      <c r="AW44" s="145"/>
      <c r="AX44" s="145"/>
      <c r="AY44" s="145"/>
      <c r="AZ44" s="145"/>
      <c r="BA44" s="145"/>
      <c r="BB44" s="145"/>
      <c r="BC44" s="145"/>
      <c r="BD44" s="145"/>
      <c r="BE44" s="145"/>
      <c r="BF44" s="145"/>
      <c r="BG44" s="145"/>
      <c r="BH44" s="145"/>
      <c r="BI44" s="145"/>
      <c r="BJ44" s="145"/>
      <c r="BK44" s="145"/>
      <c r="BL44" s="145"/>
      <c r="BM44" s="145"/>
      <c r="BN44" s="145"/>
      <c r="BO44" s="145"/>
      <c r="BP44" s="145"/>
      <c r="BQ44" s="145"/>
      <c r="BR44" s="145"/>
      <c r="BS44" s="145"/>
      <c r="BT44" s="145"/>
      <c r="BU44" s="145"/>
      <c r="BV44" s="145"/>
      <c r="BW44" s="145"/>
      <c r="BX44" s="145"/>
      <c r="BY44" s="145"/>
      <c r="BZ44" s="145"/>
      <c r="CA44" s="145"/>
      <c r="CB44" s="145"/>
      <c r="CC44" s="145"/>
      <c r="CD44" s="145"/>
      <c r="CE44" s="145"/>
      <c r="CF44" s="145"/>
      <c r="CG44" s="145"/>
      <c r="CH44" s="145"/>
      <c r="CI44" s="145"/>
      <c r="CJ44" s="145"/>
      <c r="CK44" s="145"/>
      <c r="CL44" s="145"/>
      <c r="CM44" s="145"/>
      <c r="CN44" s="145"/>
      <c r="CO44" s="145"/>
      <c r="CP44" s="145"/>
      <c r="CQ44" s="145"/>
      <c r="CR44" s="145"/>
      <c r="CS44" s="145"/>
      <c r="CT44" s="145"/>
      <c r="CU44" s="145"/>
      <c r="CV44" s="145"/>
      <c r="CW44" s="145"/>
      <c r="CX44" s="145"/>
      <c r="CY44" s="145"/>
      <c r="CZ44" s="145"/>
      <c r="DA44" s="145"/>
      <c r="DB44" s="145"/>
      <c r="DC44" s="145"/>
      <c r="DD44" s="145"/>
      <c r="DE44" s="145"/>
      <c r="DF44" s="145"/>
      <c r="DG44" s="145"/>
      <c r="DH44" s="145"/>
      <c r="DI44" s="145"/>
      <c r="DJ44" s="145"/>
      <c r="DK44" s="145"/>
      <c r="DL44" s="145"/>
      <c r="DM44" s="145"/>
      <c r="DN44" s="145"/>
      <c r="DO44" s="145"/>
      <c r="DP44" s="145"/>
      <c r="DQ44" s="145"/>
      <c r="DR44" s="145"/>
      <c r="DS44" s="145"/>
      <c r="DT44" s="145"/>
      <c r="DU44" s="145"/>
      <c r="DV44" s="145"/>
      <c r="DW44" s="145"/>
      <c r="DX44" s="145"/>
      <c r="DY44" s="145"/>
      <c r="DZ44" s="145"/>
      <c r="EA44" s="145"/>
      <c r="EB44" s="145"/>
      <c r="EC44" s="145"/>
      <c r="ED44" s="145"/>
      <c r="EE44" s="145"/>
      <c r="EF44" s="145"/>
      <c r="EG44" s="145"/>
      <c r="EH44" s="145"/>
      <c r="EI44" s="145"/>
      <c r="EJ44" s="145"/>
      <c r="EK44" s="145"/>
      <c r="EL44" s="145"/>
      <c r="EM44" s="145"/>
      <c r="EN44" s="145"/>
      <c r="EO44" s="145"/>
      <c r="EP44" s="145"/>
      <c r="EQ44" s="145"/>
      <c r="ER44" s="145"/>
      <c r="ES44" s="145"/>
      <c r="ET44" s="145"/>
      <c r="EU44" s="145"/>
      <c r="EV44" s="145"/>
      <c r="EW44" s="145"/>
      <c r="EX44" s="145"/>
      <c r="EY44" s="145"/>
      <c r="EZ44" s="145"/>
      <c r="FA44" s="145"/>
      <c r="FB44" s="145"/>
      <c r="FC44" s="145"/>
      <c r="FD44" s="145"/>
      <c r="FE44" s="145"/>
      <c r="FF44" s="145"/>
      <c r="FG44" s="145"/>
      <c r="FH44" s="145"/>
      <c r="FI44" s="145"/>
      <c r="FJ44" s="145"/>
      <c r="FK44" s="145"/>
      <c r="FL44" s="145"/>
      <c r="FM44" s="145"/>
      <c r="FN44" s="145"/>
      <c r="FO44" s="145"/>
      <c r="FP44" s="145"/>
      <c r="FQ44" s="145"/>
      <c r="FR44" s="145"/>
      <c r="FS44" s="145"/>
      <c r="FT44" s="145"/>
      <c r="FU44" s="145"/>
      <c r="FV44" s="145"/>
      <c r="FW44" s="145"/>
      <c r="FX44" s="145"/>
      <c r="FY44" s="145"/>
      <c r="FZ44" s="145"/>
      <c r="GA44" s="145"/>
      <c r="GB44" s="145"/>
      <c r="GC44" s="145"/>
      <c r="GD44" s="145"/>
      <c r="GE44" s="145"/>
      <c r="GF44" s="145"/>
      <c r="GG44" s="145"/>
      <c r="GH44" s="145"/>
      <c r="GI44" s="145"/>
      <c r="GJ44" s="145"/>
      <c r="GK44" s="145"/>
      <c r="GL44" s="145"/>
      <c r="GM44" s="145"/>
      <c r="GN44" s="145"/>
      <c r="GO44" s="145"/>
      <c r="GP44" s="145"/>
      <c r="GQ44" s="145"/>
      <c r="GR44" s="145"/>
      <c r="GS44" s="145"/>
      <c r="GT44" s="145"/>
      <c r="GU44" s="145"/>
      <c r="GV44" s="145"/>
      <c r="GW44" s="145"/>
      <c r="GX44" s="145"/>
      <c r="GY44" s="145"/>
      <c r="GZ44" s="145"/>
      <c r="HA44" s="145"/>
      <c r="HB44" s="145"/>
      <c r="HC44" s="145"/>
      <c r="HD44" s="145"/>
      <c r="HE44" s="145"/>
      <c r="HF44" s="145"/>
      <c r="HG44" s="145"/>
      <c r="HH44" s="145"/>
      <c r="HI44" s="145"/>
      <c r="HJ44" s="145"/>
      <c r="HK44" s="145"/>
      <c r="HL44" s="145"/>
      <c r="HM44" s="145"/>
      <c r="HN44" s="145"/>
      <c r="HO44" s="145"/>
      <c r="HP44" s="145"/>
      <c r="HQ44" s="145"/>
      <c r="HR44" s="145"/>
      <c r="HS44" s="145"/>
      <c r="HT44" s="145"/>
      <c r="HU44" s="145"/>
      <c r="HV44" s="145"/>
      <c r="HW44" s="145"/>
      <c r="HX44" s="145"/>
      <c r="HY44" s="145"/>
      <c r="HZ44" s="145"/>
      <c r="IA44" s="145"/>
      <c r="IB44" s="145"/>
      <c r="IC44" s="145"/>
      <c r="ID44" s="145"/>
      <c r="IE44" s="145"/>
      <c r="IF44" s="145"/>
      <c r="IG44" s="145"/>
      <c r="IH44" s="145"/>
      <c r="II44" s="145"/>
      <c r="IJ44" s="145"/>
      <c r="IK44" s="145"/>
      <c r="IL44" s="145"/>
      <c r="IM44" s="145"/>
      <c r="IN44" s="145"/>
      <c r="IO44" s="145"/>
      <c r="IP44" s="145"/>
      <c r="IQ44" s="145"/>
      <c r="IR44" s="145"/>
      <c r="IS44" s="145"/>
      <c r="IT44" s="145"/>
      <c r="IU44" s="145"/>
      <c r="IV44" s="145"/>
      <c r="IW44" s="145"/>
      <c r="IX44" s="145"/>
      <c r="IY44" s="145"/>
      <c r="IZ44" s="145"/>
      <c r="JA44" s="145"/>
      <c r="JB44" s="145"/>
      <c r="JC44" s="145"/>
      <c r="JD44" s="145"/>
      <c r="JE44" s="145"/>
      <c r="JF44" s="145"/>
      <c r="JG44" s="145"/>
      <c r="JH44" s="145"/>
      <c r="JI44" s="145"/>
      <c r="JJ44" s="145"/>
      <c r="JK44" s="145"/>
      <c r="JL44" s="145"/>
      <c r="JM44" s="145"/>
      <c r="JN44" s="145"/>
      <c r="JO44" s="145"/>
      <c r="JP44" s="145"/>
      <c r="JQ44" s="145"/>
      <c r="JR44" s="145"/>
      <c r="JS44" s="145"/>
      <c r="JT44" s="145"/>
      <c r="JU44" s="145"/>
      <c r="JV44" s="145"/>
      <c r="JW44" s="145"/>
      <c r="JX44" s="145"/>
      <c r="JY44" s="145"/>
      <c r="JZ44" s="145"/>
      <c r="KA44" s="145"/>
      <c r="KB44" s="145"/>
      <c r="KC44" s="145"/>
      <c r="KD44" s="145"/>
      <c r="KE44" s="145"/>
      <c r="KF44" s="145"/>
      <c r="KG44" s="145"/>
      <c r="KH44" s="145"/>
      <c r="KI44" s="145"/>
      <c r="KJ44" s="145"/>
      <c r="KK44" s="145"/>
      <c r="KL44" s="145"/>
      <c r="KM44" s="145"/>
      <c r="KN44" s="145"/>
      <c r="KO44" s="145"/>
      <c r="KP44" s="145"/>
      <c r="KQ44" s="145"/>
      <c r="KR44" s="145"/>
      <c r="KS44" s="145"/>
      <c r="KT44" s="145"/>
      <c r="KU44" s="145"/>
      <c r="KV44" s="145"/>
      <c r="KW44" s="145"/>
      <c r="KX44" s="145"/>
      <c r="KY44" s="145"/>
      <c r="KZ44" s="145"/>
      <c r="LA44" s="145"/>
      <c r="LB44" s="145"/>
      <c r="LC44" s="145"/>
      <c r="LD44" s="145"/>
      <c r="LE44" s="145"/>
      <c r="LF44" s="145"/>
      <c r="LG44" s="145"/>
      <c r="LH44" s="145"/>
      <c r="LI44" s="145"/>
      <c r="LJ44" s="145"/>
      <c r="LK44" s="145"/>
      <c r="LL44" s="145"/>
      <c r="LM44" s="145"/>
      <c r="LN44" s="145"/>
      <c r="LO44" s="145"/>
      <c r="LP44" s="145"/>
      <c r="LQ44" s="145"/>
      <c r="LR44" s="145"/>
      <c r="LS44" s="145"/>
      <c r="LT44" s="145"/>
      <c r="LU44" s="145"/>
      <c r="LV44" s="145"/>
      <c r="LW44" s="145"/>
      <c r="LX44" s="145"/>
      <c r="LY44" s="145"/>
      <c r="LZ44" s="145"/>
      <c r="MA44" s="145"/>
      <c r="MB44" s="145"/>
      <c r="MC44" s="145"/>
      <c r="MD44" s="145"/>
      <c r="ME44" s="145"/>
      <c r="MF44" s="145"/>
      <c r="MG44" s="145"/>
      <c r="MH44" s="145"/>
      <c r="MI44" s="145"/>
      <c r="MJ44" s="145"/>
      <c r="MK44" s="145"/>
      <c r="ML44" s="145"/>
      <c r="MM44" s="145"/>
      <c r="MN44" s="145"/>
      <c r="MO44" s="145"/>
      <c r="MP44" s="145"/>
      <c r="MQ44" s="145"/>
      <c r="MR44" s="145"/>
      <c r="MS44" s="145"/>
      <c r="MT44" s="145"/>
      <c r="MU44" s="145"/>
      <c r="MV44" s="145"/>
      <c r="MW44" s="145"/>
      <c r="MX44" s="145"/>
      <c r="MY44" s="145"/>
      <c r="MZ44" s="145"/>
      <c r="NA44" s="145"/>
      <c r="NB44" s="145"/>
      <c r="NC44" s="145"/>
      <c r="ND44" s="145"/>
      <c r="NE44" s="145"/>
      <c r="NF44" s="145"/>
      <c r="NG44" s="145"/>
      <c r="NH44" s="145"/>
      <c r="NI44" s="145"/>
      <c r="NJ44" s="145"/>
      <c r="NK44" s="145"/>
      <c r="NL44" s="145"/>
      <c r="NM44" s="145"/>
      <c r="NN44" s="145"/>
      <c r="NO44" s="145"/>
      <c r="NP44" s="145"/>
      <c r="NQ44" s="145"/>
      <c r="NR44" s="145"/>
      <c r="NS44" s="145"/>
      <c r="NT44" s="145"/>
      <c r="NU44" s="145"/>
      <c r="NV44" s="145"/>
      <c r="NW44" s="145"/>
      <c r="NX44" s="145"/>
      <c r="NY44" s="145"/>
      <c r="NZ44" s="145"/>
      <c r="OA44" s="145"/>
      <c r="OB44" s="145"/>
      <c r="OC44" s="145"/>
      <c r="OD44" s="145"/>
      <c r="OE44" s="145"/>
      <c r="OF44" s="145"/>
      <c r="OG44" s="145"/>
      <c r="OH44" s="145"/>
      <c r="OI44" s="145"/>
      <c r="OJ44" s="145"/>
      <c r="OK44" s="145"/>
      <c r="OL44" s="145"/>
      <c r="OM44" s="145"/>
      <c r="ON44" s="145"/>
      <c r="OO44" s="145"/>
      <c r="OP44" s="145"/>
      <c r="OQ44" s="145"/>
      <c r="OR44" s="145"/>
      <c r="OS44" s="145"/>
      <c r="OT44" s="145"/>
      <c r="OU44" s="145"/>
      <c r="OV44" s="145"/>
      <c r="OW44" s="145"/>
      <c r="OX44" s="145"/>
      <c r="OY44" s="145"/>
      <c r="OZ44" s="145"/>
      <c r="PA44" s="145"/>
      <c r="PB44" s="145"/>
      <c r="PC44" s="145"/>
      <c r="PD44" s="145"/>
      <c r="PE44" s="145"/>
      <c r="PF44" s="145"/>
      <c r="PG44" s="145"/>
      <c r="PH44" s="145"/>
      <c r="PI44" s="145"/>
      <c r="PJ44" s="145"/>
      <c r="PK44" s="145"/>
      <c r="PL44" s="145"/>
      <c r="PM44" s="145"/>
      <c r="PN44" s="145"/>
      <c r="PO44" s="145"/>
      <c r="PP44" s="145"/>
      <c r="PQ44" s="145"/>
      <c r="PR44" s="145"/>
      <c r="PS44" s="145"/>
      <c r="PT44" s="145"/>
      <c r="PU44" s="145"/>
      <c r="PV44" s="145"/>
      <c r="PW44" s="145"/>
      <c r="PX44" s="145"/>
      <c r="PY44" s="145"/>
      <c r="PZ44" s="145"/>
      <c r="QA44" s="145"/>
      <c r="QB44" s="145"/>
      <c r="QC44" s="145"/>
      <c r="QD44" s="145"/>
      <c r="QE44" s="145"/>
      <c r="QF44" s="145"/>
      <c r="QG44" s="145"/>
      <c r="QH44" s="145"/>
      <c r="QI44" s="145"/>
      <c r="QJ44" s="145"/>
      <c r="QK44" s="145"/>
      <c r="QL44" s="145"/>
      <c r="QM44" s="145"/>
      <c r="QN44" s="145"/>
      <c r="QO44" s="145"/>
      <c r="QP44" s="145"/>
      <c r="QQ44" s="145"/>
      <c r="QR44" s="145"/>
      <c r="QS44" s="145"/>
      <c r="QT44" s="145"/>
      <c r="QU44" s="145"/>
      <c r="QV44" s="145"/>
      <c r="QW44" s="145"/>
      <c r="QX44" s="145"/>
      <c r="QY44" s="145"/>
      <c r="QZ44" s="145"/>
      <c r="RA44" s="145"/>
      <c r="RB44" s="145"/>
      <c r="RC44" s="145"/>
      <c r="RD44" s="145"/>
      <c r="RE44" s="145"/>
      <c r="RF44" s="145"/>
      <c r="RG44" s="145"/>
      <c r="RH44" s="145"/>
      <c r="RI44" s="145"/>
      <c r="RJ44" s="145"/>
      <c r="RK44" s="145"/>
      <c r="RL44" s="145"/>
      <c r="RM44" s="145"/>
      <c r="RN44" s="145"/>
      <c r="RO44" s="145"/>
      <c r="RP44" s="145"/>
      <c r="RQ44" s="145"/>
      <c r="RR44" s="145"/>
      <c r="RS44" s="145"/>
      <c r="RT44" s="145"/>
      <c r="RU44" s="145"/>
      <c r="RV44" s="145"/>
      <c r="RW44" s="145"/>
      <c r="RX44" s="145"/>
      <c r="RY44" s="145"/>
      <c r="RZ44" s="145"/>
      <c r="SA44" s="145"/>
      <c r="SB44" s="145"/>
      <c r="SC44" s="145"/>
      <c r="SD44" s="145"/>
      <c r="SE44" s="145"/>
      <c r="SF44" s="145"/>
      <c r="SG44" s="145"/>
      <c r="SH44" s="145"/>
      <c r="SI44" s="145"/>
      <c r="SJ44" s="145"/>
      <c r="SK44" s="145"/>
      <c r="SL44" s="145"/>
      <c r="SM44" s="145"/>
      <c r="SN44" s="145"/>
      <c r="SO44" s="145"/>
      <c r="SP44" s="145"/>
      <c r="SQ44" s="145"/>
      <c r="SR44" s="145"/>
      <c r="SS44" s="145"/>
      <c r="ST44" s="145"/>
      <c r="SU44" s="145"/>
      <c r="SV44" s="145"/>
      <c r="SW44" s="145"/>
      <c r="SX44" s="145"/>
      <c r="SY44" s="145"/>
      <c r="SZ44" s="145"/>
      <c r="TA44" s="145"/>
      <c r="TB44" s="145"/>
      <c r="TC44" s="145"/>
      <c r="TD44" s="145"/>
      <c r="TE44" s="145"/>
      <c r="TF44" s="145"/>
      <c r="TG44" s="145"/>
      <c r="TH44" s="145"/>
      <c r="TI44" s="145"/>
      <c r="TJ44" s="145"/>
      <c r="TK44" s="145"/>
      <c r="TL44" s="145"/>
      <c r="TM44" s="145"/>
      <c r="TN44" s="145"/>
      <c r="TO44" s="145"/>
      <c r="TP44" s="145"/>
      <c r="TQ44" s="145"/>
      <c r="TR44" s="145"/>
      <c r="TS44" s="145"/>
      <c r="TT44" s="145"/>
      <c r="TU44" s="145"/>
      <c r="TV44" s="145"/>
      <c r="TW44" s="145"/>
      <c r="TX44" s="145"/>
      <c r="TY44" s="145"/>
      <c r="TZ44" s="145"/>
      <c r="UA44" s="145"/>
      <c r="UB44" s="145"/>
      <c r="UC44" s="145"/>
      <c r="UD44" s="145"/>
      <c r="UE44" s="145"/>
      <c r="UF44" s="145"/>
      <c r="UG44" s="145"/>
      <c r="UH44" s="145"/>
      <c r="UI44" s="145"/>
      <c r="UJ44" s="145"/>
      <c r="UK44" s="145"/>
      <c r="UL44" s="145"/>
      <c r="UM44" s="145"/>
      <c r="UN44" s="145"/>
      <c r="UO44" s="145"/>
      <c r="UP44" s="145"/>
      <c r="UQ44" s="145"/>
      <c r="UR44" s="145"/>
      <c r="US44" s="145"/>
      <c r="UT44" s="145"/>
      <c r="UU44" s="145"/>
      <c r="UV44" s="145"/>
      <c r="UW44" s="145"/>
      <c r="UX44" s="145"/>
      <c r="UY44" s="145"/>
      <c r="UZ44" s="145"/>
      <c r="VA44" s="145"/>
      <c r="VB44" s="145"/>
      <c r="VC44" s="145"/>
      <c r="VD44" s="145"/>
      <c r="VE44" s="145"/>
      <c r="VF44" s="145"/>
      <c r="VG44" s="145"/>
      <c r="VH44" s="145"/>
      <c r="VI44" s="145"/>
      <c r="VJ44" s="145"/>
      <c r="VK44" s="145"/>
      <c r="VL44" s="145"/>
      <c r="VM44" s="145"/>
      <c r="VN44" s="145"/>
      <c r="VO44" s="145"/>
      <c r="VP44" s="145"/>
      <c r="VQ44" s="145"/>
      <c r="VR44" s="145"/>
      <c r="VS44" s="145"/>
      <c r="VT44" s="145"/>
      <c r="VU44" s="145"/>
      <c r="VV44" s="145"/>
      <c r="VW44" s="145"/>
      <c r="VX44" s="145"/>
      <c r="VY44" s="145"/>
      <c r="VZ44" s="145"/>
      <c r="WA44" s="145"/>
      <c r="WB44" s="145"/>
      <c r="WC44" s="145"/>
      <c r="WD44" s="145"/>
      <c r="WE44" s="145"/>
      <c r="WF44" s="145"/>
      <c r="WG44" s="145"/>
      <c r="WH44" s="145"/>
      <c r="WI44" s="145"/>
      <c r="WJ44" s="145"/>
      <c r="WK44" s="145"/>
      <c r="WL44" s="145"/>
      <c r="WM44" s="145"/>
      <c r="WN44" s="145"/>
      <c r="WO44" s="145"/>
      <c r="WP44" s="145"/>
      <c r="WQ44" s="145"/>
      <c r="WR44" s="145"/>
      <c r="WS44" s="145"/>
      <c r="WT44" s="145"/>
      <c r="WU44" s="145"/>
      <c r="WV44" s="145"/>
      <c r="WW44" s="145"/>
      <c r="WX44" s="145"/>
      <c r="WY44" s="145"/>
      <c r="WZ44" s="145"/>
      <c r="XA44" s="145"/>
      <c r="XB44" s="145"/>
      <c r="XC44" s="145"/>
      <c r="XD44" s="145"/>
      <c r="XE44" s="145"/>
      <c r="XF44" s="145"/>
      <c r="XG44" s="145"/>
      <c r="XH44" s="145"/>
      <c r="XI44" s="145"/>
      <c r="XJ44" s="145"/>
      <c r="XK44" s="145"/>
      <c r="XL44" s="145"/>
      <c r="XM44" s="145"/>
      <c r="XN44" s="145"/>
      <c r="XO44" s="145"/>
      <c r="XP44" s="145"/>
      <c r="XQ44" s="145"/>
      <c r="XR44" s="145"/>
      <c r="XS44" s="145"/>
      <c r="XT44" s="145"/>
      <c r="XU44" s="145"/>
      <c r="XV44" s="145"/>
      <c r="XW44" s="145"/>
      <c r="XX44" s="145"/>
      <c r="XY44" s="145"/>
      <c r="XZ44" s="145"/>
      <c r="YA44" s="145"/>
      <c r="YB44" s="145"/>
      <c r="YC44" s="145"/>
      <c r="YD44" s="145"/>
      <c r="YE44" s="145"/>
      <c r="YF44" s="145"/>
      <c r="YG44" s="145"/>
      <c r="YH44" s="145"/>
      <c r="YI44" s="145"/>
      <c r="YJ44" s="145"/>
      <c r="YK44" s="145"/>
      <c r="YL44" s="145"/>
      <c r="YM44" s="145"/>
      <c r="YN44" s="145"/>
      <c r="YO44" s="145"/>
      <c r="YP44" s="145"/>
      <c r="YQ44" s="145"/>
      <c r="YR44" s="145"/>
      <c r="YS44" s="145"/>
      <c r="YT44" s="145"/>
      <c r="YU44" s="145"/>
      <c r="YV44" s="145"/>
      <c r="YW44" s="145"/>
      <c r="YX44" s="145"/>
      <c r="YY44" s="145"/>
      <c r="YZ44" s="145"/>
      <c r="ZA44" s="145"/>
      <c r="ZB44" s="145"/>
      <c r="ZC44" s="145"/>
      <c r="ZD44" s="145"/>
      <c r="ZE44" s="145"/>
      <c r="ZF44" s="145"/>
      <c r="ZG44" s="145"/>
      <c r="ZH44" s="145"/>
      <c r="ZI44" s="145"/>
      <c r="ZJ44" s="145"/>
      <c r="ZK44" s="145"/>
      <c r="ZL44" s="145"/>
      <c r="ZM44" s="145"/>
      <c r="ZN44" s="145"/>
      <c r="ZO44" s="145"/>
      <c r="ZP44" s="145"/>
      <c r="ZQ44" s="145"/>
      <c r="ZR44" s="145"/>
      <c r="ZS44" s="145"/>
      <c r="ZT44" s="145"/>
      <c r="ZU44" s="145"/>
      <c r="ZV44" s="145"/>
      <c r="ZW44" s="145"/>
      <c r="ZX44" s="145"/>
      <c r="ZY44" s="145"/>
      <c r="ZZ44" s="145"/>
      <c r="AAA44" s="145"/>
      <c r="AAB44" s="145"/>
      <c r="AAC44" s="145"/>
      <c r="AAD44" s="145"/>
      <c r="AAE44" s="145"/>
      <c r="AAF44" s="145"/>
      <c r="AAG44" s="145"/>
      <c r="AAH44" s="145"/>
      <c r="AAI44" s="145"/>
      <c r="AAJ44" s="145"/>
      <c r="AAK44" s="145"/>
      <c r="AAL44" s="145"/>
      <c r="AAM44" s="145"/>
      <c r="AAN44" s="145"/>
      <c r="AAO44" s="145"/>
      <c r="AAP44" s="145"/>
      <c r="AAQ44" s="145"/>
      <c r="AAR44" s="145"/>
      <c r="AAS44" s="145"/>
      <c r="AAT44" s="145"/>
      <c r="AAU44" s="145"/>
      <c r="AAV44" s="145"/>
      <c r="AAW44" s="145"/>
      <c r="AAX44" s="145"/>
      <c r="AAY44" s="145"/>
      <c r="AAZ44" s="145"/>
      <c r="ABA44" s="145"/>
      <c r="ABB44" s="145"/>
      <c r="ABC44" s="145"/>
      <c r="ABD44" s="145"/>
      <c r="ABE44" s="145"/>
      <c r="ABF44" s="145"/>
      <c r="ABG44" s="145"/>
      <c r="ABH44" s="145"/>
      <c r="ABI44" s="145"/>
      <c r="ABJ44" s="145"/>
      <c r="ABK44" s="145"/>
      <c r="ABL44" s="145"/>
      <c r="ABM44" s="145"/>
      <c r="ABN44" s="145"/>
      <c r="ABO44" s="145"/>
      <c r="ABP44" s="145"/>
      <c r="ABQ44" s="145"/>
      <c r="ABR44" s="145"/>
      <c r="ABS44" s="145"/>
      <c r="ABT44" s="145"/>
      <c r="ABU44" s="145"/>
      <c r="ABV44" s="145"/>
      <c r="ABW44" s="145"/>
      <c r="ABX44" s="145"/>
      <c r="ABY44" s="145"/>
      <c r="ABZ44" s="145"/>
      <c r="ACA44" s="145"/>
      <c r="ACB44" s="145"/>
      <c r="ACC44" s="145"/>
      <c r="ACD44" s="145"/>
      <c r="ACE44" s="145"/>
      <c r="ACF44" s="145"/>
      <c r="ACG44" s="145"/>
      <c r="ACH44" s="145"/>
      <c r="ACI44" s="145"/>
      <c r="ACJ44" s="145"/>
      <c r="ACK44" s="145"/>
      <c r="ACL44" s="145"/>
      <c r="ACM44" s="145"/>
      <c r="ACN44" s="145"/>
      <c r="ACO44" s="145"/>
      <c r="ACP44" s="145"/>
      <c r="ACQ44" s="145"/>
      <c r="ACR44" s="145"/>
      <c r="ACS44" s="145"/>
      <c r="ACT44" s="145"/>
      <c r="ACU44" s="145"/>
      <c r="ACV44" s="145"/>
      <c r="ACW44" s="145"/>
      <c r="ACX44" s="145"/>
      <c r="ACY44" s="145"/>
      <c r="ACZ44" s="145"/>
      <c r="ADA44" s="145"/>
      <c r="ADB44" s="145"/>
      <c r="ADC44" s="145"/>
      <c r="ADD44" s="145"/>
      <c r="ADE44" s="145"/>
      <c r="ADF44" s="145"/>
      <c r="ADG44" s="145"/>
      <c r="ADH44" s="145"/>
      <c r="ADI44" s="145"/>
      <c r="ADJ44" s="145"/>
      <c r="ADK44" s="145"/>
      <c r="ADL44" s="145"/>
      <c r="ADM44" s="145"/>
      <c r="ADN44" s="145"/>
      <c r="ADO44" s="145"/>
      <c r="ADP44" s="145"/>
      <c r="ADQ44" s="145"/>
      <c r="ADR44" s="145"/>
      <c r="ADS44" s="145"/>
      <c r="ADT44" s="145"/>
      <c r="ADU44" s="145"/>
      <c r="ADV44" s="145"/>
      <c r="ADW44" s="145"/>
      <c r="ADX44" s="145"/>
      <c r="ADY44" s="145"/>
      <c r="ADZ44" s="145"/>
      <c r="AEA44" s="145"/>
      <c r="AEB44" s="145"/>
      <c r="AEC44" s="145"/>
      <c r="AED44" s="145"/>
      <c r="AEE44" s="145"/>
      <c r="AEF44" s="145"/>
      <c r="AEG44" s="145"/>
      <c r="AEH44" s="145"/>
      <c r="AEI44" s="145"/>
      <c r="AEJ44" s="145"/>
      <c r="AEK44" s="145"/>
      <c r="AEL44" s="145"/>
      <c r="AEM44" s="145"/>
      <c r="AEN44" s="145"/>
      <c r="AEO44" s="145"/>
      <c r="AEP44" s="145"/>
      <c r="AEQ44" s="145"/>
      <c r="AER44" s="145"/>
      <c r="AES44" s="145"/>
      <c r="AET44" s="145"/>
      <c r="AEU44" s="145"/>
      <c r="AEV44" s="145"/>
      <c r="AEW44" s="145"/>
      <c r="AEX44" s="145"/>
      <c r="AEY44" s="145"/>
      <c r="AEZ44" s="145"/>
      <c r="AFA44" s="145"/>
      <c r="AFB44" s="145"/>
      <c r="AFC44" s="145"/>
      <c r="AFD44" s="145"/>
      <c r="AFE44" s="145"/>
      <c r="AFF44" s="145"/>
      <c r="AFG44" s="145"/>
      <c r="AFH44" s="145"/>
      <c r="AFI44" s="145"/>
      <c r="AFJ44" s="145"/>
      <c r="AFK44" s="145"/>
      <c r="AFL44" s="145"/>
      <c r="AFM44" s="145"/>
      <c r="AFN44" s="145"/>
      <c r="AFO44" s="145"/>
      <c r="AFP44" s="145"/>
      <c r="AFQ44" s="145"/>
      <c r="AFR44" s="145"/>
      <c r="AFS44" s="145"/>
      <c r="AFT44" s="145"/>
      <c r="AFU44" s="145"/>
      <c r="AFV44" s="145"/>
      <c r="AFW44" s="145"/>
      <c r="AFX44" s="145"/>
      <c r="AFY44" s="145"/>
      <c r="AFZ44" s="145"/>
      <c r="AGA44" s="145"/>
      <c r="AGB44" s="145"/>
      <c r="AGC44" s="145"/>
      <c r="AGD44" s="145"/>
      <c r="AGE44" s="145"/>
      <c r="AGF44" s="145"/>
      <c r="AGG44" s="145"/>
      <c r="AGH44" s="145"/>
      <c r="AGI44" s="145"/>
      <c r="AGJ44" s="145"/>
      <c r="AGK44" s="145"/>
      <c r="AGL44" s="145"/>
      <c r="AGM44" s="145"/>
      <c r="AGN44" s="145"/>
      <c r="AGO44" s="145"/>
      <c r="AGP44" s="145"/>
      <c r="AGQ44" s="145"/>
      <c r="AGR44" s="145"/>
      <c r="AGS44" s="145"/>
      <c r="AGT44" s="145"/>
      <c r="AGU44" s="145"/>
      <c r="AGV44" s="145"/>
      <c r="AGW44" s="145"/>
      <c r="AGX44" s="145"/>
      <c r="AGY44" s="145"/>
      <c r="AGZ44" s="145"/>
      <c r="AHA44" s="145"/>
      <c r="AHB44" s="145"/>
      <c r="AHC44" s="145"/>
      <c r="AHD44" s="145"/>
      <c r="AHE44" s="145"/>
      <c r="AHF44" s="145"/>
      <c r="AHG44" s="145"/>
      <c r="AHH44" s="145"/>
      <c r="AHI44" s="145"/>
      <c r="AHJ44" s="145"/>
      <c r="AHK44" s="145"/>
      <c r="AHL44" s="145"/>
      <c r="AHM44" s="145"/>
      <c r="AHN44" s="145"/>
      <c r="AHO44" s="145"/>
      <c r="AHP44" s="145"/>
      <c r="AHQ44" s="145"/>
      <c r="AHR44" s="145"/>
      <c r="AHS44" s="145"/>
      <c r="AHT44" s="145"/>
      <c r="AHU44" s="145"/>
      <c r="AHV44" s="145"/>
      <c r="AHW44" s="145"/>
      <c r="AHX44" s="145"/>
      <c r="AHY44" s="145"/>
      <c r="AHZ44" s="145"/>
      <c r="AIA44" s="145"/>
      <c r="AIB44" s="145"/>
      <c r="AIC44" s="145"/>
      <c r="AID44" s="145"/>
      <c r="AIE44" s="145"/>
      <c r="AIF44" s="145"/>
      <c r="AIG44" s="145"/>
      <c r="AIH44" s="145"/>
      <c r="AII44" s="145"/>
      <c r="AIJ44" s="145"/>
      <c r="AIK44" s="145"/>
      <c r="AIL44" s="145"/>
      <c r="AIM44" s="145"/>
      <c r="AIN44" s="145"/>
      <c r="AIO44" s="145"/>
      <c r="AIP44" s="145"/>
      <c r="AIQ44" s="145"/>
      <c r="AIR44" s="145"/>
      <c r="AIS44" s="145"/>
      <c r="AIT44" s="145"/>
      <c r="AIU44" s="145"/>
      <c r="AIV44" s="145"/>
      <c r="AIW44" s="145"/>
      <c r="AIX44" s="145"/>
      <c r="AIY44" s="145"/>
      <c r="AIZ44" s="145"/>
      <c r="AJA44" s="145"/>
      <c r="AJB44" s="145"/>
      <c r="AJC44" s="145"/>
      <c r="AJD44" s="145"/>
      <c r="AJE44" s="145"/>
      <c r="AJF44" s="145"/>
      <c r="AJG44" s="145"/>
      <c r="AJH44" s="145"/>
      <c r="AJI44" s="145"/>
      <c r="AJJ44" s="145"/>
      <c r="AJK44" s="145"/>
      <c r="AJL44" s="145"/>
      <c r="AJM44" s="145"/>
      <c r="AJN44" s="145"/>
      <c r="AJO44" s="145"/>
      <c r="AJP44" s="145"/>
      <c r="AJQ44" s="145"/>
      <c r="AJR44" s="145"/>
      <c r="AJS44" s="145"/>
      <c r="AJT44" s="145"/>
      <c r="AJU44" s="145"/>
      <c r="AJV44" s="145"/>
      <c r="AJW44" s="145"/>
      <c r="AJX44" s="145"/>
      <c r="AJY44" s="145"/>
      <c r="AJZ44" s="145"/>
      <c r="AKA44" s="145"/>
      <c r="AKB44" s="145"/>
      <c r="AKC44" s="145"/>
      <c r="AKD44" s="145"/>
      <c r="AKE44" s="145"/>
      <c r="AKF44" s="145"/>
      <c r="AKG44" s="145"/>
      <c r="AKH44" s="145"/>
      <c r="AKI44" s="145"/>
      <c r="AKJ44" s="145"/>
      <c r="AKK44" s="145"/>
      <c r="AKL44" s="145"/>
      <c r="AKM44" s="145"/>
      <c r="AKN44" s="145"/>
      <c r="AKO44" s="145"/>
      <c r="AKP44" s="145"/>
      <c r="AKQ44" s="145"/>
      <c r="AKR44" s="145"/>
      <c r="AKS44" s="145"/>
      <c r="AKT44" s="145"/>
      <c r="AKU44" s="145"/>
      <c r="AKV44" s="145"/>
      <c r="AKW44" s="145"/>
      <c r="AKX44" s="145"/>
      <c r="AKY44" s="145"/>
      <c r="AKZ44" s="145"/>
      <c r="ALA44" s="145"/>
      <c r="ALB44" s="145"/>
      <c r="ALC44" s="145"/>
      <c r="ALD44" s="145"/>
      <c r="ALE44" s="145"/>
      <c r="ALF44" s="145"/>
      <c r="ALG44" s="145"/>
      <c r="ALH44" s="145"/>
      <c r="ALI44" s="145"/>
      <c r="ALJ44" s="145"/>
      <c r="ALK44" s="145"/>
      <c r="ALL44" s="145"/>
      <c r="ALM44" s="145"/>
      <c r="ALN44" s="145"/>
      <c r="ALO44" s="145"/>
      <c r="ALP44" s="145"/>
      <c r="ALQ44" s="145"/>
      <c r="ALR44" s="145"/>
      <c r="ALS44" s="145"/>
      <c r="ALT44" s="145"/>
      <c r="ALU44" s="145"/>
      <c r="ALV44" s="145"/>
      <c r="ALW44" s="145"/>
      <c r="ALX44" s="145"/>
      <c r="ALY44" s="145"/>
      <c r="ALZ44" s="145"/>
      <c r="AMA44" s="145"/>
      <c r="AMB44" s="145"/>
      <c r="AMC44" s="145"/>
      <c r="AMD44" s="145"/>
      <c r="AME44" s="145"/>
      <c r="AMF44" s="145"/>
      <c r="AMG44" s="145"/>
      <c r="AMH44" s="145"/>
      <c r="AMI44" s="145"/>
      <c r="AMJ44" s="145"/>
      <c r="AMK44" s="145"/>
    </row>
    <row r="45" spans="1:1025" s="131" customFormat="1">
      <c r="A45" s="145" t="str">
        <f t="shared" si="0"/>
        <v>LOAN.HOCRM_RECOMMEND</v>
      </c>
      <c r="B45" s="154">
        <f t="shared" si="3"/>
        <v>110041</v>
      </c>
      <c r="C45" s="134">
        <v>0</v>
      </c>
      <c r="D45" s="134">
        <v>1</v>
      </c>
      <c r="E45" s="146">
        <f t="shared" si="4"/>
        <v>100000</v>
      </c>
      <c r="F45" s="146">
        <v>10000</v>
      </c>
      <c r="G45" s="146" t="s">
        <v>34</v>
      </c>
      <c r="H45" s="146">
        <v>100000</v>
      </c>
      <c r="I45" s="158" t="s">
        <v>505</v>
      </c>
      <c r="J45" s="146">
        <f>VLOOKUP(I45,T_FSM_TYPE!$A:$B,2,0)</f>
        <v>110000</v>
      </c>
      <c r="K45" s="131" t="s">
        <v>622</v>
      </c>
      <c r="L45" s="159"/>
      <c r="M45" s="133" t="str">
        <f t="shared" si="2"/>
        <v>INSERT INTO T_FSM_ACTION VALUES(110041, 0, 1, 100000, 10000, GETDATE(), 100000, 110000, 'HOCRM_RECOMMEND', '' )</v>
      </c>
      <c r="N45" s="145"/>
      <c r="O45" s="145"/>
      <c r="P45" s="145"/>
      <c r="Q45" s="145"/>
      <c r="R45" s="145"/>
      <c r="S45" s="145"/>
      <c r="T45" s="145"/>
      <c r="U45" s="145"/>
      <c r="V45" s="145"/>
      <c r="W45" s="145"/>
      <c r="X45" s="145"/>
      <c r="Y45" s="145"/>
      <c r="Z45" s="145"/>
      <c r="AA45" s="145"/>
      <c r="AB45" s="145"/>
      <c r="AC45" s="145"/>
      <c r="AD45" s="145"/>
      <c r="AE45" s="145"/>
      <c r="AF45" s="145"/>
      <c r="AG45" s="145"/>
      <c r="AH45" s="145"/>
      <c r="AI45" s="145"/>
      <c r="AJ45" s="145"/>
      <c r="AK45" s="145"/>
      <c r="AL45" s="145"/>
      <c r="AM45" s="145"/>
      <c r="AN45" s="145"/>
      <c r="AO45" s="145"/>
      <c r="AP45" s="145"/>
      <c r="AQ45" s="145"/>
      <c r="AR45" s="145"/>
      <c r="AS45" s="145"/>
      <c r="AT45" s="145"/>
      <c r="AU45" s="145"/>
      <c r="AV45" s="145"/>
      <c r="AW45" s="145"/>
      <c r="AX45" s="145"/>
      <c r="AY45" s="145"/>
      <c r="AZ45" s="145"/>
      <c r="BA45" s="145"/>
      <c r="BB45" s="145"/>
      <c r="BC45" s="145"/>
      <c r="BD45" s="145"/>
      <c r="BE45" s="145"/>
      <c r="BF45" s="145"/>
      <c r="BG45" s="145"/>
      <c r="BH45" s="145"/>
      <c r="BI45" s="145"/>
      <c r="BJ45" s="145"/>
      <c r="BK45" s="145"/>
      <c r="BL45" s="145"/>
      <c r="BM45" s="145"/>
      <c r="BN45" s="145"/>
      <c r="BO45" s="145"/>
      <c r="BP45" s="145"/>
      <c r="BQ45" s="145"/>
      <c r="BR45" s="145"/>
      <c r="BS45" s="145"/>
      <c r="BT45" s="145"/>
      <c r="BU45" s="145"/>
      <c r="BV45" s="145"/>
      <c r="BW45" s="145"/>
      <c r="BX45" s="145"/>
      <c r="BY45" s="145"/>
      <c r="BZ45" s="145"/>
      <c r="CA45" s="145"/>
      <c r="CB45" s="145"/>
      <c r="CC45" s="145"/>
      <c r="CD45" s="145"/>
      <c r="CE45" s="145"/>
      <c r="CF45" s="145"/>
      <c r="CG45" s="145"/>
      <c r="CH45" s="145"/>
      <c r="CI45" s="145"/>
      <c r="CJ45" s="145"/>
      <c r="CK45" s="145"/>
      <c r="CL45" s="145"/>
      <c r="CM45" s="145"/>
      <c r="CN45" s="145"/>
      <c r="CO45" s="145"/>
      <c r="CP45" s="145"/>
      <c r="CQ45" s="145"/>
      <c r="CR45" s="145"/>
      <c r="CS45" s="145"/>
      <c r="CT45" s="145"/>
      <c r="CU45" s="145"/>
      <c r="CV45" s="145"/>
      <c r="CW45" s="145"/>
      <c r="CX45" s="145"/>
      <c r="CY45" s="145"/>
      <c r="CZ45" s="145"/>
      <c r="DA45" s="145"/>
      <c r="DB45" s="145"/>
      <c r="DC45" s="145"/>
      <c r="DD45" s="145"/>
      <c r="DE45" s="145"/>
      <c r="DF45" s="145"/>
      <c r="DG45" s="145"/>
      <c r="DH45" s="145"/>
      <c r="DI45" s="145"/>
      <c r="DJ45" s="145"/>
      <c r="DK45" s="145"/>
      <c r="DL45" s="145"/>
      <c r="DM45" s="145"/>
      <c r="DN45" s="145"/>
      <c r="DO45" s="145"/>
      <c r="DP45" s="145"/>
      <c r="DQ45" s="145"/>
      <c r="DR45" s="145"/>
      <c r="DS45" s="145"/>
      <c r="DT45" s="145"/>
      <c r="DU45" s="145"/>
      <c r="DV45" s="145"/>
      <c r="DW45" s="145"/>
      <c r="DX45" s="145"/>
      <c r="DY45" s="145"/>
      <c r="DZ45" s="145"/>
      <c r="EA45" s="145"/>
      <c r="EB45" s="145"/>
      <c r="EC45" s="145"/>
      <c r="ED45" s="145"/>
      <c r="EE45" s="145"/>
      <c r="EF45" s="145"/>
      <c r="EG45" s="145"/>
      <c r="EH45" s="145"/>
      <c r="EI45" s="145"/>
      <c r="EJ45" s="145"/>
      <c r="EK45" s="145"/>
      <c r="EL45" s="145"/>
      <c r="EM45" s="145"/>
      <c r="EN45" s="145"/>
      <c r="EO45" s="145"/>
      <c r="EP45" s="145"/>
      <c r="EQ45" s="145"/>
      <c r="ER45" s="145"/>
      <c r="ES45" s="145"/>
      <c r="ET45" s="145"/>
      <c r="EU45" s="145"/>
      <c r="EV45" s="145"/>
      <c r="EW45" s="145"/>
      <c r="EX45" s="145"/>
      <c r="EY45" s="145"/>
      <c r="EZ45" s="145"/>
      <c r="FA45" s="145"/>
      <c r="FB45" s="145"/>
      <c r="FC45" s="145"/>
      <c r="FD45" s="145"/>
      <c r="FE45" s="145"/>
      <c r="FF45" s="145"/>
      <c r="FG45" s="145"/>
      <c r="FH45" s="145"/>
      <c r="FI45" s="145"/>
      <c r="FJ45" s="145"/>
      <c r="FK45" s="145"/>
      <c r="FL45" s="145"/>
      <c r="FM45" s="145"/>
      <c r="FN45" s="145"/>
      <c r="FO45" s="145"/>
      <c r="FP45" s="145"/>
      <c r="FQ45" s="145"/>
      <c r="FR45" s="145"/>
      <c r="FS45" s="145"/>
      <c r="FT45" s="145"/>
      <c r="FU45" s="145"/>
      <c r="FV45" s="145"/>
      <c r="FW45" s="145"/>
      <c r="FX45" s="145"/>
      <c r="FY45" s="145"/>
      <c r="FZ45" s="145"/>
      <c r="GA45" s="145"/>
      <c r="GB45" s="145"/>
      <c r="GC45" s="145"/>
      <c r="GD45" s="145"/>
      <c r="GE45" s="145"/>
      <c r="GF45" s="145"/>
      <c r="GG45" s="145"/>
      <c r="GH45" s="145"/>
      <c r="GI45" s="145"/>
      <c r="GJ45" s="145"/>
      <c r="GK45" s="145"/>
      <c r="GL45" s="145"/>
      <c r="GM45" s="145"/>
      <c r="GN45" s="145"/>
      <c r="GO45" s="145"/>
      <c r="GP45" s="145"/>
      <c r="GQ45" s="145"/>
      <c r="GR45" s="145"/>
      <c r="GS45" s="145"/>
      <c r="GT45" s="145"/>
      <c r="GU45" s="145"/>
      <c r="GV45" s="145"/>
      <c r="GW45" s="145"/>
      <c r="GX45" s="145"/>
      <c r="GY45" s="145"/>
      <c r="GZ45" s="145"/>
      <c r="HA45" s="145"/>
      <c r="HB45" s="145"/>
      <c r="HC45" s="145"/>
      <c r="HD45" s="145"/>
      <c r="HE45" s="145"/>
      <c r="HF45" s="145"/>
      <c r="HG45" s="145"/>
      <c r="HH45" s="145"/>
      <c r="HI45" s="145"/>
      <c r="HJ45" s="145"/>
      <c r="HK45" s="145"/>
      <c r="HL45" s="145"/>
      <c r="HM45" s="145"/>
      <c r="HN45" s="145"/>
      <c r="HO45" s="145"/>
      <c r="HP45" s="145"/>
      <c r="HQ45" s="145"/>
      <c r="HR45" s="145"/>
      <c r="HS45" s="145"/>
      <c r="HT45" s="145"/>
      <c r="HU45" s="145"/>
      <c r="HV45" s="145"/>
      <c r="HW45" s="145"/>
      <c r="HX45" s="145"/>
      <c r="HY45" s="145"/>
      <c r="HZ45" s="145"/>
      <c r="IA45" s="145"/>
      <c r="IB45" s="145"/>
      <c r="IC45" s="145"/>
      <c r="ID45" s="145"/>
      <c r="IE45" s="145"/>
      <c r="IF45" s="145"/>
      <c r="IG45" s="145"/>
      <c r="IH45" s="145"/>
      <c r="II45" s="145"/>
      <c r="IJ45" s="145"/>
      <c r="IK45" s="145"/>
      <c r="IL45" s="145"/>
      <c r="IM45" s="145"/>
      <c r="IN45" s="145"/>
      <c r="IO45" s="145"/>
      <c r="IP45" s="145"/>
      <c r="IQ45" s="145"/>
      <c r="IR45" s="145"/>
      <c r="IS45" s="145"/>
      <c r="IT45" s="145"/>
      <c r="IU45" s="145"/>
      <c r="IV45" s="145"/>
      <c r="IW45" s="145"/>
      <c r="IX45" s="145"/>
      <c r="IY45" s="145"/>
      <c r="IZ45" s="145"/>
      <c r="JA45" s="145"/>
      <c r="JB45" s="145"/>
      <c r="JC45" s="145"/>
      <c r="JD45" s="145"/>
      <c r="JE45" s="145"/>
      <c r="JF45" s="145"/>
      <c r="JG45" s="145"/>
      <c r="JH45" s="145"/>
      <c r="JI45" s="145"/>
      <c r="JJ45" s="145"/>
      <c r="JK45" s="145"/>
      <c r="JL45" s="145"/>
      <c r="JM45" s="145"/>
      <c r="JN45" s="145"/>
      <c r="JO45" s="145"/>
      <c r="JP45" s="145"/>
      <c r="JQ45" s="145"/>
      <c r="JR45" s="145"/>
      <c r="JS45" s="145"/>
      <c r="JT45" s="145"/>
      <c r="JU45" s="145"/>
      <c r="JV45" s="145"/>
      <c r="JW45" s="145"/>
      <c r="JX45" s="145"/>
      <c r="JY45" s="145"/>
      <c r="JZ45" s="145"/>
      <c r="KA45" s="145"/>
      <c r="KB45" s="145"/>
      <c r="KC45" s="145"/>
      <c r="KD45" s="145"/>
      <c r="KE45" s="145"/>
      <c r="KF45" s="145"/>
      <c r="KG45" s="145"/>
      <c r="KH45" s="145"/>
      <c r="KI45" s="145"/>
      <c r="KJ45" s="145"/>
      <c r="KK45" s="145"/>
      <c r="KL45" s="145"/>
      <c r="KM45" s="145"/>
      <c r="KN45" s="145"/>
      <c r="KO45" s="145"/>
      <c r="KP45" s="145"/>
      <c r="KQ45" s="145"/>
      <c r="KR45" s="145"/>
      <c r="KS45" s="145"/>
      <c r="KT45" s="145"/>
      <c r="KU45" s="145"/>
      <c r="KV45" s="145"/>
      <c r="KW45" s="145"/>
      <c r="KX45" s="145"/>
      <c r="KY45" s="145"/>
      <c r="KZ45" s="145"/>
      <c r="LA45" s="145"/>
      <c r="LB45" s="145"/>
      <c r="LC45" s="145"/>
      <c r="LD45" s="145"/>
      <c r="LE45" s="145"/>
      <c r="LF45" s="145"/>
      <c r="LG45" s="145"/>
      <c r="LH45" s="145"/>
      <c r="LI45" s="145"/>
      <c r="LJ45" s="145"/>
      <c r="LK45" s="145"/>
      <c r="LL45" s="145"/>
      <c r="LM45" s="145"/>
      <c r="LN45" s="145"/>
      <c r="LO45" s="145"/>
      <c r="LP45" s="145"/>
      <c r="LQ45" s="145"/>
      <c r="LR45" s="145"/>
      <c r="LS45" s="145"/>
      <c r="LT45" s="145"/>
      <c r="LU45" s="145"/>
      <c r="LV45" s="145"/>
      <c r="LW45" s="145"/>
      <c r="LX45" s="145"/>
      <c r="LY45" s="145"/>
      <c r="LZ45" s="145"/>
      <c r="MA45" s="145"/>
      <c r="MB45" s="145"/>
      <c r="MC45" s="145"/>
      <c r="MD45" s="145"/>
      <c r="ME45" s="145"/>
      <c r="MF45" s="145"/>
      <c r="MG45" s="145"/>
      <c r="MH45" s="145"/>
      <c r="MI45" s="145"/>
      <c r="MJ45" s="145"/>
      <c r="MK45" s="145"/>
      <c r="ML45" s="145"/>
      <c r="MM45" s="145"/>
      <c r="MN45" s="145"/>
      <c r="MO45" s="145"/>
      <c r="MP45" s="145"/>
      <c r="MQ45" s="145"/>
      <c r="MR45" s="145"/>
      <c r="MS45" s="145"/>
      <c r="MT45" s="145"/>
      <c r="MU45" s="145"/>
      <c r="MV45" s="145"/>
      <c r="MW45" s="145"/>
      <c r="MX45" s="145"/>
      <c r="MY45" s="145"/>
      <c r="MZ45" s="145"/>
      <c r="NA45" s="145"/>
      <c r="NB45" s="145"/>
      <c r="NC45" s="145"/>
      <c r="ND45" s="145"/>
      <c r="NE45" s="145"/>
      <c r="NF45" s="145"/>
      <c r="NG45" s="145"/>
      <c r="NH45" s="145"/>
      <c r="NI45" s="145"/>
      <c r="NJ45" s="145"/>
      <c r="NK45" s="145"/>
      <c r="NL45" s="145"/>
      <c r="NM45" s="145"/>
      <c r="NN45" s="145"/>
      <c r="NO45" s="145"/>
      <c r="NP45" s="145"/>
      <c r="NQ45" s="145"/>
      <c r="NR45" s="145"/>
      <c r="NS45" s="145"/>
      <c r="NT45" s="145"/>
      <c r="NU45" s="145"/>
      <c r="NV45" s="145"/>
      <c r="NW45" s="145"/>
      <c r="NX45" s="145"/>
      <c r="NY45" s="145"/>
      <c r="NZ45" s="145"/>
      <c r="OA45" s="145"/>
      <c r="OB45" s="145"/>
      <c r="OC45" s="145"/>
      <c r="OD45" s="145"/>
      <c r="OE45" s="145"/>
      <c r="OF45" s="145"/>
      <c r="OG45" s="145"/>
      <c r="OH45" s="145"/>
      <c r="OI45" s="145"/>
      <c r="OJ45" s="145"/>
      <c r="OK45" s="145"/>
      <c r="OL45" s="145"/>
      <c r="OM45" s="145"/>
      <c r="ON45" s="145"/>
      <c r="OO45" s="145"/>
      <c r="OP45" s="145"/>
      <c r="OQ45" s="145"/>
      <c r="OR45" s="145"/>
      <c r="OS45" s="145"/>
      <c r="OT45" s="145"/>
      <c r="OU45" s="145"/>
      <c r="OV45" s="145"/>
      <c r="OW45" s="145"/>
      <c r="OX45" s="145"/>
      <c r="OY45" s="145"/>
      <c r="OZ45" s="145"/>
      <c r="PA45" s="145"/>
      <c r="PB45" s="145"/>
      <c r="PC45" s="145"/>
      <c r="PD45" s="145"/>
      <c r="PE45" s="145"/>
      <c r="PF45" s="145"/>
      <c r="PG45" s="145"/>
      <c r="PH45" s="145"/>
      <c r="PI45" s="145"/>
      <c r="PJ45" s="145"/>
      <c r="PK45" s="145"/>
      <c r="PL45" s="145"/>
      <c r="PM45" s="145"/>
      <c r="PN45" s="145"/>
      <c r="PO45" s="145"/>
      <c r="PP45" s="145"/>
      <c r="PQ45" s="145"/>
      <c r="PR45" s="145"/>
      <c r="PS45" s="145"/>
      <c r="PT45" s="145"/>
      <c r="PU45" s="145"/>
      <c r="PV45" s="145"/>
      <c r="PW45" s="145"/>
      <c r="PX45" s="145"/>
      <c r="PY45" s="145"/>
      <c r="PZ45" s="145"/>
      <c r="QA45" s="145"/>
      <c r="QB45" s="145"/>
      <c r="QC45" s="145"/>
      <c r="QD45" s="145"/>
      <c r="QE45" s="145"/>
      <c r="QF45" s="145"/>
      <c r="QG45" s="145"/>
      <c r="QH45" s="145"/>
      <c r="QI45" s="145"/>
      <c r="QJ45" s="145"/>
      <c r="QK45" s="145"/>
      <c r="QL45" s="145"/>
      <c r="QM45" s="145"/>
      <c r="QN45" s="145"/>
      <c r="QO45" s="145"/>
      <c r="QP45" s="145"/>
      <c r="QQ45" s="145"/>
      <c r="QR45" s="145"/>
      <c r="QS45" s="145"/>
      <c r="QT45" s="145"/>
      <c r="QU45" s="145"/>
      <c r="QV45" s="145"/>
      <c r="QW45" s="145"/>
      <c r="QX45" s="145"/>
      <c r="QY45" s="145"/>
      <c r="QZ45" s="145"/>
      <c r="RA45" s="145"/>
      <c r="RB45" s="145"/>
      <c r="RC45" s="145"/>
      <c r="RD45" s="145"/>
      <c r="RE45" s="145"/>
      <c r="RF45" s="145"/>
      <c r="RG45" s="145"/>
      <c r="RH45" s="145"/>
      <c r="RI45" s="145"/>
      <c r="RJ45" s="145"/>
      <c r="RK45" s="145"/>
      <c r="RL45" s="145"/>
      <c r="RM45" s="145"/>
      <c r="RN45" s="145"/>
      <c r="RO45" s="145"/>
      <c r="RP45" s="145"/>
      <c r="RQ45" s="145"/>
      <c r="RR45" s="145"/>
      <c r="RS45" s="145"/>
      <c r="RT45" s="145"/>
      <c r="RU45" s="145"/>
      <c r="RV45" s="145"/>
      <c r="RW45" s="145"/>
      <c r="RX45" s="145"/>
      <c r="RY45" s="145"/>
      <c r="RZ45" s="145"/>
      <c r="SA45" s="145"/>
      <c r="SB45" s="145"/>
      <c r="SC45" s="145"/>
      <c r="SD45" s="145"/>
      <c r="SE45" s="145"/>
      <c r="SF45" s="145"/>
      <c r="SG45" s="145"/>
      <c r="SH45" s="145"/>
      <c r="SI45" s="145"/>
      <c r="SJ45" s="145"/>
      <c r="SK45" s="145"/>
      <c r="SL45" s="145"/>
      <c r="SM45" s="145"/>
      <c r="SN45" s="145"/>
      <c r="SO45" s="145"/>
      <c r="SP45" s="145"/>
      <c r="SQ45" s="145"/>
      <c r="SR45" s="145"/>
      <c r="SS45" s="145"/>
      <c r="ST45" s="145"/>
      <c r="SU45" s="145"/>
      <c r="SV45" s="145"/>
      <c r="SW45" s="145"/>
      <c r="SX45" s="145"/>
      <c r="SY45" s="145"/>
      <c r="SZ45" s="145"/>
      <c r="TA45" s="145"/>
      <c r="TB45" s="145"/>
      <c r="TC45" s="145"/>
      <c r="TD45" s="145"/>
      <c r="TE45" s="145"/>
      <c r="TF45" s="145"/>
      <c r="TG45" s="145"/>
      <c r="TH45" s="145"/>
      <c r="TI45" s="145"/>
      <c r="TJ45" s="145"/>
      <c r="TK45" s="145"/>
      <c r="TL45" s="145"/>
      <c r="TM45" s="145"/>
      <c r="TN45" s="145"/>
      <c r="TO45" s="145"/>
      <c r="TP45" s="145"/>
      <c r="TQ45" s="145"/>
      <c r="TR45" s="145"/>
      <c r="TS45" s="145"/>
      <c r="TT45" s="145"/>
      <c r="TU45" s="145"/>
      <c r="TV45" s="145"/>
      <c r="TW45" s="145"/>
      <c r="TX45" s="145"/>
      <c r="TY45" s="145"/>
      <c r="TZ45" s="145"/>
      <c r="UA45" s="145"/>
      <c r="UB45" s="145"/>
      <c r="UC45" s="145"/>
      <c r="UD45" s="145"/>
      <c r="UE45" s="145"/>
      <c r="UF45" s="145"/>
      <c r="UG45" s="145"/>
      <c r="UH45" s="145"/>
      <c r="UI45" s="145"/>
      <c r="UJ45" s="145"/>
      <c r="UK45" s="145"/>
      <c r="UL45" s="145"/>
      <c r="UM45" s="145"/>
      <c r="UN45" s="145"/>
      <c r="UO45" s="145"/>
      <c r="UP45" s="145"/>
      <c r="UQ45" s="145"/>
      <c r="UR45" s="145"/>
      <c r="US45" s="145"/>
      <c r="UT45" s="145"/>
      <c r="UU45" s="145"/>
      <c r="UV45" s="145"/>
      <c r="UW45" s="145"/>
      <c r="UX45" s="145"/>
      <c r="UY45" s="145"/>
      <c r="UZ45" s="145"/>
      <c r="VA45" s="145"/>
      <c r="VB45" s="145"/>
      <c r="VC45" s="145"/>
      <c r="VD45" s="145"/>
      <c r="VE45" s="145"/>
      <c r="VF45" s="145"/>
      <c r="VG45" s="145"/>
      <c r="VH45" s="145"/>
      <c r="VI45" s="145"/>
      <c r="VJ45" s="145"/>
      <c r="VK45" s="145"/>
      <c r="VL45" s="145"/>
      <c r="VM45" s="145"/>
      <c r="VN45" s="145"/>
      <c r="VO45" s="145"/>
      <c r="VP45" s="145"/>
      <c r="VQ45" s="145"/>
      <c r="VR45" s="145"/>
      <c r="VS45" s="145"/>
      <c r="VT45" s="145"/>
      <c r="VU45" s="145"/>
      <c r="VV45" s="145"/>
      <c r="VW45" s="145"/>
      <c r="VX45" s="145"/>
      <c r="VY45" s="145"/>
      <c r="VZ45" s="145"/>
      <c r="WA45" s="145"/>
      <c r="WB45" s="145"/>
      <c r="WC45" s="145"/>
      <c r="WD45" s="145"/>
      <c r="WE45" s="145"/>
      <c r="WF45" s="145"/>
      <c r="WG45" s="145"/>
      <c r="WH45" s="145"/>
      <c r="WI45" s="145"/>
      <c r="WJ45" s="145"/>
      <c r="WK45" s="145"/>
      <c r="WL45" s="145"/>
      <c r="WM45" s="145"/>
      <c r="WN45" s="145"/>
      <c r="WO45" s="145"/>
      <c r="WP45" s="145"/>
      <c r="WQ45" s="145"/>
      <c r="WR45" s="145"/>
      <c r="WS45" s="145"/>
      <c r="WT45" s="145"/>
      <c r="WU45" s="145"/>
      <c r="WV45" s="145"/>
      <c r="WW45" s="145"/>
      <c r="WX45" s="145"/>
      <c r="WY45" s="145"/>
      <c r="WZ45" s="145"/>
      <c r="XA45" s="145"/>
      <c r="XB45" s="145"/>
      <c r="XC45" s="145"/>
      <c r="XD45" s="145"/>
      <c r="XE45" s="145"/>
      <c r="XF45" s="145"/>
      <c r="XG45" s="145"/>
      <c r="XH45" s="145"/>
      <c r="XI45" s="145"/>
      <c r="XJ45" s="145"/>
      <c r="XK45" s="145"/>
      <c r="XL45" s="145"/>
      <c r="XM45" s="145"/>
      <c r="XN45" s="145"/>
      <c r="XO45" s="145"/>
      <c r="XP45" s="145"/>
      <c r="XQ45" s="145"/>
      <c r="XR45" s="145"/>
      <c r="XS45" s="145"/>
      <c r="XT45" s="145"/>
      <c r="XU45" s="145"/>
      <c r="XV45" s="145"/>
      <c r="XW45" s="145"/>
      <c r="XX45" s="145"/>
      <c r="XY45" s="145"/>
      <c r="XZ45" s="145"/>
      <c r="YA45" s="145"/>
      <c r="YB45" s="145"/>
      <c r="YC45" s="145"/>
      <c r="YD45" s="145"/>
      <c r="YE45" s="145"/>
      <c r="YF45" s="145"/>
      <c r="YG45" s="145"/>
      <c r="YH45" s="145"/>
      <c r="YI45" s="145"/>
      <c r="YJ45" s="145"/>
      <c r="YK45" s="145"/>
      <c r="YL45" s="145"/>
      <c r="YM45" s="145"/>
      <c r="YN45" s="145"/>
      <c r="YO45" s="145"/>
      <c r="YP45" s="145"/>
      <c r="YQ45" s="145"/>
      <c r="YR45" s="145"/>
      <c r="YS45" s="145"/>
      <c r="YT45" s="145"/>
      <c r="YU45" s="145"/>
      <c r="YV45" s="145"/>
      <c r="YW45" s="145"/>
      <c r="YX45" s="145"/>
      <c r="YY45" s="145"/>
      <c r="YZ45" s="145"/>
      <c r="ZA45" s="145"/>
      <c r="ZB45" s="145"/>
      <c r="ZC45" s="145"/>
      <c r="ZD45" s="145"/>
      <c r="ZE45" s="145"/>
      <c r="ZF45" s="145"/>
      <c r="ZG45" s="145"/>
      <c r="ZH45" s="145"/>
      <c r="ZI45" s="145"/>
      <c r="ZJ45" s="145"/>
      <c r="ZK45" s="145"/>
      <c r="ZL45" s="145"/>
      <c r="ZM45" s="145"/>
      <c r="ZN45" s="145"/>
      <c r="ZO45" s="145"/>
      <c r="ZP45" s="145"/>
      <c r="ZQ45" s="145"/>
      <c r="ZR45" s="145"/>
      <c r="ZS45" s="145"/>
      <c r="ZT45" s="145"/>
      <c r="ZU45" s="145"/>
      <c r="ZV45" s="145"/>
      <c r="ZW45" s="145"/>
      <c r="ZX45" s="145"/>
      <c r="ZY45" s="145"/>
      <c r="ZZ45" s="145"/>
      <c r="AAA45" s="145"/>
      <c r="AAB45" s="145"/>
      <c r="AAC45" s="145"/>
      <c r="AAD45" s="145"/>
      <c r="AAE45" s="145"/>
      <c r="AAF45" s="145"/>
      <c r="AAG45" s="145"/>
      <c r="AAH45" s="145"/>
      <c r="AAI45" s="145"/>
      <c r="AAJ45" s="145"/>
      <c r="AAK45" s="145"/>
      <c r="AAL45" s="145"/>
      <c r="AAM45" s="145"/>
      <c r="AAN45" s="145"/>
      <c r="AAO45" s="145"/>
      <c r="AAP45" s="145"/>
      <c r="AAQ45" s="145"/>
      <c r="AAR45" s="145"/>
      <c r="AAS45" s="145"/>
      <c r="AAT45" s="145"/>
      <c r="AAU45" s="145"/>
      <c r="AAV45" s="145"/>
      <c r="AAW45" s="145"/>
      <c r="AAX45" s="145"/>
      <c r="AAY45" s="145"/>
      <c r="AAZ45" s="145"/>
      <c r="ABA45" s="145"/>
      <c r="ABB45" s="145"/>
      <c r="ABC45" s="145"/>
      <c r="ABD45" s="145"/>
      <c r="ABE45" s="145"/>
      <c r="ABF45" s="145"/>
      <c r="ABG45" s="145"/>
      <c r="ABH45" s="145"/>
      <c r="ABI45" s="145"/>
      <c r="ABJ45" s="145"/>
      <c r="ABK45" s="145"/>
      <c r="ABL45" s="145"/>
      <c r="ABM45" s="145"/>
      <c r="ABN45" s="145"/>
      <c r="ABO45" s="145"/>
      <c r="ABP45" s="145"/>
      <c r="ABQ45" s="145"/>
      <c r="ABR45" s="145"/>
      <c r="ABS45" s="145"/>
      <c r="ABT45" s="145"/>
      <c r="ABU45" s="145"/>
      <c r="ABV45" s="145"/>
      <c r="ABW45" s="145"/>
      <c r="ABX45" s="145"/>
      <c r="ABY45" s="145"/>
      <c r="ABZ45" s="145"/>
      <c r="ACA45" s="145"/>
      <c r="ACB45" s="145"/>
      <c r="ACC45" s="145"/>
      <c r="ACD45" s="145"/>
      <c r="ACE45" s="145"/>
      <c r="ACF45" s="145"/>
      <c r="ACG45" s="145"/>
      <c r="ACH45" s="145"/>
      <c r="ACI45" s="145"/>
      <c r="ACJ45" s="145"/>
      <c r="ACK45" s="145"/>
      <c r="ACL45" s="145"/>
      <c r="ACM45" s="145"/>
      <c r="ACN45" s="145"/>
      <c r="ACO45" s="145"/>
      <c r="ACP45" s="145"/>
      <c r="ACQ45" s="145"/>
      <c r="ACR45" s="145"/>
      <c r="ACS45" s="145"/>
      <c r="ACT45" s="145"/>
      <c r="ACU45" s="145"/>
      <c r="ACV45" s="145"/>
      <c r="ACW45" s="145"/>
      <c r="ACX45" s="145"/>
      <c r="ACY45" s="145"/>
      <c r="ACZ45" s="145"/>
      <c r="ADA45" s="145"/>
      <c r="ADB45" s="145"/>
      <c r="ADC45" s="145"/>
      <c r="ADD45" s="145"/>
      <c r="ADE45" s="145"/>
      <c r="ADF45" s="145"/>
      <c r="ADG45" s="145"/>
      <c r="ADH45" s="145"/>
      <c r="ADI45" s="145"/>
      <c r="ADJ45" s="145"/>
      <c r="ADK45" s="145"/>
      <c r="ADL45" s="145"/>
      <c r="ADM45" s="145"/>
      <c r="ADN45" s="145"/>
      <c r="ADO45" s="145"/>
      <c r="ADP45" s="145"/>
      <c r="ADQ45" s="145"/>
      <c r="ADR45" s="145"/>
      <c r="ADS45" s="145"/>
      <c r="ADT45" s="145"/>
      <c r="ADU45" s="145"/>
      <c r="ADV45" s="145"/>
      <c r="ADW45" s="145"/>
      <c r="ADX45" s="145"/>
      <c r="ADY45" s="145"/>
      <c r="ADZ45" s="145"/>
      <c r="AEA45" s="145"/>
      <c r="AEB45" s="145"/>
      <c r="AEC45" s="145"/>
      <c r="AED45" s="145"/>
      <c r="AEE45" s="145"/>
      <c r="AEF45" s="145"/>
      <c r="AEG45" s="145"/>
      <c r="AEH45" s="145"/>
      <c r="AEI45" s="145"/>
      <c r="AEJ45" s="145"/>
      <c r="AEK45" s="145"/>
      <c r="AEL45" s="145"/>
      <c r="AEM45" s="145"/>
      <c r="AEN45" s="145"/>
      <c r="AEO45" s="145"/>
      <c r="AEP45" s="145"/>
      <c r="AEQ45" s="145"/>
      <c r="AER45" s="145"/>
      <c r="AES45" s="145"/>
      <c r="AET45" s="145"/>
      <c r="AEU45" s="145"/>
      <c r="AEV45" s="145"/>
      <c r="AEW45" s="145"/>
      <c r="AEX45" s="145"/>
      <c r="AEY45" s="145"/>
      <c r="AEZ45" s="145"/>
      <c r="AFA45" s="145"/>
      <c r="AFB45" s="145"/>
      <c r="AFC45" s="145"/>
      <c r="AFD45" s="145"/>
      <c r="AFE45" s="145"/>
      <c r="AFF45" s="145"/>
      <c r="AFG45" s="145"/>
      <c r="AFH45" s="145"/>
      <c r="AFI45" s="145"/>
      <c r="AFJ45" s="145"/>
      <c r="AFK45" s="145"/>
      <c r="AFL45" s="145"/>
      <c r="AFM45" s="145"/>
      <c r="AFN45" s="145"/>
      <c r="AFO45" s="145"/>
      <c r="AFP45" s="145"/>
      <c r="AFQ45" s="145"/>
      <c r="AFR45" s="145"/>
      <c r="AFS45" s="145"/>
      <c r="AFT45" s="145"/>
      <c r="AFU45" s="145"/>
      <c r="AFV45" s="145"/>
      <c r="AFW45" s="145"/>
      <c r="AFX45" s="145"/>
      <c r="AFY45" s="145"/>
      <c r="AFZ45" s="145"/>
      <c r="AGA45" s="145"/>
      <c r="AGB45" s="145"/>
      <c r="AGC45" s="145"/>
      <c r="AGD45" s="145"/>
      <c r="AGE45" s="145"/>
      <c r="AGF45" s="145"/>
      <c r="AGG45" s="145"/>
      <c r="AGH45" s="145"/>
      <c r="AGI45" s="145"/>
      <c r="AGJ45" s="145"/>
      <c r="AGK45" s="145"/>
      <c r="AGL45" s="145"/>
      <c r="AGM45" s="145"/>
      <c r="AGN45" s="145"/>
      <c r="AGO45" s="145"/>
      <c r="AGP45" s="145"/>
      <c r="AGQ45" s="145"/>
      <c r="AGR45" s="145"/>
      <c r="AGS45" s="145"/>
      <c r="AGT45" s="145"/>
      <c r="AGU45" s="145"/>
      <c r="AGV45" s="145"/>
      <c r="AGW45" s="145"/>
      <c r="AGX45" s="145"/>
      <c r="AGY45" s="145"/>
      <c r="AGZ45" s="145"/>
      <c r="AHA45" s="145"/>
      <c r="AHB45" s="145"/>
      <c r="AHC45" s="145"/>
      <c r="AHD45" s="145"/>
      <c r="AHE45" s="145"/>
      <c r="AHF45" s="145"/>
      <c r="AHG45" s="145"/>
      <c r="AHH45" s="145"/>
      <c r="AHI45" s="145"/>
      <c r="AHJ45" s="145"/>
      <c r="AHK45" s="145"/>
      <c r="AHL45" s="145"/>
      <c r="AHM45" s="145"/>
      <c r="AHN45" s="145"/>
      <c r="AHO45" s="145"/>
      <c r="AHP45" s="145"/>
      <c r="AHQ45" s="145"/>
      <c r="AHR45" s="145"/>
      <c r="AHS45" s="145"/>
      <c r="AHT45" s="145"/>
      <c r="AHU45" s="145"/>
      <c r="AHV45" s="145"/>
      <c r="AHW45" s="145"/>
      <c r="AHX45" s="145"/>
      <c r="AHY45" s="145"/>
      <c r="AHZ45" s="145"/>
      <c r="AIA45" s="145"/>
      <c r="AIB45" s="145"/>
      <c r="AIC45" s="145"/>
      <c r="AID45" s="145"/>
      <c r="AIE45" s="145"/>
      <c r="AIF45" s="145"/>
      <c r="AIG45" s="145"/>
      <c r="AIH45" s="145"/>
      <c r="AII45" s="145"/>
      <c r="AIJ45" s="145"/>
      <c r="AIK45" s="145"/>
      <c r="AIL45" s="145"/>
      <c r="AIM45" s="145"/>
      <c r="AIN45" s="145"/>
      <c r="AIO45" s="145"/>
      <c r="AIP45" s="145"/>
      <c r="AIQ45" s="145"/>
      <c r="AIR45" s="145"/>
      <c r="AIS45" s="145"/>
      <c r="AIT45" s="145"/>
      <c r="AIU45" s="145"/>
      <c r="AIV45" s="145"/>
      <c r="AIW45" s="145"/>
      <c r="AIX45" s="145"/>
      <c r="AIY45" s="145"/>
      <c r="AIZ45" s="145"/>
      <c r="AJA45" s="145"/>
      <c r="AJB45" s="145"/>
      <c r="AJC45" s="145"/>
      <c r="AJD45" s="145"/>
      <c r="AJE45" s="145"/>
      <c r="AJF45" s="145"/>
      <c r="AJG45" s="145"/>
      <c r="AJH45" s="145"/>
      <c r="AJI45" s="145"/>
      <c r="AJJ45" s="145"/>
      <c r="AJK45" s="145"/>
      <c r="AJL45" s="145"/>
      <c r="AJM45" s="145"/>
      <c r="AJN45" s="145"/>
      <c r="AJO45" s="145"/>
      <c r="AJP45" s="145"/>
      <c r="AJQ45" s="145"/>
      <c r="AJR45" s="145"/>
      <c r="AJS45" s="145"/>
      <c r="AJT45" s="145"/>
      <c r="AJU45" s="145"/>
      <c r="AJV45" s="145"/>
      <c r="AJW45" s="145"/>
      <c r="AJX45" s="145"/>
      <c r="AJY45" s="145"/>
      <c r="AJZ45" s="145"/>
      <c r="AKA45" s="145"/>
      <c r="AKB45" s="145"/>
      <c r="AKC45" s="145"/>
      <c r="AKD45" s="145"/>
      <c r="AKE45" s="145"/>
      <c r="AKF45" s="145"/>
      <c r="AKG45" s="145"/>
      <c r="AKH45" s="145"/>
      <c r="AKI45" s="145"/>
      <c r="AKJ45" s="145"/>
      <c r="AKK45" s="145"/>
      <c r="AKL45" s="145"/>
      <c r="AKM45" s="145"/>
      <c r="AKN45" s="145"/>
      <c r="AKO45" s="145"/>
      <c r="AKP45" s="145"/>
      <c r="AKQ45" s="145"/>
      <c r="AKR45" s="145"/>
      <c r="AKS45" s="145"/>
      <c r="AKT45" s="145"/>
      <c r="AKU45" s="145"/>
      <c r="AKV45" s="145"/>
      <c r="AKW45" s="145"/>
      <c r="AKX45" s="145"/>
      <c r="AKY45" s="145"/>
      <c r="AKZ45" s="145"/>
      <c r="ALA45" s="145"/>
      <c r="ALB45" s="145"/>
      <c r="ALC45" s="145"/>
      <c r="ALD45" s="145"/>
      <c r="ALE45" s="145"/>
      <c r="ALF45" s="145"/>
      <c r="ALG45" s="145"/>
      <c r="ALH45" s="145"/>
      <c r="ALI45" s="145"/>
      <c r="ALJ45" s="145"/>
      <c r="ALK45" s="145"/>
      <c r="ALL45" s="145"/>
      <c r="ALM45" s="145"/>
      <c r="ALN45" s="145"/>
      <c r="ALO45" s="145"/>
      <c r="ALP45" s="145"/>
      <c r="ALQ45" s="145"/>
      <c r="ALR45" s="145"/>
      <c r="ALS45" s="145"/>
      <c r="ALT45" s="145"/>
      <c r="ALU45" s="145"/>
      <c r="ALV45" s="145"/>
      <c r="ALW45" s="145"/>
      <c r="ALX45" s="145"/>
      <c r="ALY45" s="145"/>
      <c r="ALZ45" s="145"/>
      <c r="AMA45" s="145"/>
      <c r="AMB45" s="145"/>
      <c r="AMC45" s="145"/>
      <c r="AMD45" s="145"/>
      <c r="AME45" s="145"/>
      <c r="AMF45" s="145"/>
      <c r="AMG45" s="145"/>
      <c r="AMH45" s="145"/>
      <c r="AMI45" s="145"/>
      <c r="AMJ45" s="145"/>
      <c r="AMK45" s="145"/>
    </row>
    <row r="46" spans="1:1025" s="131" customFormat="1">
      <c r="A46" s="145" t="str">
        <f t="shared" si="0"/>
        <v>LOAN.HOCRM_RETURN</v>
      </c>
      <c r="B46" s="154">
        <f t="shared" si="3"/>
        <v>110042</v>
      </c>
      <c r="C46" s="134">
        <v>0</v>
      </c>
      <c r="D46" s="134">
        <v>1</v>
      </c>
      <c r="E46" s="146">
        <f t="shared" si="4"/>
        <v>100000</v>
      </c>
      <c r="F46" s="146">
        <v>10000</v>
      </c>
      <c r="G46" s="146" t="s">
        <v>34</v>
      </c>
      <c r="H46" s="146">
        <v>100000</v>
      </c>
      <c r="I46" s="158" t="s">
        <v>505</v>
      </c>
      <c r="J46" s="146">
        <f>VLOOKUP(I46,T_FSM_TYPE!$A:$B,2,0)</f>
        <v>110000</v>
      </c>
      <c r="K46" s="131" t="s">
        <v>623</v>
      </c>
      <c r="L46" s="159"/>
      <c r="M46" s="133" t="str">
        <f t="shared" si="2"/>
        <v>INSERT INTO T_FSM_ACTION VALUES(110042, 0, 1, 100000, 10000, GETDATE(), 100000, 110000, 'HOCRM_RETURN', '' )</v>
      </c>
      <c r="N46" s="145"/>
      <c r="O46" s="145"/>
      <c r="P46" s="145"/>
      <c r="Q46" s="145"/>
      <c r="R46" s="145"/>
      <c r="S46" s="145"/>
      <c r="T46" s="145"/>
      <c r="U46" s="145"/>
      <c r="V46" s="145"/>
      <c r="W46" s="145"/>
      <c r="X46" s="145"/>
      <c r="Y46" s="145"/>
      <c r="Z46" s="145"/>
      <c r="AA46" s="145"/>
      <c r="AB46" s="145"/>
      <c r="AC46" s="145"/>
      <c r="AD46" s="145"/>
      <c r="AE46" s="145"/>
      <c r="AF46" s="145"/>
      <c r="AG46" s="145"/>
      <c r="AH46" s="145"/>
      <c r="AI46" s="145"/>
      <c r="AJ46" s="145"/>
      <c r="AK46" s="145"/>
      <c r="AL46" s="145"/>
      <c r="AM46" s="145"/>
      <c r="AN46" s="145"/>
      <c r="AO46" s="145"/>
      <c r="AP46" s="145"/>
      <c r="AQ46" s="145"/>
      <c r="AR46" s="145"/>
      <c r="AS46" s="145"/>
      <c r="AT46" s="145"/>
      <c r="AU46" s="145"/>
      <c r="AV46" s="145"/>
      <c r="AW46" s="145"/>
      <c r="AX46" s="145"/>
      <c r="AY46" s="145"/>
      <c r="AZ46" s="145"/>
      <c r="BA46" s="145"/>
      <c r="BB46" s="145"/>
      <c r="BC46" s="145"/>
      <c r="BD46" s="145"/>
      <c r="BE46" s="145"/>
      <c r="BF46" s="145"/>
      <c r="BG46" s="145"/>
      <c r="BH46" s="145"/>
      <c r="BI46" s="145"/>
      <c r="BJ46" s="145"/>
      <c r="BK46" s="145"/>
      <c r="BL46" s="145"/>
      <c r="BM46" s="145"/>
      <c r="BN46" s="145"/>
      <c r="BO46" s="145"/>
      <c r="BP46" s="145"/>
      <c r="BQ46" s="145"/>
      <c r="BR46" s="145"/>
      <c r="BS46" s="145"/>
      <c r="BT46" s="145"/>
      <c r="BU46" s="145"/>
      <c r="BV46" s="145"/>
      <c r="BW46" s="145"/>
      <c r="BX46" s="145"/>
      <c r="BY46" s="145"/>
      <c r="BZ46" s="145"/>
      <c r="CA46" s="145"/>
      <c r="CB46" s="145"/>
      <c r="CC46" s="145"/>
      <c r="CD46" s="145"/>
      <c r="CE46" s="145"/>
      <c r="CF46" s="145"/>
      <c r="CG46" s="145"/>
      <c r="CH46" s="145"/>
      <c r="CI46" s="145"/>
      <c r="CJ46" s="145"/>
      <c r="CK46" s="145"/>
      <c r="CL46" s="145"/>
      <c r="CM46" s="145"/>
      <c r="CN46" s="145"/>
      <c r="CO46" s="145"/>
      <c r="CP46" s="145"/>
      <c r="CQ46" s="145"/>
      <c r="CR46" s="145"/>
      <c r="CS46" s="145"/>
      <c r="CT46" s="145"/>
      <c r="CU46" s="145"/>
      <c r="CV46" s="145"/>
      <c r="CW46" s="145"/>
      <c r="CX46" s="145"/>
      <c r="CY46" s="145"/>
      <c r="CZ46" s="145"/>
      <c r="DA46" s="145"/>
      <c r="DB46" s="145"/>
      <c r="DC46" s="145"/>
      <c r="DD46" s="145"/>
      <c r="DE46" s="145"/>
      <c r="DF46" s="145"/>
      <c r="DG46" s="145"/>
      <c r="DH46" s="145"/>
      <c r="DI46" s="145"/>
      <c r="DJ46" s="145"/>
      <c r="DK46" s="145"/>
      <c r="DL46" s="145"/>
      <c r="DM46" s="145"/>
      <c r="DN46" s="145"/>
      <c r="DO46" s="145"/>
      <c r="DP46" s="145"/>
      <c r="DQ46" s="145"/>
      <c r="DR46" s="145"/>
      <c r="DS46" s="145"/>
      <c r="DT46" s="145"/>
      <c r="DU46" s="145"/>
      <c r="DV46" s="145"/>
      <c r="DW46" s="145"/>
      <c r="DX46" s="145"/>
      <c r="DY46" s="145"/>
      <c r="DZ46" s="145"/>
      <c r="EA46" s="145"/>
      <c r="EB46" s="145"/>
      <c r="EC46" s="145"/>
      <c r="ED46" s="145"/>
      <c r="EE46" s="145"/>
      <c r="EF46" s="145"/>
      <c r="EG46" s="145"/>
      <c r="EH46" s="145"/>
      <c r="EI46" s="145"/>
      <c r="EJ46" s="145"/>
      <c r="EK46" s="145"/>
      <c r="EL46" s="145"/>
      <c r="EM46" s="145"/>
      <c r="EN46" s="145"/>
      <c r="EO46" s="145"/>
      <c r="EP46" s="145"/>
      <c r="EQ46" s="145"/>
      <c r="ER46" s="145"/>
      <c r="ES46" s="145"/>
      <c r="ET46" s="145"/>
      <c r="EU46" s="145"/>
      <c r="EV46" s="145"/>
      <c r="EW46" s="145"/>
      <c r="EX46" s="145"/>
      <c r="EY46" s="145"/>
      <c r="EZ46" s="145"/>
      <c r="FA46" s="145"/>
      <c r="FB46" s="145"/>
      <c r="FC46" s="145"/>
      <c r="FD46" s="145"/>
      <c r="FE46" s="145"/>
      <c r="FF46" s="145"/>
      <c r="FG46" s="145"/>
      <c r="FH46" s="145"/>
      <c r="FI46" s="145"/>
      <c r="FJ46" s="145"/>
      <c r="FK46" s="145"/>
      <c r="FL46" s="145"/>
      <c r="FM46" s="145"/>
      <c r="FN46" s="145"/>
      <c r="FO46" s="145"/>
      <c r="FP46" s="145"/>
      <c r="FQ46" s="145"/>
      <c r="FR46" s="145"/>
      <c r="FS46" s="145"/>
      <c r="FT46" s="145"/>
      <c r="FU46" s="145"/>
      <c r="FV46" s="145"/>
      <c r="FW46" s="145"/>
      <c r="FX46" s="145"/>
      <c r="FY46" s="145"/>
      <c r="FZ46" s="145"/>
      <c r="GA46" s="145"/>
      <c r="GB46" s="145"/>
      <c r="GC46" s="145"/>
      <c r="GD46" s="145"/>
      <c r="GE46" s="145"/>
      <c r="GF46" s="145"/>
      <c r="GG46" s="145"/>
      <c r="GH46" s="145"/>
      <c r="GI46" s="145"/>
      <c r="GJ46" s="145"/>
      <c r="GK46" s="145"/>
      <c r="GL46" s="145"/>
      <c r="GM46" s="145"/>
      <c r="GN46" s="145"/>
      <c r="GO46" s="145"/>
      <c r="GP46" s="145"/>
      <c r="GQ46" s="145"/>
      <c r="GR46" s="145"/>
      <c r="GS46" s="145"/>
      <c r="GT46" s="145"/>
      <c r="GU46" s="145"/>
      <c r="GV46" s="145"/>
      <c r="GW46" s="145"/>
      <c r="GX46" s="145"/>
      <c r="GY46" s="145"/>
      <c r="GZ46" s="145"/>
      <c r="HA46" s="145"/>
      <c r="HB46" s="145"/>
      <c r="HC46" s="145"/>
      <c r="HD46" s="145"/>
      <c r="HE46" s="145"/>
      <c r="HF46" s="145"/>
      <c r="HG46" s="145"/>
      <c r="HH46" s="145"/>
      <c r="HI46" s="145"/>
      <c r="HJ46" s="145"/>
      <c r="HK46" s="145"/>
      <c r="HL46" s="145"/>
      <c r="HM46" s="145"/>
      <c r="HN46" s="145"/>
      <c r="HO46" s="145"/>
      <c r="HP46" s="145"/>
      <c r="HQ46" s="145"/>
      <c r="HR46" s="145"/>
      <c r="HS46" s="145"/>
      <c r="HT46" s="145"/>
      <c r="HU46" s="145"/>
      <c r="HV46" s="145"/>
      <c r="HW46" s="145"/>
      <c r="HX46" s="145"/>
      <c r="HY46" s="145"/>
      <c r="HZ46" s="145"/>
      <c r="IA46" s="145"/>
      <c r="IB46" s="145"/>
      <c r="IC46" s="145"/>
      <c r="ID46" s="145"/>
      <c r="IE46" s="145"/>
      <c r="IF46" s="145"/>
      <c r="IG46" s="145"/>
      <c r="IH46" s="145"/>
      <c r="II46" s="145"/>
      <c r="IJ46" s="145"/>
      <c r="IK46" s="145"/>
      <c r="IL46" s="145"/>
      <c r="IM46" s="145"/>
      <c r="IN46" s="145"/>
      <c r="IO46" s="145"/>
      <c r="IP46" s="145"/>
      <c r="IQ46" s="145"/>
      <c r="IR46" s="145"/>
      <c r="IS46" s="145"/>
      <c r="IT46" s="145"/>
      <c r="IU46" s="145"/>
      <c r="IV46" s="145"/>
      <c r="IW46" s="145"/>
      <c r="IX46" s="145"/>
      <c r="IY46" s="145"/>
      <c r="IZ46" s="145"/>
      <c r="JA46" s="145"/>
      <c r="JB46" s="145"/>
      <c r="JC46" s="145"/>
      <c r="JD46" s="145"/>
      <c r="JE46" s="145"/>
      <c r="JF46" s="145"/>
      <c r="JG46" s="145"/>
      <c r="JH46" s="145"/>
      <c r="JI46" s="145"/>
      <c r="JJ46" s="145"/>
      <c r="JK46" s="145"/>
      <c r="JL46" s="145"/>
      <c r="JM46" s="145"/>
      <c r="JN46" s="145"/>
      <c r="JO46" s="145"/>
      <c r="JP46" s="145"/>
      <c r="JQ46" s="145"/>
      <c r="JR46" s="145"/>
      <c r="JS46" s="145"/>
      <c r="JT46" s="145"/>
      <c r="JU46" s="145"/>
      <c r="JV46" s="145"/>
      <c r="JW46" s="145"/>
      <c r="JX46" s="145"/>
      <c r="JY46" s="145"/>
      <c r="JZ46" s="145"/>
      <c r="KA46" s="145"/>
      <c r="KB46" s="145"/>
      <c r="KC46" s="145"/>
      <c r="KD46" s="145"/>
      <c r="KE46" s="145"/>
      <c r="KF46" s="145"/>
      <c r="KG46" s="145"/>
      <c r="KH46" s="145"/>
      <c r="KI46" s="145"/>
      <c r="KJ46" s="145"/>
      <c r="KK46" s="145"/>
      <c r="KL46" s="145"/>
      <c r="KM46" s="145"/>
      <c r="KN46" s="145"/>
      <c r="KO46" s="145"/>
      <c r="KP46" s="145"/>
      <c r="KQ46" s="145"/>
      <c r="KR46" s="145"/>
      <c r="KS46" s="145"/>
      <c r="KT46" s="145"/>
      <c r="KU46" s="145"/>
      <c r="KV46" s="145"/>
      <c r="KW46" s="145"/>
      <c r="KX46" s="145"/>
      <c r="KY46" s="145"/>
      <c r="KZ46" s="145"/>
      <c r="LA46" s="145"/>
      <c r="LB46" s="145"/>
      <c r="LC46" s="145"/>
      <c r="LD46" s="145"/>
      <c r="LE46" s="145"/>
      <c r="LF46" s="145"/>
      <c r="LG46" s="145"/>
      <c r="LH46" s="145"/>
      <c r="LI46" s="145"/>
      <c r="LJ46" s="145"/>
      <c r="LK46" s="145"/>
      <c r="LL46" s="145"/>
      <c r="LM46" s="145"/>
      <c r="LN46" s="145"/>
      <c r="LO46" s="145"/>
      <c r="LP46" s="145"/>
      <c r="LQ46" s="145"/>
      <c r="LR46" s="145"/>
      <c r="LS46" s="145"/>
      <c r="LT46" s="145"/>
      <c r="LU46" s="145"/>
      <c r="LV46" s="145"/>
      <c r="LW46" s="145"/>
      <c r="LX46" s="145"/>
      <c r="LY46" s="145"/>
      <c r="LZ46" s="145"/>
      <c r="MA46" s="145"/>
      <c r="MB46" s="145"/>
      <c r="MC46" s="145"/>
      <c r="MD46" s="145"/>
      <c r="ME46" s="145"/>
      <c r="MF46" s="145"/>
      <c r="MG46" s="145"/>
      <c r="MH46" s="145"/>
      <c r="MI46" s="145"/>
      <c r="MJ46" s="145"/>
      <c r="MK46" s="145"/>
      <c r="ML46" s="145"/>
      <c r="MM46" s="145"/>
      <c r="MN46" s="145"/>
      <c r="MO46" s="145"/>
      <c r="MP46" s="145"/>
      <c r="MQ46" s="145"/>
      <c r="MR46" s="145"/>
      <c r="MS46" s="145"/>
      <c r="MT46" s="145"/>
      <c r="MU46" s="145"/>
      <c r="MV46" s="145"/>
      <c r="MW46" s="145"/>
      <c r="MX46" s="145"/>
      <c r="MY46" s="145"/>
      <c r="MZ46" s="145"/>
      <c r="NA46" s="145"/>
      <c r="NB46" s="145"/>
      <c r="NC46" s="145"/>
      <c r="ND46" s="145"/>
      <c r="NE46" s="145"/>
      <c r="NF46" s="145"/>
      <c r="NG46" s="145"/>
      <c r="NH46" s="145"/>
      <c r="NI46" s="145"/>
      <c r="NJ46" s="145"/>
      <c r="NK46" s="145"/>
      <c r="NL46" s="145"/>
      <c r="NM46" s="145"/>
      <c r="NN46" s="145"/>
      <c r="NO46" s="145"/>
      <c r="NP46" s="145"/>
      <c r="NQ46" s="145"/>
      <c r="NR46" s="145"/>
      <c r="NS46" s="145"/>
      <c r="NT46" s="145"/>
      <c r="NU46" s="145"/>
      <c r="NV46" s="145"/>
      <c r="NW46" s="145"/>
      <c r="NX46" s="145"/>
      <c r="NY46" s="145"/>
      <c r="NZ46" s="145"/>
      <c r="OA46" s="145"/>
      <c r="OB46" s="145"/>
      <c r="OC46" s="145"/>
      <c r="OD46" s="145"/>
      <c r="OE46" s="145"/>
      <c r="OF46" s="145"/>
      <c r="OG46" s="145"/>
      <c r="OH46" s="145"/>
      <c r="OI46" s="145"/>
      <c r="OJ46" s="145"/>
      <c r="OK46" s="145"/>
      <c r="OL46" s="145"/>
      <c r="OM46" s="145"/>
      <c r="ON46" s="145"/>
      <c r="OO46" s="145"/>
      <c r="OP46" s="145"/>
      <c r="OQ46" s="145"/>
      <c r="OR46" s="145"/>
      <c r="OS46" s="145"/>
      <c r="OT46" s="145"/>
      <c r="OU46" s="145"/>
      <c r="OV46" s="145"/>
      <c r="OW46" s="145"/>
      <c r="OX46" s="145"/>
      <c r="OY46" s="145"/>
      <c r="OZ46" s="145"/>
      <c r="PA46" s="145"/>
      <c r="PB46" s="145"/>
      <c r="PC46" s="145"/>
      <c r="PD46" s="145"/>
      <c r="PE46" s="145"/>
      <c r="PF46" s="145"/>
      <c r="PG46" s="145"/>
      <c r="PH46" s="145"/>
      <c r="PI46" s="145"/>
      <c r="PJ46" s="145"/>
      <c r="PK46" s="145"/>
      <c r="PL46" s="145"/>
      <c r="PM46" s="145"/>
      <c r="PN46" s="145"/>
      <c r="PO46" s="145"/>
      <c r="PP46" s="145"/>
      <c r="PQ46" s="145"/>
      <c r="PR46" s="145"/>
      <c r="PS46" s="145"/>
      <c r="PT46" s="145"/>
      <c r="PU46" s="145"/>
      <c r="PV46" s="145"/>
      <c r="PW46" s="145"/>
      <c r="PX46" s="145"/>
      <c r="PY46" s="145"/>
      <c r="PZ46" s="145"/>
      <c r="QA46" s="145"/>
      <c r="QB46" s="145"/>
      <c r="QC46" s="145"/>
      <c r="QD46" s="145"/>
      <c r="QE46" s="145"/>
      <c r="QF46" s="145"/>
      <c r="QG46" s="145"/>
      <c r="QH46" s="145"/>
      <c r="QI46" s="145"/>
      <c r="QJ46" s="145"/>
      <c r="QK46" s="145"/>
      <c r="QL46" s="145"/>
      <c r="QM46" s="145"/>
      <c r="QN46" s="145"/>
      <c r="QO46" s="145"/>
      <c r="QP46" s="145"/>
      <c r="QQ46" s="145"/>
      <c r="QR46" s="145"/>
      <c r="QS46" s="145"/>
      <c r="QT46" s="145"/>
      <c r="QU46" s="145"/>
      <c r="QV46" s="145"/>
      <c r="QW46" s="145"/>
      <c r="QX46" s="145"/>
      <c r="QY46" s="145"/>
      <c r="QZ46" s="145"/>
      <c r="RA46" s="145"/>
      <c r="RB46" s="145"/>
      <c r="RC46" s="145"/>
      <c r="RD46" s="145"/>
      <c r="RE46" s="145"/>
      <c r="RF46" s="145"/>
      <c r="RG46" s="145"/>
      <c r="RH46" s="145"/>
      <c r="RI46" s="145"/>
      <c r="RJ46" s="145"/>
      <c r="RK46" s="145"/>
      <c r="RL46" s="145"/>
      <c r="RM46" s="145"/>
      <c r="RN46" s="145"/>
      <c r="RO46" s="145"/>
      <c r="RP46" s="145"/>
      <c r="RQ46" s="145"/>
      <c r="RR46" s="145"/>
      <c r="RS46" s="145"/>
      <c r="RT46" s="145"/>
      <c r="RU46" s="145"/>
      <c r="RV46" s="145"/>
      <c r="RW46" s="145"/>
      <c r="RX46" s="145"/>
      <c r="RY46" s="145"/>
      <c r="RZ46" s="145"/>
      <c r="SA46" s="145"/>
      <c r="SB46" s="145"/>
      <c r="SC46" s="145"/>
      <c r="SD46" s="145"/>
      <c r="SE46" s="145"/>
      <c r="SF46" s="145"/>
      <c r="SG46" s="145"/>
      <c r="SH46" s="145"/>
      <c r="SI46" s="145"/>
      <c r="SJ46" s="145"/>
      <c r="SK46" s="145"/>
      <c r="SL46" s="145"/>
      <c r="SM46" s="145"/>
      <c r="SN46" s="145"/>
      <c r="SO46" s="145"/>
      <c r="SP46" s="145"/>
      <c r="SQ46" s="145"/>
      <c r="SR46" s="145"/>
      <c r="SS46" s="145"/>
      <c r="ST46" s="145"/>
      <c r="SU46" s="145"/>
      <c r="SV46" s="145"/>
      <c r="SW46" s="145"/>
      <c r="SX46" s="145"/>
      <c r="SY46" s="145"/>
      <c r="SZ46" s="145"/>
      <c r="TA46" s="145"/>
      <c r="TB46" s="145"/>
      <c r="TC46" s="145"/>
      <c r="TD46" s="145"/>
      <c r="TE46" s="145"/>
      <c r="TF46" s="145"/>
      <c r="TG46" s="145"/>
      <c r="TH46" s="145"/>
      <c r="TI46" s="145"/>
      <c r="TJ46" s="145"/>
      <c r="TK46" s="145"/>
      <c r="TL46" s="145"/>
      <c r="TM46" s="145"/>
      <c r="TN46" s="145"/>
      <c r="TO46" s="145"/>
      <c r="TP46" s="145"/>
      <c r="TQ46" s="145"/>
      <c r="TR46" s="145"/>
      <c r="TS46" s="145"/>
      <c r="TT46" s="145"/>
      <c r="TU46" s="145"/>
      <c r="TV46" s="145"/>
      <c r="TW46" s="145"/>
      <c r="TX46" s="145"/>
      <c r="TY46" s="145"/>
      <c r="TZ46" s="145"/>
      <c r="UA46" s="145"/>
      <c r="UB46" s="145"/>
      <c r="UC46" s="145"/>
      <c r="UD46" s="145"/>
      <c r="UE46" s="145"/>
      <c r="UF46" s="145"/>
      <c r="UG46" s="145"/>
      <c r="UH46" s="145"/>
      <c r="UI46" s="145"/>
      <c r="UJ46" s="145"/>
      <c r="UK46" s="145"/>
      <c r="UL46" s="145"/>
      <c r="UM46" s="145"/>
      <c r="UN46" s="145"/>
      <c r="UO46" s="145"/>
      <c r="UP46" s="145"/>
      <c r="UQ46" s="145"/>
      <c r="UR46" s="145"/>
      <c r="US46" s="145"/>
      <c r="UT46" s="145"/>
      <c r="UU46" s="145"/>
      <c r="UV46" s="145"/>
      <c r="UW46" s="145"/>
      <c r="UX46" s="145"/>
      <c r="UY46" s="145"/>
      <c r="UZ46" s="145"/>
      <c r="VA46" s="145"/>
      <c r="VB46" s="145"/>
      <c r="VC46" s="145"/>
      <c r="VD46" s="145"/>
      <c r="VE46" s="145"/>
      <c r="VF46" s="145"/>
      <c r="VG46" s="145"/>
      <c r="VH46" s="145"/>
      <c r="VI46" s="145"/>
      <c r="VJ46" s="145"/>
      <c r="VK46" s="145"/>
      <c r="VL46" s="145"/>
      <c r="VM46" s="145"/>
      <c r="VN46" s="145"/>
      <c r="VO46" s="145"/>
      <c r="VP46" s="145"/>
      <c r="VQ46" s="145"/>
      <c r="VR46" s="145"/>
      <c r="VS46" s="145"/>
      <c r="VT46" s="145"/>
      <c r="VU46" s="145"/>
      <c r="VV46" s="145"/>
      <c r="VW46" s="145"/>
      <c r="VX46" s="145"/>
      <c r="VY46" s="145"/>
      <c r="VZ46" s="145"/>
      <c r="WA46" s="145"/>
      <c r="WB46" s="145"/>
      <c r="WC46" s="145"/>
      <c r="WD46" s="145"/>
      <c r="WE46" s="145"/>
      <c r="WF46" s="145"/>
      <c r="WG46" s="145"/>
      <c r="WH46" s="145"/>
      <c r="WI46" s="145"/>
      <c r="WJ46" s="145"/>
      <c r="WK46" s="145"/>
      <c r="WL46" s="145"/>
      <c r="WM46" s="145"/>
      <c r="WN46" s="145"/>
      <c r="WO46" s="145"/>
      <c r="WP46" s="145"/>
      <c r="WQ46" s="145"/>
      <c r="WR46" s="145"/>
      <c r="WS46" s="145"/>
      <c r="WT46" s="145"/>
      <c r="WU46" s="145"/>
      <c r="WV46" s="145"/>
      <c r="WW46" s="145"/>
      <c r="WX46" s="145"/>
      <c r="WY46" s="145"/>
      <c r="WZ46" s="145"/>
      <c r="XA46" s="145"/>
      <c r="XB46" s="145"/>
      <c r="XC46" s="145"/>
      <c r="XD46" s="145"/>
      <c r="XE46" s="145"/>
      <c r="XF46" s="145"/>
      <c r="XG46" s="145"/>
      <c r="XH46" s="145"/>
      <c r="XI46" s="145"/>
      <c r="XJ46" s="145"/>
      <c r="XK46" s="145"/>
      <c r="XL46" s="145"/>
      <c r="XM46" s="145"/>
      <c r="XN46" s="145"/>
      <c r="XO46" s="145"/>
      <c r="XP46" s="145"/>
      <c r="XQ46" s="145"/>
      <c r="XR46" s="145"/>
      <c r="XS46" s="145"/>
      <c r="XT46" s="145"/>
      <c r="XU46" s="145"/>
      <c r="XV46" s="145"/>
      <c r="XW46" s="145"/>
      <c r="XX46" s="145"/>
      <c r="XY46" s="145"/>
      <c r="XZ46" s="145"/>
      <c r="YA46" s="145"/>
      <c r="YB46" s="145"/>
      <c r="YC46" s="145"/>
      <c r="YD46" s="145"/>
      <c r="YE46" s="145"/>
      <c r="YF46" s="145"/>
      <c r="YG46" s="145"/>
      <c r="YH46" s="145"/>
      <c r="YI46" s="145"/>
      <c r="YJ46" s="145"/>
      <c r="YK46" s="145"/>
      <c r="YL46" s="145"/>
      <c r="YM46" s="145"/>
      <c r="YN46" s="145"/>
      <c r="YO46" s="145"/>
      <c r="YP46" s="145"/>
      <c r="YQ46" s="145"/>
      <c r="YR46" s="145"/>
      <c r="YS46" s="145"/>
      <c r="YT46" s="145"/>
      <c r="YU46" s="145"/>
      <c r="YV46" s="145"/>
      <c r="YW46" s="145"/>
      <c r="YX46" s="145"/>
      <c r="YY46" s="145"/>
      <c r="YZ46" s="145"/>
      <c r="ZA46" s="145"/>
      <c r="ZB46" s="145"/>
      <c r="ZC46" s="145"/>
      <c r="ZD46" s="145"/>
      <c r="ZE46" s="145"/>
      <c r="ZF46" s="145"/>
      <c r="ZG46" s="145"/>
      <c r="ZH46" s="145"/>
      <c r="ZI46" s="145"/>
      <c r="ZJ46" s="145"/>
      <c r="ZK46" s="145"/>
      <c r="ZL46" s="145"/>
      <c r="ZM46" s="145"/>
      <c r="ZN46" s="145"/>
      <c r="ZO46" s="145"/>
      <c r="ZP46" s="145"/>
      <c r="ZQ46" s="145"/>
      <c r="ZR46" s="145"/>
      <c r="ZS46" s="145"/>
      <c r="ZT46" s="145"/>
      <c r="ZU46" s="145"/>
      <c r="ZV46" s="145"/>
      <c r="ZW46" s="145"/>
      <c r="ZX46" s="145"/>
      <c r="ZY46" s="145"/>
      <c r="ZZ46" s="145"/>
      <c r="AAA46" s="145"/>
      <c r="AAB46" s="145"/>
      <c r="AAC46" s="145"/>
      <c r="AAD46" s="145"/>
      <c r="AAE46" s="145"/>
      <c r="AAF46" s="145"/>
      <c r="AAG46" s="145"/>
      <c r="AAH46" s="145"/>
      <c r="AAI46" s="145"/>
      <c r="AAJ46" s="145"/>
      <c r="AAK46" s="145"/>
      <c r="AAL46" s="145"/>
      <c r="AAM46" s="145"/>
      <c r="AAN46" s="145"/>
      <c r="AAO46" s="145"/>
      <c r="AAP46" s="145"/>
      <c r="AAQ46" s="145"/>
      <c r="AAR46" s="145"/>
      <c r="AAS46" s="145"/>
      <c r="AAT46" s="145"/>
      <c r="AAU46" s="145"/>
      <c r="AAV46" s="145"/>
      <c r="AAW46" s="145"/>
      <c r="AAX46" s="145"/>
      <c r="AAY46" s="145"/>
      <c r="AAZ46" s="145"/>
      <c r="ABA46" s="145"/>
      <c r="ABB46" s="145"/>
      <c r="ABC46" s="145"/>
      <c r="ABD46" s="145"/>
      <c r="ABE46" s="145"/>
      <c r="ABF46" s="145"/>
      <c r="ABG46" s="145"/>
      <c r="ABH46" s="145"/>
      <c r="ABI46" s="145"/>
      <c r="ABJ46" s="145"/>
      <c r="ABK46" s="145"/>
      <c r="ABL46" s="145"/>
      <c r="ABM46" s="145"/>
      <c r="ABN46" s="145"/>
      <c r="ABO46" s="145"/>
      <c r="ABP46" s="145"/>
      <c r="ABQ46" s="145"/>
      <c r="ABR46" s="145"/>
      <c r="ABS46" s="145"/>
      <c r="ABT46" s="145"/>
      <c r="ABU46" s="145"/>
      <c r="ABV46" s="145"/>
      <c r="ABW46" s="145"/>
      <c r="ABX46" s="145"/>
      <c r="ABY46" s="145"/>
      <c r="ABZ46" s="145"/>
      <c r="ACA46" s="145"/>
      <c r="ACB46" s="145"/>
      <c r="ACC46" s="145"/>
      <c r="ACD46" s="145"/>
      <c r="ACE46" s="145"/>
      <c r="ACF46" s="145"/>
      <c r="ACG46" s="145"/>
      <c r="ACH46" s="145"/>
      <c r="ACI46" s="145"/>
      <c r="ACJ46" s="145"/>
      <c r="ACK46" s="145"/>
      <c r="ACL46" s="145"/>
      <c r="ACM46" s="145"/>
      <c r="ACN46" s="145"/>
      <c r="ACO46" s="145"/>
      <c r="ACP46" s="145"/>
      <c r="ACQ46" s="145"/>
      <c r="ACR46" s="145"/>
      <c r="ACS46" s="145"/>
      <c r="ACT46" s="145"/>
      <c r="ACU46" s="145"/>
      <c r="ACV46" s="145"/>
      <c r="ACW46" s="145"/>
      <c r="ACX46" s="145"/>
      <c r="ACY46" s="145"/>
      <c r="ACZ46" s="145"/>
      <c r="ADA46" s="145"/>
      <c r="ADB46" s="145"/>
      <c r="ADC46" s="145"/>
      <c r="ADD46" s="145"/>
      <c r="ADE46" s="145"/>
      <c r="ADF46" s="145"/>
      <c r="ADG46" s="145"/>
      <c r="ADH46" s="145"/>
      <c r="ADI46" s="145"/>
      <c r="ADJ46" s="145"/>
      <c r="ADK46" s="145"/>
      <c r="ADL46" s="145"/>
      <c r="ADM46" s="145"/>
      <c r="ADN46" s="145"/>
      <c r="ADO46" s="145"/>
      <c r="ADP46" s="145"/>
      <c r="ADQ46" s="145"/>
      <c r="ADR46" s="145"/>
      <c r="ADS46" s="145"/>
      <c r="ADT46" s="145"/>
      <c r="ADU46" s="145"/>
      <c r="ADV46" s="145"/>
      <c r="ADW46" s="145"/>
      <c r="ADX46" s="145"/>
      <c r="ADY46" s="145"/>
      <c r="ADZ46" s="145"/>
      <c r="AEA46" s="145"/>
      <c r="AEB46" s="145"/>
      <c r="AEC46" s="145"/>
      <c r="AED46" s="145"/>
      <c r="AEE46" s="145"/>
      <c r="AEF46" s="145"/>
      <c r="AEG46" s="145"/>
      <c r="AEH46" s="145"/>
      <c r="AEI46" s="145"/>
      <c r="AEJ46" s="145"/>
      <c r="AEK46" s="145"/>
      <c r="AEL46" s="145"/>
      <c r="AEM46" s="145"/>
      <c r="AEN46" s="145"/>
      <c r="AEO46" s="145"/>
      <c r="AEP46" s="145"/>
      <c r="AEQ46" s="145"/>
      <c r="AER46" s="145"/>
      <c r="AES46" s="145"/>
      <c r="AET46" s="145"/>
      <c r="AEU46" s="145"/>
      <c r="AEV46" s="145"/>
      <c r="AEW46" s="145"/>
      <c r="AEX46" s="145"/>
      <c r="AEY46" s="145"/>
      <c r="AEZ46" s="145"/>
      <c r="AFA46" s="145"/>
      <c r="AFB46" s="145"/>
      <c r="AFC46" s="145"/>
      <c r="AFD46" s="145"/>
      <c r="AFE46" s="145"/>
      <c r="AFF46" s="145"/>
      <c r="AFG46" s="145"/>
      <c r="AFH46" s="145"/>
      <c r="AFI46" s="145"/>
      <c r="AFJ46" s="145"/>
      <c r="AFK46" s="145"/>
      <c r="AFL46" s="145"/>
      <c r="AFM46" s="145"/>
      <c r="AFN46" s="145"/>
      <c r="AFO46" s="145"/>
      <c r="AFP46" s="145"/>
      <c r="AFQ46" s="145"/>
      <c r="AFR46" s="145"/>
      <c r="AFS46" s="145"/>
      <c r="AFT46" s="145"/>
      <c r="AFU46" s="145"/>
      <c r="AFV46" s="145"/>
      <c r="AFW46" s="145"/>
      <c r="AFX46" s="145"/>
      <c r="AFY46" s="145"/>
      <c r="AFZ46" s="145"/>
      <c r="AGA46" s="145"/>
      <c r="AGB46" s="145"/>
      <c r="AGC46" s="145"/>
      <c r="AGD46" s="145"/>
      <c r="AGE46" s="145"/>
      <c r="AGF46" s="145"/>
      <c r="AGG46" s="145"/>
      <c r="AGH46" s="145"/>
      <c r="AGI46" s="145"/>
      <c r="AGJ46" s="145"/>
      <c r="AGK46" s="145"/>
      <c r="AGL46" s="145"/>
      <c r="AGM46" s="145"/>
      <c r="AGN46" s="145"/>
      <c r="AGO46" s="145"/>
      <c r="AGP46" s="145"/>
      <c r="AGQ46" s="145"/>
      <c r="AGR46" s="145"/>
      <c r="AGS46" s="145"/>
      <c r="AGT46" s="145"/>
      <c r="AGU46" s="145"/>
      <c r="AGV46" s="145"/>
      <c r="AGW46" s="145"/>
      <c r="AGX46" s="145"/>
      <c r="AGY46" s="145"/>
      <c r="AGZ46" s="145"/>
      <c r="AHA46" s="145"/>
      <c r="AHB46" s="145"/>
      <c r="AHC46" s="145"/>
      <c r="AHD46" s="145"/>
      <c r="AHE46" s="145"/>
      <c r="AHF46" s="145"/>
      <c r="AHG46" s="145"/>
      <c r="AHH46" s="145"/>
      <c r="AHI46" s="145"/>
      <c r="AHJ46" s="145"/>
      <c r="AHK46" s="145"/>
      <c r="AHL46" s="145"/>
      <c r="AHM46" s="145"/>
      <c r="AHN46" s="145"/>
      <c r="AHO46" s="145"/>
      <c r="AHP46" s="145"/>
      <c r="AHQ46" s="145"/>
      <c r="AHR46" s="145"/>
      <c r="AHS46" s="145"/>
      <c r="AHT46" s="145"/>
      <c r="AHU46" s="145"/>
      <c r="AHV46" s="145"/>
      <c r="AHW46" s="145"/>
      <c r="AHX46" s="145"/>
      <c r="AHY46" s="145"/>
      <c r="AHZ46" s="145"/>
      <c r="AIA46" s="145"/>
      <c r="AIB46" s="145"/>
      <c r="AIC46" s="145"/>
      <c r="AID46" s="145"/>
      <c r="AIE46" s="145"/>
      <c r="AIF46" s="145"/>
      <c r="AIG46" s="145"/>
      <c r="AIH46" s="145"/>
      <c r="AII46" s="145"/>
      <c r="AIJ46" s="145"/>
      <c r="AIK46" s="145"/>
      <c r="AIL46" s="145"/>
      <c r="AIM46" s="145"/>
      <c r="AIN46" s="145"/>
      <c r="AIO46" s="145"/>
      <c r="AIP46" s="145"/>
      <c r="AIQ46" s="145"/>
      <c r="AIR46" s="145"/>
      <c r="AIS46" s="145"/>
      <c r="AIT46" s="145"/>
      <c r="AIU46" s="145"/>
      <c r="AIV46" s="145"/>
      <c r="AIW46" s="145"/>
      <c r="AIX46" s="145"/>
      <c r="AIY46" s="145"/>
      <c r="AIZ46" s="145"/>
      <c r="AJA46" s="145"/>
      <c r="AJB46" s="145"/>
      <c r="AJC46" s="145"/>
      <c r="AJD46" s="145"/>
      <c r="AJE46" s="145"/>
      <c r="AJF46" s="145"/>
      <c r="AJG46" s="145"/>
      <c r="AJH46" s="145"/>
      <c r="AJI46" s="145"/>
      <c r="AJJ46" s="145"/>
      <c r="AJK46" s="145"/>
      <c r="AJL46" s="145"/>
      <c r="AJM46" s="145"/>
      <c r="AJN46" s="145"/>
      <c r="AJO46" s="145"/>
      <c r="AJP46" s="145"/>
      <c r="AJQ46" s="145"/>
      <c r="AJR46" s="145"/>
      <c r="AJS46" s="145"/>
      <c r="AJT46" s="145"/>
      <c r="AJU46" s="145"/>
      <c r="AJV46" s="145"/>
      <c r="AJW46" s="145"/>
      <c r="AJX46" s="145"/>
      <c r="AJY46" s="145"/>
      <c r="AJZ46" s="145"/>
      <c r="AKA46" s="145"/>
      <c r="AKB46" s="145"/>
      <c r="AKC46" s="145"/>
      <c r="AKD46" s="145"/>
      <c r="AKE46" s="145"/>
      <c r="AKF46" s="145"/>
      <c r="AKG46" s="145"/>
      <c r="AKH46" s="145"/>
      <c r="AKI46" s="145"/>
      <c r="AKJ46" s="145"/>
      <c r="AKK46" s="145"/>
      <c r="AKL46" s="145"/>
      <c r="AKM46" s="145"/>
      <c r="AKN46" s="145"/>
      <c r="AKO46" s="145"/>
      <c r="AKP46" s="145"/>
      <c r="AKQ46" s="145"/>
      <c r="AKR46" s="145"/>
      <c r="AKS46" s="145"/>
      <c r="AKT46" s="145"/>
      <c r="AKU46" s="145"/>
      <c r="AKV46" s="145"/>
      <c r="AKW46" s="145"/>
      <c r="AKX46" s="145"/>
      <c r="AKY46" s="145"/>
      <c r="AKZ46" s="145"/>
      <c r="ALA46" s="145"/>
      <c r="ALB46" s="145"/>
      <c r="ALC46" s="145"/>
      <c r="ALD46" s="145"/>
      <c r="ALE46" s="145"/>
      <c r="ALF46" s="145"/>
      <c r="ALG46" s="145"/>
      <c r="ALH46" s="145"/>
      <c r="ALI46" s="145"/>
      <c r="ALJ46" s="145"/>
      <c r="ALK46" s="145"/>
      <c r="ALL46" s="145"/>
      <c r="ALM46" s="145"/>
      <c r="ALN46" s="145"/>
      <c r="ALO46" s="145"/>
      <c r="ALP46" s="145"/>
      <c r="ALQ46" s="145"/>
      <c r="ALR46" s="145"/>
      <c r="ALS46" s="145"/>
      <c r="ALT46" s="145"/>
      <c r="ALU46" s="145"/>
      <c r="ALV46" s="145"/>
      <c r="ALW46" s="145"/>
      <c r="ALX46" s="145"/>
      <c r="ALY46" s="145"/>
      <c r="ALZ46" s="145"/>
      <c r="AMA46" s="145"/>
      <c r="AMB46" s="145"/>
      <c r="AMC46" s="145"/>
      <c r="AMD46" s="145"/>
      <c r="AME46" s="145"/>
      <c r="AMF46" s="145"/>
      <c r="AMG46" s="145"/>
      <c r="AMH46" s="145"/>
      <c r="AMI46" s="145"/>
      <c r="AMJ46" s="145"/>
      <c r="AMK46" s="145"/>
    </row>
    <row r="47" spans="1:1025" s="131" customFormat="1">
      <c r="A47" s="145" t="str">
        <f t="shared" si="0"/>
        <v>LOAN.HOCRM_DECLINE</v>
      </c>
      <c r="B47" s="154">
        <f t="shared" si="3"/>
        <v>110043</v>
      </c>
      <c r="C47" s="134">
        <v>0</v>
      </c>
      <c r="D47" s="134">
        <v>1</v>
      </c>
      <c r="E47" s="146">
        <f t="shared" si="4"/>
        <v>100000</v>
      </c>
      <c r="F47" s="146">
        <v>10000</v>
      </c>
      <c r="G47" s="146" t="s">
        <v>34</v>
      </c>
      <c r="H47" s="146">
        <v>100000</v>
      </c>
      <c r="I47" s="158" t="s">
        <v>505</v>
      </c>
      <c r="J47" s="146">
        <f>VLOOKUP(I47,T_FSM_TYPE!$A:$B,2,0)</f>
        <v>110000</v>
      </c>
      <c r="K47" s="131" t="s">
        <v>624</v>
      </c>
      <c r="L47" s="159"/>
      <c r="M47" s="133" t="str">
        <f t="shared" si="2"/>
        <v>INSERT INTO T_FSM_ACTION VALUES(110043, 0, 1, 100000, 10000, GETDATE(), 100000, 110000, 'HOCRM_DECLINE', '' )</v>
      </c>
      <c r="N47" s="145"/>
      <c r="O47" s="145"/>
      <c r="P47" s="145"/>
      <c r="Q47" s="145"/>
      <c r="R47" s="145"/>
      <c r="S47" s="145"/>
      <c r="T47" s="145"/>
      <c r="U47" s="145"/>
      <c r="V47" s="145"/>
      <c r="W47" s="145"/>
      <c r="X47" s="145"/>
      <c r="Y47" s="145"/>
      <c r="Z47" s="145"/>
      <c r="AA47" s="145"/>
      <c r="AB47" s="145"/>
      <c r="AC47" s="145"/>
      <c r="AD47" s="145"/>
      <c r="AE47" s="145"/>
      <c r="AF47" s="145"/>
      <c r="AG47" s="145"/>
      <c r="AH47" s="145"/>
      <c r="AI47" s="145"/>
      <c r="AJ47" s="145"/>
      <c r="AK47" s="145"/>
      <c r="AL47" s="145"/>
      <c r="AM47" s="145"/>
      <c r="AN47" s="145"/>
      <c r="AO47" s="145"/>
      <c r="AP47" s="145"/>
      <c r="AQ47" s="145"/>
      <c r="AR47" s="145"/>
      <c r="AS47" s="145"/>
      <c r="AT47" s="145"/>
      <c r="AU47" s="145"/>
      <c r="AV47" s="145"/>
      <c r="AW47" s="145"/>
      <c r="AX47" s="145"/>
      <c r="AY47" s="145"/>
      <c r="AZ47" s="145"/>
      <c r="BA47" s="145"/>
      <c r="BB47" s="145"/>
      <c r="BC47" s="145"/>
      <c r="BD47" s="145"/>
      <c r="BE47" s="145"/>
      <c r="BF47" s="145"/>
      <c r="BG47" s="145"/>
      <c r="BH47" s="145"/>
      <c r="BI47" s="145"/>
      <c r="BJ47" s="145"/>
      <c r="BK47" s="145"/>
      <c r="BL47" s="145"/>
      <c r="BM47" s="145"/>
      <c r="BN47" s="145"/>
      <c r="BO47" s="145"/>
      <c r="BP47" s="145"/>
      <c r="BQ47" s="145"/>
      <c r="BR47" s="145"/>
      <c r="BS47" s="145"/>
      <c r="BT47" s="145"/>
      <c r="BU47" s="145"/>
      <c r="BV47" s="145"/>
      <c r="BW47" s="145"/>
      <c r="BX47" s="145"/>
      <c r="BY47" s="145"/>
      <c r="BZ47" s="145"/>
      <c r="CA47" s="145"/>
      <c r="CB47" s="145"/>
      <c r="CC47" s="145"/>
      <c r="CD47" s="145"/>
      <c r="CE47" s="145"/>
      <c r="CF47" s="145"/>
      <c r="CG47" s="145"/>
      <c r="CH47" s="145"/>
      <c r="CI47" s="145"/>
      <c r="CJ47" s="145"/>
      <c r="CK47" s="145"/>
      <c r="CL47" s="145"/>
      <c r="CM47" s="145"/>
      <c r="CN47" s="145"/>
      <c r="CO47" s="145"/>
      <c r="CP47" s="145"/>
      <c r="CQ47" s="145"/>
      <c r="CR47" s="145"/>
      <c r="CS47" s="145"/>
      <c r="CT47" s="145"/>
      <c r="CU47" s="145"/>
      <c r="CV47" s="145"/>
      <c r="CW47" s="145"/>
      <c r="CX47" s="145"/>
      <c r="CY47" s="145"/>
      <c r="CZ47" s="145"/>
      <c r="DA47" s="145"/>
      <c r="DB47" s="145"/>
      <c r="DC47" s="145"/>
      <c r="DD47" s="145"/>
      <c r="DE47" s="145"/>
      <c r="DF47" s="145"/>
      <c r="DG47" s="145"/>
      <c r="DH47" s="145"/>
      <c r="DI47" s="145"/>
      <c r="DJ47" s="145"/>
      <c r="DK47" s="145"/>
      <c r="DL47" s="145"/>
      <c r="DM47" s="145"/>
      <c r="DN47" s="145"/>
      <c r="DO47" s="145"/>
      <c r="DP47" s="145"/>
      <c r="DQ47" s="145"/>
      <c r="DR47" s="145"/>
      <c r="DS47" s="145"/>
      <c r="DT47" s="145"/>
      <c r="DU47" s="145"/>
      <c r="DV47" s="145"/>
      <c r="DW47" s="145"/>
      <c r="DX47" s="145"/>
      <c r="DY47" s="145"/>
      <c r="DZ47" s="145"/>
      <c r="EA47" s="145"/>
      <c r="EB47" s="145"/>
      <c r="EC47" s="145"/>
      <c r="ED47" s="145"/>
      <c r="EE47" s="145"/>
      <c r="EF47" s="145"/>
      <c r="EG47" s="145"/>
      <c r="EH47" s="145"/>
      <c r="EI47" s="145"/>
      <c r="EJ47" s="145"/>
      <c r="EK47" s="145"/>
      <c r="EL47" s="145"/>
      <c r="EM47" s="145"/>
      <c r="EN47" s="145"/>
      <c r="EO47" s="145"/>
      <c r="EP47" s="145"/>
      <c r="EQ47" s="145"/>
      <c r="ER47" s="145"/>
      <c r="ES47" s="145"/>
      <c r="ET47" s="145"/>
      <c r="EU47" s="145"/>
      <c r="EV47" s="145"/>
      <c r="EW47" s="145"/>
      <c r="EX47" s="145"/>
      <c r="EY47" s="145"/>
      <c r="EZ47" s="145"/>
      <c r="FA47" s="145"/>
      <c r="FB47" s="145"/>
      <c r="FC47" s="145"/>
      <c r="FD47" s="145"/>
      <c r="FE47" s="145"/>
      <c r="FF47" s="145"/>
      <c r="FG47" s="145"/>
      <c r="FH47" s="145"/>
      <c r="FI47" s="145"/>
      <c r="FJ47" s="145"/>
      <c r="FK47" s="145"/>
      <c r="FL47" s="145"/>
      <c r="FM47" s="145"/>
      <c r="FN47" s="145"/>
      <c r="FO47" s="145"/>
      <c r="FP47" s="145"/>
      <c r="FQ47" s="145"/>
      <c r="FR47" s="145"/>
      <c r="FS47" s="145"/>
      <c r="FT47" s="145"/>
      <c r="FU47" s="145"/>
      <c r="FV47" s="145"/>
      <c r="FW47" s="145"/>
      <c r="FX47" s="145"/>
      <c r="FY47" s="145"/>
      <c r="FZ47" s="145"/>
      <c r="GA47" s="145"/>
      <c r="GB47" s="145"/>
      <c r="GC47" s="145"/>
      <c r="GD47" s="145"/>
      <c r="GE47" s="145"/>
      <c r="GF47" s="145"/>
      <c r="GG47" s="145"/>
      <c r="GH47" s="145"/>
      <c r="GI47" s="145"/>
      <c r="GJ47" s="145"/>
      <c r="GK47" s="145"/>
      <c r="GL47" s="145"/>
      <c r="GM47" s="145"/>
      <c r="GN47" s="145"/>
      <c r="GO47" s="145"/>
      <c r="GP47" s="145"/>
      <c r="GQ47" s="145"/>
      <c r="GR47" s="145"/>
      <c r="GS47" s="145"/>
      <c r="GT47" s="145"/>
      <c r="GU47" s="145"/>
      <c r="GV47" s="145"/>
      <c r="GW47" s="145"/>
      <c r="GX47" s="145"/>
      <c r="GY47" s="145"/>
      <c r="GZ47" s="145"/>
      <c r="HA47" s="145"/>
      <c r="HB47" s="145"/>
      <c r="HC47" s="145"/>
      <c r="HD47" s="145"/>
      <c r="HE47" s="145"/>
      <c r="HF47" s="145"/>
      <c r="HG47" s="145"/>
      <c r="HH47" s="145"/>
      <c r="HI47" s="145"/>
      <c r="HJ47" s="145"/>
      <c r="HK47" s="145"/>
      <c r="HL47" s="145"/>
      <c r="HM47" s="145"/>
      <c r="HN47" s="145"/>
      <c r="HO47" s="145"/>
      <c r="HP47" s="145"/>
      <c r="HQ47" s="145"/>
      <c r="HR47" s="145"/>
      <c r="HS47" s="145"/>
      <c r="HT47" s="145"/>
      <c r="HU47" s="145"/>
      <c r="HV47" s="145"/>
      <c r="HW47" s="145"/>
      <c r="HX47" s="145"/>
      <c r="HY47" s="145"/>
      <c r="HZ47" s="145"/>
      <c r="IA47" s="145"/>
      <c r="IB47" s="145"/>
      <c r="IC47" s="145"/>
      <c r="ID47" s="145"/>
      <c r="IE47" s="145"/>
      <c r="IF47" s="145"/>
      <c r="IG47" s="145"/>
      <c r="IH47" s="145"/>
      <c r="II47" s="145"/>
      <c r="IJ47" s="145"/>
      <c r="IK47" s="145"/>
      <c r="IL47" s="145"/>
      <c r="IM47" s="145"/>
      <c r="IN47" s="145"/>
      <c r="IO47" s="145"/>
      <c r="IP47" s="145"/>
      <c r="IQ47" s="145"/>
      <c r="IR47" s="145"/>
      <c r="IS47" s="145"/>
      <c r="IT47" s="145"/>
      <c r="IU47" s="145"/>
      <c r="IV47" s="145"/>
      <c r="IW47" s="145"/>
      <c r="IX47" s="145"/>
      <c r="IY47" s="145"/>
      <c r="IZ47" s="145"/>
      <c r="JA47" s="145"/>
      <c r="JB47" s="145"/>
      <c r="JC47" s="145"/>
      <c r="JD47" s="145"/>
      <c r="JE47" s="145"/>
      <c r="JF47" s="145"/>
      <c r="JG47" s="145"/>
      <c r="JH47" s="145"/>
      <c r="JI47" s="145"/>
      <c r="JJ47" s="145"/>
      <c r="JK47" s="145"/>
      <c r="JL47" s="145"/>
      <c r="JM47" s="145"/>
      <c r="JN47" s="145"/>
      <c r="JO47" s="145"/>
      <c r="JP47" s="145"/>
      <c r="JQ47" s="145"/>
      <c r="JR47" s="145"/>
      <c r="JS47" s="145"/>
      <c r="JT47" s="145"/>
      <c r="JU47" s="145"/>
      <c r="JV47" s="145"/>
      <c r="JW47" s="145"/>
      <c r="JX47" s="145"/>
      <c r="JY47" s="145"/>
      <c r="JZ47" s="145"/>
      <c r="KA47" s="145"/>
      <c r="KB47" s="145"/>
      <c r="KC47" s="145"/>
      <c r="KD47" s="145"/>
      <c r="KE47" s="145"/>
      <c r="KF47" s="145"/>
      <c r="KG47" s="145"/>
      <c r="KH47" s="145"/>
      <c r="KI47" s="145"/>
      <c r="KJ47" s="145"/>
      <c r="KK47" s="145"/>
      <c r="KL47" s="145"/>
      <c r="KM47" s="145"/>
      <c r="KN47" s="145"/>
      <c r="KO47" s="145"/>
      <c r="KP47" s="145"/>
      <c r="KQ47" s="145"/>
      <c r="KR47" s="145"/>
      <c r="KS47" s="145"/>
      <c r="KT47" s="145"/>
      <c r="KU47" s="145"/>
      <c r="KV47" s="145"/>
      <c r="KW47" s="145"/>
      <c r="KX47" s="145"/>
      <c r="KY47" s="145"/>
      <c r="KZ47" s="145"/>
      <c r="LA47" s="145"/>
      <c r="LB47" s="145"/>
      <c r="LC47" s="145"/>
      <c r="LD47" s="145"/>
      <c r="LE47" s="145"/>
      <c r="LF47" s="145"/>
      <c r="LG47" s="145"/>
      <c r="LH47" s="145"/>
      <c r="LI47" s="145"/>
      <c r="LJ47" s="145"/>
      <c r="LK47" s="145"/>
      <c r="LL47" s="145"/>
      <c r="LM47" s="145"/>
      <c r="LN47" s="145"/>
      <c r="LO47" s="145"/>
      <c r="LP47" s="145"/>
      <c r="LQ47" s="145"/>
      <c r="LR47" s="145"/>
      <c r="LS47" s="145"/>
      <c r="LT47" s="145"/>
      <c r="LU47" s="145"/>
      <c r="LV47" s="145"/>
      <c r="LW47" s="145"/>
      <c r="LX47" s="145"/>
      <c r="LY47" s="145"/>
      <c r="LZ47" s="145"/>
      <c r="MA47" s="145"/>
      <c r="MB47" s="145"/>
      <c r="MC47" s="145"/>
      <c r="MD47" s="145"/>
      <c r="ME47" s="145"/>
      <c r="MF47" s="145"/>
      <c r="MG47" s="145"/>
      <c r="MH47" s="145"/>
      <c r="MI47" s="145"/>
      <c r="MJ47" s="145"/>
      <c r="MK47" s="145"/>
      <c r="ML47" s="145"/>
      <c r="MM47" s="145"/>
      <c r="MN47" s="145"/>
      <c r="MO47" s="145"/>
      <c r="MP47" s="145"/>
      <c r="MQ47" s="145"/>
      <c r="MR47" s="145"/>
      <c r="MS47" s="145"/>
      <c r="MT47" s="145"/>
      <c r="MU47" s="145"/>
      <c r="MV47" s="145"/>
      <c r="MW47" s="145"/>
      <c r="MX47" s="145"/>
      <c r="MY47" s="145"/>
      <c r="MZ47" s="145"/>
      <c r="NA47" s="145"/>
      <c r="NB47" s="145"/>
      <c r="NC47" s="145"/>
      <c r="ND47" s="145"/>
      <c r="NE47" s="145"/>
      <c r="NF47" s="145"/>
      <c r="NG47" s="145"/>
      <c r="NH47" s="145"/>
      <c r="NI47" s="145"/>
      <c r="NJ47" s="145"/>
      <c r="NK47" s="145"/>
      <c r="NL47" s="145"/>
      <c r="NM47" s="145"/>
      <c r="NN47" s="145"/>
      <c r="NO47" s="145"/>
      <c r="NP47" s="145"/>
      <c r="NQ47" s="145"/>
      <c r="NR47" s="145"/>
      <c r="NS47" s="145"/>
      <c r="NT47" s="145"/>
      <c r="NU47" s="145"/>
      <c r="NV47" s="145"/>
      <c r="NW47" s="145"/>
      <c r="NX47" s="145"/>
      <c r="NY47" s="145"/>
      <c r="NZ47" s="145"/>
      <c r="OA47" s="145"/>
      <c r="OB47" s="145"/>
      <c r="OC47" s="145"/>
      <c r="OD47" s="145"/>
      <c r="OE47" s="145"/>
      <c r="OF47" s="145"/>
      <c r="OG47" s="145"/>
      <c r="OH47" s="145"/>
      <c r="OI47" s="145"/>
      <c r="OJ47" s="145"/>
      <c r="OK47" s="145"/>
      <c r="OL47" s="145"/>
      <c r="OM47" s="145"/>
      <c r="ON47" s="145"/>
      <c r="OO47" s="145"/>
      <c r="OP47" s="145"/>
      <c r="OQ47" s="145"/>
      <c r="OR47" s="145"/>
      <c r="OS47" s="145"/>
      <c r="OT47" s="145"/>
      <c r="OU47" s="145"/>
      <c r="OV47" s="145"/>
      <c r="OW47" s="145"/>
      <c r="OX47" s="145"/>
      <c r="OY47" s="145"/>
      <c r="OZ47" s="145"/>
      <c r="PA47" s="145"/>
      <c r="PB47" s="145"/>
      <c r="PC47" s="145"/>
      <c r="PD47" s="145"/>
      <c r="PE47" s="145"/>
      <c r="PF47" s="145"/>
      <c r="PG47" s="145"/>
      <c r="PH47" s="145"/>
      <c r="PI47" s="145"/>
      <c r="PJ47" s="145"/>
      <c r="PK47" s="145"/>
      <c r="PL47" s="145"/>
      <c r="PM47" s="145"/>
      <c r="PN47" s="145"/>
      <c r="PO47" s="145"/>
      <c r="PP47" s="145"/>
      <c r="PQ47" s="145"/>
      <c r="PR47" s="145"/>
      <c r="PS47" s="145"/>
      <c r="PT47" s="145"/>
      <c r="PU47" s="145"/>
      <c r="PV47" s="145"/>
      <c r="PW47" s="145"/>
      <c r="PX47" s="145"/>
      <c r="PY47" s="145"/>
      <c r="PZ47" s="145"/>
      <c r="QA47" s="145"/>
      <c r="QB47" s="145"/>
      <c r="QC47" s="145"/>
      <c r="QD47" s="145"/>
      <c r="QE47" s="145"/>
      <c r="QF47" s="145"/>
      <c r="QG47" s="145"/>
      <c r="QH47" s="145"/>
      <c r="QI47" s="145"/>
      <c r="QJ47" s="145"/>
      <c r="QK47" s="145"/>
      <c r="QL47" s="145"/>
      <c r="QM47" s="145"/>
      <c r="QN47" s="145"/>
      <c r="QO47" s="145"/>
      <c r="QP47" s="145"/>
      <c r="QQ47" s="145"/>
      <c r="QR47" s="145"/>
      <c r="QS47" s="145"/>
      <c r="QT47" s="145"/>
      <c r="QU47" s="145"/>
      <c r="QV47" s="145"/>
      <c r="QW47" s="145"/>
      <c r="QX47" s="145"/>
      <c r="QY47" s="145"/>
      <c r="QZ47" s="145"/>
      <c r="RA47" s="145"/>
      <c r="RB47" s="145"/>
      <c r="RC47" s="145"/>
      <c r="RD47" s="145"/>
      <c r="RE47" s="145"/>
      <c r="RF47" s="145"/>
      <c r="RG47" s="145"/>
      <c r="RH47" s="145"/>
      <c r="RI47" s="145"/>
      <c r="RJ47" s="145"/>
      <c r="RK47" s="145"/>
      <c r="RL47" s="145"/>
      <c r="RM47" s="145"/>
      <c r="RN47" s="145"/>
      <c r="RO47" s="145"/>
      <c r="RP47" s="145"/>
      <c r="RQ47" s="145"/>
      <c r="RR47" s="145"/>
      <c r="RS47" s="145"/>
      <c r="RT47" s="145"/>
      <c r="RU47" s="145"/>
      <c r="RV47" s="145"/>
      <c r="RW47" s="145"/>
      <c r="RX47" s="145"/>
      <c r="RY47" s="145"/>
      <c r="RZ47" s="145"/>
      <c r="SA47" s="145"/>
      <c r="SB47" s="145"/>
      <c r="SC47" s="145"/>
      <c r="SD47" s="145"/>
      <c r="SE47" s="145"/>
      <c r="SF47" s="145"/>
      <c r="SG47" s="145"/>
      <c r="SH47" s="145"/>
      <c r="SI47" s="145"/>
      <c r="SJ47" s="145"/>
      <c r="SK47" s="145"/>
      <c r="SL47" s="145"/>
      <c r="SM47" s="145"/>
      <c r="SN47" s="145"/>
      <c r="SO47" s="145"/>
      <c r="SP47" s="145"/>
      <c r="SQ47" s="145"/>
      <c r="SR47" s="145"/>
      <c r="SS47" s="145"/>
      <c r="ST47" s="145"/>
      <c r="SU47" s="145"/>
      <c r="SV47" s="145"/>
      <c r="SW47" s="145"/>
      <c r="SX47" s="145"/>
      <c r="SY47" s="145"/>
      <c r="SZ47" s="145"/>
      <c r="TA47" s="145"/>
      <c r="TB47" s="145"/>
      <c r="TC47" s="145"/>
      <c r="TD47" s="145"/>
      <c r="TE47" s="145"/>
      <c r="TF47" s="145"/>
      <c r="TG47" s="145"/>
      <c r="TH47" s="145"/>
      <c r="TI47" s="145"/>
      <c r="TJ47" s="145"/>
      <c r="TK47" s="145"/>
      <c r="TL47" s="145"/>
      <c r="TM47" s="145"/>
      <c r="TN47" s="145"/>
      <c r="TO47" s="145"/>
      <c r="TP47" s="145"/>
      <c r="TQ47" s="145"/>
      <c r="TR47" s="145"/>
      <c r="TS47" s="145"/>
      <c r="TT47" s="145"/>
      <c r="TU47" s="145"/>
      <c r="TV47" s="145"/>
      <c r="TW47" s="145"/>
      <c r="TX47" s="145"/>
      <c r="TY47" s="145"/>
      <c r="TZ47" s="145"/>
      <c r="UA47" s="145"/>
      <c r="UB47" s="145"/>
      <c r="UC47" s="145"/>
      <c r="UD47" s="145"/>
      <c r="UE47" s="145"/>
      <c r="UF47" s="145"/>
      <c r="UG47" s="145"/>
      <c r="UH47" s="145"/>
      <c r="UI47" s="145"/>
      <c r="UJ47" s="145"/>
      <c r="UK47" s="145"/>
      <c r="UL47" s="145"/>
      <c r="UM47" s="145"/>
      <c r="UN47" s="145"/>
      <c r="UO47" s="145"/>
      <c r="UP47" s="145"/>
      <c r="UQ47" s="145"/>
      <c r="UR47" s="145"/>
      <c r="US47" s="145"/>
      <c r="UT47" s="145"/>
      <c r="UU47" s="145"/>
      <c r="UV47" s="145"/>
      <c r="UW47" s="145"/>
      <c r="UX47" s="145"/>
      <c r="UY47" s="145"/>
      <c r="UZ47" s="145"/>
      <c r="VA47" s="145"/>
      <c r="VB47" s="145"/>
      <c r="VC47" s="145"/>
      <c r="VD47" s="145"/>
      <c r="VE47" s="145"/>
      <c r="VF47" s="145"/>
      <c r="VG47" s="145"/>
      <c r="VH47" s="145"/>
      <c r="VI47" s="145"/>
      <c r="VJ47" s="145"/>
      <c r="VK47" s="145"/>
      <c r="VL47" s="145"/>
      <c r="VM47" s="145"/>
      <c r="VN47" s="145"/>
      <c r="VO47" s="145"/>
      <c r="VP47" s="145"/>
      <c r="VQ47" s="145"/>
      <c r="VR47" s="145"/>
      <c r="VS47" s="145"/>
      <c r="VT47" s="145"/>
      <c r="VU47" s="145"/>
      <c r="VV47" s="145"/>
      <c r="VW47" s="145"/>
      <c r="VX47" s="145"/>
      <c r="VY47" s="145"/>
      <c r="VZ47" s="145"/>
      <c r="WA47" s="145"/>
      <c r="WB47" s="145"/>
      <c r="WC47" s="145"/>
      <c r="WD47" s="145"/>
      <c r="WE47" s="145"/>
      <c r="WF47" s="145"/>
      <c r="WG47" s="145"/>
      <c r="WH47" s="145"/>
      <c r="WI47" s="145"/>
      <c r="WJ47" s="145"/>
      <c r="WK47" s="145"/>
      <c r="WL47" s="145"/>
      <c r="WM47" s="145"/>
      <c r="WN47" s="145"/>
      <c r="WO47" s="145"/>
      <c r="WP47" s="145"/>
      <c r="WQ47" s="145"/>
      <c r="WR47" s="145"/>
      <c r="WS47" s="145"/>
      <c r="WT47" s="145"/>
      <c r="WU47" s="145"/>
      <c r="WV47" s="145"/>
      <c r="WW47" s="145"/>
      <c r="WX47" s="145"/>
      <c r="WY47" s="145"/>
      <c r="WZ47" s="145"/>
      <c r="XA47" s="145"/>
      <c r="XB47" s="145"/>
      <c r="XC47" s="145"/>
      <c r="XD47" s="145"/>
      <c r="XE47" s="145"/>
      <c r="XF47" s="145"/>
      <c r="XG47" s="145"/>
      <c r="XH47" s="145"/>
      <c r="XI47" s="145"/>
      <c r="XJ47" s="145"/>
      <c r="XK47" s="145"/>
      <c r="XL47" s="145"/>
      <c r="XM47" s="145"/>
      <c r="XN47" s="145"/>
      <c r="XO47" s="145"/>
      <c r="XP47" s="145"/>
      <c r="XQ47" s="145"/>
      <c r="XR47" s="145"/>
      <c r="XS47" s="145"/>
      <c r="XT47" s="145"/>
      <c r="XU47" s="145"/>
      <c r="XV47" s="145"/>
      <c r="XW47" s="145"/>
      <c r="XX47" s="145"/>
      <c r="XY47" s="145"/>
      <c r="XZ47" s="145"/>
      <c r="YA47" s="145"/>
      <c r="YB47" s="145"/>
      <c r="YC47" s="145"/>
      <c r="YD47" s="145"/>
      <c r="YE47" s="145"/>
      <c r="YF47" s="145"/>
      <c r="YG47" s="145"/>
      <c r="YH47" s="145"/>
      <c r="YI47" s="145"/>
      <c r="YJ47" s="145"/>
      <c r="YK47" s="145"/>
      <c r="YL47" s="145"/>
      <c r="YM47" s="145"/>
      <c r="YN47" s="145"/>
      <c r="YO47" s="145"/>
      <c r="YP47" s="145"/>
      <c r="YQ47" s="145"/>
      <c r="YR47" s="145"/>
      <c r="YS47" s="145"/>
      <c r="YT47" s="145"/>
      <c r="YU47" s="145"/>
      <c r="YV47" s="145"/>
      <c r="YW47" s="145"/>
      <c r="YX47" s="145"/>
      <c r="YY47" s="145"/>
      <c r="YZ47" s="145"/>
      <c r="ZA47" s="145"/>
      <c r="ZB47" s="145"/>
      <c r="ZC47" s="145"/>
      <c r="ZD47" s="145"/>
      <c r="ZE47" s="145"/>
      <c r="ZF47" s="145"/>
      <c r="ZG47" s="145"/>
      <c r="ZH47" s="145"/>
      <c r="ZI47" s="145"/>
      <c r="ZJ47" s="145"/>
      <c r="ZK47" s="145"/>
      <c r="ZL47" s="145"/>
      <c r="ZM47" s="145"/>
      <c r="ZN47" s="145"/>
      <c r="ZO47" s="145"/>
      <c r="ZP47" s="145"/>
      <c r="ZQ47" s="145"/>
      <c r="ZR47" s="145"/>
      <c r="ZS47" s="145"/>
      <c r="ZT47" s="145"/>
      <c r="ZU47" s="145"/>
      <c r="ZV47" s="145"/>
      <c r="ZW47" s="145"/>
      <c r="ZX47" s="145"/>
      <c r="ZY47" s="145"/>
      <c r="ZZ47" s="145"/>
      <c r="AAA47" s="145"/>
      <c r="AAB47" s="145"/>
      <c r="AAC47" s="145"/>
      <c r="AAD47" s="145"/>
      <c r="AAE47" s="145"/>
      <c r="AAF47" s="145"/>
      <c r="AAG47" s="145"/>
      <c r="AAH47" s="145"/>
      <c r="AAI47" s="145"/>
      <c r="AAJ47" s="145"/>
      <c r="AAK47" s="145"/>
      <c r="AAL47" s="145"/>
      <c r="AAM47" s="145"/>
      <c r="AAN47" s="145"/>
      <c r="AAO47" s="145"/>
      <c r="AAP47" s="145"/>
      <c r="AAQ47" s="145"/>
      <c r="AAR47" s="145"/>
      <c r="AAS47" s="145"/>
      <c r="AAT47" s="145"/>
      <c r="AAU47" s="145"/>
      <c r="AAV47" s="145"/>
      <c r="AAW47" s="145"/>
      <c r="AAX47" s="145"/>
      <c r="AAY47" s="145"/>
      <c r="AAZ47" s="145"/>
      <c r="ABA47" s="145"/>
      <c r="ABB47" s="145"/>
      <c r="ABC47" s="145"/>
      <c r="ABD47" s="145"/>
      <c r="ABE47" s="145"/>
      <c r="ABF47" s="145"/>
      <c r="ABG47" s="145"/>
      <c r="ABH47" s="145"/>
      <c r="ABI47" s="145"/>
      <c r="ABJ47" s="145"/>
      <c r="ABK47" s="145"/>
      <c r="ABL47" s="145"/>
      <c r="ABM47" s="145"/>
      <c r="ABN47" s="145"/>
      <c r="ABO47" s="145"/>
      <c r="ABP47" s="145"/>
      <c r="ABQ47" s="145"/>
      <c r="ABR47" s="145"/>
      <c r="ABS47" s="145"/>
      <c r="ABT47" s="145"/>
      <c r="ABU47" s="145"/>
      <c r="ABV47" s="145"/>
      <c r="ABW47" s="145"/>
      <c r="ABX47" s="145"/>
      <c r="ABY47" s="145"/>
      <c r="ABZ47" s="145"/>
      <c r="ACA47" s="145"/>
      <c r="ACB47" s="145"/>
      <c r="ACC47" s="145"/>
      <c r="ACD47" s="145"/>
      <c r="ACE47" s="145"/>
      <c r="ACF47" s="145"/>
      <c r="ACG47" s="145"/>
      <c r="ACH47" s="145"/>
      <c r="ACI47" s="145"/>
      <c r="ACJ47" s="145"/>
      <c r="ACK47" s="145"/>
      <c r="ACL47" s="145"/>
      <c r="ACM47" s="145"/>
      <c r="ACN47" s="145"/>
      <c r="ACO47" s="145"/>
      <c r="ACP47" s="145"/>
      <c r="ACQ47" s="145"/>
      <c r="ACR47" s="145"/>
      <c r="ACS47" s="145"/>
      <c r="ACT47" s="145"/>
      <c r="ACU47" s="145"/>
      <c r="ACV47" s="145"/>
      <c r="ACW47" s="145"/>
      <c r="ACX47" s="145"/>
      <c r="ACY47" s="145"/>
      <c r="ACZ47" s="145"/>
      <c r="ADA47" s="145"/>
      <c r="ADB47" s="145"/>
      <c r="ADC47" s="145"/>
      <c r="ADD47" s="145"/>
      <c r="ADE47" s="145"/>
      <c r="ADF47" s="145"/>
      <c r="ADG47" s="145"/>
      <c r="ADH47" s="145"/>
      <c r="ADI47" s="145"/>
      <c r="ADJ47" s="145"/>
      <c r="ADK47" s="145"/>
      <c r="ADL47" s="145"/>
      <c r="ADM47" s="145"/>
      <c r="ADN47" s="145"/>
      <c r="ADO47" s="145"/>
      <c r="ADP47" s="145"/>
      <c r="ADQ47" s="145"/>
      <c r="ADR47" s="145"/>
      <c r="ADS47" s="145"/>
      <c r="ADT47" s="145"/>
      <c r="ADU47" s="145"/>
      <c r="ADV47" s="145"/>
      <c r="ADW47" s="145"/>
      <c r="ADX47" s="145"/>
      <c r="ADY47" s="145"/>
      <c r="ADZ47" s="145"/>
      <c r="AEA47" s="145"/>
      <c r="AEB47" s="145"/>
      <c r="AEC47" s="145"/>
      <c r="AED47" s="145"/>
      <c r="AEE47" s="145"/>
      <c r="AEF47" s="145"/>
      <c r="AEG47" s="145"/>
      <c r="AEH47" s="145"/>
      <c r="AEI47" s="145"/>
      <c r="AEJ47" s="145"/>
      <c r="AEK47" s="145"/>
      <c r="AEL47" s="145"/>
      <c r="AEM47" s="145"/>
      <c r="AEN47" s="145"/>
      <c r="AEO47" s="145"/>
      <c r="AEP47" s="145"/>
      <c r="AEQ47" s="145"/>
      <c r="AER47" s="145"/>
      <c r="AES47" s="145"/>
      <c r="AET47" s="145"/>
      <c r="AEU47" s="145"/>
      <c r="AEV47" s="145"/>
      <c r="AEW47" s="145"/>
      <c r="AEX47" s="145"/>
      <c r="AEY47" s="145"/>
      <c r="AEZ47" s="145"/>
      <c r="AFA47" s="145"/>
      <c r="AFB47" s="145"/>
      <c r="AFC47" s="145"/>
      <c r="AFD47" s="145"/>
      <c r="AFE47" s="145"/>
      <c r="AFF47" s="145"/>
      <c r="AFG47" s="145"/>
      <c r="AFH47" s="145"/>
      <c r="AFI47" s="145"/>
      <c r="AFJ47" s="145"/>
      <c r="AFK47" s="145"/>
      <c r="AFL47" s="145"/>
      <c r="AFM47" s="145"/>
      <c r="AFN47" s="145"/>
      <c r="AFO47" s="145"/>
      <c r="AFP47" s="145"/>
      <c r="AFQ47" s="145"/>
      <c r="AFR47" s="145"/>
      <c r="AFS47" s="145"/>
      <c r="AFT47" s="145"/>
      <c r="AFU47" s="145"/>
      <c r="AFV47" s="145"/>
      <c r="AFW47" s="145"/>
      <c r="AFX47" s="145"/>
      <c r="AFY47" s="145"/>
      <c r="AFZ47" s="145"/>
      <c r="AGA47" s="145"/>
      <c r="AGB47" s="145"/>
      <c r="AGC47" s="145"/>
      <c r="AGD47" s="145"/>
      <c r="AGE47" s="145"/>
      <c r="AGF47" s="145"/>
      <c r="AGG47" s="145"/>
      <c r="AGH47" s="145"/>
      <c r="AGI47" s="145"/>
      <c r="AGJ47" s="145"/>
      <c r="AGK47" s="145"/>
      <c r="AGL47" s="145"/>
      <c r="AGM47" s="145"/>
      <c r="AGN47" s="145"/>
      <c r="AGO47" s="145"/>
      <c r="AGP47" s="145"/>
      <c r="AGQ47" s="145"/>
      <c r="AGR47" s="145"/>
      <c r="AGS47" s="145"/>
      <c r="AGT47" s="145"/>
      <c r="AGU47" s="145"/>
      <c r="AGV47" s="145"/>
      <c r="AGW47" s="145"/>
      <c r="AGX47" s="145"/>
      <c r="AGY47" s="145"/>
      <c r="AGZ47" s="145"/>
      <c r="AHA47" s="145"/>
      <c r="AHB47" s="145"/>
      <c r="AHC47" s="145"/>
      <c r="AHD47" s="145"/>
      <c r="AHE47" s="145"/>
      <c r="AHF47" s="145"/>
      <c r="AHG47" s="145"/>
      <c r="AHH47" s="145"/>
      <c r="AHI47" s="145"/>
      <c r="AHJ47" s="145"/>
      <c r="AHK47" s="145"/>
      <c r="AHL47" s="145"/>
      <c r="AHM47" s="145"/>
      <c r="AHN47" s="145"/>
      <c r="AHO47" s="145"/>
      <c r="AHP47" s="145"/>
      <c r="AHQ47" s="145"/>
      <c r="AHR47" s="145"/>
      <c r="AHS47" s="145"/>
      <c r="AHT47" s="145"/>
      <c r="AHU47" s="145"/>
      <c r="AHV47" s="145"/>
      <c r="AHW47" s="145"/>
      <c r="AHX47" s="145"/>
      <c r="AHY47" s="145"/>
      <c r="AHZ47" s="145"/>
      <c r="AIA47" s="145"/>
      <c r="AIB47" s="145"/>
      <c r="AIC47" s="145"/>
      <c r="AID47" s="145"/>
      <c r="AIE47" s="145"/>
      <c r="AIF47" s="145"/>
      <c r="AIG47" s="145"/>
      <c r="AIH47" s="145"/>
      <c r="AII47" s="145"/>
      <c r="AIJ47" s="145"/>
      <c r="AIK47" s="145"/>
      <c r="AIL47" s="145"/>
      <c r="AIM47" s="145"/>
      <c r="AIN47" s="145"/>
      <c r="AIO47" s="145"/>
      <c r="AIP47" s="145"/>
      <c r="AIQ47" s="145"/>
      <c r="AIR47" s="145"/>
      <c r="AIS47" s="145"/>
      <c r="AIT47" s="145"/>
      <c r="AIU47" s="145"/>
      <c r="AIV47" s="145"/>
      <c r="AIW47" s="145"/>
      <c r="AIX47" s="145"/>
      <c r="AIY47" s="145"/>
      <c r="AIZ47" s="145"/>
      <c r="AJA47" s="145"/>
      <c r="AJB47" s="145"/>
      <c r="AJC47" s="145"/>
      <c r="AJD47" s="145"/>
      <c r="AJE47" s="145"/>
      <c r="AJF47" s="145"/>
      <c r="AJG47" s="145"/>
      <c r="AJH47" s="145"/>
      <c r="AJI47" s="145"/>
      <c r="AJJ47" s="145"/>
      <c r="AJK47" s="145"/>
      <c r="AJL47" s="145"/>
      <c r="AJM47" s="145"/>
      <c r="AJN47" s="145"/>
      <c r="AJO47" s="145"/>
      <c r="AJP47" s="145"/>
      <c r="AJQ47" s="145"/>
      <c r="AJR47" s="145"/>
      <c r="AJS47" s="145"/>
      <c r="AJT47" s="145"/>
      <c r="AJU47" s="145"/>
      <c r="AJV47" s="145"/>
      <c r="AJW47" s="145"/>
      <c r="AJX47" s="145"/>
      <c r="AJY47" s="145"/>
      <c r="AJZ47" s="145"/>
      <c r="AKA47" s="145"/>
      <c r="AKB47" s="145"/>
      <c r="AKC47" s="145"/>
      <c r="AKD47" s="145"/>
      <c r="AKE47" s="145"/>
      <c r="AKF47" s="145"/>
      <c r="AKG47" s="145"/>
      <c r="AKH47" s="145"/>
      <c r="AKI47" s="145"/>
      <c r="AKJ47" s="145"/>
      <c r="AKK47" s="145"/>
      <c r="AKL47" s="145"/>
      <c r="AKM47" s="145"/>
      <c r="AKN47" s="145"/>
      <c r="AKO47" s="145"/>
      <c r="AKP47" s="145"/>
      <c r="AKQ47" s="145"/>
      <c r="AKR47" s="145"/>
      <c r="AKS47" s="145"/>
      <c r="AKT47" s="145"/>
      <c r="AKU47" s="145"/>
      <c r="AKV47" s="145"/>
      <c r="AKW47" s="145"/>
      <c r="AKX47" s="145"/>
      <c r="AKY47" s="145"/>
      <c r="AKZ47" s="145"/>
      <c r="ALA47" s="145"/>
      <c r="ALB47" s="145"/>
      <c r="ALC47" s="145"/>
      <c r="ALD47" s="145"/>
      <c r="ALE47" s="145"/>
      <c r="ALF47" s="145"/>
      <c r="ALG47" s="145"/>
      <c r="ALH47" s="145"/>
      <c r="ALI47" s="145"/>
      <c r="ALJ47" s="145"/>
      <c r="ALK47" s="145"/>
      <c r="ALL47" s="145"/>
      <c r="ALM47" s="145"/>
      <c r="ALN47" s="145"/>
      <c r="ALO47" s="145"/>
      <c r="ALP47" s="145"/>
      <c r="ALQ47" s="145"/>
      <c r="ALR47" s="145"/>
      <c r="ALS47" s="145"/>
      <c r="ALT47" s="145"/>
      <c r="ALU47" s="145"/>
      <c r="ALV47" s="145"/>
      <c r="ALW47" s="145"/>
      <c r="ALX47" s="145"/>
      <c r="ALY47" s="145"/>
      <c r="ALZ47" s="145"/>
      <c r="AMA47" s="145"/>
      <c r="AMB47" s="145"/>
      <c r="AMC47" s="145"/>
      <c r="AMD47" s="145"/>
      <c r="AME47" s="145"/>
      <c r="AMF47" s="145"/>
      <c r="AMG47" s="145"/>
      <c r="AMH47" s="145"/>
      <c r="AMI47" s="145"/>
      <c r="AMJ47" s="145"/>
      <c r="AMK47" s="145"/>
    </row>
    <row r="48" spans="1:1025" s="131" customFormat="1">
      <c r="A48" s="145" t="str">
        <f t="shared" si="0"/>
        <v>LOAN.HOCRM_DEFER</v>
      </c>
      <c r="B48" s="154">
        <f t="shared" si="3"/>
        <v>110044</v>
      </c>
      <c r="C48" s="134">
        <v>0</v>
      </c>
      <c r="D48" s="134">
        <v>1</v>
      </c>
      <c r="E48" s="146">
        <f t="shared" si="4"/>
        <v>100000</v>
      </c>
      <c r="F48" s="146">
        <v>10000</v>
      </c>
      <c r="G48" s="146" t="s">
        <v>34</v>
      </c>
      <c r="H48" s="146">
        <v>100000</v>
      </c>
      <c r="I48" s="158" t="s">
        <v>505</v>
      </c>
      <c r="J48" s="146">
        <f>VLOOKUP(I48,T_FSM_TYPE!$A:$B,2,0)</f>
        <v>110000</v>
      </c>
      <c r="K48" s="131" t="s">
        <v>625</v>
      </c>
      <c r="L48" s="159"/>
      <c r="M48" s="133" t="str">
        <f t="shared" si="2"/>
        <v>INSERT INTO T_FSM_ACTION VALUES(110044, 0, 1, 100000, 10000, GETDATE(), 100000, 110000, 'HOCRM_DEFER', '' )</v>
      </c>
      <c r="N48" s="145"/>
      <c r="O48" s="145"/>
      <c r="P48" s="145"/>
      <c r="Q48" s="145"/>
      <c r="R48" s="145"/>
      <c r="S48" s="145"/>
      <c r="T48" s="145"/>
      <c r="U48" s="145"/>
      <c r="V48" s="145"/>
      <c r="W48" s="145"/>
      <c r="X48" s="145"/>
      <c r="Y48" s="145"/>
      <c r="Z48" s="145"/>
      <c r="AA48" s="145"/>
      <c r="AB48" s="145"/>
      <c r="AC48" s="145"/>
      <c r="AD48" s="145"/>
      <c r="AE48" s="145"/>
      <c r="AF48" s="145"/>
      <c r="AG48" s="145"/>
      <c r="AH48" s="145"/>
      <c r="AI48" s="145"/>
      <c r="AJ48" s="145"/>
      <c r="AK48" s="145"/>
      <c r="AL48" s="145"/>
      <c r="AM48" s="145"/>
      <c r="AN48" s="145"/>
      <c r="AO48" s="145"/>
      <c r="AP48" s="145"/>
      <c r="AQ48" s="145"/>
      <c r="AR48" s="145"/>
      <c r="AS48" s="145"/>
      <c r="AT48" s="145"/>
      <c r="AU48" s="145"/>
      <c r="AV48" s="145"/>
      <c r="AW48" s="145"/>
      <c r="AX48" s="145"/>
      <c r="AY48" s="145"/>
      <c r="AZ48" s="145"/>
      <c r="BA48" s="145"/>
      <c r="BB48" s="145"/>
      <c r="BC48" s="145"/>
      <c r="BD48" s="145"/>
      <c r="BE48" s="145"/>
      <c r="BF48" s="145"/>
      <c r="BG48" s="145"/>
      <c r="BH48" s="145"/>
      <c r="BI48" s="145"/>
      <c r="BJ48" s="145"/>
      <c r="BK48" s="145"/>
      <c r="BL48" s="145"/>
      <c r="BM48" s="145"/>
      <c r="BN48" s="145"/>
      <c r="BO48" s="145"/>
      <c r="BP48" s="145"/>
      <c r="BQ48" s="145"/>
      <c r="BR48" s="145"/>
      <c r="BS48" s="145"/>
      <c r="BT48" s="145"/>
      <c r="BU48" s="145"/>
      <c r="BV48" s="145"/>
      <c r="BW48" s="145"/>
      <c r="BX48" s="145"/>
      <c r="BY48" s="145"/>
      <c r="BZ48" s="145"/>
      <c r="CA48" s="145"/>
      <c r="CB48" s="145"/>
      <c r="CC48" s="145"/>
      <c r="CD48" s="145"/>
      <c r="CE48" s="145"/>
      <c r="CF48" s="145"/>
      <c r="CG48" s="145"/>
      <c r="CH48" s="145"/>
      <c r="CI48" s="145"/>
      <c r="CJ48" s="145"/>
      <c r="CK48" s="145"/>
      <c r="CL48" s="145"/>
      <c r="CM48" s="145"/>
      <c r="CN48" s="145"/>
      <c r="CO48" s="145"/>
      <c r="CP48" s="145"/>
      <c r="CQ48" s="145"/>
      <c r="CR48" s="145"/>
      <c r="CS48" s="145"/>
      <c r="CT48" s="145"/>
      <c r="CU48" s="145"/>
      <c r="CV48" s="145"/>
      <c r="CW48" s="145"/>
      <c r="CX48" s="145"/>
      <c r="CY48" s="145"/>
      <c r="CZ48" s="145"/>
      <c r="DA48" s="145"/>
      <c r="DB48" s="145"/>
      <c r="DC48" s="145"/>
      <c r="DD48" s="145"/>
      <c r="DE48" s="145"/>
      <c r="DF48" s="145"/>
      <c r="DG48" s="145"/>
      <c r="DH48" s="145"/>
      <c r="DI48" s="145"/>
      <c r="DJ48" s="145"/>
      <c r="DK48" s="145"/>
      <c r="DL48" s="145"/>
      <c r="DM48" s="145"/>
      <c r="DN48" s="145"/>
      <c r="DO48" s="145"/>
      <c r="DP48" s="145"/>
      <c r="DQ48" s="145"/>
      <c r="DR48" s="145"/>
      <c r="DS48" s="145"/>
      <c r="DT48" s="145"/>
      <c r="DU48" s="145"/>
      <c r="DV48" s="145"/>
      <c r="DW48" s="145"/>
      <c r="DX48" s="145"/>
      <c r="DY48" s="145"/>
      <c r="DZ48" s="145"/>
      <c r="EA48" s="145"/>
      <c r="EB48" s="145"/>
      <c r="EC48" s="145"/>
      <c r="ED48" s="145"/>
      <c r="EE48" s="145"/>
      <c r="EF48" s="145"/>
      <c r="EG48" s="145"/>
      <c r="EH48" s="145"/>
      <c r="EI48" s="145"/>
      <c r="EJ48" s="145"/>
      <c r="EK48" s="145"/>
      <c r="EL48" s="145"/>
      <c r="EM48" s="145"/>
      <c r="EN48" s="145"/>
      <c r="EO48" s="145"/>
      <c r="EP48" s="145"/>
      <c r="EQ48" s="145"/>
      <c r="ER48" s="145"/>
      <c r="ES48" s="145"/>
      <c r="ET48" s="145"/>
      <c r="EU48" s="145"/>
      <c r="EV48" s="145"/>
      <c r="EW48" s="145"/>
      <c r="EX48" s="145"/>
      <c r="EY48" s="145"/>
      <c r="EZ48" s="145"/>
      <c r="FA48" s="145"/>
      <c r="FB48" s="145"/>
      <c r="FC48" s="145"/>
      <c r="FD48" s="145"/>
      <c r="FE48" s="145"/>
      <c r="FF48" s="145"/>
      <c r="FG48" s="145"/>
      <c r="FH48" s="145"/>
      <c r="FI48" s="145"/>
      <c r="FJ48" s="145"/>
      <c r="FK48" s="145"/>
      <c r="FL48" s="145"/>
      <c r="FM48" s="145"/>
      <c r="FN48" s="145"/>
      <c r="FO48" s="145"/>
      <c r="FP48" s="145"/>
      <c r="FQ48" s="145"/>
      <c r="FR48" s="145"/>
      <c r="FS48" s="145"/>
      <c r="FT48" s="145"/>
      <c r="FU48" s="145"/>
      <c r="FV48" s="145"/>
      <c r="FW48" s="145"/>
      <c r="FX48" s="145"/>
      <c r="FY48" s="145"/>
      <c r="FZ48" s="145"/>
      <c r="GA48" s="145"/>
      <c r="GB48" s="145"/>
      <c r="GC48" s="145"/>
      <c r="GD48" s="145"/>
      <c r="GE48" s="145"/>
      <c r="GF48" s="145"/>
      <c r="GG48" s="145"/>
      <c r="GH48" s="145"/>
      <c r="GI48" s="145"/>
      <c r="GJ48" s="145"/>
      <c r="GK48" s="145"/>
      <c r="GL48" s="145"/>
      <c r="GM48" s="145"/>
      <c r="GN48" s="145"/>
      <c r="GO48" s="145"/>
      <c r="GP48" s="145"/>
      <c r="GQ48" s="145"/>
      <c r="GR48" s="145"/>
      <c r="GS48" s="145"/>
      <c r="GT48" s="145"/>
      <c r="GU48" s="145"/>
      <c r="GV48" s="145"/>
      <c r="GW48" s="145"/>
      <c r="GX48" s="145"/>
      <c r="GY48" s="145"/>
      <c r="GZ48" s="145"/>
      <c r="HA48" s="145"/>
      <c r="HB48" s="145"/>
      <c r="HC48" s="145"/>
      <c r="HD48" s="145"/>
      <c r="HE48" s="145"/>
      <c r="HF48" s="145"/>
      <c r="HG48" s="145"/>
      <c r="HH48" s="145"/>
      <c r="HI48" s="145"/>
      <c r="HJ48" s="145"/>
      <c r="HK48" s="145"/>
      <c r="HL48" s="145"/>
      <c r="HM48" s="145"/>
      <c r="HN48" s="145"/>
      <c r="HO48" s="145"/>
      <c r="HP48" s="145"/>
      <c r="HQ48" s="145"/>
      <c r="HR48" s="145"/>
      <c r="HS48" s="145"/>
      <c r="HT48" s="145"/>
      <c r="HU48" s="145"/>
      <c r="HV48" s="145"/>
      <c r="HW48" s="145"/>
      <c r="HX48" s="145"/>
      <c r="HY48" s="145"/>
      <c r="HZ48" s="145"/>
      <c r="IA48" s="145"/>
      <c r="IB48" s="145"/>
      <c r="IC48" s="145"/>
      <c r="ID48" s="145"/>
      <c r="IE48" s="145"/>
      <c r="IF48" s="145"/>
      <c r="IG48" s="145"/>
      <c r="IH48" s="145"/>
      <c r="II48" s="145"/>
      <c r="IJ48" s="145"/>
      <c r="IK48" s="145"/>
      <c r="IL48" s="145"/>
      <c r="IM48" s="145"/>
      <c r="IN48" s="145"/>
      <c r="IO48" s="145"/>
      <c r="IP48" s="145"/>
      <c r="IQ48" s="145"/>
      <c r="IR48" s="145"/>
      <c r="IS48" s="145"/>
      <c r="IT48" s="145"/>
      <c r="IU48" s="145"/>
      <c r="IV48" s="145"/>
      <c r="IW48" s="145"/>
      <c r="IX48" s="145"/>
      <c r="IY48" s="145"/>
      <c r="IZ48" s="145"/>
      <c r="JA48" s="145"/>
      <c r="JB48" s="145"/>
      <c r="JC48" s="145"/>
      <c r="JD48" s="145"/>
      <c r="JE48" s="145"/>
      <c r="JF48" s="145"/>
      <c r="JG48" s="145"/>
      <c r="JH48" s="145"/>
      <c r="JI48" s="145"/>
      <c r="JJ48" s="145"/>
      <c r="JK48" s="145"/>
      <c r="JL48" s="145"/>
      <c r="JM48" s="145"/>
      <c r="JN48" s="145"/>
      <c r="JO48" s="145"/>
      <c r="JP48" s="145"/>
      <c r="JQ48" s="145"/>
      <c r="JR48" s="145"/>
      <c r="JS48" s="145"/>
      <c r="JT48" s="145"/>
      <c r="JU48" s="145"/>
      <c r="JV48" s="145"/>
      <c r="JW48" s="145"/>
      <c r="JX48" s="145"/>
      <c r="JY48" s="145"/>
      <c r="JZ48" s="145"/>
      <c r="KA48" s="145"/>
      <c r="KB48" s="145"/>
      <c r="KC48" s="145"/>
      <c r="KD48" s="145"/>
      <c r="KE48" s="145"/>
      <c r="KF48" s="145"/>
      <c r="KG48" s="145"/>
      <c r="KH48" s="145"/>
      <c r="KI48" s="145"/>
      <c r="KJ48" s="145"/>
      <c r="KK48" s="145"/>
      <c r="KL48" s="145"/>
      <c r="KM48" s="145"/>
      <c r="KN48" s="145"/>
      <c r="KO48" s="145"/>
      <c r="KP48" s="145"/>
      <c r="KQ48" s="145"/>
      <c r="KR48" s="145"/>
      <c r="KS48" s="145"/>
      <c r="KT48" s="145"/>
      <c r="KU48" s="145"/>
      <c r="KV48" s="145"/>
      <c r="KW48" s="145"/>
      <c r="KX48" s="145"/>
      <c r="KY48" s="145"/>
      <c r="KZ48" s="145"/>
      <c r="LA48" s="145"/>
      <c r="LB48" s="145"/>
      <c r="LC48" s="145"/>
      <c r="LD48" s="145"/>
      <c r="LE48" s="145"/>
      <c r="LF48" s="145"/>
      <c r="LG48" s="145"/>
      <c r="LH48" s="145"/>
      <c r="LI48" s="145"/>
      <c r="LJ48" s="145"/>
      <c r="LK48" s="145"/>
      <c r="LL48" s="145"/>
      <c r="LM48" s="145"/>
      <c r="LN48" s="145"/>
      <c r="LO48" s="145"/>
      <c r="LP48" s="145"/>
      <c r="LQ48" s="145"/>
      <c r="LR48" s="145"/>
      <c r="LS48" s="145"/>
      <c r="LT48" s="145"/>
      <c r="LU48" s="145"/>
      <c r="LV48" s="145"/>
      <c r="LW48" s="145"/>
      <c r="LX48" s="145"/>
      <c r="LY48" s="145"/>
      <c r="LZ48" s="145"/>
      <c r="MA48" s="145"/>
      <c r="MB48" s="145"/>
      <c r="MC48" s="145"/>
      <c r="MD48" s="145"/>
      <c r="ME48" s="145"/>
      <c r="MF48" s="145"/>
      <c r="MG48" s="145"/>
      <c r="MH48" s="145"/>
      <c r="MI48" s="145"/>
      <c r="MJ48" s="145"/>
      <c r="MK48" s="145"/>
      <c r="ML48" s="145"/>
      <c r="MM48" s="145"/>
      <c r="MN48" s="145"/>
      <c r="MO48" s="145"/>
      <c r="MP48" s="145"/>
      <c r="MQ48" s="145"/>
      <c r="MR48" s="145"/>
      <c r="MS48" s="145"/>
      <c r="MT48" s="145"/>
      <c r="MU48" s="145"/>
      <c r="MV48" s="145"/>
      <c r="MW48" s="145"/>
      <c r="MX48" s="145"/>
      <c r="MY48" s="145"/>
      <c r="MZ48" s="145"/>
      <c r="NA48" s="145"/>
      <c r="NB48" s="145"/>
      <c r="NC48" s="145"/>
      <c r="ND48" s="145"/>
      <c r="NE48" s="145"/>
      <c r="NF48" s="145"/>
      <c r="NG48" s="145"/>
      <c r="NH48" s="145"/>
      <c r="NI48" s="145"/>
      <c r="NJ48" s="145"/>
      <c r="NK48" s="145"/>
      <c r="NL48" s="145"/>
      <c r="NM48" s="145"/>
      <c r="NN48" s="145"/>
      <c r="NO48" s="145"/>
      <c r="NP48" s="145"/>
      <c r="NQ48" s="145"/>
      <c r="NR48" s="145"/>
      <c r="NS48" s="145"/>
      <c r="NT48" s="145"/>
      <c r="NU48" s="145"/>
      <c r="NV48" s="145"/>
      <c r="NW48" s="145"/>
      <c r="NX48" s="145"/>
      <c r="NY48" s="145"/>
      <c r="NZ48" s="145"/>
      <c r="OA48" s="145"/>
      <c r="OB48" s="145"/>
      <c r="OC48" s="145"/>
      <c r="OD48" s="145"/>
      <c r="OE48" s="145"/>
      <c r="OF48" s="145"/>
      <c r="OG48" s="145"/>
      <c r="OH48" s="145"/>
      <c r="OI48" s="145"/>
      <c r="OJ48" s="145"/>
      <c r="OK48" s="145"/>
      <c r="OL48" s="145"/>
      <c r="OM48" s="145"/>
      <c r="ON48" s="145"/>
      <c r="OO48" s="145"/>
      <c r="OP48" s="145"/>
      <c r="OQ48" s="145"/>
      <c r="OR48" s="145"/>
      <c r="OS48" s="145"/>
      <c r="OT48" s="145"/>
      <c r="OU48" s="145"/>
      <c r="OV48" s="145"/>
      <c r="OW48" s="145"/>
      <c r="OX48" s="145"/>
      <c r="OY48" s="145"/>
      <c r="OZ48" s="145"/>
      <c r="PA48" s="145"/>
      <c r="PB48" s="145"/>
      <c r="PC48" s="145"/>
      <c r="PD48" s="145"/>
      <c r="PE48" s="145"/>
      <c r="PF48" s="145"/>
      <c r="PG48" s="145"/>
      <c r="PH48" s="145"/>
      <c r="PI48" s="145"/>
      <c r="PJ48" s="145"/>
      <c r="PK48" s="145"/>
      <c r="PL48" s="145"/>
      <c r="PM48" s="145"/>
      <c r="PN48" s="145"/>
      <c r="PO48" s="145"/>
      <c r="PP48" s="145"/>
      <c r="PQ48" s="145"/>
      <c r="PR48" s="145"/>
      <c r="PS48" s="145"/>
      <c r="PT48" s="145"/>
      <c r="PU48" s="145"/>
      <c r="PV48" s="145"/>
      <c r="PW48" s="145"/>
      <c r="PX48" s="145"/>
      <c r="PY48" s="145"/>
      <c r="PZ48" s="145"/>
      <c r="QA48" s="145"/>
      <c r="QB48" s="145"/>
      <c r="QC48" s="145"/>
      <c r="QD48" s="145"/>
      <c r="QE48" s="145"/>
      <c r="QF48" s="145"/>
      <c r="QG48" s="145"/>
      <c r="QH48" s="145"/>
      <c r="QI48" s="145"/>
      <c r="QJ48" s="145"/>
      <c r="QK48" s="145"/>
      <c r="QL48" s="145"/>
      <c r="QM48" s="145"/>
      <c r="QN48" s="145"/>
      <c r="QO48" s="145"/>
      <c r="QP48" s="145"/>
      <c r="QQ48" s="145"/>
      <c r="QR48" s="145"/>
      <c r="QS48" s="145"/>
      <c r="QT48" s="145"/>
      <c r="QU48" s="145"/>
      <c r="QV48" s="145"/>
      <c r="QW48" s="145"/>
      <c r="QX48" s="145"/>
      <c r="QY48" s="145"/>
      <c r="QZ48" s="145"/>
      <c r="RA48" s="145"/>
      <c r="RB48" s="145"/>
      <c r="RC48" s="145"/>
      <c r="RD48" s="145"/>
      <c r="RE48" s="145"/>
      <c r="RF48" s="145"/>
      <c r="RG48" s="145"/>
      <c r="RH48" s="145"/>
      <c r="RI48" s="145"/>
      <c r="RJ48" s="145"/>
      <c r="RK48" s="145"/>
      <c r="RL48" s="145"/>
      <c r="RM48" s="145"/>
      <c r="RN48" s="145"/>
      <c r="RO48" s="145"/>
      <c r="RP48" s="145"/>
      <c r="RQ48" s="145"/>
      <c r="RR48" s="145"/>
      <c r="RS48" s="145"/>
      <c r="RT48" s="145"/>
      <c r="RU48" s="145"/>
      <c r="RV48" s="145"/>
      <c r="RW48" s="145"/>
      <c r="RX48" s="145"/>
      <c r="RY48" s="145"/>
      <c r="RZ48" s="145"/>
      <c r="SA48" s="145"/>
      <c r="SB48" s="145"/>
      <c r="SC48" s="145"/>
      <c r="SD48" s="145"/>
      <c r="SE48" s="145"/>
      <c r="SF48" s="145"/>
      <c r="SG48" s="145"/>
      <c r="SH48" s="145"/>
      <c r="SI48" s="145"/>
      <c r="SJ48" s="145"/>
      <c r="SK48" s="145"/>
      <c r="SL48" s="145"/>
      <c r="SM48" s="145"/>
      <c r="SN48" s="145"/>
      <c r="SO48" s="145"/>
      <c r="SP48" s="145"/>
      <c r="SQ48" s="145"/>
      <c r="SR48" s="145"/>
      <c r="SS48" s="145"/>
      <c r="ST48" s="145"/>
      <c r="SU48" s="145"/>
      <c r="SV48" s="145"/>
      <c r="SW48" s="145"/>
      <c r="SX48" s="145"/>
      <c r="SY48" s="145"/>
      <c r="SZ48" s="145"/>
      <c r="TA48" s="145"/>
      <c r="TB48" s="145"/>
      <c r="TC48" s="145"/>
      <c r="TD48" s="145"/>
      <c r="TE48" s="145"/>
      <c r="TF48" s="145"/>
      <c r="TG48" s="145"/>
      <c r="TH48" s="145"/>
      <c r="TI48" s="145"/>
      <c r="TJ48" s="145"/>
      <c r="TK48" s="145"/>
      <c r="TL48" s="145"/>
      <c r="TM48" s="145"/>
      <c r="TN48" s="145"/>
      <c r="TO48" s="145"/>
      <c r="TP48" s="145"/>
      <c r="TQ48" s="145"/>
      <c r="TR48" s="145"/>
      <c r="TS48" s="145"/>
      <c r="TT48" s="145"/>
      <c r="TU48" s="145"/>
      <c r="TV48" s="145"/>
      <c r="TW48" s="145"/>
      <c r="TX48" s="145"/>
      <c r="TY48" s="145"/>
      <c r="TZ48" s="145"/>
      <c r="UA48" s="145"/>
      <c r="UB48" s="145"/>
      <c r="UC48" s="145"/>
      <c r="UD48" s="145"/>
      <c r="UE48" s="145"/>
      <c r="UF48" s="145"/>
      <c r="UG48" s="145"/>
      <c r="UH48" s="145"/>
      <c r="UI48" s="145"/>
      <c r="UJ48" s="145"/>
      <c r="UK48" s="145"/>
      <c r="UL48" s="145"/>
      <c r="UM48" s="145"/>
      <c r="UN48" s="145"/>
      <c r="UO48" s="145"/>
      <c r="UP48" s="145"/>
      <c r="UQ48" s="145"/>
      <c r="UR48" s="145"/>
      <c r="US48" s="145"/>
      <c r="UT48" s="145"/>
      <c r="UU48" s="145"/>
      <c r="UV48" s="145"/>
      <c r="UW48" s="145"/>
      <c r="UX48" s="145"/>
      <c r="UY48" s="145"/>
      <c r="UZ48" s="145"/>
      <c r="VA48" s="145"/>
      <c r="VB48" s="145"/>
      <c r="VC48" s="145"/>
      <c r="VD48" s="145"/>
      <c r="VE48" s="145"/>
      <c r="VF48" s="145"/>
      <c r="VG48" s="145"/>
      <c r="VH48" s="145"/>
      <c r="VI48" s="145"/>
      <c r="VJ48" s="145"/>
      <c r="VK48" s="145"/>
      <c r="VL48" s="145"/>
      <c r="VM48" s="145"/>
      <c r="VN48" s="145"/>
      <c r="VO48" s="145"/>
      <c r="VP48" s="145"/>
      <c r="VQ48" s="145"/>
      <c r="VR48" s="145"/>
      <c r="VS48" s="145"/>
      <c r="VT48" s="145"/>
      <c r="VU48" s="145"/>
      <c r="VV48" s="145"/>
      <c r="VW48" s="145"/>
      <c r="VX48" s="145"/>
      <c r="VY48" s="145"/>
      <c r="VZ48" s="145"/>
      <c r="WA48" s="145"/>
      <c r="WB48" s="145"/>
      <c r="WC48" s="145"/>
      <c r="WD48" s="145"/>
      <c r="WE48" s="145"/>
      <c r="WF48" s="145"/>
      <c r="WG48" s="145"/>
      <c r="WH48" s="145"/>
      <c r="WI48" s="145"/>
      <c r="WJ48" s="145"/>
      <c r="WK48" s="145"/>
      <c r="WL48" s="145"/>
      <c r="WM48" s="145"/>
      <c r="WN48" s="145"/>
      <c r="WO48" s="145"/>
      <c r="WP48" s="145"/>
      <c r="WQ48" s="145"/>
      <c r="WR48" s="145"/>
      <c r="WS48" s="145"/>
      <c r="WT48" s="145"/>
      <c r="WU48" s="145"/>
      <c r="WV48" s="145"/>
      <c r="WW48" s="145"/>
      <c r="WX48" s="145"/>
      <c r="WY48" s="145"/>
      <c r="WZ48" s="145"/>
      <c r="XA48" s="145"/>
      <c r="XB48" s="145"/>
      <c r="XC48" s="145"/>
      <c r="XD48" s="145"/>
      <c r="XE48" s="145"/>
      <c r="XF48" s="145"/>
      <c r="XG48" s="145"/>
      <c r="XH48" s="145"/>
      <c r="XI48" s="145"/>
      <c r="XJ48" s="145"/>
      <c r="XK48" s="145"/>
      <c r="XL48" s="145"/>
      <c r="XM48" s="145"/>
      <c r="XN48" s="145"/>
      <c r="XO48" s="145"/>
      <c r="XP48" s="145"/>
      <c r="XQ48" s="145"/>
      <c r="XR48" s="145"/>
      <c r="XS48" s="145"/>
      <c r="XT48" s="145"/>
      <c r="XU48" s="145"/>
      <c r="XV48" s="145"/>
      <c r="XW48" s="145"/>
      <c r="XX48" s="145"/>
      <c r="XY48" s="145"/>
      <c r="XZ48" s="145"/>
      <c r="YA48" s="145"/>
      <c r="YB48" s="145"/>
      <c r="YC48" s="145"/>
      <c r="YD48" s="145"/>
      <c r="YE48" s="145"/>
      <c r="YF48" s="145"/>
      <c r="YG48" s="145"/>
      <c r="YH48" s="145"/>
      <c r="YI48" s="145"/>
      <c r="YJ48" s="145"/>
      <c r="YK48" s="145"/>
      <c r="YL48" s="145"/>
      <c r="YM48" s="145"/>
      <c r="YN48" s="145"/>
      <c r="YO48" s="145"/>
      <c r="YP48" s="145"/>
      <c r="YQ48" s="145"/>
      <c r="YR48" s="145"/>
      <c r="YS48" s="145"/>
      <c r="YT48" s="145"/>
      <c r="YU48" s="145"/>
      <c r="YV48" s="145"/>
      <c r="YW48" s="145"/>
      <c r="YX48" s="145"/>
      <c r="YY48" s="145"/>
      <c r="YZ48" s="145"/>
      <c r="ZA48" s="145"/>
      <c r="ZB48" s="145"/>
      <c r="ZC48" s="145"/>
      <c r="ZD48" s="145"/>
      <c r="ZE48" s="145"/>
      <c r="ZF48" s="145"/>
      <c r="ZG48" s="145"/>
      <c r="ZH48" s="145"/>
      <c r="ZI48" s="145"/>
      <c r="ZJ48" s="145"/>
      <c r="ZK48" s="145"/>
      <c r="ZL48" s="145"/>
      <c r="ZM48" s="145"/>
      <c r="ZN48" s="145"/>
      <c r="ZO48" s="145"/>
      <c r="ZP48" s="145"/>
      <c r="ZQ48" s="145"/>
      <c r="ZR48" s="145"/>
      <c r="ZS48" s="145"/>
      <c r="ZT48" s="145"/>
      <c r="ZU48" s="145"/>
      <c r="ZV48" s="145"/>
      <c r="ZW48" s="145"/>
      <c r="ZX48" s="145"/>
      <c r="ZY48" s="145"/>
      <c r="ZZ48" s="145"/>
      <c r="AAA48" s="145"/>
      <c r="AAB48" s="145"/>
      <c r="AAC48" s="145"/>
      <c r="AAD48" s="145"/>
      <c r="AAE48" s="145"/>
      <c r="AAF48" s="145"/>
      <c r="AAG48" s="145"/>
      <c r="AAH48" s="145"/>
      <c r="AAI48" s="145"/>
      <c r="AAJ48" s="145"/>
      <c r="AAK48" s="145"/>
      <c r="AAL48" s="145"/>
      <c r="AAM48" s="145"/>
      <c r="AAN48" s="145"/>
      <c r="AAO48" s="145"/>
      <c r="AAP48" s="145"/>
      <c r="AAQ48" s="145"/>
      <c r="AAR48" s="145"/>
      <c r="AAS48" s="145"/>
      <c r="AAT48" s="145"/>
      <c r="AAU48" s="145"/>
      <c r="AAV48" s="145"/>
      <c r="AAW48" s="145"/>
      <c r="AAX48" s="145"/>
      <c r="AAY48" s="145"/>
      <c r="AAZ48" s="145"/>
      <c r="ABA48" s="145"/>
      <c r="ABB48" s="145"/>
      <c r="ABC48" s="145"/>
      <c r="ABD48" s="145"/>
      <c r="ABE48" s="145"/>
      <c r="ABF48" s="145"/>
      <c r="ABG48" s="145"/>
      <c r="ABH48" s="145"/>
      <c r="ABI48" s="145"/>
      <c r="ABJ48" s="145"/>
      <c r="ABK48" s="145"/>
      <c r="ABL48" s="145"/>
      <c r="ABM48" s="145"/>
      <c r="ABN48" s="145"/>
      <c r="ABO48" s="145"/>
      <c r="ABP48" s="145"/>
      <c r="ABQ48" s="145"/>
      <c r="ABR48" s="145"/>
      <c r="ABS48" s="145"/>
      <c r="ABT48" s="145"/>
      <c r="ABU48" s="145"/>
      <c r="ABV48" s="145"/>
      <c r="ABW48" s="145"/>
      <c r="ABX48" s="145"/>
      <c r="ABY48" s="145"/>
      <c r="ABZ48" s="145"/>
      <c r="ACA48" s="145"/>
      <c r="ACB48" s="145"/>
      <c r="ACC48" s="145"/>
      <c r="ACD48" s="145"/>
      <c r="ACE48" s="145"/>
      <c r="ACF48" s="145"/>
      <c r="ACG48" s="145"/>
      <c r="ACH48" s="145"/>
      <c r="ACI48" s="145"/>
      <c r="ACJ48" s="145"/>
      <c r="ACK48" s="145"/>
      <c r="ACL48" s="145"/>
      <c r="ACM48" s="145"/>
      <c r="ACN48" s="145"/>
      <c r="ACO48" s="145"/>
      <c r="ACP48" s="145"/>
      <c r="ACQ48" s="145"/>
      <c r="ACR48" s="145"/>
      <c r="ACS48" s="145"/>
      <c r="ACT48" s="145"/>
      <c r="ACU48" s="145"/>
      <c r="ACV48" s="145"/>
      <c r="ACW48" s="145"/>
      <c r="ACX48" s="145"/>
      <c r="ACY48" s="145"/>
      <c r="ACZ48" s="145"/>
      <c r="ADA48" s="145"/>
      <c r="ADB48" s="145"/>
      <c r="ADC48" s="145"/>
      <c r="ADD48" s="145"/>
      <c r="ADE48" s="145"/>
      <c r="ADF48" s="145"/>
      <c r="ADG48" s="145"/>
      <c r="ADH48" s="145"/>
      <c r="ADI48" s="145"/>
      <c r="ADJ48" s="145"/>
      <c r="ADK48" s="145"/>
      <c r="ADL48" s="145"/>
      <c r="ADM48" s="145"/>
      <c r="ADN48" s="145"/>
      <c r="ADO48" s="145"/>
      <c r="ADP48" s="145"/>
      <c r="ADQ48" s="145"/>
      <c r="ADR48" s="145"/>
      <c r="ADS48" s="145"/>
      <c r="ADT48" s="145"/>
      <c r="ADU48" s="145"/>
      <c r="ADV48" s="145"/>
      <c r="ADW48" s="145"/>
      <c r="ADX48" s="145"/>
      <c r="ADY48" s="145"/>
      <c r="ADZ48" s="145"/>
      <c r="AEA48" s="145"/>
      <c r="AEB48" s="145"/>
      <c r="AEC48" s="145"/>
      <c r="AED48" s="145"/>
      <c r="AEE48" s="145"/>
      <c r="AEF48" s="145"/>
      <c r="AEG48" s="145"/>
      <c r="AEH48" s="145"/>
      <c r="AEI48" s="145"/>
      <c r="AEJ48" s="145"/>
      <c r="AEK48" s="145"/>
      <c r="AEL48" s="145"/>
      <c r="AEM48" s="145"/>
      <c r="AEN48" s="145"/>
      <c r="AEO48" s="145"/>
      <c r="AEP48" s="145"/>
      <c r="AEQ48" s="145"/>
      <c r="AER48" s="145"/>
      <c r="AES48" s="145"/>
      <c r="AET48" s="145"/>
      <c r="AEU48" s="145"/>
      <c r="AEV48" s="145"/>
      <c r="AEW48" s="145"/>
      <c r="AEX48" s="145"/>
      <c r="AEY48" s="145"/>
      <c r="AEZ48" s="145"/>
      <c r="AFA48" s="145"/>
      <c r="AFB48" s="145"/>
      <c r="AFC48" s="145"/>
      <c r="AFD48" s="145"/>
      <c r="AFE48" s="145"/>
      <c r="AFF48" s="145"/>
      <c r="AFG48" s="145"/>
      <c r="AFH48" s="145"/>
      <c r="AFI48" s="145"/>
      <c r="AFJ48" s="145"/>
      <c r="AFK48" s="145"/>
      <c r="AFL48" s="145"/>
      <c r="AFM48" s="145"/>
      <c r="AFN48" s="145"/>
      <c r="AFO48" s="145"/>
      <c r="AFP48" s="145"/>
      <c r="AFQ48" s="145"/>
      <c r="AFR48" s="145"/>
      <c r="AFS48" s="145"/>
      <c r="AFT48" s="145"/>
      <c r="AFU48" s="145"/>
      <c r="AFV48" s="145"/>
      <c r="AFW48" s="145"/>
      <c r="AFX48" s="145"/>
      <c r="AFY48" s="145"/>
      <c r="AFZ48" s="145"/>
      <c r="AGA48" s="145"/>
      <c r="AGB48" s="145"/>
      <c r="AGC48" s="145"/>
      <c r="AGD48" s="145"/>
      <c r="AGE48" s="145"/>
      <c r="AGF48" s="145"/>
      <c r="AGG48" s="145"/>
      <c r="AGH48" s="145"/>
      <c r="AGI48" s="145"/>
      <c r="AGJ48" s="145"/>
      <c r="AGK48" s="145"/>
      <c r="AGL48" s="145"/>
      <c r="AGM48" s="145"/>
      <c r="AGN48" s="145"/>
      <c r="AGO48" s="145"/>
      <c r="AGP48" s="145"/>
      <c r="AGQ48" s="145"/>
      <c r="AGR48" s="145"/>
      <c r="AGS48" s="145"/>
      <c r="AGT48" s="145"/>
      <c r="AGU48" s="145"/>
      <c r="AGV48" s="145"/>
      <c r="AGW48" s="145"/>
      <c r="AGX48" s="145"/>
      <c r="AGY48" s="145"/>
      <c r="AGZ48" s="145"/>
      <c r="AHA48" s="145"/>
      <c r="AHB48" s="145"/>
      <c r="AHC48" s="145"/>
      <c r="AHD48" s="145"/>
      <c r="AHE48" s="145"/>
      <c r="AHF48" s="145"/>
      <c r="AHG48" s="145"/>
      <c r="AHH48" s="145"/>
      <c r="AHI48" s="145"/>
      <c r="AHJ48" s="145"/>
      <c r="AHK48" s="145"/>
      <c r="AHL48" s="145"/>
      <c r="AHM48" s="145"/>
      <c r="AHN48" s="145"/>
      <c r="AHO48" s="145"/>
      <c r="AHP48" s="145"/>
      <c r="AHQ48" s="145"/>
      <c r="AHR48" s="145"/>
      <c r="AHS48" s="145"/>
      <c r="AHT48" s="145"/>
      <c r="AHU48" s="145"/>
      <c r="AHV48" s="145"/>
      <c r="AHW48" s="145"/>
      <c r="AHX48" s="145"/>
      <c r="AHY48" s="145"/>
      <c r="AHZ48" s="145"/>
      <c r="AIA48" s="145"/>
      <c r="AIB48" s="145"/>
      <c r="AIC48" s="145"/>
      <c r="AID48" s="145"/>
      <c r="AIE48" s="145"/>
      <c r="AIF48" s="145"/>
      <c r="AIG48" s="145"/>
      <c r="AIH48" s="145"/>
      <c r="AII48" s="145"/>
      <c r="AIJ48" s="145"/>
      <c r="AIK48" s="145"/>
      <c r="AIL48" s="145"/>
      <c r="AIM48" s="145"/>
      <c r="AIN48" s="145"/>
      <c r="AIO48" s="145"/>
      <c r="AIP48" s="145"/>
      <c r="AIQ48" s="145"/>
      <c r="AIR48" s="145"/>
      <c r="AIS48" s="145"/>
      <c r="AIT48" s="145"/>
      <c r="AIU48" s="145"/>
      <c r="AIV48" s="145"/>
      <c r="AIW48" s="145"/>
      <c r="AIX48" s="145"/>
      <c r="AIY48" s="145"/>
      <c r="AIZ48" s="145"/>
      <c r="AJA48" s="145"/>
      <c r="AJB48" s="145"/>
      <c r="AJC48" s="145"/>
      <c r="AJD48" s="145"/>
      <c r="AJE48" s="145"/>
      <c r="AJF48" s="145"/>
      <c r="AJG48" s="145"/>
      <c r="AJH48" s="145"/>
      <c r="AJI48" s="145"/>
      <c r="AJJ48" s="145"/>
      <c r="AJK48" s="145"/>
      <c r="AJL48" s="145"/>
      <c r="AJM48" s="145"/>
      <c r="AJN48" s="145"/>
      <c r="AJO48" s="145"/>
      <c r="AJP48" s="145"/>
      <c r="AJQ48" s="145"/>
      <c r="AJR48" s="145"/>
      <c r="AJS48" s="145"/>
      <c r="AJT48" s="145"/>
      <c r="AJU48" s="145"/>
      <c r="AJV48" s="145"/>
      <c r="AJW48" s="145"/>
      <c r="AJX48" s="145"/>
      <c r="AJY48" s="145"/>
      <c r="AJZ48" s="145"/>
      <c r="AKA48" s="145"/>
      <c r="AKB48" s="145"/>
      <c r="AKC48" s="145"/>
      <c r="AKD48" s="145"/>
      <c r="AKE48" s="145"/>
      <c r="AKF48" s="145"/>
      <c r="AKG48" s="145"/>
      <c r="AKH48" s="145"/>
      <c r="AKI48" s="145"/>
      <c r="AKJ48" s="145"/>
      <c r="AKK48" s="145"/>
      <c r="AKL48" s="145"/>
      <c r="AKM48" s="145"/>
      <c r="AKN48" s="145"/>
      <c r="AKO48" s="145"/>
      <c r="AKP48" s="145"/>
      <c r="AKQ48" s="145"/>
      <c r="AKR48" s="145"/>
      <c r="AKS48" s="145"/>
      <c r="AKT48" s="145"/>
      <c r="AKU48" s="145"/>
      <c r="AKV48" s="145"/>
      <c r="AKW48" s="145"/>
      <c r="AKX48" s="145"/>
      <c r="AKY48" s="145"/>
      <c r="AKZ48" s="145"/>
      <c r="ALA48" s="145"/>
      <c r="ALB48" s="145"/>
      <c r="ALC48" s="145"/>
      <c r="ALD48" s="145"/>
      <c r="ALE48" s="145"/>
      <c r="ALF48" s="145"/>
      <c r="ALG48" s="145"/>
      <c r="ALH48" s="145"/>
      <c r="ALI48" s="145"/>
      <c r="ALJ48" s="145"/>
      <c r="ALK48" s="145"/>
      <c r="ALL48" s="145"/>
      <c r="ALM48" s="145"/>
      <c r="ALN48" s="145"/>
      <c r="ALO48" s="145"/>
      <c r="ALP48" s="145"/>
      <c r="ALQ48" s="145"/>
      <c r="ALR48" s="145"/>
      <c r="ALS48" s="145"/>
      <c r="ALT48" s="145"/>
      <c r="ALU48" s="145"/>
      <c r="ALV48" s="145"/>
      <c r="ALW48" s="145"/>
      <c r="ALX48" s="145"/>
      <c r="ALY48" s="145"/>
      <c r="ALZ48" s="145"/>
      <c r="AMA48" s="145"/>
      <c r="AMB48" s="145"/>
      <c r="AMC48" s="145"/>
      <c r="AMD48" s="145"/>
      <c r="AME48" s="145"/>
      <c r="AMF48" s="145"/>
      <c r="AMG48" s="145"/>
      <c r="AMH48" s="145"/>
      <c r="AMI48" s="145"/>
      <c r="AMJ48" s="145"/>
      <c r="AMK48" s="145"/>
    </row>
    <row r="49" spans="1:1025" s="165" customFormat="1">
      <c r="A49" s="161" t="str">
        <f t="shared" si="0"/>
        <v>LOAN.CEO_APPROVE</v>
      </c>
      <c r="B49" s="154">
        <f t="shared" si="3"/>
        <v>110045</v>
      </c>
      <c r="C49" s="162">
        <v>0</v>
      </c>
      <c r="D49" s="162">
        <v>1</v>
      </c>
      <c r="E49" s="163">
        <f t="shared" si="4"/>
        <v>100000</v>
      </c>
      <c r="F49" s="163">
        <v>10000</v>
      </c>
      <c r="G49" s="163" t="s">
        <v>34</v>
      </c>
      <c r="H49" s="163">
        <v>100000</v>
      </c>
      <c r="I49" s="164" t="s">
        <v>505</v>
      </c>
      <c r="J49" s="163">
        <f>VLOOKUP(I49,T_FSM_TYPE!$A:$B,2,0)</f>
        <v>110000</v>
      </c>
      <c r="K49" s="165" t="s">
        <v>516</v>
      </c>
      <c r="L49" s="166"/>
      <c r="M49" s="133" t="str">
        <f t="shared" si="2"/>
        <v>INSERT INTO T_FSM_ACTION VALUES(110045, 0, 1, 100000, 10000, GETDATE(), 100000, 110000, 'CEO_APPROVE', '' )</v>
      </c>
      <c r="N49" s="161"/>
      <c r="O49" s="161"/>
      <c r="P49" s="161"/>
      <c r="Q49" s="161"/>
      <c r="R49" s="161"/>
      <c r="S49" s="161"/>
      <c r="T49" s="161"/>
      <c r="U49" s="161"/>
      <c r="V49" s="161"/>
      <c r="W49" s="161"/>
      <c r="X49" s="161"/>
      <c r="Y49" s="161"/>
      <c r="Z49" s="161"/>
      <c r="AA49" s="161"/>
      <c r="AB49" s="161"/>
      <c r="AC49" s="161"/>
      <c r="AD49" s="161"/>
      <c r="AE49" s="161"/>
      <c r="AF49" s="161"/>
      <c r="AG49" s="161"/>
      <c r="AH49" s="161"/>
      <c r="AI49" s="161"/>
      <c r="AJ49" s="161"/>
      <c r="AK49" s="161"/>
      <c r="AL49" s="161"/>
      <c r="AM49" s="161"/>
      <c r="AN49" s="161"/>
      <c r="AO49" s="161"/>
      <c r="AP49" s="161"/>
      <c r="AQ49" s="161"/>
      <c r="AR49" s="161"/>
      <c r="AS49" s="161"/>
      <c r="AT49" s="161"/>
      <c r="AU49" s="161"/>
      <c r="AV49" s="161"/>
      <c r="AW49" s="161"/>
      <c r="AX49" s="161"/>
      <c r="AY49" s="161"/>
      <c r="AZ49" s="161"/>
      <c r="BA49" s="161"/>
      <c r="BB49" s="161"/>
      <c r="BC49" s="161"/>
      <c r="BD49" s="161"/>
      <c r="BE49" s="161"/>
      <c r="BF49" s="161"/>
      <c r="BG49" s="161"/>
      <c r="BH49" s="161"/>
      <c r="BI49" s="161"/>
      <c r="BJ49" s="161"/>
      <c r="BK49" s="161"/>
      <c r="BL49" s="161"/>
      <c r="BM49" s="161"/>
      <c r="BN49" s="161"/>
      <c r="BO49" s="161"/>
      <c r="BP49" s="161"/>
      <c r="BQ49" s="161"/>
      <c r="BR49" s="161"/>
      <c r="BS49" s="161"/>
      <c r="BT49" s="161"/>
      <c r="BU49" s="161"/>
      <c r="BV49" s="161"/>
      <c r="BW49" s="161"/>
      <c r="BX49" s="161"/>
      <c r="BY49" s="161"/>
      <c r="BZ49" s="161"/>
      <c r="CA49" s="161"/>
      <c r="CB49" s="161"/>
      <c r="CC49" s="161"/>
      <c r="CD49" s="161"/>
      <c r="CE49" s="161"/>
      <c r="CF49" s="161"/>
      <c r="CG49" s="161"/>
      <c r="CH49" s="161"/>
      <c r="CI49" s="161"/>
      <c r="CJ49" s="161"/>
      <c r="CK49" s="161"/>
      <c r="CL49" s="161"/>
      <c r="CM49" s="161"/>
      <c r="CN49" s="161"/>
      <c r="CO49" s="161"/>
      <c r="CP49" s="161"/>
      <c r="CQ49" s="161"/>
      <c r="CR49" s="161"/>
      <c r="CS49" s="161"/>
      <c r="CT49" s="161"/>
      <c r="CU49" s="161"/>
      <c r="CV49" s="161"/>
      <c r="CW49" s="161"/>
      <c r="CX49" s="161"/>
      <c r="CY49" s="161"/>
      <c r="CZ49" s="161"/>
      <c r="DA49" s="161"/>
      <c r="DB49" s="161"/>
      <c r="DC49" s="161"/>
      <c r="DD49" s="161"/>
      <c r="DE49" s="161"/>
      <c r="DF49" s="161"/>
      <c r="DG49" s="161"/>
      <c r="DH49" s="161"/>
      <c r="DI49" s="161"/>
      <c r="DJ49" s="161"/>
      <c r="DK49" s="161"/>
      <c r="DL49" s="161"/>
      <c r="DM49" s="161"/>
      <c r="DN49" s="161"/>
      <c r="DO49" s="161"/>
      <c r="DP49" s="161"/>
      <c r="DQ49" s="161"/>
      <c r="DR49" s="161"/>
      <c r="DS49" s="161"/>
      <c r="DT49" s="161"/>
      <c r="DU49" s="161"/>
      <c r="DV49" s="161"/>
      <c r="DW49" s="161"/>
      <c r="DX49" s="161"/>
      <c r="DY49" s="161"/>
      <c r="DZ49" s="161"/>
      <c r="EA49" s="161"/>
      <c r="EB49" s="161"/>
      <c r="EC49" s="161"/>
      <c r="ED49" s="161"/>
      <c r="EE49" s="161"/>
      <c r="EF49" s="161"/>
      <c r="EG49" s="161"/>
      <c r="EH49" s="161"/>
      <c r="EI49" s="161"/>
      <c r="EJ49" s="161"/>
      <c r="EK49" s="161"/>
      <c r="EL49" s="161"/>
      <c r="EM49" s="161"/>
      <c r="EN49" s="161"/>
      <c r="EO49" s="161"/>
      <c r="EP49" s="161"/>
      <c r="EQ49" s="161"/>
      <c r="ER49" s="161"/>
      <c r="ES49" s="161"/>
      <c r="ET49" s="161"/>
      <c r="EU49" s="161"/>
      <c r="EV49" s="161"/>
      <c r="EW49" s="161"/>
      <c r="EX49" s="161"/>
      <c r="EY49" s="161"/>
      <c r="EZ49" s="161"/>
      <c r="FA49" s="161"/>
      <c r="FB49" s="161"/>
      <c r="FC49" s="161"/>
      <c r="FD49" s="161"/>
      <c r="FE49" s="161"/>
      <c r="FF49" s="161"/>
      <c r="FG49" s="161"/>
      <c r="FH49" s="161"/>
      <c r="FI49" s="161"/>
      <c r="FJ49" s="161"/>
      <c r="FK49" s="161"/>
      <c r="FL49" s="161"/>
      <c r="FM49" s="161"/>
      <c r="FN49" s="161"/>
      <c r="FO49" s="161"/>
      <c r="FP49" s="161"/>
      <c r="FQ49" s="161"/>
      <c r="FR49" s="161"/>
      <c r="FS49" s="161"/>
      <c r="FT49" s="161"/>
      <c r="FU49" s="161"/>
      <c r="FV49" s="161"/>
      <c r="FW49" s="161"/>
      <c r="FX49" s="161"/>
      <c r="FY49" s="161"/>
      <c r="FZ49" s="161"/>
      <c r="GA49" s="161"/>
      <c r="GB49" s="161"/>
      <c r="GC49" s="161"/>
      <c r="GD49" s="161"/>
      <c r="GE49" s="161"/>
      <c r="GF49" s="161"/>
      <c r="GG49" s="161"/>
      <c r="GH49" s="161"/>
      <c r="GI49" s="161"/>
      <c r="GJ49" s="161"/>
      <c r="GK49" s="161"/>
      <c r="GL49" s="161"/>
      <c r="GM49" s="161"/>
      <c r="GN49" s="161"/>
      <c r="GO49" s="161"/>
      <c r="GP49" s="161"/>
      <c r="GQ49" s="161"/>
      <c r="GR49" s="161"/>
      <c r="GS49" s="161"/>
      <c r="GT49" s="161"/>
      <c r="GU49" s="161"/>
      <c r="GV49" s="161"/>
      <c r="GW49" s="161"/>
      <c r="GX49" s="161"/>
      <c r="GY49" s="161"/>
      <c r="GZ49" s="161"/>
      <c r="HA49" s="161"/>
      <c r="HB49" s="161"/>
      <c r="HC49" s="161"/>
      <c r="HD49" s="161"/>
      <c r="HE49" s="161"/>
      <c r="HF49" s="161"/>
      <c r="HG49" s="161"/>
      <c r="HH49" s="161"/>
      <c r="HI49" s="161"/>
      <c r="HJ49" s="161"/>
      <c r="HK49" s="161"/>
      <c r="HL49" s="161"/>
      <c r="HM49" s="161"/>
      <c r="HN49" s="161"/>
      <c r="HO49" s="161"/>
      <c r="HP49" s="161"/>
      <c r="HQ49" s="161"/>
      <c r="HR49" s="161"/>
      <c r="HS49" s="161"/>
      <c r="HT49" s="161"/>
      <c r="HU49" s="161"/>
      <c r="HV49" s="161"/>
      <c r="HW49" s="161"/>
      <c r="HX49" s="161"/>
      <c r="HY49" s="161"/>
      <c r="HZ49" s="161"/>
      <c r="IA49" s="161"/>
      <c r="IB49" s="161"/>
      <c r="IC49" s="161"/>
      <c r="ID49" s="161"/>
      <c r="IE49" s="161"/>
      <c r="IF49" s="161"/>
      <c r="IG49" s="161"/>
      <c r="IH49" s="161"/>
      <c r="II49" s="161"/>
      <c r="IJ49" s="161"/>
      <c r="IK49" s="161"/>
      <c r="IL49" s="161"/>
      <c r="IM49" s="161"/>
      <c r="IN49" s="161"/>
      <c r="IO49" s="161"/>
      <c r="IP49" s="161"/>
      <c r="IQ49" s="161"/>
      <c r="IR49" s="161"/>
      <c r="IS49" s="161"/>
      <c r="IT49" s="161"/>
      <c r="IU49" s="161"/>
      <c r="IV49" s="161"/>
      <c r="IW49" s="161"/>
      <c r="IX49" s="161"/>
      <c r="IY49" s="161"/>
      <c r="IZ49" s="161"/>
      <c r="JA49" s="161"/>
      <c r="JB49" s="161"/>
      <c r="JC49" s="161"/>
      <c r="JD49" s="161"/>
      <c r="JE49" s="161"/>
      <c r="JF49" s="161"/>
      <c r="JG49" s="161"/>
      <c r="JH49" s="161"/>
      <c r="JI49" s="161"/>
      <c r="JJ49" s="161"/>
      <c r="JK49" s="161"/>
      <c r="JL49" s="161"/>
      <c r="JM49" s="161"/>
      <c r="JN49" s="161"/>
      <c r="JO49" s="161"/>
      <c r="JP49" s="161"/>
      <c r="JQ49" s="161"/>
      <c r="JR49" s="161"/>
      <c r="JS49" s="161"/>
      <c r="JT49" s="161"/>
      <c r="JU49" s="161"/>
      <c r="JV49" s="161"/>
      <c r="JW49" s="161"/>
      <c r="JX49" s="161"/>
      <c r="JY49" s="161"/>
      <c r="JZ49" s="161"/>
      <c r="KA49" s="161"/>
      <c r="KB49" s="161"/>
      <c r="KC49" s="161"/>
      <c r="KD49" s="161"/>
      <c r="KE49" s="161"/>
      <c r="KF49" s="161"/>
      <c r="KG49" s="161"/>
      <c r="KH49" s="161"/>
      <c r="KI49" s="161"/>
      <c r="KJ49" s="161"/>
      <c r="KK49" s="161"/>
      <c r="KL49" s="161"/>
      <c r="KM49" s="161"/>
      <c r="KN49" s="161"/>
      <c r="KO49" s="161"/>
      <c r="KP49" s="161"/>
      <c r="KQ49" s="161"/>
      <c r="KR49" s="161"/>
      <c r="KS49" s="161"/>
      <c r="KT49" s="161"/>
      <c r="KU49" s="161"/>
      <c r="KV49" s="161"/>
      <c r="KW49" s="161"/>
      <c r="KX49" s="161"/>
      <c r="KY49" s="161"/>
      <c r="KZ49" s="161"/>
      <c r="LA49" s="161"/>
      <c r="LB49" s="161"/>
      <c r="LC49" s="161"/>
      <c r="LD49" s="161"/>
      <c r="LE49" s="161"/>
      <c r="LF49" s="161"/>
      <c r="LG49" s="161"/>
      <c r="LH49" s="161"/>
      <c r="LI49" s="161"/>
      <c r="LJ49" s="161"/>
      <c r="LK49" s="161"/>
      <c r="LL49" s="161"/>
      <c r="LM49" s="161"/>
      <c r="LN49" s="161"/>
      <c r="LO49" s="161"/>
      <c r="LP49" s="161"/>
      <c r="LQ49" s="161"/>
      <c r="LR49" s="161"/>
      <c r="LS49" s="161"/>
      <c r="LT49" s="161"/>
      <c r="LU49" s="161"/>
      <c r="LV49" s="161"/>
      <c r="LW49" s="161"/>
      <c r="LX49" s="161"/>
      <c r="LY49" s="161"/>
      <c r="LZ49" s="161"/>
      <c r="MA49" s="161"/>
      <c r="MB49" s="161"/>
      <c r="MC49" s="161"/>
      <c r="MD49" s="161"/>
      <c r="ME49" s="161"/>
      <c r="MF49" s="161"/>
      <c r="MG49" s="161"/>
      <c r="MH49" s="161"/>
      <c r="MI49" s="161"/>
      <c r="MJ49" s="161"/>
      <c r="MK49" s="161"/>
      <c r="ML49" s="161"/>
      <c r="MM49" s="161"/>
      <c r="MN49" s="161"/>
      <c r="MO49" s="161"/>
      <c r="MP49" s="161"/>
      <c r="MQ49" s="161"/>
      <c r="MR49" s="161"/>
      <c r="MS49" s="161"/>
      <c r="MT49" s="161"/>
      <c r="MU49" s="161"/>
      <c r="MV49" s="161"/>
      <c r="MW49" s="161"/>
      <c r="MX49" s="161"/>
      <c r="MY49" s="161"/>
      <c r="MZ49" s="161"/>
      <c r="NA49" s="161"/>
      <c r="NB49" s="161"/>
      <c r="NC49" s="161"/>
      <c r="ND49" s="161"/>
      <c r="NE49" s="161"/>
      <c r="NF49" s="161"/>
      <c r="NG49" s="161"/>
      <c r="NH49" s="161"/>
      <c r="NI49" s="161"/>
      <c r="NJ49" s="161"/>
      <c r="NK49" s="161"/>
      <c r="NL49" s="161"/>
      <c r="NM49" s="161"/>
      <c r="NN49" s="161"/>
      <c r="NO49" s="161"/>
      <c r="NP49" s="161"/>
      <c r="NQ49" s="161"/>
      <c r="NR49" s="161"/>
      <c r="NS49" s="161"/>
      <c r="NT49" s="161"/>
      <c r="NU49" s="161"/>
      <c r="NV49" s="161"/>
      <c r="NW49" s="161"/>
      <c r="NX49" s="161"/>
      <c r="NY49" s="161"/>
      <c r="NZ49" s="161"/>
      <c r="OA49" s="161"/>
      <c r="OB49" s="161"/>
      <c r="OC49" s="161"/>
      <c r="OD49" s="161"/>
      <c r="OE49" s="161"/>
      <c r="OF49" s="161"/>
      <c r="OG49" s="161"/>
      <c r="OH49" s="161"/>
      <c r="OI49" s="161"/>
      <c r="OJ49" s="161"/>
      <c r="OK49" s="161"/>
      <c r="OL49" s="161"/>
      <c r="OM49" s="161"/>
      <c r="ON49" s="161"/>
      <c r="OO49" s="161"/>
      <c r="OP49" s="161"/>
      <c r="OQ49" s="161"/>
      <c r="OR49" s="161"/>
      <c r="OS49" s="161"/>
      <c r="OT49" s="161"/>
      <c r="OU49" s="161"/>
      <c r="OV49" s="161"/>
      <c r="OW49" s="161"/>
      <c r="OX49" s="161"/>
      <c r="OY49" s="161"/>
      <c r="OZ49" s="161"/>
      <c r="PA49" s="161"/>
      <c r="PB49" s="161"/>
      <c r="PC49" s="161"/>
      <c r="PD49" s="161"/>
      <c r="PE49" s="161"/>
      <c r="PF49" s="161"/>
      <c r="PG49" s="161"/>
      <c r="PH49" s="161"/>
      <c r="PI49" s="161"/>
      <c r="PJ49" s="161"/>
      <c r="PK49" s="161"/>
      <c r="PL49" s="161"/>
      <c r="PM49" s="161"/>
      <c r="PN49" s="161"/>
      <c r="PO49" s="161"/>
      <c r="PP49" s="161"/>
      <c r="PQ49" s="161"/>
      <c r="PR49" s="161"/>
      <c r="PS49" s="161"/>
      <c r="PT49" s="161"/>
      <c r="PU49" s="161"/>
      <c r="PV49" s="161"/>
      <c r="PW49" s="161"/>
      <c r="PX49" s="161"/>
      <c r="PY49" s="161"/>
      <c r="PZ49" s="161"/>
      <c r="QA49" s="161"/>
      <c r="QB49" s="161"/>
      <c r="QC49" s="161"/>
      <c r="QD49" s="161"/>
      <c r="QE49" s="161"/>
      <c r="QF49" s="161"/>
      <c r="QG49" s="161"/>
      <c r="QH49" s="161"/>
      <c r="QI49" s="161"/>
      <c r="QJ49" s="161"/>
      <c r="QK49" s="161"/>
      <c r="QL49" s="161"/>
      <c r="QM49" s="161"/>
      <c r="QN49" s="161"/>
      <c r="QO49" s="161"/>
      <c r="QP49" s="161"/>
      <c r="QQ49" s="161"/>
      <c r="QR49" s="161"/>
      <c r="QS49" s="161"/>
      <c r="QT49" s="161"/>
      <c r="QU49" s="161"/>
      <c r="QV49" s="161"/>
      <c r="QW49" s="161"/>
      <c r="QX49" s="161"/>
      <c r="QY49" s="161"/>
      <c r="QZ49" s="161"/>
      <c r="RA49" s="161"/>
      <c r="RB49" s="161"/>
      <c r="RC49" s="161"/>
      <c r="RD49" s="161"/>
      <c r="RE49" s="161"/>
      <c r="RF49" s="161"/>
      <c r="RG49" s="161"/>
      <c r="RH49" s="161"/>
      <c r="RI49" s="161"/>
      <c r="RJ49" s="161"/>
      <c r="RK49" s="161"/>
      <c r="RL49" s="161"/>
      <c r="RM49" s="161"/>
      <c r="RN49" s="161"/>
      <c r="RO49" s="161"/>
      <c r="RP49" s="161"/>
      <c r="RQ49" s="161"/>
      <c r="RR49" s="161"/>
      <c r="RS49" s="161"/>
      <c r="RT49" s="161"/>
      <c r="RU49" s="161"/>
      <c r="RV49" s="161"/>
      <c r="RW49" s="161"/>
      <c r="RX49" s="161"/>
      <c r="RY49" s="161"/>
      <c r="RZ49" s="161"/>
      <c r="SA49" s="161"/>
      <c r="SB49" s="161"/>
      <c r="SC49" s="161"/>
      <c r="SD49" s="161"/>
      <c r="SE49" s="161"/>
      <c r="SF49" s="161"/>
      <c r="SG49" s="161"/>
      <c r="SH49" s="161"/>
      <c r="SI49" s="161"/>
      <c r="SJ49" s="161"/>
      <c r="SK49" s="161"/>
      <c r="SL49" s="161"/>
      <c r="SM49" s="161"/>
      <c r="SN49" s="161"/>
      <c r="SO49" s="161"/>
      <c r="SP49" s="161"/>
      <c r="SQ49" s="161"/>
      <c r="SR49" s="161"/>
      <c r="SS49" s="161"/>
      <c r="ST49" s="161"/>
      <c r="SU49" s="161"/>
      <c r="SV49" s="161"/>
      <c r="SW49" s="161"/>
      <c r="SX49" s="161"/>
      <c r="SY49" s="161"/>
      <c r="SZ49" s="161"/>
      <c r="TA49" s="161"/>
      <c r="TB49" s="161"/>
      <c r="TC49" s="161"/>
      <c r="TD49" s="161"/>
      <c r="TE49" s="161"/>
      <c r="TF49" s="161"/>
      <c r="TG49" s="161"/>
      <c r="TH49" s="161"/>
      <c r="TI49" s="161"/>
      <c r="TJ49" s="161"/>
      <c r="TK49" s="161"/>
      <c r="TL49" s="161"/>
      <c r="TM49" s="161"/>
      <c r="TN49" s="161"/>
      <c r="TO49" s="161"/>
      <c r="TP49" s="161"/>
      <c r="TQ49" s="161"/>
      <c r="TR49" s="161"/>
      <c r="TS49" s="161"/>
      <c r="TT49" s="161"/>
      <c r="TU49" s="161"/>
      <c r="TV49" s="161"/>
      <c r="TW49" s="161"/>
      <c r="TX49" s="161"/>
      <c r="TY49" s="161"/>
      <c r="TZ49" s="161"/>
      <c r="UA49" s="161"/>
      <c r="UB49" s="161"/>
      <c r="UC49" s="161"/>
      <c r="UD49" s="161"/>
      <c r="UE49" s="161"/>
      <c r="UF49" s="161"/>
      <c r="UG49" s="161"/>
      <c r="UH49" s="161"/>
      <c r="UI49" s="161"/>
      <c r="UJ49" s="161"/>
      <c r="UK49" s="161"/>
      <c r="UL49" s="161"/>
      <c r="UM49" s="161"/>
      <c r="UN49" s="161"/>
      <c r="UO49" s="161"/>
      <c r="UP49" s="161"/>
      <c r="UQ49" s="161"/>
      <c r="UR49" s="161"/>
      <c r="US49" s="161"/>
      <c r="UT49" s="161"/>
      <c r="UU49" s="161"/>
      <c r="UV49" s="161"/>
      <c r="UW49" s="161"/>
      <c r="UX49" s="161"/>
      <c r="UY49" s="161"/>
      <c r="UZ49" s="161"/>
      <c r="VA49" s="161"/>
      <c r="VB49" s="161"/>
      <c r="VC49" s="161"/>
      <c r="VD49" s="161"/>
      <c r="VE49" s="161"/>
      <c r="VF49" s="161"/>
      <c r="VG49" s="161"/>
      <c r="VH49" s="161"/>
      <c r="VI49" s="161"/>
      <c r="VJ49" s="161"/>
      <c r="VK49" s="161"/>
      <c r="VL49" s="161"/>
      <c r="VM49" s="161"/>
      <c r="VN49" s="161"/>
      <c r="VO49" s="161"/>
      <c r="VP49" s="161"/>
      <c r="VQ49" s="161"/>
      <c r="VR49" s="161"/>
      <c r="VS49" s="161"/>
      <c r="VT49" s="161"/>
      <c r="VU49" s="161"/>
      <c r="VV49" s="161"/>
      <c r="VW49" s="161"/>
      <c r="VX49" s="161"/>
      <c r="VY49" s="161"/>
      <c r="VZ49" s="161"/>
      <c r="WA49" s="161"/>
      <c r="WB49" s="161"/>
      <c r="WC49" s="161"/>
      <c r="WD49" s="161"/>
      <c r="WE49" s="161"/>
      <c r="WF49" s="161"/>
      <c r="WG49" s="161"/>
      <c r="WH49" s="161"/>
      <c r="WI49" s="161"/>
      <c r="WJ49" s="161"/>
      <c r="WK49" s="161"/>
      <c r="WL49" s="161"/>
      <c r="WM49" s="161"/>
      <c r="WN49" s="161"/>
      <c r="WO49" s="161"/>
      <c r="WP49" s="161"/>
      <c r="WQ49" s="161"/>
      <c r="WR49" s="161"/>
      <c r="WS49" s="161"/>
      <c r="WT49" s="161"/>
      <c r="WU49" s="161"/>
      <c r="WV49" s="161"/>
      <c r="WW49" s="161"/>
      <c r="WX49" s="161"/>
      <c r="WY49" s="161"/>
      <c r="WZ49" s="161"/>
      <c r="XA49" s="161"/>
      <c r="XB49" s="161"/>
      <c r="XC49" s="161"/>
      <c r="XD49" s="161"/>
      <c r="XE49" s="161"/>
      <c r="XF49" s="161"/>
      <c r="XG49" s="161"/>
      <c r="XH49" s="161"/>
      <c r="XI49" s="161"/>
      <c r="XJ49" s="161"/>
      <c r="XK49" s="161"/>
      <c r="XL49" s="161"/>
      <c r="XM49" s="161"/>
      <c r="XN49" s="161"/>
      <c r="XO49" s="161"/>
      <c r="XP49" s="161"/>
      <c r="XQ49" s="161"/>
      <c r="XR49" s="161"/>
      <c r="XS49" s="161"/>
      <c r="XT49" s="161"/>
      <c r="XU49" s="161"/>
      <c r="XV49" s="161"/>
      <c r="XW49" s="161"/>
      <c r="XX49" s="161"/>
      <c r="XY49" s="161"/>
      <c r="XZ49" s="161"/>
      <c r="YA49" s="161"/>
      <c r="YB49" s="161"/>
      <c r="YC49" s="161"/>
      <c r="YD49" s="161"/>
      <c r="YE49" s="161"/>
      <c r="YF49" s="161"/>
      <c r="YG49" s="161"/>
      <c r="YH49" s="161"/>
      <c r="YI49" s="161"/>
      <c r="YJ49" s="161"/>
      <c r="YK49" s="161"/>
      <c r="YL49" s="161"/>
      <c r="YM49" s="161"/>
      <c r="YN49" s="161"/>
      <c r="YO49" s="161"/>
      <c r="YP49" s="161"/>
      <c r="YQ49" s="161"/>
      <c r="YR49" s="161"/>
      <c r="YS49" s="161"/>
      <c r="YT49" s="161"/>
      <c r="YU49" s="161"/>
      <c r="YV49" s="161"/>
      <c r="YW49" s="161"/>
      <c r="YX49" s="161"/>
      <c r="YY49" s="161"/>
      <c r="YZ49" s="161"/>
      <c r="ZA49" s="161"/>
      <c r="ZB49" s="161"/>
      <c r="ZC49" s="161"/>
      <c r="ZD49" s="161"/>
      <c r="ZE49" s="161"/>
      <c r="ZF49" s="161"/>
      <c r="ZG49" s="161"/>
      <c r="ZH49" s="161"/>
      <c r="ZI49" s="161"/>
      <c r="ZJ49" s="161"/>
      <c r="ZK49" s="161"/>
      <c r="ZL49" s="161"/>
      <c r="ZM49" s="161"/>
      <c r="ZN49" s="161"/>
      <c r="ZO49" s="161"/>
      <c r="ZP49" s="161"/>
      <c r="ZQ49" s="161"/>
      <c r="ZR49" s="161"/>
      <c r="ZS49" s="161"/>
      <c r="ZT49" s="161"/>
      <c r="ZU49" s="161"/>
      <c r="ZV49" s="161"/>
      <c r="ZW49" s="161"/>
      <c r="ZX49" s="161"/>
      <c r="ZY49" s="161"/>
      <c r="ZZ49" s="161"/>
      <c r="AAA49" s="161"/>
      <c r="AAB49" s="161"/>
      <c r="AAC49" s="161"/>
      <c r="AAD49" s="161"/>
      <c r="AAE49" s="161"/>
      <c r="AAF49" s="161"/>
      <c r="AAG49" s="161"/>
      <c r="AAH49" s="161"/>
      <c r="AAI49" s="161"/>
      <c r="AAJ49" s="161"/>
      <c r="AAK49" s="161"/>
      <c r="AAL49" s="161"/>
      <c r="AAM49" s="161"/>
      <c r="AAN49" s="161"/>
      <c r="AAO49" s="161"/>
      <c r="AAP49" s="161"/>
      <c r="AAQ49" s="161"/>
      <c r="AAR49" s="161"/>
      <c r="AAS49" s="161"/>
      <c r="AAT49" s="161"/>
      <c r="AAU49" s="161"/>
      <c r="AAV49" s="161"/>
      <c r="AAW49" s="161"/>
      <c r="AAX49" s="161"/>
      <c r="AAY49" s="161"/>
      <c r="AAZ49" s="161"/>
      <c r="ABA49" s="161"/>
      <c r="ABB49" s="161"/>
      <c r="ABC49" s="161"/>
      <c r="ABD49" s="161"/>
      <c r="ABE49" s="161"/>
      <c r="ABF49" s="161"/>
      <c r="ABG49" s="161"/>
      <c r="ABH49" s="161"/>
      <c r="ABI49" s="161"/>
      <c r="ABJ49" s="161"/>
      <c r="ABK49" s="161"/>
      <c r="ABL49" s="161"/>
      <c r="ABM49" s="161"/>
      <c r="ABN49" s="161"/>
      <c r="ABO49" s="161"/>
      <c r="ABP49" s="161"/>
      <c r="ABQ49" s="161"/>
      <c r="ABR49" s="161"/>
      <c r="ABS49" s="161"/>
      <c r="ABT49" s="161"/>
      <c r="ABU49" s="161"/>
      <c r="ABV49" s="161"/>
      <c r="ABW49" s="161"/>
      <c r="ABX49" s="161"/>
      <c r="ABY49" s="161"/>
      <c r="ABZ49" s="161"/>
      <c r="ACA49" s="161"/>
      <c r="ACB49" s="161"/>
      <c r="ACC49" s="161"/>
      <c r="ACD49" s="161"/>
      <c r="ACE49" s="161"/>
      <c r="ACF49" s="161"/>
      <c r="ACG49" s="161"/>
      <c r="ACH49" s="161"/>
      <c r="ACI49" s="161"/>
      <c r="ACJ49" s="161"/>
      <c r="ACK49" s="161"/>
      <c r="ACL49" s="161"/>
      <c r="ACM49" s="161"/>
      <c r="ACN49" s="161"/>
      <c r="ACO49" s="161"/>
      <c r="ACP49" s="161"/>
      <c r="ACQ49" s="161"/>
      <c r="ACR49" s="161"/>
      <c r="ACS49" s="161"/>
      <c r="ACT49" s="161"/>
      <c r="ACU49" s="161"/>
      <c r="ACV49" s="161"/>
      <c r="ACW49" s="161"/>
      <c r="ACX49" s="161"/>
      <c r="ACY49" s="161"/>
      <c r="ACZ49" s="161"/>
      <c r="ADA49" s="161"/>
      <c r="ADB49" s="161"/>
      <c r="ADC49" s="161"/>
      <c r="ADD49" s="161"/>
      <c r="ADE49" s="161"/>
      <c r="ADF49" s="161"/>
      <c r="ADG49" s="161"/>
      <c r="ADH49" s="161"/>
      <c r="ADI49" s="161"/>
      <c r="ADJ49" s="161"/>
      <c r="ADK49" s="161"/>
      <c r="ADL49" s="161"/>
      <c r="ADM49" s="161"/>
      <c r="ADN49" s="161"/>
      <c r="ADO49" s="161"/>
      <c r="ADP49" s="161"/>
      <c r="ADQ49" s="161"/>
      <c r="ADR49" s="161"/>
      <c r="ADS49" s="161"/>
      <c r="ADT49" s="161"/>
      <c r="ADU49" s="161"/>
      <c r="ADV49" s="161"/>
      <c r="ADW49" s="161"/>
      <c r="ADX49" s="161"/>
      <c r="ADY49" s="161"/>
      <c r="ADZ49" s="161"/>
      <c r="AEA49" s="161"/>
      <c r="AEB49" s="161"/>
      <c r="AEC49" s="161"/>
      <c r="AED49" s="161"/>
      <c r="AEE49" s="161"/>
      <c r="AEF49" s="161"/>
      <c r="AEG49" s="161"/>
      <c r="AEH49" s="161"/>
      <c r="AEI49" s="161"/>
      <c r="AEJ49" s="161"/>
      <c r="AEK49" s="161"/>
      <c r="AEL49" s="161"/>
      <c r="AEM49" s="161"/>
      <c r="AEN49" s="161"/>
      <c r="AEO49" s="161"/>
      <c r="AEP49" s="161"/>
      <c r="AEQ49" s="161"/>
      <c r="AER49" s="161"/>
      <c r="AES49" s="161"/>
      <c r="AET49" s="161"/>
      <c r="AEU49" s="161"/>
      <c r="AEV49" s="161"/>
      <c r="AEW49" s="161"/>
      <c r="AEX49" s="161"/>
      <c r="AEY49" s="161"/>
      <c r="AEZ49" s="161"/>
      <c r="AFA49" s="161"/>
      <c r="AFB49" s="161"/>
      <c r="AFC49" s="161"/>
      <c r="AFD49" s="161"/>
      <c r="AFE49" s="161"/>
      <c r="AFF49" s="161"/>
      <c r="AFG49" s="161"/>
      <c r="AFH49" s="161"/>
      <c r="AFI49" s="161"/>
      <c r="AFJ49" s="161"/>
      <c r="AFK49" s="161"/>
      <c r="AFL49" s="161"/>
      <c r="AFM49" s="161"/>
      <c r="AFN49" s="161"/>
      <c r="AFO49" s="161"/>
      <c r="AFP49" s="161"/>
      <c r="AFQ49" s="161"/>
      <c r="AFR49" s="161"/>
      <c r="AFS49" s="161"/>
      <c r="AFT49" s="161"/>
      <c r="AFU49" s="161"/>
      <c r="AFV49" s="161"/>
      <c r="AFW49" s="161"/>
      <c r="AFX49" s="161"/>
      <c r="AFY49" s="161"/>
      <c r="AFZ49" s="161"/>
      <c r="AGA49" s="161"/>
      <c r="AGB49" s="161"/>
      <c r="AGC49" s="161"/>
      <c r="AGD49" s="161"/>
      <c r="AGE49" s="161"/>
      <c r="AGF49" s="161"/>
      <c r="AGG49" s="161"/>
      <c r="AGH49" s="161"/>
      <c r="AGI49" s="161"/>
      <c r="AGJ49" s="161"/>
      <c r="AGK49" s="161"/>
      <c r="AGL49" s="161"/>
      <c r="AGM49" s="161"/>
      <c r="AGN49" s="161"/>
      <c r="AGO49" s="161"/>
      <c r="AGP49" s="161"/>
      <c r="AGQ49" s="161"/>
      <c r="AGR49" s="161"/>
      <c r="AGS49" s="161"/>
      <c r="AGT49" s="161"/>
      <c r="AGU49" s="161"/>
      <c r="AGV49" s="161"/>
      <c r="AGW49" s="161"/>
      <c r="AGX49" s="161"/>
      <c r="AGY49" s="161"/>
      <c r="AGZ49" s="161"/>
      <c r="AHA49" s="161"/>
      <c r="AHB49" s="161"/>
      <c r="AHC49" s="161"/>
      <c r="AHD49" s="161"/>
      <c r="AHE49" s="161"/>
      <c r="AHF49" s="161"/>
      <c r="AHG49" s="161"/>
      <c r="AHH49" s="161"/>
      <c r="AHI49" s="161"/>
      <c r="AHJ49" s="161"/>
      <c r="AHK49" s="161"/>
      <c r="AHL49" s="161"/>
      <c r="AHM49" s="161"/>
      <c r="AHN49" s="161"/>
      <c r="AHO49" s="161"/>
      <c r="AHP49" s="161"/>
      <c r="AHQ49" s="161"/>
      <c r="AHR49" s="161"/>
      <c r="AHS49" s="161"/>
      <c r="AHT49" s="161"/>
      <c r="AHU49" s="161"/>
      <c r="AHV49" s="161"/>
      <c r="AHW49" s="161"/>
      <c r="AHX49" s="161"/>
      <c r="AHY49" s="161"/>
      <c r="AHZ49" s="161"/>
      <c r="AIA49" s="161"/>
      <c r="AIB49" s="161"/>
      <c r="AIC49" s="161"/>
      <c r="AID49" s="161"/>
      <c r="AIE49" s="161"/>
      <c r="AIF49" s="161"/>
      <c r="AIG49" s="161"/>
      <c r="AIH49" s="161"/>
      <c r="AII49" s="161"/>
      <c r="AIJ49" s="161"/>
      <c r="AIK49" s="161"/>
      <c r="AIL49" s="161"/>
      <c r="AIM49" s="161"/>
      <c r="AIN49" s="161"/>
      <c r="AIO49" s="161"/>
      <c r="AIP49" s="161"/>
      <c r="AIQ49" s="161"/>
      <c r="AIR49" s="161"/>
      <c r="AIS49" s="161"/>
      <c r="AIT49" s="161"/>
      <c r="AIU49" s="161"/>
      <c r="AIV49" s="161"/>
      <c r="AIW49" s="161"/>
      <c r="AIX49" s="161"/>
      <c r="AIY49" s="161"/>
      <c r="AIZ49" s="161"/>
      <c r="AJA49" s="161"/>
      <c r="AJB49" s="161"/>
      <c r="AJC49" s="161"/>
      <c r="AJD49" s="161"/>
      <c r="AJE49" s="161"/>
      <c r="AJF49" s="161"/>
      <c r="AJG49" s="161"/>
      <c r="AJH49" s="161"/>
      <c r="AJI49" s="161"/>
      <c r="AJJ49" s="161"/>
      <c r="AJK49" s="161"/>
      <c r="AJL49" s="161"/>
      <c r="AJM49" s="161"/>
      <c r="AJN49" s="161"/>
      <c r="AJO49" s="161"/>
      <c r="AJP49" s="161"/>
      <c r="AJQ49" s="161"/>
      <c r="AJR49" s="161"/>
      <c r="AJS49" s="161"/>
      <c r="AJT49" s="161"/>
      <c r="AJU49" s="161"/>
      <c r="AJV49" s="161"/>
      <c r="AJW49" s="161"/>
      <c r="AJX49" s="161"/>
      <c r="AJY49" s="161"/>
      <c r="AJZ49" s="161"/>
      <c r="AKA49" s="161"/>
      <c r="AKB49" s="161"/>
      <c r="AKC49" s="161"/>
      <c r="AKD49" s="161"/>
      <c r="AKE49" s="161"/>
      <c r="AKF49" s="161"/>
      <c r="AKG49" s="161"/>
      <c r="AKH49" s="161"/>
      <c r="AKI49" s="161"/>
      <c r="AKJ49" s="161"/>
      <c r="AKK49" s="161"/>
      <c r="AKL49" s="161"/>
      <c r="AKM49" s="161"/>
      <c r="AKN49" s="161"/>
      <c r="AKO49" s="161"/>
      <c r="AKP49" s="161"/>
      <c r="AKQ49" s="161"/>
      <c r="AKR49" s="161"/>
      <c r="AKS49" s="161"/>
      <c r="AKT49" s="161"/>
      <c r="AKU49" s="161"/>
      <c r="AKV49" s="161"/>
      <c r="AKW49" s="161"/>
      <c r="AKX49" s="161"/>
      <c r="AKY49" s="161"/>
      <c r="AKZ49" s="161"/>
      <c r="ALA49" s="161"/>
      <c r="ALB49" s="161"/>
      <c r="ALC49" s="161"/>
      <c r="ALD49" s="161"/>
      <c r="ALE49" s="161"/>
      <c r="ALF49" s="161"/>
      <c r="ALG49" s="161"/>
      <c r="ALH49" s="161"/>
      <c r="ALI49" s="161"/>
      <c r="ALJ49" s="161"/>
      <c r="ALK49" s="161"/>
      <c r="ALL49" s="161"/>
      <c r="ALM49" s="161"/>
      <c r="ALN49" s="161"/>
      <c r="ALO49" s="161"/>
      <c r="ALP49" s="161"/>
      <c r="ALQ49" s="161"/>
      <c r="ALR49" s="161"/>
      <c r="ALS49" s="161"/>
      <c r="ALT49" s="161"/>
      <c r="ALU49" s="161"/>
      <c r="ALV49" s="161"/>
      <c r="ALW49" s="161"/>
      <c r="ALX49" s="161"/>
      <c r="ALY49" s="161"/>
      <c r="ALZ49" s="161"/>
      <c r="AMA49" s="161"/>
      <c r="AMB49" s="161"/>
      <c r="AMC49" s="161"/>
      <c r="AMD49" s="161"/>
      <c r="AME49" s="161"/>
      <c r="AMF49" s="161"/>
      <c r="AMG49" s="161"/>
      <c r="AMH49" s="161"/>
      <c r="AMI49" s="161"/>
      <c r="AMJ49" s="161"/>
      <c r="AMK49" s="161"/>
    </row>
    <row r="50" spans="1:1025" s="165" customFormat="1">
      <c r="A50" s="161" t="str">
        <f t="shared" si="0"/>
        <v>LOAN.CEO_C_APPROVE</v>
      </c>
      <c r="B50" s="154">
        <f t="shared" si="3"/>
        <v>110046</v>
      </c>
      <c r="C50" s="162">
        <v>0</v>
      </c>
      <c r="D50" s="162">
        <v>1</v>
      </c>
      <c r="E50" s="163">
        <f t="shared" si="4"/>
        <v>100000</v>
      </c>
      <c r="F50" s="163">
        <v>10000</v>
      </c>
      <c r="G50" s="163" t="s">
        <v>34</v>
      </c>
      <c r="H50" s="163">
        <v>100000</v>
      </c>
      <c r="I50" s="164" t="s">
        <v>505</v>
      </c>
      <c r="J50" s="163">
        <f>VLOOKUP(I50,T_FSM_TYPE!$A:$B,2,0)</f>
        <v>110000</v>
      </c>
      <c r="K50" s="165" t="s">
        <v>626</v>
      </c>
      <c r="L50" s="166"/>
      <c r="M50" s="133" t="str">
        <f t="shared" si="2"/>
        <v>INSERT INTO T_FSM_ACTION VALUES(110046, 0, 1, 100000, 10000, GETDATE(), 100000, 110000, 'CEO_C_APPROVE', '' )</v>
      </c>
      <c r="N50" s="161"/>
      <c r="O50" s="161"/>
      <c r="P50" s="161"/>
      <c r="Q50" s="161"/>
      <c r="R50" s="161"/>
      <c r="S50" s="161"/>
      <c r="T50" s="161"/>
      <c r="U50" s="161"/>
      <c r="V50" s="161"/>
      <c r="W50" s="161"/>
      <c r="X50" s="161"/>
      <c r="Y50" s="161"/>
      <c r="Z50" s="161"/>
      <c r="AA50" s="161"/>
      <c r="AB50" s="161"/>
      <c r="AC50" s="161"/>
      <c r="AD50" s="161"/>
      <c r="AE50" s="161"/>
      <c r="AF50" s="161"/>
      <c r="AG50" s="161"/>
      <c r="AH50" s="161"/>
      <c r="AI50" s="161"/>
      <c r="AJ50" s="161"/>
      <c r="AK50" s="161"/>
      <c r="AL50" s="161"/>
      <c r="AM50" s="161"/>
      <c r="AN50" s="161"/>
      <c r="AO50" s="161"/>
      <c r="AP50" s="161"/>
      <c r="AQ50" s="161"/>
      <c r="AR50" s="161"/>
      <c r="AS50" s="161"/>
      <c r="AT50" s="161"/>
      <c r="AU50" s="161"/>
      <c r="AV50" s="161"/>
      <c r="AW50" s="161"/>
      <c r="AX50" s="161"/>
      <c r="AY50" s="161"/>
      <c r="AZ50" s="161"/>
      <c r="BA50" s="161"/>
      <c r="BB50" s="161"/>
      <c r="BC50" s="161"/>
      <c r="BD50" s="161"/>
      <c r="BE50" s="161"/>
      <c r="BF50" s="161"/>
      <c r="BG50" s="161"/>
      <c r="BH50" s="161"/>
      <c r="BI50" s="161"/>
      <c r="BJ50" s="161"/>
      <c r="BK50" s="161"/>
      <c r="BL50" s="161"/>
      <c r="BM50" s="161"/>
      <c r="BN50" s="161"/>
      <c r="BO50" s="161"/>
      <c r="BP50" s="161"/>
      <c r="BQ50" s="161"/>
      <c r="BR50" s="161"/>
      <c r="BS50" s="161"/>
      <c r="BT50" s="161"/>
      <c r="BU50" s="161"/>
      <c r="BV50" s="161"/>
      <c r="BW50" s="161"/>
      <c r="BX50" s="161"/>
      <c r="BY50" s="161"/>
      <c r="BZ50" s="161"/>
      <c r="CA50" s="161"/>
      <c r="CB50" s="161"/>
      <c r="CC50" s="161"/>
      <c r="CD50" s="161"/>
      <c r="CE50" s="161"/>
      <c r="CF50" s="161"/>
      <c r="CG50" s="161"/>
      <c r="CH50" s="161"/>
      <c r="CI50" s="161"/>
      <c r="CJ50" s="161"/>
      <c r="CK50" s="161"/>
      <c r="CL50" s="161"/>
      <c r="CM50" s="161"/>
      <c r="CN50" s="161"/>
      <c r="CO50" s="161"/>
      <c r="CP50" s="161"/>
      <c r="CQ50" s="161"/>
      <c r="CR50" s="161"/>
      <c r="CS50" s="161"/>
      <c r="CT50" s="161"/>
      <c r="CU50" s="161"/>
      <c r="CV50" s="161"/>
      <c r="CW50" s="161"/>
      <c r="CX50" s="161"/>
      <c r="CY50" s="161"/>
      <c r="CZ50" s="161"/>
      <c r="DA50" s="161"/>
      <c r="DB50" s="161"/>
      <c r="DC50" s="161"/>
      <c r="DD50" s="161"/>
      <c r="DE50" s="161"/>
      <c r="DF50" s="161"/>
      <c r="DG50" s="161"/>
      <c r="DH50" s="161"/>
      <c r="DI50" s="161"/>
      <c r="DJ50" s="161"/>
      <c r="DK50" s="161"/>
      <c r="DL50" s="161"/>
      <c r="DM50" s="161"/>
      <c r="DN50" s="161"/>
      <c r="DO50" s="161"/>
      <c r="DP50" s="161"/>
      <c r="DQ50" s="161"/>
      <c r="DR50" s="161"/>
      <c r="DS50" s="161"/>
      <c r="DT50" s="161"/>
      <c r="DU50" s="161"/>
      <c r="DV50" s="161"/>
      <c r="DW50" s="161"/>
      <c r="DX50" s="161"/>
      <c r="DY50" s="161"/>
      <c r="DZ50" s="161"/>
      <c r="EA50" s="161"/>
      <c r="EB50" s="161"/>
      <c r="EC50" s="161"/>
      <c r="ED50" s="161"/>
      <c r="EE50" s="161"/>
      <c r="EF50" s="161"/>
      <c r="EG50" s="161"/>
      <c r="EH50" s="161"/>
      <c r="EI50" s="161"/>
      <c r="EJ50" s="161"/>
      <c r="EK50" s="161"/>
      <c r="EL50" s="161"/>
      <c r="EM50" s="161"/>
      <c r="EN50" s="161"/>
      <c r="EO50" s="161"/>
      <c r="EP50" s="161"/>
      <c r="EQ50" s="161"/>
      <c r="ER50" s="161"/>
      <c r="ES50" s="161"/>
      <c r="ET50" s="161"/>
      <c r="EU50" s="161"/>
      <c r="EV50" s="161"/>
      <c r="EW50" s="161"/>
      <c r="EX50" s="161"/>
      <c r="EY50" s="161"/>
      <c r="EZ50" s="161"/>
      <c r="FA50" s="161"/>
      <c r="FB50" s="161"/>
      <c r="FC50" s="161"/>
      <c r="FD50" s="161"/>
      <c r="FE50" s="161"/>
      <c r="FF50" s="161"/>
      <c r="FG50" s="161"/>
      <c r="FH50" s="161"/>
      <c r="FI50" s="161"/>
      <c r="FJ50" s="161"/>
      <c r="FK50" s="161"/>
      <c r="FL50" s="161"/>
      <c r="FM50" s="161"/>
      <c r="FN50" s="161"/>
      <c r="FO50" s="161"/>
      <c r="FP50" s="161"/>
      <c r="FQ50" s="161"/>
      <c r="FR50" s="161"/>
      <c r="FS50" s="161"/>
      <c r="FT50" s="161"/>
      <c r="FU50" s="161"/>
      <c r="FV50" s="161"/>
      <c r="FW50" s="161"/>
      <c r="FX50" s="161"/>
      <c r="FY50" s="161"/>
      <c r="FZ50" s="161"/>
      <c r="GA50" s="161"/>
      <c r="GB50" s="161"/>
      <c r="GC50" s="161"/>
      <c r="GD50" s="161"/>
      <c r="GE50" s="161"/>
      <c r="GF50" s="161"/>
      <c r="GG50" s="161"/>
      <c r="GH50" s="161"/>
      <c r="GI50" s="161"/>
      <c r="GJ50" s="161"/>
      <c r="GK50" s="161"/>
      <c r="GL50" s="161"/>
      <c r="GM50" s="161"/>
      <c r="GN50" s="161"/>
      <c r="GO50" s="161"/>
      <c r="GP50" s="161"/>
      <c r="GQ50" s="161"/>
      <c r="GR50" s="161"/>
      <c r="GS50" s="161"/>
      <c r="GT50" s="161"/>
      <c r="GU50" s="161"/>
      <c r="GV50" s="161"/>
      <c r="GW50" s="161"/>
      <c r="GX50" s="161"/>
      <c r="GY50" s="161"/>
      <c r="GZ50" s="161"/>
      <c r="HA50" s="161"/>
      <c r="HB50" s="161"/>
      <c r="HC50" s="161"/>
      <c r="HD50" s="161"/>
      <c r="HE50" s="161"/>
      <c r="HF50" s="161"/>
      <c r="HG50" s="161"/>
      <c r="HH50" s="161"/>
      <c r="HI50" s="161"/>
      <c r="HJ50" s="161"/>
      <c r="HK50" s="161"/>
      <c r="HL50" s="161"/>
      <c r="HM50" s="161"/>
      <c r="HN50" s="161"/>
      <c r="HO50" s="161"/>
      <c r="HP50" s="161"/>
      <c r="HQ50" s="161"/>
      <c r="HR50" s="161"/>
      <c r="HS50" s="161"/>
      <c r="HT50" s="161"/>
      <c r="HU50" s="161"/>
      <c r="HV50" s="161"/>
      <c r="HW50" s="161"/>
      <c r="HX50" s="161"/>
      <c r="HY50" s="161"/>
      <c r="HZ50" s="161"/>
      <c r="IA50" s="161"/>
      <c r="IB50" s="161"/>
      <c r="IC50" s="161"/>
      <c r="ID50" s="161"/>
      <c r="IE50" s="161"/>
      <c r="IF50" s="161"/>
      <c r="IG50" s="161"/>
      <c r="IH50" s="161"/>
      <c r="II50" s="161"/>
      <c r="IJ50" s="161"/>
      <c r="IK50" s="161"/>
      <c r="IL50" s="161"/>
      <c r="IM50" s="161"/>
      <c r="IN50" s="161"/>
      <c r="IO50" s="161"/>
      <c r="IP50" s="161"/>
      <c r="IQ50" s="161"/>
      <c r="IR50" s="161"/>
      <c r="IS50" s="161"/>
      <c r="IT50" s="161"/>
      <c r="IU50" s="161"/>
      <c r="IV50" s="161"/>
      <c r="IW50" s="161"/>
      <c r="IX50" s="161"/>
      <c r="IY50" s="161"/>
      <c r="IZ50" s="161"/>
      <c r="JA50" s="161"/>
      <c r="JB50" s="161"/>
      <c r="JC50" s="161"/>
      <c r="JD50" s="161"/>
      <c r="JE50" s="161"/>
      <c r="JF50" s="161"/>
      <c r="JG50" s="161"/>
      <c r="JH50" s="161"/>
      <c r="JI50" s="161"/>
      <c r="JJ50" s="161"/>
      <c r="JK50" s="161"/>
      <c r="JL50" s="161"/>
      <c r="JM50" s="161"/>
      <c r="JN50" s="161"/>
      <c r="JO50" s="161"/>
      <c r="JP50" s="161"/>
      <c r="JQ50" s="161"/>
      <c r="JR50" s="161"/>
      <c r="JS50" s="161"/>
      <c r="JT50" s="161"/>
      <c r="JU50" s="161"/>
      <c r="JV50" s="161"/>
      <c r="JW50" s="161"/>
      <c r="JX50" s="161"/>
      <c r="JY50" s="161"/>
      <c r="JZ50" s="161"/>
      <c r="KA50" s="161"/>
      <c r="KB50" s="161"/>
      <c r="KC50" s="161"/>
      <c r="KD50" s="161"/>
      <c r="KE50" s="161"/>
      <c r="KF50" s="161"/>
      <c r="KG50" s="161"/>
      <c r="KH50" s="161"/>
      <c r="KI50" s="161"/>
      <c r="KJ50" s="161"/>
      <c r="KK50" s="161"/>
      <c r="KL50" s="161"/>
      <c r="KM50" s="161"/>
      <c r="KN50" s="161"/>
      <c r="KO50" s="161"/>
      <c r="KP50" s="161"/>
      <c r="KQ50" s="161"/>
      <c r="KR50" s="161"/>
      <c r="KS50" s="161"/>
      <c r="KT50" s="161"/>
      <c r="KU50" s="161"/>
      <c r="KV50" s="161"/>
      <c r="KW50" s="161"/>
      <c r="KX50" s="161"/>
      <c r="KY50" s="161"/>
      <c r="KZ50" s="161"/>
      <c r="LA50" s="161"/>
      <c r="LB50" s="161"/>
      <c r="LC50" s="161"/>
      <c r="LD50" s="161"/>
      <c r="LE50" s="161"/>
      <c r="LF50" s="161"/>
      <c r="LG50" s="161"/>
      <c r="LH50" s="161"/>
      <c r="LI50" s="161"/>
      <c r="LJ50" s="161"/>
      <c r="LK50" s="161"/>
      <c r="LL50" s="161"/>
      <c r="LM50" s="161"/>
      <c r="LN50" s="161"/>
      <c r="LO50" s="161"/>
      <c r="LP50" s="161"/>
      <c r="LQ50" s="161"/>
      <c r="LR50" s="161"/>
      <c r="LS50" s="161"/>
      <c r="LT50" s="161"/>
      <c r="LU50" s="161"/>
      <c r="LV50" s="161"/>
      <c r="LW50" s="161"/>
      <c r="LX50" s="161"/>
      <c r="LY50" s="161"/>
      <c r="LZ50" s="161"/>
      <c r="MA50" s="161"/>
      <c r="MB50" s="161"/>
      <c r="MC50" s="161"/>
      <c r="MD50" s="161"/>
      <c r="ME50" s="161"/>
      <c r="MF50" s="161"/>
      <c r="MG50" s="161"/>
      <c r="MH50" s="161"/>
      <c r="MI50" s="161"/>
      <c r="MJ50" s="161"/>
      <c r="MK50" s="161"/>
      <c r="ML50" s="161"/>
      <c r="MM50" s="161"/>
      <c r="MN50" s="161"/>
      <c r="MO50" s="161"/>
      <c r="MP50" s="161"/>
      <c r="MQ50" s="161"/>
      <c r="MR50" s="161"/>
      <c r="MS50" s="161"/>
      <c r="MT50" s="161"/>
      <c r="MU50" s="161"/>
      <c r="MV50" s="161"/>
      <c r="MW50" s="161"/>
      <c r="MX50" s="161"/>
      <c r="MY50" s="161"/>
      <c r="MZ50" s="161"/>
      <c r="NA50" s="161"/>
      <c r="NB50" s="161"/>
      <c r="NC50" s="161"/>
      <c r="ND50" s="161"/>
      <c r="NE50" s="161"/>
      <c r="NF50" s="161"/>
      <c r="NG50" s="161"/>
      <c r="NH50" s="161"/>
      <c r="NI50" s="161"/>
      <c r="NJ50" s="161"/>
      <c r="NK50" s="161"/>
      <c r="NL50" s="161"/>
      <c r="NM50" s="161"/>
      <c r="NN50" s="161"/>
      <c r="NO50" s="161"/>
      <c r="NP50" s="161"/>
      <c r="NQ50" s="161"/>
      <c r="NR50" s="161"/>
      <c r="NS50" s="161"/>
      <c r="NT50" s="161"/>
      <c r="NU50" s="161"/>
      <c r="NV50" s="161"/>
      <c r="NW50" s="161"/>
      <c r="NX50" s="161"/>
      <c r="NY50" s="161"/>
      <c r="NZ50" s="161"/>
      <c r="OA50" s="161"/>
      <c r="OB50" s="161"/>
      <c r="OC50" s="161"/>
      <c r="OD50" s="161"/>
      <c r="OE50" s="161"/>
      <c r="OF50" s="161"/>
      <c r="OG50" s="161"/>
      <c r="OH50" s="161"/>
      <c r="OI50" s="161"/>
      <c r="OJ50" s="161"/>
      <c r="OK50" s="161"/>
      <c r="OL50" s="161"/>
      <c r="OM50" s="161"/>
      <c r="ON50" s="161"/>
      <c r="OO50" s="161"/>
      <c r="OP50" s="161"/>
      <c r="OQ50" s="161"/>
      <c r="OR50" s="161"/>
      <c r="OS50" s="161"/>
      <c r="OT50" s="161"/>
      <c r="OU50" s="161"/>
      <c r="OV50" s="161"/>
      <c r="OW50" s="161"/>
      <c r="OX50" s="161"/>
      <c r="OY50" s="161"/>
      <c r="OZ50" s="161"/>
      <c r="PA50" s="161"/>
      <c r="PB50" s="161"/>
      <c r="PC50" s="161"/>
      <c r="PD50" s="161"/>
      <c r="PE50" s="161"/>
      <c r="PF50" s="161"/>
      <c r="PG50" s="161"/>
      <c r="PH50" s="161"/>
      <c r="PI50" s="161"/>
      <c r="PJ50" s="161"/>
      <c r="PK50" s="161"/>
      <c r="PL50" s="161"/>
      <c r="PM50" s="161"/>
      <c r="PN50" s="161"/>
      <c r="PO50" s="161"/>
      <c r="PP50" s="161"/>
      <c r="PQ50" s="161"/>
      <c r="PR50" s="161"/>
      <c r="PS50" s="161"/>
      <c r="PT50" s="161"/>
      <c r="PU50" s="161"/>
      <c r="PV50" s="161"/>
      <c r="PW50" s="161"/>
      <c r="PX50" s="161"/>
      <c r="PY50" s="161"/>
      <c r="PZ50" s="161"/>
      <c r="QA50" s="161"/>
      <c r="QB50" s="161"/>
      <c r="QC50" s="161"/>
      <c r="QD50" s="161"/>
      <c r="QE50" s="161"/>
      <c r="QF50" s="161"/>
      <c r="QG50" s="161"/>
      <c r="QH50" s="161"/>
      <c r="QI50" s="161"/>
      <c r="QJ50" s="161"/>
      <c r="QK50" s="161"/>
      <c r="QL50" s="161"/>
      <c r="QM50" s="161"/>
      <c r="QN50" s="161"/>
      <c r="QO50" s="161"/>
      <c r="QP50" s="161"/>
      <c r="QQ50" s="161"/>
      <c r="QR50" s="161"/>
      <c r="QS50" s="161"/>
      <c r="QT50" s="161"/>
      <c r="QU50" s="161"/>
      <c r="QV50" s="161"/>
      <c r="QW50" s="161"/>
      <c r="QX50" s="161"/>
      <c r="QY50" s="161"/>
      <c r="QZ50" s="161"/>
      <c r="RA50" s="161"/>
      <c r="RB50" s="161"/>
      <c r="RC50" s="161"/>
      <c r="RD50" s="161"/>
      <c r="RE50" s="161"/>
      <c r="RF50" s="161"/>
      <c r="RG50" s="161"/>
      <c r="RH50" s="161"/>
      <c r="RI50" s="161"/>
      <c r="RJ50" s="161"/>
      <c r="RK50" s="161"/>
      <c r="RL50" s="161"/>
      <c r="RM50" s="161"/>
      <c r="RN50" s="161"/>
      <c r="RO50" s="161"/>
      <c r="RP50" s="161"/>
      <c r="RQ50" s="161"/>
      <c r="RR50" s="161"/>
      <c r="RS50" s="161"/>
      <c r="RT50" s="161"/>
      <c r="RU50" s="161"/>
      <c r="RV50" s="161"/>
      <c r="RW50" s="161"/>
      <c r="RX50" s="161"/>
      <c r="RY50" s="161"/>
      <c r="RZ50" s="161"/>
      <c r="SA50" s="161"/>
      <c r="SB50" s="161"/>
      <c r="SC50" s="161"/>
      <c r="SD50" s="161"/>
      <c r="SE50" s="161"/>
      <c r="SF50" s="161"/>
      <c r="SG50" s="161"/>
      <c r="SH50" s="161"/>
      <c r="SI50" s="161"/>
      <c r="SJ50" s="161"/>
      <c r="SK50" s="161"/>
      <c r="SL50" s="161"/>
      <c r="SM50" s="161"/>
      <c r="SN50" s="161"/>
      <c r="SO50" s="161"/>
      <c r="SP50" s="161"/>
      <c r="SQ50" s="161"/>
      <c r="SR50" s="161"/>
      <c r="SS50" s="161"/>
      <c r="ST50" s="161"/>
      <c r="SU50" s="161"/>
      <c r="SV50" s="161"/>
      <c r="SW50" s="161"/>
      <c r="SX50" s="161"/>
      <c r="SY50" s="161"/>
      <c r="SZ50" s="161"/>
      <c r="TA50" s="161"/>
      <c r="TB50" s="161"/>
      <c r="TC50" s="161"/>
      <c r="TD50" s="161"/>
      <c r="TE50" s="161"/>
      <c r="TF50" s="161"/>
      <c r="TG50" s="161"/>
      <c r="TH50" s="161"/>
      <c r="TI50" s="161"/>
      <c r="TJ50" s="161"/>
      <c r="TK50" s="161"/>
      <c r="TL50" s="161"/>
      <c r="TM50" s="161"/>
      <c r="TN50" s="161"/>
      <c r="TO50" s="161"/>
      <c r="TP50" s="161"/>
      <c r="TQ50" s="161"/>
      <c r="TR50" s="161"/>
      <c r="TS50" s="161"/>
      <c r="TT50" s="161"/>
      <c r="TU50" s="161"/>
      <c r="TV50" s="161"/>
      <c r="TW50" s="161"/>
      <c r="TX50" s="161"/>
      <c r="TY50" s="161"/>
      <c r="TZ50" s="161"/>
      <c r="UA50" s="161"/>
      <c r="UB50" s="161"/>
      <c r="UC50" s="161"/>
      <c r="UD50" s="161"/>
      <c r="UE50" s="161"/>
      <c r="UF50" s="161"/>
      <c r="UG50" s="161"/>
      <c r="UH50" s="161"/>
      <c r="UI50" s="161"/>
      <c r="UJ50" s="161"/>
      <c r="UK50" s="161"/>
      <c r="UL50" s="161"/>
      <c r="UM50" s="161"/>
      <c r="UN50" s="161"/>
      <c r="UO50" s="161"/>
      <c r="UP50" s="161"/>
      <c r="UQ50" s="161"/>
      <c r="UR50" s="161"/>
      <c r="US50" s="161"/>
      <c r="UT50" s="161"/>
      <c r="UU50" s="161"/>
      <c r="UV50" s="161"/>
      <c r="UW50" s="161"/>
      <c r="UX50" s="161"/>
      <c r="UY50" s="161"/>
      <c r="UZ50" s="161"/>
      <c r="VA50" s="161"/>
      <c r="VB50" s="161"/>
      <c r="VC50" s="161"/>
      <c r="VD50" s="161"/>
      <c r="VE50" s="161"/>
      <c r="VF50" s="161"/>
      <c r="VG50" s="161"/>
      <c r="VH50" s="161"/>
      <c r="VI50" s="161"/>
      <c r="VJ50" s="161"/>
      <c r="VK50" s="161"/>
      <c r="VL50" s="161"/>
      <c r="VM50" s="161"/>
      <c r="VN50" s="161"/>
      <c r="VO50" s="161"/>
      <c r="VP50" s="161"/>
      <c r="VQ50" s="161"/>
      <c r="VR50" s="161"/>
      <c r="VS50" s="161"/>
      <c r="VT50" s="161"/>
      <c r="VU50" s="161"/>
      <c r="VV50" s="161"/>
      <c r="VW50" s="161"/>
      <c r="VX50" s="161"/>
      <c r="VY50" s="161"/>
      <c r="VZ50" s="161"/>
      <c r="WA50" s="161"/>
      <c r="WB50" s="161"/>
      <c r="WC50" s="161"/>
      <c r="WD50" s="161"/>
      <c r="WE50" s="161"/>
      <c r="WF50" s="161"/>
      <c r="WG50" s="161"/>
      <c r="WH50" s="161"/>
      <c r="WI50" s="161"/>
      <c r="WJ50" s="161"/>
      <c r="WK50" s="161"/>
      <c r="WL50" s="161"/>
      <c r="WM50" s="161"/>
      <c r="WN50" s="161"/>
      <c r="WO50" s="161"/>
      <c r="WP50" s="161"/>
      <c r="WQ50" s="161"/>
      <c r="WR50" s="161"/>
      <c r="WS50" s="161"/>
      <c r="WT50" s="161"/>
      <c r="WU50" s="161"/>
      <c r="WV50" s="161"/>
      <c r="WW50" s="161"/>
      <c r="WX50" s="161"/>
      <c r="WY50" s="161"/>
      <c r="WZ50" s="161"/>
      <c r="XA50" s="161"/>
      <c r="XB50" s="161"/>
      <c r="XC50" s="161"/>
      <c r="XD50" s="161"/>
      <c r="XE50" s="161"/>
      <c r="XF50" s="161"/>
      <c r="XG50" s="161"/>
      <c r="XH50" s="161"/>
      <c r="XI50" s="161"/>
      <c r="XJ50" s="161"/>
      <c r="XK50" s="161"/>
      <c r="XL50" s="161"/>
      <c r="XM50" s="161"/>
      <c r="XN50" s="161"/>
      <c r="XO50" s="161"/>
      <c r="XP50" s="161"/>
      <c r="XQ50" s="161"/>
      <c r="XR50" s="161"/>
      <c r="XS50" s="161"/>
      <c r="XT50" s="161"/>
      <c r="XU50" s="161"/>
      <c r="XV50" s="161"/>
      <c r="XW50" s="161"/>
      <c r="XX50" s="161"/>
      <c r="XY50" s="161"/>
      <c r="XZ50" s="161"/>
      <c r="YA50" s="161"/>
      <c r="YB50" s="161"/>
      <c r="YC50" s="161"/>
      <c r="YD50" s="161"/>
      <c r="YE50" s="161"/>
      <c r="YF50" s="161"/>
      <c r="YG50" s="161"/>
      <c r="YH50" s="161"/>
      <c r="YI50" s="161"/>
      <c r="YJ50" s="161"/>
      <c r="YK50" s="161"/>
      <c r="YL50" s="161"/>
      <c r="YM50" s="161"/>
      <c r="YN50" s="161"/>
      <c r="YO50" s="161"/>
      <c r="YP50" s="161"/>
      <c r="YQ50" s="161"/>
      <c r="YR50" s="161"/>
      <c r="YS50" s="161"/>
      <c r="YT50" s="161"/>
      <c r="YU50" s="161"/>
      <c r="YV50" s="161"/>
      <c r="YW50" s="161"/>
      <c r="YX50" s="161"/>
      <c r="YY50" s="161"/>
      <c r="YZ50" s="161"/>
      <c r="ZA50" s="161"/>
      <c r="ZB50" s="161"/>
      <c r="ZC50" s="161"/>
      <c r="ZD50" s="161"/>
      <c r="ZE50" s="161"/>
      <c r="ZF50" s="161"/>
      <c r="ZG50" s="161"/>
      <c r="ZH50" s="161"/>
      <c r="ZI50" s="161"/>
      <c r="ZJ50" s="161"/>
      <c r="ZK50" s="161"/>
      <c r="ZL50" s="161"/>
      <c r="ZM50" s="161"/>
      <c r="ZN50" s="161"/>
      <c r="ZO50" s="161"/>
      <c r="ZP50" s="161"/>
      <c r="ZQ50" s="161"/>
      <c r="ZR50" s="161"/>
      <c r="ZS50" s="161"/>
      <c r="ZT50" s="161"/>
      <c r="ZU50" s="161"/>
      <c r="ZV50" s="161"/>
      <c r="ZW50" s="161"/>
      <c r="ZX50" s="161"/>
      <c r="ZY50" s="161"/>
      <c r="ZZ50" s="161"/>
      <c r="AAA50" s="161"/>
      <c r="AAB50" s="161"/>
      <c r="AAC50" s="161"/>
      <c r="AAD50" s="161"/>
      <c r="AAE50" s="161"/>
      <c r="AAF50" s="161"/>
      <c r="AAG50" s="161"/>
      <c r="AAH50" s="161"/>
      <c r="AAI50" s="161"/>
      <c r="AAJ50" s="161"/>
      <c r="AAK50" s="161"/>
      <c r="AAL50" s="161"/>
      <c r="AAM50" s="161"/>
      <c r="AAN50" s="161"/>
      <c r="AAO50" s="161"/>
      <c r="AAP50" s="161"/>
      <c r="AAQ50" s="161"/>
      <c r="AAR50" s="161"/>
      <c r="AAS50" s="161"/>
      <c r="AAT50" s="161"/>
      <c r="AAU50" s="161"/>
      <c r="AAV50" s="161"/>
      <c r="AAW50" s="161"/>
      <c r="AAX50" s="161"/>
      <c r="AAY50" s="161"/>
      <c r="AAZ50" s="161"/>
      <c r="ABA50" s="161"/>
      <c r="ABB50" s="161"/>
      <c r="ABC50" s="161"/>
      <c r="ABD50" s="161"/>
      <c r="ABE50" s="161"/>
      <c r="ABF50" s="161"/>
      <c r="ABG50" s="161"/>
      <c r="ABH50" s="161"/>
      <c r="ABI50" s="161"/>
      <c r="ABJ50" s="161"/>
      <c r="ABK50" s="161"/>
      <c r="ABL50" s="161"/>
      <c r="ABM50" s="161"/>
      <c r="ABN50" s="161"/>
      <c r="ABO50" s="161"/>
      <c r="ABP50" s="161"/>
      <c r="ABQ50" s="161"/>
      <c r="ABR50" s="161"/>
      <c r="ABS50" s="161"/>
      <c r="ABT50" s="161"/>
      <c r="ABU50" s="161"/>
      <c r="ABV50" s="161"/>
      <c r="ABW50" s="161"/>
      <c r="ABX50" s="161"/>
      <c r="ABY50" s="161"/>
      <c r="ABZ50" s="161"/>
      <c r="ACA50" s="161"/>
      <c r="ACB50" s="161"/>
      <c r="ACC50" s="161"/>
      <c r="ACD50" s="161"/>
      <c r="ACE50" s="161"/>
      <c r="ACF50" s="161"/>
      <c r="ACG50" s="161"/>
      <c r="ACH50" s="161"/>
      <c r="ACI50" s="161"/>
      <c r="ACJ50" s="161"/>
      <c r="ACK50" s="161"/>
      <c r="ACL50" s="161"/>
      <c r="ACM50" s="161"/>
      <c r="ACN50" s="161"/>
      <c r="ACO50" s="161"/>
      <c r="ACP50" s="161"/>
      <c r="ACQ50" s="161"/>
      <c r="ACR50" s="161"/>
      <c r="ACS50" s="161"/>
      <c r="ACT50" s="161"/>
      <c r="ACU50" s="161"/>
      <c r="ACV50" s="161"/>
      <c r="ACW50" s="161"/>
      <c r="ACX50" s="161"/>
      <c r="ACY50" s="161"/>
      <c r="ACZ50" s="161"/>
      <c r="ADA50" s="161"/>
      <c r="ADB50" s="161"/>
      <c r="ADC50" s="161"/>
      <c r="ADD50" s="161"/>
      <c r="ADE50" s="161"/>
      <c r="ADF50" s="161"/>
      <c r="ADG50" s="161"/>
      <c r="ADH50" s="161"/>
      <c r="ADI50" s="161"/>
      <c r="ADJ50" s="161"/>
      <c r="ADK50" s="161"/>
      <c r="ADL50" s="161"/>
      <c r="ADM50" s="161"/>
      <c r="ADN50" s="161"/>
      <c r="ADO50" s="161"/>
      <c r="ADP50" s="161"/>
      <c r="ADQ50" s="161"/>
      <c r="ADR50" s="161"/>
      <c r="ADS50" s="161"/>
      <c r="ADT50" s="161"/>
      <c r="ADU50" s="161"/>
      <c r="ADV50" s="161"/>
      <c r="ADW50" s="161"/>
      <c r="ADX50" s="161"/>
      <c r="ADY50" s="161"/>
      <c r="ADZ50" s="161"/>
      <c r="AEA50" s="161"/>
      <c r="AEB50" s="161"/>
      <c r="AEC50" s="161"/>
      <c r="AED50" s="161"/>
      <c r="AEE50" s="161"/>
      <c r="AEF50" s="161"/>
      <c r="AEG50" s="161"/>
      <c r="AEH50" s="161"/>
      <c r="AEI50" s="161"/>
      <c r="AEJ50" s="161"/>
      <c r="AEK50" s="161"/>
      <c r="AEL50" s="161"/>
      <c r="AEM50" s="161"/>
      <c r="AEN50" s="161"/>
      <c r="AEO50" s="161"/>
      <c r="AEP50" s="161"/>
      <c r="AEQ50" s="161"/>
      <c r="AER50" s="161"/>
      <c r="AES50" s="161"/>
      <c r="AET50" s="161"/>
      <c r="AEU50" s="161"/>
      <c r="AEV50" s="161"/>
      <c r="AEW50" s="161"/>
      <c r="AEX50" s="161"/>
      <c r="AEY50" s="161"/>
      <c r="AEZ50" s="161"/>
      <c r="AFA50" s="161"/>
      <c r="AFB50" s="161"/>
      <c r="AFC50" s="161"/>
      <c r="AFD50" s="161"/>
      <c r="AFE50" s="161"/>
      <c r="AFF50" s="161"/>
      <c r="AFG50" s="161"/>
      <c r="AFH50" s="161"/>
      <c r="AFI50" s="161"/>
      <c r="AFJ50" s="161"/>
      <c r="AFK50" s="161"/>
      <c r="AFL50" s="161"/>
      <c r="AFM50" s="161"/>
      <c r="AFN50" s="161"/>
      <c r="AFO50" s="161"/>
      <c r="AFP50" s="161"/>
      <c r="AFQ50" s="161"/>
      <c r="AFR50" s="161"/>
      <c r="AFS50" s="161"/>
      <c r="AFT50" s="161"/>
      <c r="AFU50" s="161"/>
      <c r="AFV50" s="161"/>
      <c r="AFW50" s="161"/>
      <c r="AFX50" s="161"/>
      <c r="AFY50" s="161"/>
      <c r="AFZ50" s="161"/>
      <c r="AGA50" s="161"/>
      <c r="AGB50" s="161"/>
      <c r="AGC50" s="161"/>
      <c r="AGD50" s="161"/>
      <c r="AGE50" s="161"/>
      <c r="AGF50" s="161"/>
      <c r="AGG50" s="161"/>
      <c r="AGH50" s="161"/>
      <c r="AGI50" s="161"/>
      <c r="AGJ50" s="161"/>
      <c r="AGK50" s="161"/>
      <c r="AGL50" s="161"/>
      <c r="AGM50" s="161"/>
      <c r="AGN50" s="161"/>
      <c r="AGO50" s="161"/>
      <c r="AGP50" s="161"/>
      <c r="AGQ50" s="161"/>
      <c r="AGR50" s="161"/>
      <c r="AGS50" s="161"/>
      <c r="AGT50" s="161"/>
      <c r="AGU50" s="161"/>
      <c r="AGV50" s="161"/>
      <c r="AGW50" s="161"/>
      <c r="AGX50" s="161"/>
      <c r="AGY50" s="161"/>
      <c r="AGZ50" s="161"/>
      <c r="AHA50" s="161"/>
      <c r="AHB50" s="161"/>
      <c r="AHC50" s="161"/>
      <c r="AHD50" s="161"/>
      <c r="AHE50" s="161"/>
      <c r="AHF50" s="161"/>
      <c r="AHG50" s="161"/>
      <c r="AHH50" s="161"/>
      <c r="AHI50" s="161"/>
      <c r="AHJ50" s="161"/>
      <c r="AHK50" s="161"/>
      <c r="AHL50" s="161"/>
      <c r="AHM50" s="161"/>
      <c r="AHN50" s="161"/>
      <c r="AHO50" s="161"/>
      <c r="AHP50" s="161"/>
      <c r="AHQ50" s="161"/>
      <c r="AHR50" s="161"/>
      <c r="AHS50" s="161"/>
      <c r="AHT50" s="161"/>
      <c r="AHU50" s="161"/>
      <c r="AHV50" s="161"/>
      <c r="AHW50" s="161"/>
      <c r="AHX50" s="161"/>
      <c r="AHY50" s="161"/>
      <c r="AHZ50" s="161"/>
      <c r="AIA50" s="161"/>
      <c r="AIB50" s="161"/>
      <c r="AIC50" s="161"/>
      <c r="AID50" s="161"/>
      <c r="AIE50" s="161"/>
      <c r="AIF50" s="161"/>
      <c r="AIG50" s="161"/>
      <c r="AIH50" s="161"/>
      <c r="AII50" s="161"/>
      <c r="AIJ50" s="161"/>
      <c r="AIK50" s="161"/>
      <c r="AIL50" s="161"/>
      <c r="AIM50" s="161"/>
      <c r="AIN50" s="161"/>
      <c r="AIO50" s="161"/>
      <c r="AIP50" s="161"/>
      <c r="AIQ50" s="161"/>
      <c r="AIR50" s="161"/>
      <c r="AIS50" s="161"/>
      <c r="AIT50" s="161"/>
      <c r="AIU50" s="161"/>
      <c r="AIV50" s="161"/>
      <c r="AIW50" s="161"/>
      <c r="AIX50" s="161"/>
      <c r="AIY50" s="161"/>
      <c r="AIZ50" s="161"/>
      <c r="AJA50" s="161"/>
      <c r="AJB50" s="161"/>
      <c r="AJC50" s="161"/>
      <c r="AJD50" s="161"/>
      <c r="AJE50" s="161"/>
      <c r="AJF50" s="161"/>
      <c r="AJG50" s="161"/>
      <c r="AJH50" s="161"/>
      <c r="AJI50" s="161"/>
      <c r="AJJ50" s="161"/>
      <c r="AJK50" s="161"/>
      <c r="AJL50" s="161"/>
      <c r="AJM50" s="161"/>
      <c r="AJN50" s="161"/>
      <c r="AJO50" s="161"/>
      <c r="AJP50" s="161"/>
      <c r="AJQ50" s="161"/>
      <c r="AJR50" s="161"/>
      <c r="AJS50" s="161"/>
      <c r="AJT50" s="161"/>
      <c r="AJU50" s="161"/>
      <c r="AJV50" s="161"/>
      <c r="AJW50" s="161"/>
      <c r="AJX50" s="161"/>
      <c r="AJY50" s="161"/>
      <c r="AJZ50" s="161"/>
      <c r="AKA50" s="161"/>
      <c r="AKB50" s="161"/>
      <c r="AKC50" s="161"/>
      <c r="AKD50" s="161"/>
      <c r="AKE50" s="161"/>
      <c r="AKF50" s="161"/>
      <c r="AKG50" s="161"/>
      <c r="AKH50" s="161"/>
      <c r="AKI50" s="161"/>
      <c r="AKJ50" s="161"/>
      <c r="AKK50" s="161"/>
      <c r="AKL50" s="161"/>
      <c r="AKM50" s="161"/>
      <c r="AKN50" s="161"/>
      <c r="AKO50" s="161"/>
      <c r="AKP50" s="161"/>
      <c r="AKQ50" s="161"/>
      <c r="AKR50" s="161"/>
      <c r="AKS50" s="161"/>
      <c r="AKT50" s="161"/>
      <c r="AKU50" s="161"/>
      <c r="AKV50" s="161"/>
      <c r="AKW50" s="161"/>
      <c r="AKX50" s="161"/>
      <c r="AKY50" s="161"/>
      <c r="AKZ50" s="161"/>
      <c r="ALA50" s="161"/>
      <c r="ALB50" s="161"/>
      <c r="ALC50" s="161"/>
      <c r="ALD50" s="161"/>
      <c r="ALE50" s="161"/>
      <c r="ALF50" s="161"/>
      <c r="ALG50" s="161"/>
      <c r="ALH50" s="161"/>
      <c r="ALI50" s="161"/>
      <c r="ALJ50" s="161"/>
      <c r="ALK50" s="161"/>
      <c r="ALL50" s="161"/>
      <c r="ALM50" s="161"/>
      <c r="ALN50" s="161"/>
      <c r="ALO50" s="161"/>
      <c r="ALP50" s="161"/>
      <c r="ALQ50" s="161"/>
      <c r="ALR50" s="161"/>
      <c r="ALS50" s="161"/>
      <c r="ALT50" s="161"/>
      <c r="ALU50" s="161"/>
      <c r="ALV50" s="161"/>
      <c r="ALW50" s="161"/>
      <c r="ALX50" s="161"/>
      <c r="ALY50" s="161"/>
      <c r="ALZ50" s="161"/>
      <c r="AMA50" s="161"/>
      <c r="AMB50" s="161"/>
      <c r="AMC50" s="161"/>
      <c r="AMD50" s="161"/>
      <c r="AME50" s="161"/>
      <c r="AMF50" s="161"/>
      <c r="AMG50" s="161"/>
      <c r="AMH50" s="161"/>
      <c r="AMI50" s="161"/>
      <c r="AMJ50" s="161"/>
      <c r="AMK50" s="161"/>
    </row>
    <row r="51" spans="1:1025" s="165" customFormat="1">
      <c r="A51" s="161" t="str">
        <f t="shared" si="0"/>
        <v>LOAN.CEO_RETURN</v>
      </c>
      <c r="B51" s="154">
        <f t="shared" si="3"/>
        <v>110047</v>
      </c>
      <c r="C51" s="162">
        <v>0</v>
      </c>
      <c r="D51" s="162">
        <v>1</v>
      </c>
      <c r="E51" s="163">
        <f t="shared" si="4"/>
        <v>100000</v>
      </c>
      <c r="F51" s="163">
        <v>10000</v>
      </c>
      <c r="G51" s="163" t="s">
        <v>34</v>
      </c>
      <c r="H51" s="163">
        <v>100000</v>
      </c>
      <c r="I51" s="164" t="s">
        <v>505</v>
      </c>
      <c r="J51" s="163">
        <f>VLOOKUP(I51,T_FSM_TYPE!$A:$B,2,0)</f>
        <v>110000</v>
      </c>
      <c r="K51" s="165" t="s">
        <v>517</v>
      </c>
      <c r="L51" s="166"/>
      <c r="M51" s="133" t="str">
        <f t="shared" si="2"/>
        <v>INSERT INTO T_FSM_ACTION VALUES(110047, 0, 1, 100000, 10000, GETDATE(), 100000, 110000, 'CEO_RETURN', '' )</v>
      </c>
      <c r="N51" s="161"/>
      <c r="O51" s="161"/>
      <c r="P51" s="161"/>
      <c r="Q51" s="161"/>
      <c r="R51" s="161"/>
      <c r="S51" s="161"/>
      <c r="T51" s="161"/>
      <c r="U51" s="161"/>
      <c r="V51" s="161"/>
      <c r="W51" s="161"/>
      <c r="X51" s="161"/>
      <c r="Y51" s="161"/>
      <c r="Z51" s="161"/>
      <c r="AA51" s="161"/>
      <c r="AB51" s="161"/>
      <c r="AC51" s="161"/>
      <c r="AD51" s="161"/>
      <c r="AE51" s="161"/>
      <c r="AF51" s="161"/>
      <c r="AG51" s="161"/>
      <c r="AH51" s="161"/>
      <c r="AI51" s="161"/>
      <c r="AJ51" s="161"/>
      <c r="AK51" s="161"/>
      <c r="AL51" s="161"/>
      <c r="AM51" s="161"/>
      <c r="AN51" s="161"/>
      <c r="AO51" s="161"/>
      <c r="AP51" s="161"/>
      <c r="AQ51" s="161"/>
      <c r="AR51" s="161"/>
      <c r="AS51" s="161"/>
      <c r="AT51" s="161"/>
      <c r="AU51" s="161"/>
      <c r="AV51" s="161"/>
      <c r="AW51" s="161"/>
      <c r="AX51" s="161"/>
      <c r="AY51" s="161"/>
      <c r="AZ51" s="161"/>
      <c r="BA51" s="161"/>
      <c r="BB51" s="161"/>
      <c r="BC51" s="161"/>
      <c r="BD51" s="161"/>
      <c r="BE51" s="161"/>
      <c r="BF51" s="161"/>
      <c r="BG51" s="161"/>
      <c r="BH51" s="161"/>
      <c r="BI51" s="161"/>
      <c r="BJ51" s="161"/>
      <c r="BK51" s="161"/>
      <c r="BL51" s="161"/>
      <c r="BM51" s="161"/>
      <c r="BN51" s="161"/>
      <c r="BO51" s="161"/>
      <c r="BP51" s="161"/>
      <c r="BQ51" s="161"/>
      <c r="BR51" s="161"/>
      <c r="BS51" s="161"/>
      <c r="BT51" s="161"/>
      <c r="BU51" s="161"/>
      <c r="BV51" s="161"/>
      <c r="BW51" s="161"/>
      <c r="BX51" s="161"/>
      <c r="BY51" s="161"/>
      <c r="BZ51" s="161"/>
      <c r="CA51" s="161"/>
      <c r="CB51" s="161"/>
      <c r="CC51" s="161"/>
      <c r="CD51" s="161"/>
      <c r="CE51" s="161"/>
      <c r="CF51" s="161"/>
      <c r="CG51" s="161"/>
      <c r="CH51" s="161"/>
      <c r="CI51" s="161"/>
      <c r="CJ51" s="161"/>
      <c r="CK51" s="161"/>
      <c r="CL51" s="161"/>
      <c r="CM51" s="161"/>
      <c r="CN51" s="161"/>
      <c r="CO51" s="161"/>
      <c r="CP51" s="161"/>
      <c r="CQ51" s="161"/>
      <c r="CR51" s="161"/>
      <c r="CS51" s="161"/>
      <c r="CT51" s="161"/>
      <c r="CU51" s="161"/>
      <c r="CV51" s="161"/>
      <c r="CW51" s="161"/>
      <c r="CX51" s="161"/>
      <c r="CY51" s="161"/>
      <c r="CZ51" s="161"/>
      <c r="DA51" s="161"/>
      <c r="DB51" s="161"/>
      <c r="DC51" s="161"/>
      <c r="DD51" s="161"/>
      <c r="DE51" s="161"/>
      <c r="DF51" s="161"/>
      <c r="DG51" s="161"/>
      <c r="DH51" s="161"/>
      <c r="DI51" s="161"/>
      <c r="DJ51" s="161"/>
      <c r="DK51" s="161"/>
      <c r="DL51" s="161"/>
      <c r="DM51" s="161"/>
      <c r="DN51" s="161"/>
      <c r="DO51" s="161"/>
      <c r="DP51" s="161"/>
      <c r="DQ51" s="161"/>
      <c r="DR51" s="161"/>
      <c r="DS51" s="161"/>
      <c r="DT51" s="161"/>
      <c r="DU51" s="161"/>
      <c r="DV51" s="161"/>
      <c r="DW51" s="161"/>
      <c r="DX51" s="161"/>
      <c r="DY51" s="161"/>
      <c r="DZ51" s="161"/>
      <c r="EA51" s="161"/>
      <c r="EB51" s="161"/>
      <c r="EC51" s="161"/>
      <c r="ED51" s="161"/>
      <c r="EE51" s="161"/>
      <c r="EF51" s="161"/>
      <c r="EG51" s="161"/>
      <c r="EH51" s="161"/>
      <c r="EI51" s="161"/>
      <c r="EJ51" s="161"/>
      <c r="EK51" s="161"/>
      <c r="EL51" s="161"/>
      <c r="EM51" s="161"/>
      <c r="EN51" s="161"/>
      <c r="EO51" s="161"/>
      <c r="EP51" s="161"/>
      <c r="EQ51" s="161"/>
      <c r="ER51" s="161"/>
      <c r="ES51" s="161"/>
      <c r="ET51" s="161"/>
      <c r="EU51" s="161"/>
      <c r="EV51" s="161"/>
      <c r="EW51" s="161"/>
      <c r="EX51" s="161"/>
      <c r="EY51" s="161"/>
      <c r="EZ51" s="161"/>
      <c r="FA51" s="161"/>
      <c r="FB51" s="161"/>
      <c r="FC51" s="161"/>
      <c r="FD51" s="161"/>
      <c r="FE51" s="161"/>
      <c r="FF51" s="161"/>
      <c r="FG51" s="161"/>
      <c r="FH51" s="161"/>
      <c r="FI51" s="161"/>
      <c r="FJ51" s="161"/>
      <c r="FK51" s="161"/>
      <c r="FL51" s="161"/>
      <c r="FM51" s="161"/>
      <c r="FN51" s="161"/>
      <c r="FO51" s="161"/>
      <c r="FP51" s="161"/>
      <c r="FQ51" s="161"/>
      <c r="FR51" s="161"/>
      <c r="FS51" s="161"/>
      <c r="FT51" s="161"/>
      <c r="FU51" s="161"/>
      <c r="FV51" s="161"/>
      <c r="FW51" s="161"/>
      <c r="FX51" s="161"/>
      <c r="FY51" s="161"/>
      <c r="FZ51" s="161"/>
      <c r="GA51" s="161"/>
      <c r="GB51" s="161"/>
      <c r="GC51" s="161"/>
      <c r="GD51" s="161"/>
      <c r="GE51" s="161"/>
      <c r="GF51" s="161"/>
      <c r="GG51" s="161"/>
      <c r="GH51" s="161"/>
      <c r="GI51" s="161"/>
      <c r="GJ51" s="161"/>
      <c r="GK51" s="161"/>
      <c r="GL51" s="161"/>
      <c r="GM51" s="161"/>
      <c r="GN51" s="161"/>
      <c r="GO51" s="161"/>
      <c r="GP51" s="161"/>
      <c r="GQ51" s="161"/>
      <c r="GR51" s="161"/>
      <c r="GS51" s="161"/>
      <c r="GT51" s="161"/>
      <c r="GU51" s="161"/>
      <c r="GV51" s="161"/>
      <c r="GW51" s="161"/>
      <c r="GX51" s="161"/>
      <c r="GY51" s="161"/>
      <c r="GZ51" s="161"/>
      <c r="HA51" s="161"/>
      <c r="HB51" s="161"/>
      <c r="HC51" s="161"/>
      <c r="HD51" s="161"/>
      <c r="HE51" s="161"/>
      <c r="HF51" s="161"/>
      <c r="HG51" s="161"/>
      <c r="HH51" s="161"/>
      <c r="HI51" s="161"/>
      <c r="HJ51" s="161"/>
      <c r="HK51" s="161"/>
      <c r="HL51" s="161"/>
      <c r="HM51" s="161"/>
      <c r="HN51" s="161"/>
      <c r="HO51" s="161"/>
      <c r="HP51" s="161"/>
      <c r="HQ51" s="161"/>
      <c r="HR51" s="161"/>
      <c r="HS51" s="161"/>
      <c r="HT51" s="161"/>
      <c r="HU51" s="161"/>
      <c r="HV51" s="161"/>
      <c r="HW51" s="161"/>
      <c r="HX51" s="161"/>
      <c r="HY51" s="161"/>
      <c r="HZ51" s="161"/>
      <c r="IA51" s="161"/>
      <c r="IB51" s="161"/>
      <c r="IC51" s="161"/>
      <c r="ID51" s="161"/>
      <c r="IE51" s="161"/>
      <c r="IF51" s="161"/>
      <c r="IG51" s="161"/>
      <c r="IH51" s="161"/>
      <c r="II51" s="161"/>
      <c r="IJ51" s="161"/>
      <c r="IK51" s="161"/>
      <c r="IL51" s="161"/>
      <c r="IM51" s="161"/>
      <c r="IN51" s="161"/>
      <c r="IO51" s="161"/>
      <c r="IP51" s="161"/>
      <c r="IQ51" s="161"/>
      <c r="IR51" s="161"/>
      <c r="IS51" s="161"/>
      <c r="IT51" s="161"/>
      <c r="IU51" s="161"/>
      <c r="IV51" s="161"/>
      <c r="IW51" s="161"/>
      <c r="IX51" s="161"/>
      <c r="IY51" s="161"/>
      <c r="IZ51" s="161"/>
      <c r="JA51" s="161"/>
      <c r="JB51" s="161"/>
      <c r="JC51" s="161"/>
      <c r="JD51" s="161"/>
      <c r="JE51" s="161"/>
      <c r="JF51" s="161"/>
      <c r="JG51" s="161"/>
      <c r="JH51" s="161"/>
      <c r="JI51" s="161"/>
      <c r="JJ51" s="161"/>
      <c r="JK51" s="161"/>
      <c r="JL51" s="161"/>
      <c r="JM51" s="161"/>
      <c r="JN51" s="161"/>
      <c r="JO51" s="161"/>
      <c r="JP51" s="161"/>
      <c r="JQ51" s="161"/>
      <c r="JR51" s="161"/>
      <c r="JS51" s="161"/>
      <c r="JT51" s="161"/>
      <c r="JU51" s="161"/>
      <c r="JV51" s="161"/>
      <c r="JW51" s="161"/>
      <c r="JX51" s="161"/>
      <c r="JY51" s="161"/>
      <c r="JZ51" s="161"/>
      <c r="KA51" s="161"/>
      <c r="KB51" s="161"/>
      <c r="KC51" s="161"/>
      <c r="KD51" s="161"/>
      <c r="KE51" s="161"/>
      <c r="KF51" s="161"/>
      <c r="KG51" s="161"/>
      <c r="KH51" s="161"/>
      <c r="KI51" s="161"/>
      <c r="KJ51" s="161"/>
      <c r="KK51" s="161"/>
      <c r="KL51" s="161"/>
      <c r="KM51" s="161"/>
      <c r="KN51" s="161"/>
      <c r="KO51" s="161"/>
      <c r="KP51" s="161"/>
      <c r="KQ51" s="161"/>
      <c r="KR51" s="161"/>
      <c r="KS51" s="161"/>
      <c r="KT51" s="161"/>
      <c r="KU51" s="161"/>
      <c r="KV51" s="161"/>
      <c r="KW51" s="161"/>
      <c r="KX51" s="161"/>
      <c r="KY51" s="161"/>
      <c r="KZ51" s="161"/>
      <c r="LA51" s="161"/>
      <c r="LB51" s="161"/>
      <c r="LC51" s="161"/>
      <c r="LD51" s="161"/>
      <c r="LE51" s="161"/>
      <c r="LF51" s="161"/>
      <c r="LG51" s="161"/>
      <c r="LH51" s="161"/>
      <c r="LI51" s="161"/>
      <c r="LJ51" s="161"/>
      <c r="LK51" s="161"/>
      <c r="LL51" s="161"/>
      <c r="LM51" s="161"/>
      <c r="LN51" s="161"/>
      <c r="LO51" s="161"/>
      <c r="LP51" s="161"/>
      <c r="LQ51" s="161"/>
      <c r="LR51" s="161"/>
      <c r="LS51" s="161"/>
      <c r="LT51" s="161"/>
      <c r="LU51" s="161"/>
      <c r="LV51" s="161"/>
      <c r="LW51" s="161"/>
      <c r="LX51" s="161"/>
      <c r="LY51" s="161"/>
      <c r="LZ51" s="161"/>
      <c r="MA51" s="161"/>
      <c r="MB51" s="161"/>
      <c r="MC51" s="161"/>
      <c r="MD51" s="161"/>
      <c r="ME51" s="161"/>
      <c r="MF51" s="161"/>
      <c r="MG51" s="161"/>
      <c r="MH51" s="161"/>
      <c r="MI51" s="161"/>
      <c r="MJ51" s="161"/>
      <c r="MK51" s="161"/>
      <c r="ML51" s="161"/>
      <c r="MM51" s="161"/>
      <c r="MN51" s="161"/>
      <c r="MO51" s="161"/>
      <c r="MP51" s="161"/>
      <c r="MQ51" s="161"/>
      <c r="MR51" s="161"/>
      <c r="MS51" s="161"/>
      <c r="MT51" s="161"/>
      <c r="MU51" s="161"/>
      <c r="MV51" s="161"/>
      <c r="MW51" s="161"/>
      <c r="MX51" s="161"/>
      <c r="MY51" s="161"/>
      <c r="MZ51" s="161"/>
      <c r="NA51" s="161"/>
      <c r="NB51" s="161"/>
      <c r="NC51" s="161"/>
      <c r="ND51" s="161"/>
      <c r="NE51" s="161"/>
      <c r="NF51" s="161"/>
      <c r="NG51" s="161"/>
      <c r="NH51" s="161"/>
      <c r="NI51" s="161"/>
      <c r="NJ51" s="161"/>
      <c r="NK51" s="161"/>
      <c r="NL51" s="161"/>
      <c r="NM51" s="161"/>
      <c r="NN51" s="161"/>
      <c r="NO51" s="161"/>
      <c r="NP51" s="161"/>
      <c r="NQ51" s="161"/>
      <c r="NR51" s="161"/>
      <c r="NS51" s="161"/>
      <c r="NT51" s="161"/>
      <c r="NU51" s="161"/>
      <c r="NV51" s="161"/>
      <c r="NW51" s="161"/>
      <c r="NX51" s="161"/>
      <c r="NY51" s="161"/>
      <c r="NZ51" s="161"/>
      <c r="OA51" s="161"/>
      <c r="OB51" s="161"/>
      <c r="OC51" s="161"/>
      <c r="OD51" s="161"/>
      <c r="OE51" s="161"/>
      <c r="OF51" s="161"/>
      <c r="OG51" s="161"/>
      <c r="OH51" s="161"/>
      <c r="OI51" s="161"/>
      <c r="OJ51" s="161"/>
      <c r="OK51" s="161"/>
      <c r="OL51" s="161"/>
      <c r="OM51" s="161"/>
      <c r="ON51" s="161"/>
      <c r="OO51" s="161"/>
      <c r="OP51" s="161"/>
      <c r="OQ51" s="161"/>
      <c r="OR51" s="161"/>
      <c r="OS51" s="161"/>
      <c r="OT51" s="161"/>
      <c r="OU51" s="161"/>
      <c r="OV51" s="161"/>
      <c r="OW51" s="161"/>
      <c r="OX51" s="161"/>
      <c r="OY51" s="161"/>
      <c r="OZ51" s="161"/>
      <c r="PA51" s="161"/>
      <c r="PB51" s="161"/>
      <c r="PC51" s="161"/>
      <c r="PD51" s="161"/>
      <c r="PE51" s="161"/>
      <c r="PF51" s="161"/>
      <c r="PG51" s="161"/>
      <c r="PH51" s="161"/>
      <c r="PI51" s="161"/>
      <c r="PJ51" s="161"/>
      <c r="PK51" s="161"/>
      <c r="PL51" s="161"/>
      <c r="PM51" s="161"/>
      <c r="PN51" s="161"/>
      <c r="PO51" s="161"/>
      <c r="PP51" s="161"/>
      <c r="PQ51" s="161"/>
      <c r="PR51" s="161"/>
      <c r="PS51" s="161"/>
      <c r="PT51" s="161"/>
      <c r="PU51" s="161"/>
      <c r="PV51" s="161"/>
      <c r="PW51" s="161"/>
      <c r="PX51" s="161"/>
      <c r="PY51" s="161"/>
      <c r="PZ51" s="161"/>
      <c r="QA51" s="161"/>
      <c r="QB51" s="161"/>
      <c r="QC51" s="161"/>
      <c r="QD51" s="161"/>
      <c r="QE51" s="161"/>
      <c r="QF51" s="161"/>
      <c r="QG51" s="161"/>
      <c r="QH51" s="161"/>
      <c r="QI51" s="161"/>
      <c r="QJ51" s="161"/>
      <c r="QK51" s="161"/>
      <c r="QL51" s="161"/>
      <c r="QM51" s="161"/>
      <c r="QN51" s="161"/>
      <c r="QO51" s="161"/>
      <c r="QP51" s="161"/>
      <c r="QQ51" s="161"/>
      <c r="QR51" s="161"/>
      <c r="QS51" s="161"/>
      <c r="QT51" s="161"/>
      <c r="QU51" s="161"/>
      <c r="QV51" s="161"/>
      <c r="QW51" s="161"/>
      <c r="QX51" s="161"/>
      <c r="QY51" s="161"/>
      <c r="QZ51" s="161"/>
      <c r="RA51" s="161"/>
      <c r="RB51" s="161"/>
      <c r="RC51" s="161"/>
      <c r="RD51" s="161"/>
      <c r="RE51" s="161"/>
      <c r="RF51" s="161"/>
      <c r="RG51" s="161"/>
      <c r="RH51" s="161"/>
      <c r="RI51" s="161"/>
      <c r="RJ51" s="161"/>
      <c r="RK51" s="161"/>
      <c r="RL51" s="161"/>
      <c r="RM51" s="161"/>
      <c r="RN51" s="161"/>
      <c r="RO51" s="161"/>
      <c r="RP51" s="161"/>
      <c r="RQ51" s="161"/>
      <c r="RR51" s="161"/>
      <c r="RS51" s="161"/>
      <c r="RT51" s="161"/>
      <c r="RU51" s="161"/>
      <c r="RV51" s="161"/>
      <c r="RW51" s="161"/>
      <c r="RX51" s="161"/>
      <c r="RY51" s="161"/>
      <c r="RZ51" s="161"/>
      <c r="SA51" s="161"/>
      <c r="SB51" s="161"/>
      <c r="SC51" s="161"/>
      <c r="SD51" s="161"/>
      <c r="SE51" s="161"/>
      <c r="SF51" s="161"/>
      <c r="SG51" s="161"/>
      <c r="SH51" s="161"/>
      <c r="SI51" s="161"/>
      <c r="SJ51" s="161"/>
      <c r="SK51" s="161"/>
      <c r="SL51" s="161"/>
      <c r="SM51" s="161"/>
      <c r="SN51" s="161"/>
      <c r="SO51" s="161"/>
      <c r="SP51" s="161"/>
      <c r="SQ51" s="161"/>
      <c r="SR51" s="161"/>
      <c r="SS51" s="161"/>
      <c r="ST51" s="161"/>
      <c r="SU51" s="161"/>
      <c r="SV51" s="161"/>
      <c r="SW51" s="161"/>
      <c r="SX51" s="161"/>
      <c r="SY51" s="161"/>
      <c r="SZ51" s="161"/>
      <c r="TA51" s="161"/>
      <c r="TB51" s="161"/>
      <c r="TC51" s="161"/>
      <c r="TD51" s="161"/>
      <c r="TE51" s="161"/>
      <c r="TF51" s="161"/>
      <c r="TG51" s="161"/>
      <c r="TH51" s="161"/>
      <c r="TI51" s="161"/>
      <c r="TJ51" s="161"/>
      <c r="TK51" s="161"/>
      <c r="TL51" s="161"/>
      <c r="TM51" s="161"/>
      <c r="TN51" s="161"/>
      <c r="TO51" s="161"/>
      <c r="TP51" s="161"/>
      <c r="TQ51" s="161"/>
      <c r="TR51" s="161"/>
      <c r="TS51" s="161"/>
      <c r="TT51" s="161"/>
      <c r="TU51" s="161"/>
      <c r="TV51" s="161"/>
      <c r="TW51" s="161"/>
      <c r="TX51" s="161"/>
      <c r="TY51" s="161"/>
      <c r="TZ51" s="161"/>
      <c r="UA51" s="161"/>
      <c r="UB51" s="161"/>
      <c r="UC51" s="161"/>
      <c r="UD51" s="161"/>
      <c r="UE51" s="161"/>
      <c r="UF51" s="161"/>
      <c r="UG51" s="161"/>
      <c r="UH51" s="161"/>
      <c r="UI51" s="161"/>
      <c r="UJ51" s="161"/>
      <c r="UK51" s="161"/>
      <c r="UL51" s="161"/>
      <c r="UM51" s="161"/>
      <c r="UN51" s="161"/>
      <c r="UO51" s="161"/>
      <c r="UP51" s="161"/>
      <c r="UQ51" s="161"/>
      <c r="UR51" s="161"/>
      <c r="US51" s="161"/>
      <c r="UT51" s="161"/>
      <c r="UU51" s="161"/>
      <c r="UV51" s="161"/>
      <c r="UW51" s="161"/>
      <c r="UX51" s="161"/>
      <c r="UY51" s="161"/>
      <c r="UZ51" s="161"/>
      <c r="VA51" s="161"/>
      <c r="VB51" s="161"/>
      <c r="VC51" s="161"/>
      <c r="VD51" s="161"/>
      <c r="VE51" s="161"/>
      <c r="VF51" s="161"/>
      <c r="VG51" s="161"/>
      <c r="VH51" s="161"/>
      <c r="VI51" s="161"/>
      <c r="VJ51" s="161"/>
      <c r="VK51" s="161"/>
      <c r="VL51" s="161"/>
      <c r="VM51" s="161"/>
      <c r="VN51" s="161"/>
      <c r="VO51" s="161"/>
      <c r="VP51" s="161"/>
      <c r="VQ51" s="161"/>
      <c r="VR51" s="161"/>
      <c r="VS51" s="161"/>
      <c r="VT51" s="161"/>
      <c r="VU51" s="161"/>
      <c r="VV51" s="161"/>
      <c r="VW51" s="161"/>
      <c r="VX51" s="161"/>
      <c r="VY51" s="161"/>
      <c r="VZ51" s="161"/>
      <c r="WA51" s="161"/>
      <c r="WB51" s="161"/>
      <c r="WC51" s="161"/>
      <c r="WD51" s="161"/>
      <c r="WE51" s="161"/>
      <c r="WF51" s="161"/>
      <c r="WG51" s="161"/>
      <c r="WH51" s="161"/>
      <c r="WI51" s="161"/>
      <c r="WJ51" s="161"/>
      <c r="WK51" s="161"/>
      <c r="WL51" s="161"/>
      <c r="WM51" s="161"/>
      <c r="WN51" s="161"/>
      <c r="WO51" s="161"/>
      <c r="WP51" s="161"/>
      <c r="WQ51" s="161"/>
      <c r="WR51" s="161"/>
      <c r="WS51" s="161"/>
      <c r="WT51" s="161"/>
      <c r="WU51" s="161"/>
      <c r="WV51" s="161"/>
      <c r="WW51" s="161"/>
      <c r="WX51" s="161"/>
      <c r="WY51" s="161"/>
      <c r="WZ51" s="161"/>
      <c r="XA51" s="161"/>
      <c r="XB51" s="161"/>
      <c r="XC51" s="161"/>
      <c r="XD51" s="161"/>
      <c r="XE51" s="161"/>
      <c r="XF51" s="161"/>
      <c r="XG51" s="161"/>
      <c r="XH51" s="161"/>
      <c r="XI51" s="161"/>
      <c r="XJ51" s="161"/>
      <c r="XK51" s="161"/>
      <c r="XL51" s="161"/>
      <c r="XM51" s="161"/>
      <c r="XN51" s="161"/>
      <c r="XO51" s="161"/>
      <c r="XP51" s="161"/>
      <c r="XQ51" s="161"/>
      <c r="XR51" s="161"/>
      <c r="XS51" s="161"/>
      <c r="XT51" s="161"/>
      <c r="XU51" s="161"/>
      <c r="XV51" s="161"/>
      <c r="XW51" s="161"/>
      <c r="XX51" s="161"/>
      <c r="XY51" s="161"/>
      <c r="XZ51" s="161"/>
      <c r="YA51" s="161"/>
      <c r="YB51" s="161"/>
      <c r="YC51" s="161"/>
      <c r="YD51" s="161"/>
      <c r="YE51" s="161"/>
      <c r="YF51" s="161"/>
      <c r="YG51" s="161"/>
      <c r="YH51" s="161"/>
      <c r="YI51" s="161"/>
      <c r="YJ51" s="161"/>
      <c r="YK51" s="161"/>
      <c r="YL51" s="161"/>
      <c r="YM51" s="161"/>
      <c r="YN51" s="161"/>
      <c r="YO51" s="161"/>
      <c r="YP51" s="161"/>
      <c r="YQ51" s="161"/>
      <c r="YR51" s="161"/>
      <c r="YS51" s="161"/>
      <c r="YT51" s="161"/>
      <c r="YU51" s="161"/>
      <c r="YV51" s="161"/>
      <c r="YW51" s="161"/>
      <c r="YX51" s="161"/>
      <c r="YY51" s="161"/>
      <c r="YZ51" s="161"/>
      <c r="ZA51" s="161"/>
      <c r="ZB51" s="161"/>
      <c r="ZC51" s="161"/>
      <c r="ZD51" s="161"/>
      <c r="ZE51" s="161"/>
      <c r="ZF51" s="161"/>
      <c r="ZG51" s="161"/>
      <c r="ZH51" s="161"/>
      <c r="ZI51" s="161"/>
      <c r="ZJ51" s="161"/>
      <c r="ZK51" s="161"/>
      <c r="ZL51" s="161"/>
      <c r="ZM51" s="161"/>
      <c r="ZN51" s="161"/>
      <c r="ZO51" s="161"/>
      <c r="ZP51" s="161"/>
      <c r="ZQ51" s="161"/>
      <c r="ZR51" s="161"/>
      <c r="ZS51" s="161"/>
      <c r="ZT51" s="161"/>
      <c r="ZU51" s="161"/>
      <c r="ZV51" s="161"/>
      <c r="ZW51" s="161"/>
      <c r="ZX51" s="161"/>
      <c r="ZY51" s="161"/>
      <c r="ZZ51" s="161"/>
      <c r="AAA51" s="161"/>
      <c r="AAB51" s="161"/>
      <c r="AAC51" s="161"/>
      <c r="AAD51" s="161"/>
      <c r="AAE51" s="161"/>
      <c r="AAF51" s="161"/>
      <c r="AAG51" s="161"/>
      <c r="AAH51" s="161"/>
      <c r="AAI51" s="161"/>
      <c r="AAJ51" s="161"/>
      <c r="AAK51" s="161"/>
      <c r="AAL51" s="161"/>
      <c r="AAM51" s="161"/>
      <c r="AAN51" s="161"/>
      <c r="AAO51" s="161"/>
      <c r="AAP51" s="161"/>
      <c r="AAQ51" s="161"/>
      <c r="AAR51" s="161"/>
      <c r="AAS51" s="161"/>
      <c r="AAT51" s="161"/>
      <c r="AAU51" s="161"/>
      <c r="AAV51" s="161"/>
      <c r="AAW51" s="161"/>
      <c r="AAX51" s="161"/>
      <c r="AAY51" s="161"/>
      <c r="AAZ51" s="161"/>
      <c r="ABA51" s="161"/>
      <c r="ABB51" s="161"/>
      <c r="ABC51" s="161"/>
      <c r="ABD51" s="161"/>
      <c r="ABE51" s="161"/>
      <c r="ABF51" s="161"/>
      <c r="ABG51" s="161"/>
      <c r="ABH51" s="161"/>
      <c r="ABI51" s="161"/>
      <c r="ABJ51" s="161"/>
      <c r="ABK51" s="161"/>
      <c r="ABL51" s="161"/>
      <c r="ABM51" s="161"/>
      <c r="ABN51" s="161"/>
      <c r="ABO51" s="161"/>
      <c r="ABP51" s="161"/>
      <c r="ABQ51" s="161"/>
      <c r="ABR51" s="161"/>
      <c r="ABS51" s="161"/>
      <c r="ABT51" s="161"/>
      <c r="ABU51" s="161"/>
      <c r="ABV51" s="161"/>
      <c r="ABW51" s="161"/>
      <c r="ABX51" s="161"/>
      <c r="ABY51" s="161"/>
      <c r="ABZ51" s="161"/>
      <c r="ACA51" s="161"/>
      <c r="ACB51" s="161"/>
      <c r="ACC51" s="161"/>
      <c r="ACD51" s="161"/>
      <c r="ACE51" s="161"/>
      <c r="ACF51" s="161"/>
      <c r="ACG51" s="161"/>
      <c r="ACH51" s="161"/>
      <c r="ACI51" s="161"/>
      <c r="ACJ51" s="161"/>
      <c r="ACK51" s="161"/>
      <c r="ACL51" s="161"/>
      <c r="ACM51" s="161"/>
      <c r="ACN51" s="161"/>
      <c r="ACO51" s="161"/>
      <c r="ACP51" s="161"/>
      <c r="ACQ51" s="161"/>
      <c r="ACR51" s="161"/>
      <c r="ACS51" s="161"/>
      <c r="ACT51" s="161"/>
      <c r="ACU51" s="161"/>
      <c r="ACV51" s="161"/>
      <c r="ACW51" s="161"/>
      <c r="ACX51" s="161"/>
      <c r="ACY51" s="161"/>
      <c r="ACZ51" s="161"/>
      <c r="ADA51" s="161"/>
      <c r="ADB51" s="161"/>
      <c r="ADC51" s="161"/>
      <c r="ADD51" s="161"/>
      <c r="ADE51" s="161"/>
      <c r="ADF51" s="161"/>
      <c r="ADG51" s="161"/>
      <c r="ADH51" s="161"/>
      <c r="ADI51" s="161"/>
      <c r="ADJ51" s="161"/>
      <c r="ADK51" s="161"/>
      <c r="ADL51" s="161"/>
      <c r="ADM51" s="161"/>
      <c r="ADN51" s="161"/>
      <c r="ADO51" s="161"/>
      <c r="ADP51" s="161"/>
      <c r="ADQ51" s="161"/>
      <c r="ADR51" s="161"/>
      <c r="ADS51" s="161"/>
      <c r="ADT51" s="161"/>
      <c r="ADU51" s="161"/>
      <c r="ADV51" s="161"/>
      <c r="ADW51" s="161"/>
      <c r="ADX51" s="161"/>
      <c r="ADY51" s="161"/>
      <c r="ADZ51" s="161"/>
      <c r="AEA51" s="161"/>
      <c r="AEB51" s="161"/>
      <c r="AEC51" s="161"/>
      <c r="AED51" s="161"/>
      <c r="AEE51" s="161"/>
      <c r="AEF51" s="161"/>
      <c r="AEG51" s="161"/>
      <c r="AEH51" s="161"/>
      <c r="AEI51" s="161"/>
      <c r="AEJ51" s="161"/>
      <c r="AEK51" s="161"/>
      <c r="AEL51" s="161"/>
      <c r="AEM51" s="161"/>
      <c r="AEN51" s="161"/>
      <c r="AEO51" s="161"/>
      <c r="AEP51" s="161"/>
      <c r="AEQ51" s="161"/>
      <c r="AER51" s="161"/>
      <c r="AES51" s="161"/>
      <c r="AET51" s="161"/>
      <c r="AEU51" s="161"/>
      <c r="AEV51" s="161"/>
      <c r="AEW51" s="161"/>
      <c r="AEX51" s="161"/>
      <c r="AEY51" s="161"/>
      <c r="AEZ51" s="161"/>
      <c r="AFA51" s="161"/>
      <c r="AFB51" s="161"/>
      <c r="AFC51" s="161"/>
      <c r="AFD51" s="161"/>
      <c r="AFE51" s="161"/>
      <c r="AFF51" s="161"/>
      <c r="AFG51" s="161"/>
      <c r="AFH51" s="161"/>
      <c r="AFI51" s="161"/>
      <c r="AFJ51" s="161"/>
      <c r="AFK51" s="161"/>
      <c r="AFL51" s="161"/>
      <c r="AFM51" s="161"/>
      <c r="AFN51" s="161"/>
      <c r="AFO51" s="161"/>
      <c r="AFP51" s="161"/>
      <c r="AFQ51" s="161"/>
      <c r="AFR51" s="161"/>
      <c r="AFS51" s="161"/>
      <c r="AFT51" s="161"/>
      <c r="AFU51" s="161"/>
      <c r="AFV51" s="161"/>
      <c r="AFW51" s="161"/>
      <c r="AFX51" s="161"/>
      <c r="AFY51" s="161"/>
      <c r="AFZ51" s="161"/>
      <c r="AGA51" s="161"/>
      <c r="AGB51" s="161"/>
      <c r="AGC51" s="161"/>
      <c r="AGD51" s="161"/>
      <c r="AGE51" s="161"/>
      <c r="AGF51" s="161"/>
      <c r="AGG51" s="161"/>
      <c r="AGH51" s="161"/>
      <c r="AGI51" s="161"/>
      <c r="AGJ51" s="161"/>
      <c r="AGK51" s="161"/>
      <c r="AGL51" s="161"/>
      <c r="AGM51" s="161"/>
      <c r="AGN51" s="161"/>
      <c r="AGO51" s="161"/>
      <c r="AGP51" s="161"/>
      <c r="AGQ51" s="161"/>
      <c r="AGR51" s="161"/>
      <c r="AGS51" s="161"/>
      <c r="AGT51" s="161"/>
      <c r="AGU51" s="161"/>
      <c r="AGV51" s="161"/>
      <c r="AGW51" s="161"/>
      <c r="AGX51" s="161"/>
      <c r="AGY51" s="161"/>
      <c r="AGZ51" s="161"/>
      <c r="AHA51" s="161"/>
      <c r="AHB51" s="161"/>
      <c r="AHC51" s="161"/>
      <c r="AHD51" s="161"/>
      <c r="AHE51" s="161"/>
      <c r="AHF51" s="161"/>
      <c r="AHG51" s="161"/>
      <c r="AHH51" s="161"/>
      <c r="AHI51" s="161"/>
      <c r="AHJ51" s="161"/>
      <c r="AHK51" s="161"/>
      <c r="AHL51" s="161"/>
      <c r="AHM51" s="161"/>
      <c r="AHN51" s="161"/>
      <c r="AHO51" s="161"/>
      <c r="AHP51" s="161"/>
      <c r="AHQ51" s="161"/>
      <c r="AHR51" s="161"/>
      <c r="AHS51" s="161"/>
      <c r="AHT51" s="161"/>
      <c r="AHU51" s="161"/>
      <c r="AHV51" s="161"/>
      <c r="AHW51" s="161"/>
      <c r="AHX51" s="161"/>
      <c r="AHY51" s="161"/>
      <c r="AHZ51" s="161"/>
      <c r="AIA51" s="161"/>
      <c r="AIB51" s="161"/>
      <c r="AIC51" s="161"/>
      <c r="AID51" s="161"/>
      <c r="AIE51" s="161"/>
      <c r="AIF51" s="161"/>
      <c r="AIG51" s="161"/>
      <c r="AIH51" s="161"/>
      <c r="AII51" s="161"/>
      <c r="AIJ51" s="161"/>
      <c r="AIK51" s="161"/>
      <c r="AIL51" s="161"/>
      <c r="AIM51" s="161"/>
      <c r="AIN51" s="161"/>
      <c r="AIO51" s="161"/>
      <c r="AIP51" s="161"/>
      <c r="AIQ51" s="161"/>
      <c r="AIR51" s="161"/>
      <c r="AIS51" s="161"/>
      <c r="AIT51" s="161"/>
      <c r="AIU51" s="161"/>
      <c r="AIV51" s="161"/>
      <c r="AIW51" s="161"/>
      <c r="AIX51" s="161"/>
      <c r="AIY51" s="161"/>
      <c r="AIZ51" s="161"/>
      <c r="AJA51" s="161"/>
      <c r="AJB51" s="161"/>
      <c r="AJC51" s="161"/>
      <c r="AJD51" s="161"/>
      <c r="AJE51" s="161"/>
      <c r="AJF51" s="161"/>
      <c r="AJG51" s="161"/>
      <c r="AJH51" s="161"/>
      <c r="AJI51" s="161"/>
      <c r="AJJ51" s="161"/>
      <c r="AJK51" s="161"/>
      <c r="AJL51" s="161"/>
      <c r="AJM51" s="161"/>
      <c r="AJN51" s="161"/>
      <c r="AJO51" s="161"/>
      <c r="AJP51" s="161"/>
      <c r="AJQ51" s="161"/>
      <c r="AJR51" s="161"/>
      <c r="AJS51" s="161"/>
      <c r="AJT51" s="161"/>
      <c r="AJU51" s="161"/>
      <c r="AJV51" s="161"/>
      <c r="AJW51" s="161"/>
      <c r="AJX51" s="161"/>
      <c r="AJY51" s="161"/>
      <c r="AJZ51" s="161"/>
      <c r="AKA51" s="161"/>
      <c r="AKB51" s="161"/>
      <c r="AKC51" s="161"/>
      <c r="AKD51" s="161"/>
      <c r="AKE51" s="161"/>
      <c r="AKF51" s="161"/>
      <c r="AKG51" s="161"/>
      <c r="AKH51" s="161"/>
      <c r="AKI51" s="161"/>
      <c r="AKJ51" s="161"/>
      <c r="AKK51" s="161"/>
      <c r="AKL51" s="161"/>
      <c r="AKM51" s="161"/>
      <c r="AKN51" s="161"/>
      <c r="AKO51" s="161"/>
      <c r="AKP51" s="161"/>
      <c r="AKQ51" s="161"/>
      <c r="AKR51" s="161"/>
      <c r="AKS51" s="161"/>
      <c r="AKT51" s="161"/>
      <c r="AKU51" s="161"/>
      <c r="AKV51" s="161"/>
      <c r="AKW51" s="161"/>
      <c r="AKX51" s="161"/>
      <c r="AKY51" s="161"/>
      <c r="AKZ51" s="161"/>
      <c r="ALA51" s="161"/>
      <c r="ALB51" s="161"/>
      <c r="ALC51" s="161"/>
      <c r="ALD51" s="161"/>
      <c r="ALE51" s="161"/>
      <c r="ALF51" s="161"/>
      <c r="ALG51" s="161"/>
      <c r="ALH51" s="161"/>
      <c r="ALI51" s="161"/>
      <c r="ALJ51" s="161"/>
      <c r="ALK51" s="161"/>
      <c r="ALL51" s="161"/>
      <c r="ALM51" s="161"/>
      <c r="ALN51" s="161"/>
      <c r="ALO51" s="161"/>
      <c r="ALP51" s="161"/>
      <c r="ALQ51" s="161"/>
      <c r="ALR51" s="161"/>
      <c r="ALS51" s="161"/>
      <c r="ALT51" s="161"/>
      <c r="ALU51" s="161"/>
      <c r="ALV51" s="161"/>
      <c r="ALW51" s="161"/>
      <c r="ALX51" s="161"/>
      <c r="ALY51" s="161"/>
      <c r="ALZ51" s="161"/>
      <c r="AMA51" s="161"/>
      <c r="AMB51" s="161"/>
      <c r="AMC51" s="161"/>
      <c r="AMD51" s="161"/>
      <c r="AME51" s="161"/>
      <c r="AMF51" s="161"/>
      <c r="AMG51" s="161"/>
      <c r="AMH51" s="161"/>
      <c r="AMI51" s="161"/>
      <c r="AMJ51" s="161"/>
      <c r="AMK51" s="161"/>
    </row>
    <row r="52" spans="1:1025" s="165" customFormat="1">
      <c r="A52" s="161" t="str">
        <f t="shared" si="0"/>
        <v>LOAN.CEO_DECLINE</v>
      </c>
      <c r="B52" s="154">
        <f t="shared" si="3"/>
        <v>110048</v>
      </c>
      <c r="C52" s="162">
        <v>0</v>
      </c>
      <c r="D52" s="162">
        <v>1</v>
      </c>
      <c r="E52" s="163">
        <f t="shared" si="4"/>
        <v>100000</v>
      </c>
      <c r="F52" s="163">
        <v>10000</v>
      </c>
      <c r="G52" s="163" t="s">
        <v>34</v>
      </c>
      <c r="H52" s="163">
        <v>100000</v>
      </c>
      <c r="I52" s="164" t="s">
        <v>505</v>
      </c>
      <c r="J52" s="163">
        <f>VLOOKUP(I52,T_FSM_TYPE!$A:$B,2,0)</f>
        <v>110000</v>
      </c>
      <c r="K52" s="165" t="s">
        <v>519</v>
      </c>
      <c r="L52" s="166"/>
      <c r="M52" s="133" t="str">
        <f t="shared" si="2"/>
        <v>INSERT INTO T_FSM_ACTION VALUES(110048, 0, 1, 100000, 10000, GETDATE(), 100000, 110000, 'CEO_DECLINE', '' )</v>
      </c>
      <c r="N52" s="161"/>
      <c r="O52" s="161"/>
      <c r="P52" s="161"/>
      <c r="Q52" s="161"/>
      <c r="R52" s="161"/>
      <c r="S52" s="161"/>
      <c r="T52" s="161"/>
      <c r="U52" s="161"/>
      <c r="V52" s="161"/>
      <c r="W52" s="161"/>
      <c r="X52" s="161"/>
      <c r="Y52" s="161"/>
      <c r="Z52" s="161"/>
      <c r="AA52" s="161"/>
      <c r="AB52" s="161"/>
      <c r="AC52" s="161"/>
      <c r="AD52" s="161"/>
      <c r="AE52" s="161"/>
      <c r="AF52" s="161"/>
      <c r="AG52" s="161"/>
      <c r="AH52" s="161"/>
      <c r="AI52" s="161"/>
      <c r="AJ52" s="161"/>
      <c r="AK52" s="161"/>
      <c r="AL52" s="161"/>
      <c r="AM52" s="161"/>
      <c r="AN52" s="161"/>
      <c r="AO52" s="161"/>
      <c r="AP52" s="161"/>
      <c r="AQ52" s="161"/>
      <c r="AR52" s="161"/>
      <c r="AS52" s="161"/>
      <c r="AT52" s="161"/>
      <c r="AU52" s="161"/>
      <c r="AV52" s="161"/>
      <c r="AW52" s="161"/>
      <c r="AX52" s="161"/>
      <c r="AY52" s="161"/>
      <c r="AZ52" s="161"/>
      <c r="BA52" s="161"/>
      <c r="BB52" s="161"/>
      <c r="BC52" s="161"/>
      <c r="BD52" s="161"/>
      <c r="BE52" s="161"/>
      <c r="BF52" s="161"/>
      <c r="BG52" s="161"/>
      <c r="BH52" s="161"/>
      <c r="BI52" s="161"/>
      <c r="BJ52" s="161"/>
      <c r="BK52" s="161"/>
      <c r="BL52" s="161"/>
      <c r="BM52" s="161"/>
      <c r="BN52" s="161"/>
      <c r="BO52" s="161"/>
      <c r="BP52" s="161"/>
      <c r="BQ52" s="161"/>
      <c r="BR52" s="161"/>
      <c r="BS52" s="161"/>
      <c r="BT52" s="161"/>
      <c r="BU52" s="161"/>
      <c r="BV52" s="161"/>
      <c r="BW52" s="161"/>
      <c r="BX52" s="161"/>
      <c r="BY52" s="161"/>
      <c r="BZ52" s="161"/>
      <c r="CA52" s="161"/>
      <c r="CB52" s="161"/>
      <c r="CC52" s="161"/>
      <c r="CD52" s="161"/>
      <c r="CE52" s="161"/>
      <c r="CF52" s="161"/>
      <c r="CG52" s="161"/>
      <c r="CH52" s="161"/>
      <c r="CI52" s="161"/>
      <c r="CJ52" s="161"/>
      <c r="CK52" s="161"/>
      <c r="CL52" s="161"/>
      <c r="CM52" s="161"/>
      <c r="CN52" s="161"/>
      <c r="CO52" s="161"/>
      <c r="CP52" s="161"/>
      <c r="CQ52" s="161"/>
      <c r="CR52" s="161"/>
      <c r="CS52" s="161"/>
      <c r="CT52" s="161"/>
      <c r="CU52" s="161"/>
      <c r="CV52" s="161"/>
      <c r="CW52" s="161"/>
      <c r="CX52" s="161"/>
      <c r="CY52" s="161"/>
      <c r="CZ52" s="161"/>
      <c r="DA52" s="161"/>
      <c r="DB52" s="161"/>
      <c r="DC52" s="161"/>
      <c r="DD52" s="161"/>
      <c r="DE52" s="161"/>
      <c r="DF52" s="161"/>
      <c r="DG52" s="161"/>
      <c r="DH52" s="161"/>
      <c r="DI52" s="161"/>
      <c r="DJ52" s="161"/>
      <c r="DK52" s="161"/>
      <c r="DL52" s="161"/>
      <c r="DM52" s="161"/>
      <c r="DN52" s="161"/>
      <c r="DO52" s="161"/>
      <c r="DP52" s="161"/>
      <c r="DQ52" s="161"/>
      <c r="DR52" s="161"/>
      <c r="DS52" s="161"/>
      <c r="DT52" s="161"/>
      <c r="DU52" s="161"/>
      <c r="DV52" s="161"/>
      <c r="DW52" s="161"/>
      <c r="DX52" s="161"/>
      <c r="DY52" s="161"/>
      <c r="DZ52" s="161"/>
      <c r="EA52" s="161"/>
      <c r="EB52" s="161"/>
      <c r="EC52" s="161"/>
      <c r="ED52" s="161"/>
      <c r="EE52" s="161"/>
      <c r="EF52" s="161"/>
      <c r="EG52" s="161"/>
      <c r="EH52" s="161"/>
      <c r="EI52" s="161"/>
      <c r="EJ52" s="161"/>
      <c r="EK52" s="161"/>
      <c r="EL52" s="161"/>
      <c r="EM52" s="161"/>
      <c r="EN52" s="161"/>
      <c r="EO52" s="161"/>
      <c r="EP52" s="161"/>
      <c r="EQ52" s="161"/>
      <c r="ER52" s="161"/>
      <c r="ES52" s="161"/>
      <c r="ET52" s="161"/>
      <c r="EU52" s="161"/>
      <c r="EV52" s="161"/>
      <c r="EW52" s="161"/>
      <c r="EX52" s="161"/>
      <c r="EY52" s="161"/>
      <c r="EZ52" s="161"/>
      <c r="FA52" s="161"/>
      <c r="FB52" s="161"/>
      <c r="FC52" s="161"/>
      <c r="FD52" s="161"/>
      <c r="FE52" s="161"/>
      <c r="FF52" s="161"/>
      <c r="FG52" s="161"/>
      <c r="FH52" s="161"/>
      <c r="FI52" s="161"/>
      <c r="FJ52" s="161"/>
      <c r="FK52" s="161"/>
      <c r="FL52" s="161"/>
      <c r="FM52" s="161"/>
      <c r="FN52" s="161"/>
      <c r="FO52" s="161"/>
      <c r="FP52" s="161"/>
      <c r="FQ52" s="161"/>
      <c r="FR52" s="161"/>
      <c r="FS52" s="161"/>
      <c r="FT52" s="161"/>
      <c r="FU52" s="161"/>
      <c r="FV52" s="161"/>
      <c r="FW52" s="161"/>
      <c r="FX52" s="161"/>
      <c r="FY52" s="161"/>
      <c r="FZ52" s="161"/>
      <c r="GA52" s="161"/>
      <c r="GB52" s="161"/>
      <c r="GC52" s="161"/>
      <c r="GD52" s="161"/>
      <c r="GE52" s="161"/>
      <c r="GF52" s="161"/>
      <c r="GG52" s="161"/>
      <c r="GH52" s="161"/>
      <c r="GI52" s="161"/>
      <c r="GJ52" s="161"/>
      <c r="GK52" s="161"/>
      <c r="GL52" s="161"/>
      <c r="GM52" s="161"/>
      <c r="GN52" s="161"/>
      <c r="GO52" s="161"/>
      <c r="GP52" s="161"/>
      <c r="GQ52" s="161"/>
      <c r="GR52" s="161"/>
      <c r="GS52" s="161"/>
      <c r="GT52" s="161"/>
      <c r="GU52" s="161"/>
      <c r="GV52" s="161"/>
      <c r="GW52" s="161"/>
      <c r="GX52" s="161"/>
      <c r="GY52" s="161"/>
      <c r="GZ52" s="161"/>
      <c r="HA52" s="161"/>
      <c r="HB52" s="161"/>
      <c r="HC52" s="161"/>
      <c r="HD52" s="161"/>
      <c r="HE52" s="161"/>
      <c r="HF52" s="161"/>
      <c r="HG52" s="161"/>
      <c r="HH52" s="161"/>
      <c r="HI52" s="161"/>
      <c r="HJ52" s="161"/>
      <c r="HK52" s="161"/>
      <c r="HL52" s="161"/>
      <c r="HM52" s="161"/>
      <c r="HN52" s="161"/>
      <c r="HO52" s="161"/>
      <c r="HP52" s="161"/>
      <c r="HQ52" s="161"/>
      <c r="HR52" s="161"/>
      <c r="HS52" s="161"/>
      <c r="HT52" s="161"/>
      <c r="HU52" s="161"/>
      <c r="HV52" s="161"/>
      <c r="HW52" s="161"/>
      <c r="HX52" s="161"/>
      <c r="HY52" s="161"/>
      <c r="HZ52" s="161"/>
      <c r="IA52" s="161"/>
      <c r="IB52" s="161"/>
      <c r="IC52" s="161"/>
      <c r="ID52" s="161"/>
      <c r="IE52" s="161"/>
      <c r="IF52" s="161"/>
      <c r="IG52" s="161"/>
      <c r="IH52" s="161"/>
      <c r="II52" s="161"/>
      <c r="IJ52" s="161"/>
      <c r="IK52" s="161"/>
      <c r="IL52" s="161"/>
      <c r="IM52" s="161"/>
      <c r="IN52" s="161"/>
      <c r="IO52" s="161"/>
      <c r="IP52" s="161"/>
      <c r="IQ52" s="161"/>
      <c r="IR52" s="161"/>
      <c r="IS52" s="161"/>
      <c r="IT52" s="161"/>
      <c r="IU52" s="161"/>
      <c r="IV52" s="161"/>
      <c r="IW52" s="161"/>
      <c r="IX52" s="161"/>
      <c r="IY52" s="161"/>
      <c r="IZ52" s="161"/>
      <c r="JA52" s="161"/>
      <c r="JB52" s="161"/>
      <c r="JC52" s="161"/>
      <c r="JD52" s="161"/>
      <c r="JE52" s="161"/>
      <c r="JF52" s="161"/>
      <c r="JG52" s="161"/>
      <c r="JH52" s="161"/>
      <c r="JI52" s="161"/>
      <c r="JJ52" s="161"/>
      <c r="JK52" s="161"/>
      <c r="JL52" s="161"/>
      <c r="JM52" s="161"/>
      <c r="JN52" s="161"/>
      <c r="JO52" s="161"/>
      <c r="JP52" s="161"/>
      <c r="JQ52" s="161"/>
      <c r="JR52" s="161"/>
      <c r="JS52" s="161"/>
      <c r="JT52" s="161"/>
      <c r="JU52" s="161"/>
      <c r="JV52" s="161"/>
      <c r="JW52" s="161"/>
      <c r="JX52" s="161"/>
      <c r="JY52" s="161"/>
      <c r="JZ52" s="161"/>
      <c r="KA52" s="161"/>
      <c r="KB52" s="161"/>
      <c r="KC52" s="161"/>
      <c r="KD52" s="161"/>
      <c r="KE52" s="161"/>
      <c r="KF52" s="161"/>
      <c r="KG52" s="161"/>
      <c r="KH52" s="161"/>
      <c r="KI52" s="161"/>
      <c r="KJ52" s="161"/>
      <c r="KK52" s="161"/>
      <c r="KL52" s="161"/>
      <c r="KM52" s="161"/>
      <c r="KN52" s="161"/>
      <c r="KO52" s="161"/>
      <c r="KP52" s="161"/>
      <c r="KQ52" s="161"/>
      <c r="KR52" s="161"/>
      <c r="KS52" s="161"/>
      <c r="KT52" s="161"/>
      <c r="KU52" s="161"/>
      <c r="KV52" s="161"/>
      <c r="KW52" s="161"/>
      <c r="KX52" s="161"/>
      <c r="KY52" s="161"/>
      <c r="KZ52" s="161"/>
      <c r="LA52" s="161"/>
      <c r="LB52" s="161"/>
      <c r="LC52" s="161"/>
      <c r="LD52" s="161"/>
      <c r="LE52" s="161"/>
      <c r="LF52" s="161"/>
      <c r="LG52" s="161"/>
      <c r="LH52" s="161"/>
      <c r="LI52" s="161"/>
      <c r="LJ52" s="161"/>
      <c r="LK52" s="161"/>
      <c r="LL52" s="161"/>
      <c r="LM52" s="161"/>
      <c r="LN52" s="161"/>
      <c r="LO52" s="161"/>
      <c r="LP52" s="161"/>
      <c r="LQ52" s="161"/>
      <c r="LR52" s="161"/>
      <c r="LS52" s="161"/>
      <c r="LT52" s="161"/>
      <c r="LU52" s="161"/>
      <c r="LV52" s="161"/>
      <c r="LW52" s="161"/>
      <c r="LX52" s="161"/>
      <c r="LY52" s="161"/>
      <c r="LZ52" s="161"/>
      <c r="MA52" s="161"/>
      <c r="MB52" s="161"/>
      <c r="MC52" s="161"/>
      <c r="MD52" s="161"/>
      <c r="ME52" s="161"/>
      <c r="MF52" s="161"/>
      <c r="MG52" s="161"/>
      <c r="MH52" s="161"/>
      <c r="MI52" s="161"/>
      <c r="MJ52" s="161"/>
      <c r="MK52" s="161"/>
      <c r="ML52" s="161"/>
      <c r="MM52" s="161"/>
      <c r="MN52" s="161"/>
      <c r="MO52" s="161"/>
      <c r="MP52" s="161"/>
      <c r="MQ52" s="161"/>
      <c r="MR52" s="161"/>
      <c r="MS52" s="161"/>
      <c r="MT52" s="161"/>
      <c r="MU52" s="161"/>
      <c r="MV52" s="161"/>
      <c r="MW52" s="161"/>
      <c r="MX52" s="161"/>
      <c r="MY52" s="161"/>
      <c r="MZ52" s="161"/>
      <c r="NA52" s="161"/>
      <c r="NB52" s="161"/>
      <c r="NC52" s="161"/>
      <c r="ND52" s="161"/>
      <c r="NE52" s="161"/>
      <c r="NF52" s="161"/>
      <c r="NG52" s="161"/>
      <c r="NH52" s="161"/>
      <c r="NI52" s="161"/>
      <c r="NJ52" s="161"/>
      <c r="NK52" s="161"/>
      <c r="NL52" s="161"/>
      <c r="NM52" s="161"/>
      <c r="NN52" s="161"/>
      <c r="NO52" s="161"/>
      <c r="NP52" s="161"/>
      <c r="NQ52" s="161"/>
      <c r="NR52" s="161"/>
      <c r="NS52" s="161"/>
      <c r="NT52" s="161"/>
      <c r="NU52" s="161"/>
      <c r="NV52" s="161"/>
      <c r="NW52" s="161"/>
      <c r="NX52" s="161"/>
      <c r="NY52" s="161"/>
      <c r="NZ52" s="161"/>
      <c r="OA52" s="161"/>
      <c r="OB52" s="161"/>
      <c r="OC52" s="161"/>
      <c r="OD52" s="161"/>
      <c r="OE52" s="161"/>
      <c r="OF52" s="161"/>
      <c r="OG52" s="161"/>
      <c r="OH52" s="161"/>
      <c r="OI52" s="161"/>
      <c r="OJ52" s="161"/>
      <c r="OK52" s="161"/>
      <c r="OL52" s="161"/>
      <c r="OM52" s="161"/>
      <c r="ON52" s="161"/>
      <c r="OO52" s="161"/>
      <c r="OP52" s="161"/>
      <c r="OQ52" s="161"/>
      <c r="OR52" s="161"/>
      <c r="OS52" s="161"/>
      <c r="OT52" s="161"/>
      <c r="OU52" s="161"/>
      <c r="OV52" s="161"/>
      <c r="OW52" s="161"/>
      <c r="OX52" s="161"/>
      <c r="OY52" s="161"/>
      <c r="OZ52" s="161"/>
      <c r="PA52" s="161"/>
      <c r="PB52" s="161"/>
      <c r="PC52" s="161"/>
      <c r="PD52" s="161"/>
      <c r="PE52" s="161"/>
      <c r="PF52" s="161"/>
      <c r="PG52" s="161"/>
      <c r="PH52" s="161"/>
      <c r="PI52" s="161"/>
      <c r="PJ52" s="161"/>
      <c r="PK52" s="161"/>
      <c r="PL52" s="161"/>
      <c r="PM52" s="161"/>
      <c r="PN52" s="161"/>
      <c r="PO52" s="161"/>
      <c r="PP52" s="161"/>
      <c r="PQ52" s="161"/>
      <c r="PR52" s="161"/>
      <c r="PS52" s="161"/>
      <c r="PT52" s="161"/>
      <c r="PU52" s="161"/>
      <c r="PV52" s="161"/>
      <c r="PW52" s="161"/>
      <c r="PX52" s="161"/>
      <c r="PY52" s="161"/>
      <c r="PZ52" s="161"/>
      <c r="QA52" s="161"/>
      <c r="QB52" s="161"/>
      <c r="QC52" s="161"/>
      <c r="QD52" s="161"/>
      <c r="QE52" s="161"/>
      <c r="QF52" s="161"/>
      <c r="QG52" s="161"/>
      <c r="QH52" s="161"/>
      <c r="QI52" s="161"/>
      <c r="QJ52" s="161"/>
      <c r="QK52" s="161"/>
      <c r="QL52" s="161"/>
      <c r="QM52" s="161"/>
      <c r="QN52" s="161"/>
      <c r="QO52" s="161"/>
      <c r="QP52" s="161"/>
      <c r="QQ52" s="161"/>
      <c r="QR52" s="161"/>
      <c r="QS52" s="161"/>
      <c r="QT52" s="161"/>
      <c r="QU52" s="161"/>
      <c r="QV52" s="161"/>
      <c r="QW52" s="161"/>
      <c r="QX52" s="161"/>
      <c r="QY52" s="161"/>
      <c r="QZ52" s="161"/>
      <c r="RA52" s="161"/>
      <c r="RB52" s="161"/>
      <c r="RC52" s="161"/>
      <c r="RD52" s="161"/>
      <c r="RE52" s="161"/>
      <c r="RF52" s="161"/>
      <c r="RG52" s="161"/>
      <c r="RH52" s="161"/>
      <c r="RI52" s="161"/>
      <c r="RJ52" s="161"/>
      <c r="RK52" s="161"/>
      <c r="RL52" s="161"/>
      <c r="RM52" s="161"/>
      <c r="RN52" s="161"/>
      <c r="RO52" s="161"/>
      <c r="RP52" s="161"/>
      <c r="RQ52" s="161"/>
      <c r="RR52" s="161"/>
      <c r="RS52" s="161"/>
      <c r="RT52" s="161"/>
      <c r="RU52" s="161"/>
      <c r="RV52" s="161"/>
      <c r="RW52" s="161"/>
      <c r="RX52" s="161"/>
      <c r="RY52" s="161"/>
      <c r="RZ52" s="161"/>
      <c r="SA52" s="161"/>
      <c r="SB52" s="161"/>
      <c r="SC52" s="161"/>
      <c r="SD52" s="161"/>
      <c r="SE52" s="161"/>
      <c r="SF52" s="161"/>
      <c r="SG52" s="161"/>
      <c r="SH52" s="161"/>
      <c r="SI52" s="161"/>
      <c r="SJ52" s="161"/>
      <c r="SK52" s="161"/>
      <c r="SL52" s="161"/>
      <c r="SM52" s="161"/>
      <c r="SN52" s="161"/>
      <c r="SO52" s="161"/>
      <c r="SP52" s="161"/>
      <c r="SQ52" s="161"/>
      <c r="SR52" s="161"/>
      <c r="SS52" s="161"/>
      <c r="ST52" s="161"/>
      <c r="SU52" s="161"/>
      <c r="SV52" s="161"/>
      <c r="SW52" s="161"/>
      <c r="SX52" s="161"/>
      <c r="SY52" s="161"/>
      <c r="SZ52" s="161"/>
      <c r="TA52" s="161"/>
      <c r="TB52" s="161"/>
      <c r="TC52" s="161"/>
      <c r="TD52" s="161"/>
      <c r="TE52" s="161"/>
      <c r="TF52" s="161"/>
      <c r="TG52" s="161"/>
      <c r="TH52" s="161"/>
      <c r="TI52" s="161"/>
      <c r="TJ52" s="161"/>
      <c r="TK52" s="161"/>
      <c r="TL52" s="161"/>
      <c r="TM52" s="161"/>
      <c r="TN52" s="161"/>
      <c r="TO52" s="161"/>
      <c r="TP52" s="161"/>
      <c r="TQ52" s="161"/>
      <c r="TR52" s="161"/>
      <c r="TS52" s="161"/>
      <c r="TT52" s="161"/>
      <c r="TU52" s="161"/>
      <c r="TV52" s="161"/>
      <c r="TW52" s="161"/>
      <c r="TX52" s="161"/>
      <c r="TY52" s="161"/>
      <c r="TZ52" s="161"/>
      <c r="UA52" s="161"/>
      <c r="UB52" s="161"/>
      <c r="UC52" s="161"/>
      <c r="UD52" s="161"/>
      <c r="UE52" s="161"/>
      <c r="UF52" s="161"/>
      <c r="UG52" s="161"/>
      <c r="UH52" s="161"/>
      <c r="UI52" s="161"/>
      <c r="UJ52" s="161"/>
      <c r="UK52" s="161"/>
      <c r="UL52" s="161"/>
      <c r="UM52" s="161"/>
      <c r="UN52" s="161"/>
      <c r="UO52" s="161"/>
      <c r="UP52" s="161"/>
      <c r="UQ52" s="161"/>
      <c r="UR52" s="161"/>
      <c r="US52" s="161"/>
      <c r="UT52" s="161"/>
      <c r="UU52" s="161"/>
      <c r="UV52" s="161"/>
      <c r="UW52" s="161"/>
      <c r="UX52" s="161"/>
      <c r="UY52" s="161"/>
      <c r="UZ52" s="161"/>
      <c r="VA52" s="161"/>
      <c r="VB52" s="161"/>
      <c r="VC52" s="161"/>
      <c r="VD52" s="161"/>
      <c r="VE52" s="161"/>
      <c r="VF52" s="161"/>
      <c r="VG52" s="161"/>
      <c r="VH52" s="161"/>
      <c r="VI52" s="161"/>
      <c r="VJ52" s="161"/>
      <c r="VK52" s="161"/>
      <c r="VL52" s="161"/>
      <c r="VM52" s="161"/>
      <c r="VN52" s="161"/>
      <c r="VO52" s="161"/>
      <c r="VP52" s="161"/>
      <c r="VQ52" s="161"/>
      <c r="VR52" s="161"/>
      <c r="VS52" s="161"/>
      <c r="VT52" s="161"/>
      <c r="VU52" s="161"/>
      <c r="VV52" s="161"/>
      <c r="VW52" s="161"/>
      <c r="VX52" s="161"/>
      <c r="VY52" s="161"/>
      <c r="VZ52" s="161"/>
      <c r="WA52" s="161"/>
      <c r="WB52" s="161"/>
      <c r="WC52" s="161"/>
      <c r="WD52" s="161"/>
      <c r="WE52" s="161"/>
      <c r="WF52" s="161"/>
      <c r="WG52" s="161"/>
      <c r="WH52" s="161"/>
      <c r="WI52" s="161"/>
      <c r="WJ52" s="161"/>
      <c r="WK52" s="161"/>
      <c r="WL52" s="161"/>
      <c r="WM52" s="161"/>
      <c r="WN52" s="161"/>
      <c r="WO52" s="161"/>
      <c r="WP52" s="161"/>
      <c r="WQ52" s="161"/>
      <c r="WR52" s="161"/>
      <c r="WS52" s="161"/>
      <c r="WT52" s="161"/>
      <c r="WU52" s="161"/>
      <c r="WV52" s="161"/>
      <c r="WW52" s="161"/>
      <c r="WX52" s="161"/>
      <c r="WY52" s="161"/>
      <c r="WZ52" s="161"/>
      <c r="XA52" s="161"/>
      <c r="XB52" s="161"/>
      <c r="XC52" s="161"/>
      <c r="XD52" s="161"/>
      <c r="XE52" s="161"/>
      <c r="XF52" s="161"/>
      <c r="XG52" s="161"/>
      <c r="XH52" s="161"/>
      <c r="XI52" s="161"/>
      <c r="XJ52" s="161"/>
      <c r="XK52" s="161"/>
      <c r="XL52" s="161"/>
      <c r="XM52" s="161"/>
      <c r="XN52" s="161"/>
      <c r="XO52" s="161"/>
      <c r="XP52" s="161"/>
      <c r="XQ52" s="161"/>
      <c r="XR52" s="161"/>
      <c r="XS52" s="161"/>
      <c r="XT52" s="161"/>
      <c r="XU52" s="161"/>
      <c r="XV52" s="161"/>
      <c r="XW52" s="161"/>
      <c r="XX52" s="161"/>
      <c r="XY52" s="161"/>
      <c r="XZ52" s="161"/>
      <c r="YA52" s="161"/>
      <c r="YB52" s="161"/>
      <c r="YC52" s="161"/>
      <c r="YD52" s="161"/>
      <c r="YE52" s="161"/>
      <c r="YF52" s="161"/>
      <c r="YG52" s="161"/>
      <c r="YH52" s="161"/>
      <c r="YI52" s="161"/>
      <c r="YJ52" s="161"/>
      <c r="YK52" s="161"/>
      <c r="YL52" s="161"/>
      <c r="YM52" s="161"/>
      <c r="YN52" s="161"/>
      <c r="YO52" s="161"/>
      <c r="YP52" s="161"/>
      <c r="YQ52" s="161"/>
      <c r="YR52" s="161"/>
      <c r="YS52" s="161"/>
      <c r="YT52" s="161"/>
      <c r="YU52" s="161"/>
      <c r="YV52" s="161"/>
      <c r="YW52" s="161"/>
      <c r="YX52" s="161"/>
      <c r="YY52" s="161"/>
      <c r="YZ52" s="161"/>
      <c r="ZA52" s="161"/>
      <c r="ZB52" s="161"/>
      <c r="ZC52" s="161"/>
      <c r="ZD52" s="161"/>
      <c r="ZE52" s="161"/>
      <c r="ZF52" s="161"/>
      <c r="ZG52" s="161"/>
      <c r="ZH52" s="161"/>
      <c r="ZI52" s="161"/>
      <c r="ZJ52" s="161"/>
      <c r="ZK52" s="161"/>
      <c r="ZL52" s="161"/>
      <c r="ZM52" s="161"/>
      <c r="ZN52" s="161"/>
      <c r="ZO52" s="161"/>
      <c r="ZP52" s="161"/>
      <c r="ZQ52" s="161"/>
      <c r="ZR52" s="161"/>
      <c r="ZS52" s="161"/>
      <c r="ZT52" s="161"/>
      <c r="ZU52" s="161"/>
      <c r="ZV52" s="161"/>
      <c r="ZW52" s="161"/>
      <c r="ZX52" s="161"/>
      <c r="ZY52" s="161"/>
      <c r="ZZ52" s="161"/>
      <c r="AAA52" s="161"/>
      <c r="AAB52" s="161"/>
      <c r="AAC52" s="161"/>
      <c r="AAD52" s="161"/>
      <c r="AAE52" s="161"/>
      <c r="AAF52" s="161"/>
      <c r="AAG52" s="161"/>
      <c r="AAH52" s="161"/>
      <c r="AAI52" s="161"/>
      <c r="AAJ52" s="161"/>
      <c r="AAK52" s="161"/>
      <c r="AAL52" s="161"/>
      <c r="AAM52" s="161"/>
      <c r="AAN52" s="161"/>
      <c r="AAO52" s="161"/>
      <c r="AAP52" s="161"/>
      <c r="AAQ52" s="161"/>
      <c r="AAR52" s="161"/>
      <c r="AAS52" s="161"/>
      <c r="AAT52" s="161"/>
      <c r="AAU52" s="161"/>
      <c r="AAV52" s="161"/>
      <c r="AAW52" s="161"/>
      <c r="AAX52" s="161"/>
      <c r="AAY52" s="161"/>
      <c r="AAZ52" s="161"/>
      <c r="ABA52" s="161"/>
      <c r="ABB52" s="161"/>
      <c r="ABC52" s="161"/>
      <c r="ABD52" s="161"/>
      <c r="ABE52" s="161"/>
      <c r="ABF52" s="161"/>
      <c r="ABG52" s="161"/>
      <c r="ABH52" s="161"/>
      <c r="ABI52" s="161"/>
      <c r="ABJ52" s="161"/>
      <c r="ABK52" s="161"/>
      <c r="ABL52" s="161"/>
      <c r="ABM52" s="161"/>
      <c r="ABN52" s="161"/>
      <c r="ABO52" s="161"/>
      <c r="ABP52" s="161"/>
      <c r="ABQ52" s="161"/>
      <c r="ABR52" s="161"/>
      <c r="ABS52" s="161"/>
      <c r="ABT52" s="161"/>
      <c r="ABU52" s="161"/>
      <c r="ABV52" s="161"/>
      <c r="ABW52" s="161"/>
      <c r="ABX52" s="161"/>
      <c r="ABY52" s="161"/>
      <c r="ABZ52" s="161"/>
      <c r="ACA52" s="161"/>
      <c r="ACB52" s="161"/>
      <c r="ACC52" s="161"/>
      <c r="ACD52" s="161"/>
      <c r="ACE52" s="161"/>
      <c r="ACF52" s="161"/>
      <c r="ACG52" s="161"/>
      <c r="ACH52" s="161"/>
      <c r="ACI52" s="161"/>
      <c r="ACJ52" s="161"/>
      <c r="ACK52" s="161"/>
      <c r="ACL52" s="161"/>
      <c r="ACM52" s="161"/>
      <c r="ACN52" s="161"/>
      <c r="ACO52" s="161"/>
      <c r="ACP52" s="161"/>
      <c r="ACQ52" s="161"/>
      <c r="ACR52" s="161"/>
      <c r="ACS52" s="161"/>
      <c r="ACT52" s="161"/>
      <c r="ACU52" s="161"/>
      <c r="ACV52" s="161"/>
      <c r="ACW52" s="161"/>
      <c r="ACX52" s="161"/>
      <c r="ACY52" s="161"/>
      <c r="ACZ52" s="161"/>
      <c r="ADA52" s="161"/>
      <c r="ADB52" s="161"/>
      <c r="ADC52" s="161"/>
      <c r="ADD52" s="161"/>
      <c r="ADE52" s="161"/>
      <c r="ADF52" s="161"/>
      <c r="ADG52" s="161"/>
      <c r="ADH52" s="161"/>
      <c r="ADI52" s="161"/>
      <c r="ADJ52" s="161"/>
      <c r="ADK52" s="161"/>
      <c r="ADL52" s="161"/>
      <c r="ADM52" s="161"/>
      <c r="ADN52" s="161"/>
      <c r="ADO52" s="161"/>
      <c r="ADP52" s="161"/>
      <c r="ADQ52" s="161"/>
      <c r="ADR52" s="161"/>
      <c r="ADS52" s="161"/>
      <c r="ADT52" s="161"/>
      <c r="ADU52" s="161"/>
      <c r="ADV52" s="161"/>
      <c r="ADW52" s="161"/>
      <c r="ADX52" s="161"/>
      <c r="ADY52" s="161"/>
      <c r="ADZ52" s="161"/>
      <c r="AEA52" s="161"/>
      <c r="AEB52" s="161"/>
      <c r="AEC52" s="161"/>
      <c r="AED52" s="161"/>
      <c r="AEE52" s="161"/>
      <c r="AEF52" s="161"/>
      <c r="AEG52" s="161"/>
      <c r="AEH52" s="161"/>
      <c r="AEI52" s="161"/>
      <c r="AEJ52" s="161"/>
      <c r="AEK52" s="161"/>
      <c r="AEL52" s="161"/>
      <c r="AEM52" s="161"/>
      <c r="AEN52" s="161"/>
      <c r="AEO52" s="161"/>
      <c r="AEP52" s="161"/>
      <c r="AEQ52" s="161"/>
      <c r="AER52" s="161"/>
      <c r="AES52" s="161"/>
      <c r="AET52" s="161"/>
      <c r="AEU52" s="161"/>
      <c r="AEV52" s="161"/>
      <c r="AEW52" s="161"/>
      <c r="AEX52" s="161"/>
      <c r="AEY52" s="161"/>
      <c r="AEZ52" s="161"/>
      <c r="AFA52" s="161"/>
      <c r="AFB52" s="161"/>
      <c r="AFC52" s="161"/>
      <c r="AFD52" s="161"/>
      <c r="AFE52" s="161"/>
      <c r="AFF52" s="161"/>
      <c r="AFG52" s="161"/>
      <c r="AFH52" s="161"/>
      <c r="AFI52" s="161"/>
      <c r="AFJ52" s="161"/>
      <c r="AFK52" s="161"/>
      <c r="AFL52" s="161"/>
      <c r="AFM52" s="161"/>
      <c r="AFN52" s="161"/>
      <c r="AFO52" s="161"/>
      <c r="AFP52" s="161"/>
      <c r="AFQ52" s="161"/>
      <c r="AFR52" s="161"/>
      <c r="AFS52" s="161"/>
      <c r="AFT52" s="161"/>
      <c r="AFU52" s="161"/>
      <c r="AFV52" s="161"/>
      <c r="AFW52" s="161"/>
      <c r="AFX52" s="161"/>
      <c r="AFY52" s="161"/>
      <c r="AFZ52" s="161"/>
      <c r="AGA52" s="161"/>
      <c r="AGB52" s="161"/>
      <c r="AGC52" s="161"/>
      <c r="AGD52" s="161"/>
      <c r="AGE52" s="161"/>
      <c r="AGF52" s="161"/>
      <c r="AGG52" s="161"/>
      <c r="AGH52" s="161"/>
      <c r="AGI52" s="161"/>
      <c r="AGJ52" s="161"/>
      <c r="AGK52" s="161"/>
      <c r="AGL52" s="161"/>
      <c r="AGM52" s="161"/>
      <c r="AGN52" s="161"/>
      <c r="AGO52" s="161"/>
      <c r="AGP52" s="161"/>
      <c r="AGQ52" s="161"/>
      <c r="AGR52" s="161"/>
      <c r="AGS52" s="161"/>
      <c r="AGT52" s="161"/>
      <c r="AGU52" s="161"/>
      <c r="AGV52" s="161"/>
      <c r="AGW52" s="161"/>
      <c r="AGX52" s="161"/>
      <c r="AGY52" s="161"/>
      <c r="AGZ52" s="161"/>
      <c r="AHA52" s="161"/>
      <c r="AHB52" s="161"/>
      <c r="AHC52" s="161"/>
      <c r="AHD52" s="161"/>
      <c r="AHE52" s="161"/>
      <c r="AHF52" s="161"/>
      <c r="AHG52" s="161"/>
      <c r="AHH52" s="161"/>
      <c r="AHI52" s="161"/>
      <c r="AHJ52" s="161"/>
      <c r="AHK52" s="161"/>
      <c r="AHL52" s="161"/>
      <c r="AHM52" s="161"/>
      <c r="AHN52" s="161"/>
      <c r="AHO52" s="161"/>
      <c r="AHP52" s="161"/>
      <c r="AHQ52" s="161"/>
      <c r="AHR52" s="161"/>
      <c r="AHS52" s="161"/>
      <c r="AHT52" s="161"/>
      <c r="AHU52" s="161"/>
      <c r="AHV52" s="161"/>
      <c r="AHW52" s="161"/>
      <c r="AHX52" s="161"/>
      <c r="AHY52" s="161"/>
      <c r="AHZ52" s="161"/>
      <c r="AIA52" s="161"/>
      <c r="AIB52" s="161"/>
      <c r="AIC52" s="161"/>
      <c r="AID52" s="161"/>
      <c r="AIE52" s="161"/>
      <c r="AIF52" s="161"/>
      <c r="AIG52" s="161"/>
      <c r="AIH52" s="161"/>
      <c r="AII52" s="161"/>
      <c r="AIJ52" s="161"/>
      <c r="AIK52" s="161"/>
      <c r="AIL52" s="161"/>
      <c r="AIM52" s="161"/>
      <c r="AIN52" s="161"/>
      <c r="AIO52" s="161"/>
      <c r="AIP52" s="161"/>
      <c r="AIQ52" s="161"/>
      <c r="AIR52" s="161"/>
      <c r="AIS52" s="161"/>
      <c r="AIT52" s="161"/>
      <c r="AIU52" s="161"/>
      <c r="AIV52" s="161"/>
      <c r="AIW52" s="161"/>
      <c r="AIX52" s="161"/>
      <c r="AIY52" s="161"/>
      <c r="AIZ52" s="161"/>
      <c r="AJA52" s="161"/>
      <c r="AJB52" s="161"/>
      <c r="AJC52" s="161"/>
      <c r="AJD52" s="161"/>
      <c r="AJE52" s="161"/>
      <c r="AJF52" s="161"/>
      <c r="AJG52" s="161"/>
      <c r="AJH52" s="161"/>
      <c r="AJI52" s="161"/>
      <c r="AJJ52" s="161"/>
      <c r="AJK52" s="161"/>
      <c r="AJL52" s="161"/>
      <c r="AJM52" s="161"/>
      <c r="AJN52" s="161"/>
      <c r="AJO52" s="161"/>
      <c r="AJP52" s="161"/>
      <c r="AJQ52" s="161"/>
      <c r="AJR52" s="161"/>
      <c r="AJS52" s="161"/>
      <c r="AJT52" s="161"/>
      <c r="AJU52" s="161"/>
      <c r="AJV52" s="161"/>
      <c r="AJW52" s="161"/>
      <c r="AJX52" s="161"/>
      <c r="AJY52" s="161"/>
      <c r="AJZ52" s="161"/>
      <c r="AKA52" s="161"/>
      <c r="AKB52" s="161"/>
      <c r="AKC52" s="161"/>
      <c r="AKD52" s="161"/>
      <c r="AKE52" s="161"/>
      <c r="AKF52" s="161"/>
      <c r="AKG52" s="161"/>
      <c r="AKH52" s="161"/>
      <c r="AKI52" s="161"/>
      <c r="AKJ52" s="161"/>
      <c r="AKK52" s="161"/>
      <c r="AKL52" s="161"/>
      <c r="AKM52" s="161"/>
      <c r="AKN52" s="161"/>
      <c r="AKO52" s="161"/>
      <c r="AKP52" s="161"/>
      <c r="AKQ52" s="161"/>
      <c r="AKR52" s="161"/>
      <c r="AKS52" s="161"/>
      <c r="AKT52" s="161"/>
      <c r="AKU52" s="161"/>
      <c r="AKV52" s="161"/>
      <c r="AKW52" s="161"/>
      <c r="AKX52" s="161"/>
      <c r="AKY52" s="161"/>
      <c r="AKZ52" s="161"/>
      <c r="ALA52" s="161"/>
      <c r="ALB52" s="161"/>
      <c r="ALC52" s="161"/>
      <c r="ALD52" s="161"/>
      <c r="ALE52" s="161"/>
      <c r="ALF52" s="161"/>
      <c r="ALG52" s="161"/>
      <c r="ALH52" s="161"/>
      <c r="ALI52" s="161"/>
      <c r="ALJ52" s="161"/>
      <c r="ALK52" s="161"/>
      <c r="ALL52" s="161"/>
      <c r="ALM52" s="161"/>
      <c r="ALN52" s="161"/>
      <c r="ALO52" s="161"/>
      <c r="ALP52" s="161"/>
      <c r="ALQ52" s="161"/>
      <c r="ALR52" s="161"/>
      <c r="ALS52" s="161"/>
      <c r="ALT52" s="161"/>
      <c r="ALU52" s="161"/>
      <c r="ALV52" s="161"/>
      <c r="ALW52" s="161"/>
      <c r="ALX52" s="161"/>
      <c r="ALY52" s="161"/>
      <c r="ALZ52" s="161"/>
      <c r="AMA52" s="161"/>
      <c r="AMB52" s="161"/>
      <c r="AMC52" s="161"/>
      <c r="AMD52" s="161"/>
      <c r="AME52" s="161"/>
      <c r="AMF52" s="161"/>
      <c r="AMG52" s="161"/>
      <c r="AMH52" s="161"/>
      <c r="AMI52" s="161"/>
      <c r="AMJ52" s="161"/>
      <c r="AMK52" s="161"/>
    </row>
    <row r="53" spans="1:1025" s="165" customFormat="1">
      <c r="A53" s="161" t="str">
        <f t="shared" si="0"/>
        <v>LOAN.CEO_DEFER</v>
      </c>
      <c r="B53" s="154">
        <f t="shared" si="3"/>
        <v>110049</v>
      </c>
      <c r="C53" s="162">
        <v>0</v>
      </c>
      <c r="D53" s="162">
        <v>1</v>
      </c>
      <c r="E53" s="163">
        <f t="shared" si="4"/>
        <v>100000</v>
      </c>
      <c r="F53" s="163">
        <v>10000</v>
      </c>
      <c r="G53" s="163" t="s">
        <v>34</v>
      </c>
      <c r="H53" s="163">
        <v>100000</v>
      </c>
      <c r="I53" s="164" t="s">
        <v>505</v>
      </c>
      <c r="J53" s="163">
        <f>VLOOKUP(I53,T_FSM_TYPE!$A:$B,2,0)</f>
        <v>110000</v>
      </c>
      <c r="K53" s="165" t="s">
        <v>518</v>
      </c>
      <c r="L53" s="166"/>
      <c r="M53" s="133" t="str">
        <f t="shared" si="2"/>
        <v>INSERT INTO T_FSM_ACTION VALUES(110049, 0, 1, 100000, 10000, GETDATE(), 100000, 110000, 'CEO_DEFER', '' )</v>
      </c>
      <c r="N53" s="161"/>
      <c r="O53" s="161"/>
      <c r="P53" s="161"/>
      <c r="Q53" s="161"/>
      <c r="R53" s="161"/>
      <c r="S53" s="161"/>
      <c r="T53" s="161"/>
      <c r="U53" s="161"/>
      <c r="V53" s="161"/>
      <c r="W53" s="161"/>
      <c r="X53" s="161"/>
      <c r="Y53" s="161"/>
      <c r="Z53" s="161"/>
      <c r="AA53" s="161"/>
      <c r="AB53" s="161"/>
      <c r="AC53" s="161"/>
      <c r="AD53" s="161"/>
      <c r="AE53" s="161"/>
      <c r="AF53" s="161"/>
      <c r="AG53" s="161"/>
      <c r="AH53" s="161"/>
      <c r="AI53" s="161"/>
      <c r="AJ53" s="161"/>
      <c r="AK53" s="161"/>
      <c r="AL53" s="161"/>
      <c r="AM53" s="161"/>
      <c r="AN53" s="161"/>
      <c r="AO53" s="161"/>
      <c r="AP53" s="161"/>
      <c r="AQ53" s="161"/>
      <c r="AR53" s="161"/>
      <c r="AS53" s="161"/>
      <c r="AT53" s="161"/>
      <c r="AU53" s="161"/>
      <c r="AV53" s="161"/>
      <c r="AW53" s="161"/>
      <c r="AX53" s="161"/>
      <c r="AY53" s="161"/>
      <c r="AZ53" s="161"/>
      <c r="BA53" s="161"/>
      <c r="BB53" s="161"/>
      <c r="BC53" s="161"/>
      <c r="BD53" s="161"/>
      <c r="BE53" s="161"/>
      <c r="BF53" s="161"/>
      <c r="BG53" s="161"/>
      <c r="BH53" s="161"/>
      <c r="BI53" s="161"/>
      <c r="BJ53" s="161"/>
      <c r="BK53" s="161"/>
      <c r="BL53" s="161"/>
      <c r="BM53" s="161"/>
      <c r="BN53" s="161"/>
      <c r="BO53" s="161"/>
      <c r="BP53" s="161"/>
      <c r="BQ53" s="161"/>
      <c r="BR53" s="161"/>
      <c r="BS53" s="161"/>
      <c r="BT53" s="161"/>
      <c r="BU53" s="161"/>
      <c r="BV53" s="161"/>
      <c r="BW53" s="161"/>
      <c r="BX53" s="161"/>
      <c r="BY53" s="161"/>
      <c r="BZ53" s="161"/>
      <c r="CA53" s="161"/>
      <c r="CB53" s="161"/>
      <c r="CC53" s="161"/>
      <c r="CD53" s="161"/>
      <c r="CE53" s="161"/>
      <c r="CF53" s="161"/>
      <c r="CG53" s="161"/>
      <c r="CH53" s="161"/>
      <c r="CI53" s="161"/>
      <c r="CJ53" s="161"/>
      <c r="CK53" s="161"/>
      <c r="CL53" s="161"/>
      <c r="CM53" s="161"/>
      <c r="CN53" s="161"/>
      <c r="CO53" s="161"/>
      <c r="CP53" s="161"/>
      <c r="CQ53" s="161"/>
      <c r="CR53" s="161"/>
      <c r="CS53" s="161"/>
      <c r="CT53" s="161"/>
      <c r="CU53" s="161"/>
      <c r="CV53" s="161"/>
      <c r="CW53" s="161"/>
      <c r="CX53" s="161"/>
      <c r="CY53" s="161"/>
      <c r="CZ53" s="161"/>
      <c r="DA53" s="161"/>
      <c r="DB53" s="161"/>
      <c r="DC53" s="161"/>
      <c r="DD53" s="161"/>
      <c r="DE53" s="161"/>
      <c r="DF53" s="161"/>
      <c r="DG53" s="161"/>
      <c r="DH53" s="161"/>
      <c r="DI53" s="161"/>
      <c r="DJ53" s="161"/>
      <c r="DK53" s="161"/>
      <c r="DL53" s="161"/>
      <c r="DM53" s="161"/>
      <c r="DN53" s="161"/>
      <c r="DO53" s="161"/>
      <c r="DP53" s="161"/>
      <c r="DQ53" s="161"/>
      <c r="DR53" s="161"/>
      <c r="DS53" s="161"/>
      <c r="DT53" s="161"/>
      <c r="DU53" s="161"/>
      <c r="DV53" s="161"/>
      <c r="DW53" s="161"/>
      <c r="DX53" s="161"/>
      <c r="DY53" s="161"/>
      <c r="DZ53" s="161"/>
      <c r="EA53" s="161"/>
      <c r="EB53" s="161"/>
      <c r="EC53" s="161"/>
      <c r="ED53" s="161"/>
      <c r="EE53" s="161"/>
      <c r="EF53" s="161"/>
      <c r="EG53" s="161"/>
      <c r="EH53" s="161"/>
      <c r="EI53" s="161"/>
      <c r="EJ53" s="161"/>
      <c r="EK53" s="161"/>
      <c r="EL53" s="161"/>
      <c r="EM53" s="161"/>
      <c r="EN53" s="161"/>
      <c r="EO53" s="161"/>
      <c r="EP53" s="161"/>
      <c r="EQ53" s="161"/>
      <c r="ER53" s="161"/>
      <c r="ES53" s="161"/>
      <c r="ET53" s="161"/>
      <c r="EU53" s="161"/>
      <c r="EV53" s="161"/>
      <c r="EW53" s="161"/>
      <c r="EX53" s="161"/>
      <c r="EY53" s="161"/>
      <c r="EZ53" s="161"/>
      <c r="FA53" s="161"/>
      <c r="FB53" s="161"/>
      <c r="FC53" s="161"/>
      <c r="FD53" s="161"/>
      <c r="FE53" s="161"/>
      <c r="FF53" s="161"/>
      <c r="FG53" s="161"/>
      <c r="FH53" s="161"/>
      <c r="FI53" s="161"/>
      <c r="FJ53" s="161"/>
      <c r="FK53" s="161"/>
      <c r="FL53" s="161"/>
      <c r="FM53" s="161"/>
      <c r="FN53" s="161"/>
      <c r="FO53" s="161"/>
      <c r="FP53" s="161"/>
      <c r="FQ53" s="161"/>
      <c r="FR53" s="161"/>
      <c r="FS53" s="161"/>
      <c r="FT53" s="161"/>
      <c r="FU53" s="161"/>
      <c r="FV53" s="161"/>
      <c r="FW53" s="161"/>
      <c r="FX53" s="161"/>
      <c r="FY53" s="161"/>
      <c r="FZ53" s="161"/>
      <c r="GA53" s="161"/>
      <c r="GB53" s="161"/>
      <c r="GC53" s="161"/>
      <c r="GD53" s="161"/>
      <c r="GE53" s="161"/>
      <c r="GF53" s="161"/>
      <c r="GG53" s="161"/>
      <c r="GH53" s="161"/>
      <c r="GI53" s="161"/>
      <c r="GJ53" s="161"/>
      <c r="GK53" s="161"/>
      <c r="GL53" s="161"/>
      <c r="GM53" s="161"/>
      <c r="GN53" s="161"/>
      <c r="GO53" s="161"/>
      <c r="GP53" s="161"/>
      <c r="GQ53" s="161"/>
      <c r="GR53" s="161"/>
      <c r="GS53" s="161"/>
      <c r="GT53" s="161"/>
      <c r="GU53" s="161"/>
      <c r="GV53" s="161"/>
      <c r="GW53" s="161"/>
      <c r="GX53" s="161"/>
      <c r="GY53" s="161"/>
      <c r="GZ53" s="161"/>
      <c r="HA53" s="161"/>
      <c r="HB53" s="161"/>
      <c r="HC53" s="161"/>
      <c r="HD53" s="161"/>
      <c r="HE53" s="161"/>
      <c r="HF53" s="161"/>
      <c r="HG53" s="161"/>
      <c r="HH53" s="161"/>
      <c r="HI53" s="161"/>
      <c r="HJ53" s="161"/>
      <c r="HK53" s="161"/>
      <c r="HL53" s="161"/>
      <c r="HM53" s="161"/>
      <c r="HN53" s="161"/>
      <c r="HO53" s="161"/>
      <c r="HP53" s="161"/>
      <c r="HQ53" s="161"/>
      <c r="HR53" s="161"/>
      <c r="HS53" s="161"/>
      <c r="HT53" s="161"/>
      <c r="HU53" s="161"/>
      <c r="HV53" s="161"/>
      <c r="HW53" s="161"/>
      <c r="HX53" s="161"/>
      <c r="HY53" s="161"/>
      <c r="HZ53" s="161"/>
      <c r="IA53" s="161"/>
      <c r="IB53" s="161"/>
      <c r="IC53" s="161"/>
      <c r="ID53" s="161"/>
      <c r="IE53" s="161"/>
      <c r="IF53" s="161"/>
      <c r="IG53" s="161"/>
      <c r="IH53" s="161"/>
      <c r="II53" s="161"/>
      <c r="IJ53" s="161"/>
      <c r="IK53" s="161"/>
      <c r="IL53" s="161"/>
      <c r="IM53" s="161"/>
      <c r="IN53" s="161"/>
      <c r="IO53" s="161"/>
      <c r="IP53" s="161"/>
      <c r="IQ53" s="161"/>
      <c r="IR53" s="161"/>
      <c r="IS53" s="161"/>
      <c r="IT53" s="161"/>
      <c r="IU53" s="161"/>
      <c r="IV53" s="161"/>
      <c r="IW53" s="161"/>
      <c r="IX53" s="161"/>
      <c r="IY53" s="161"/>
      <c r="IZ53" s="161"/>
      <c r="JA53" s="161"/>
      <c r="JB53" s="161"/>
      <c r="JC53" s="161"/>
      <c r="JD53" s="161"/>
      <c r="JE53" s="161"/>
      <c r="JF53" s="161"/>
      <c r="JG53" s="161"/>
      <c r="JH53" s="161"/>
      <c r="JI53" s="161"/>
      <c r="JJ53" s="161"/>
      <c r="JK53" s="161"/>
      <c r="JL53" s="161"/>
      <c r="JM53" s="161"/>
      <c r="JN53" s="161"/>
      <c r="JO53" s="161"/>
      <c r="JP53" s="161"/>
      <c r="JQ53" s="161"/>
      <c r="JR53" s="161"/>
      <c r="JS53" s="161"/>
      <c r="JT53" s="161"/>
      <c r="JU53" s="161"/>
      <c r="JV53" s="161"/>
      <c r="JW53" s="161"/>
      <c r="JX53" s="161"/>
      <c r="JY53" s="161"/>
      <c r="JZ53" s="161"/>
      <c r="KA53" s="161"/>
      <c r="KB53" s="161"/>
      <c r="KC53" s="161"/>
      <c r="KD53" s="161"/>
      <c r="KE53" s="161"/>
      <c r="KF53" s="161"/>
      <c r="KG53" s="161"/>
      <c r="KH53" s="161"/>
      <c r="KI53" s="161"/>
      <c r="KJ53" s="161"/>
      <c r="KK53" s="161"/>
      <c r="KL53" s="161"/>
      <c r="KM53" s="161"/>
      <c r="KN53" s="161"/>
      <c r="KO53" s="161"/>
      <c r="KP53" s="161"/>
      <c r="KQ53" s="161"/>
      <c r="KR53" s="161"/>
      <c r="KS53" s="161"/>
      <c r="KT53" s="161"/>
      <c r="KU53" s="161"/>
      <c r="KV53" s="161"/>
      <c r="KW53" s="161"/>
      <c r="KX53" s="161"/>
      <c r="KY53" s="161"/>
      <c r="KZ53" s="161"/>
      <c r="LA53" s="161"/>
      <c r="LB53" s="161"/>
      <c r="LC53" s="161"/>
      <c r="LD53" s="161"/>
      <c r="LE53" s="161"/>
      <c r="LF53" s="161"/>
      <c r="LG53" s="161"/>
      <c r="LH53" s="161"/>
      <c r="LI53" s="161"/>
      <c r="LJ53" s="161"/>
      <c r="LK53" s="161"/>
      <c r="LL53" s="161"/>
      <c r="LM53" s="161"/>
      <c r="LN53" s="161"/>
      <c r="LO53" s="161"/>
      <c r="LP53" s="161"/>
      <c r="LQ53" s="161"/>
      <c r="LR53" s="161"/>
      <c r="LS53" s="161"/>
      <c r="LT53" s="161"/>
      <c r="LU53" s="161"/>
      <c r="LV53" s="161"/>
      <c r="LW53" s="161"/>
      <c r="LX53" s="161"/>
      <c r="LY53" s="161"/>
      <c r="LZ53" s="161"/>
      <c r="MA53" s="161"/>
      <c r="MB53" s="161"/>
      <c r="MC53" s="161"/>
      <c r="MD53" s="161"/>
      <c r="ME53" s="161"/>
      <c r="MF53" s="161"/>
      <c r="MG53" s="161"/>
      <c r="MH53" s="161"/>
      <c r="MI53" s="161"/>
      <c r="MJ53" s="161"/>
      <c r="MK53" s="161"/>
      <c r="ML53" s="161"/>
      <c r="MM53" s="161"/>
      <c r="MN53" s="161"/>
      <c r="MO53" s="161"/>
      <c r="MP53" s="161"/>
      <c r="MQ53" s="161"/>
      <c r="MR53" s="161"/>
      <c r="MS53" s="161"/>
      <c r="MT53" s="161"/>
      <c r="MU53" s="161"/>
      <c r="MV53" s="161"/>
      <c r="MW53" s="161"/>
      <c r="MX53" s="161"/>
      <c r="MY53" s="161"/>
      <c r="MZ53" s="161"/>
      <c r="NA53" s="161"/>
      <c r="NB53" s="161"/>
      <c r="NC53" s="161"/>
      <c r="ND53" s="161"/>
      <c r="NE53" s="161"/>
      <c r="NF53" s="161"/>
      <c r="NG53" s="161"/>
      <c r="NH53" s="161"/>
      <c r="NI53" s="161"/>
      <c r="NJ53" s="161"/>
      <c r="NK53" s="161"/>
      <c r="NL53" s="161"/>
      <c r="NM53" s="161"/>
      <c r="NN53" s="161"/>
      <c r="NO53" s="161"/>
      <c r="NP53" s="161"/>
      <c r="NQ53" s="161"/>
      <c r="NR53" s="161"/>
      <c r="NS53" s="161"/>
      <c r="NT53" s="161"/>
      <c r="NU53" s="161"/>
      <c r="NV53" s="161"/>
      <c r="NW53" s="161"/>
      <c r="NX53" s="161"/>
      <c r="NY53" s="161"/>
      <c r="NZ53" s="161"/>
      <c r="OA53" s="161"/>
      <c r="OB53" s="161"/>
      <c r="OC53" s="161"/>
      <c r="OD53" s="161"/>
      <c r="OE53" s="161"/>
      <c r="OF53" s="161"/>
      <c r="OG53" s="161"/>
      <c r="OH53" s="161"/>
      <c r="OI53" s="161"/>
      <c r="OJ53" s="161"/>
      <c r="OK53" s="161"/>
      <c r="OL53" s="161"/>
      <c r="OM53" s="161"/>
      <c r="ON53" s="161"/>
      <c r="OO53" s="161"/>
      <c r="OP53" s="161"/>
      <c r="OQ53" s="161"/>
      <c r="OR53" s="161"/>
      <c r="OS53" s="161"/>
      <c r="OT53" s="161"/>
      <c r="OU53" s="161"/>
      <c r="OV53" s="161"/>
      <c r="OW53" s="161"/>
      <c r="OX53" s="161"/>
      <c r="OY53" s="161"/>
      <c r="OZ53" s="161"/>
      <c r="PA53" s="161"/>
      <c r="PB53" s="161"/>
      <c r="PC53" s="161"/>
      <c r="PD53" s="161"/>
      <c r="PE53" s="161"/>
      <c r="PF53" s="161"/>
      <c r="PG53" s="161"/>
      <c r="PH53" s="161"/>
      <c r="PI53" s="161"/>
      <c r="PJ53" s="161"/>
      <c r="PK53" s="161"/>
      <c r="PL53" s="161"/>
      <c r="PM53" s="161"/>
      <c r="PN53" s="161"/>
      <c r="PO53" s="161"/>
      <c r="PP53" s="161"/>
      <c r="PQ53" s="161"/>
      <c r="PR53" s="161"/>
      <c r="PS53" s="161"/>
      <c r="PT53" s="161"/>
      <c r="PU53" s="161"/>
      <c r="PV53" s="161"/>
      <c r="PW53" s="161"/>
      <c r="PX53" s="161"/>
      <c r="PY53" s="161"/>
      <c r="PZ53" s="161"/>
      <c r="QA53" s="161"/>
      <c r="QB53" s="161"/>
      <c r="QC53" s="161"/>
      <c r="QD53" s="161"/>
      <c r="QE53" s="161"/>
      <c r="QF53" s="161"/>
      <c r="QG53" s="161"/>
      <c r="QH53" s="161"/>
      <c r="QI53" s="161"/>
      <c r="QJ53" s="161"/>
      <c r="QK53" s="161"/>
      <c r="QL53" s="161"/>
      <c r="QM53" s="161"/>
      <c r="QN53" s="161"/>
      <c r="QO53" s="161"/>
      <c r="QP53" s="161"/>
      <c r="QQ53" s="161"/>
      <c r="QR53" s="161"/>
      <c r="QS53" s="161"/>
      <c r="QT53" s="161"/>
      <c r="QU53" s="161"/>
      <c r="QV53" s="161"/>
      <c r="QW53" s="161"/>
      <c r="QX53" s="161"/>
      <c r="QY53" s="161"/>
      <c r="QZ53" s="161"/>
      <c r="RA53" s="161"/>
      <c r="RB53" s="161"/>
      <c r="RC53" s="161"/>
      <c r="RD53" s="161"/>
      <c r="RE53" s="161"/>
      <c r="RF53" s="161"/>
      <c r="RG53" s="161"/>
      <c r="RH53" s="161"/>
      <c r="RI53" s="161"/>
      <c r="RJ53" s="161"/>
      <c r="RK53" s="161"/>
      <c r="RL53" s="161"/>
      <c r="RM53" s="161"/>
      <c r="RN53" s="161"/>
      <c r="RO53" s="161"/>
      <c r="RP53" s="161"/>
      <c r="RQ53" s="161"/>
      <c r="RR53" s="161"/>
      <c r="RS53" s="161"/>
      <c r="RT53" s="161"/>
      <c r="RU53" s="161"/>
      <c r="RV53" s="161"/>
      <c r="RW53" s="161"/>
      <c r="RX53" s="161"/>
      <c r="RY53" s="161"/>
      <c r="RZ53" s="161"/>
      <c r="SA53" s="161"/>
      <c r="SB53" s="161"/>
      <c r="SC53" s="161"/>
      <c r="SD53" s="161"/>
      <c r="SE53" s="161"/>
      <c r="SF53" s="161"/>
      <c r="SG53" s="161"/>
      <c r="SH53" s="161"/>
      <c r="SI53" s="161"/>
      <c r="SJ53" s="161"/>
      <c r="SK53" s="161"/>
      <c r="SL53" s="161"/>
      <c r="SM53" s="161"/>
      <c r="SN53" s="161"/>
      <c r="SO53" s="161"/>
      <c r="SP53" s="161"/>
      <c r="SQ53" s="161"/>
      <c r="SR53" s="161"/>
      <c r="SS53" s="161"/>
      <c r="ST53" s="161"/>
      <c r="SU53" s="161"/>
      <c r="SV53" s="161"/>
      <c r="SW53" s="161"/>
      <c r="SX53" s="161"/>
      <c r="SY53" s="161"/>
      <c r="SZ53" s="161"/>
      <c r="TA53" s="161"/>
      <c r="TB53" s="161"/>
      <c r="TC53" s="161"/>
      <c r="TD53" s="161"/>
      <c r="TE53" s="161"/>
      <c r="TF53" s="161"/>
      <c r="TG53" s="161"/>
      <c r="TH53" s="161"/>
      <c r="TI53" s="161"/>
      <c r="TJ53" s="161"/>
      <c r="TK53" s="161"/>
      <c r="TL53" s="161"/>
      <c r="TM53" s="161"/>
      <c r="TN53" s="161"/>
      <c r="TO53" s="161"/>
      <c r="TP53" s="161"/>
      <c r="TQ53" s="161"/>
      <c r="TR53" s="161"/>
      <c r="TS53" s="161"/>
      <c r="TT53" s="161"/>
      <c r="TU53" s="161"/>
      <c r="TV53" s="161"/>
      <c r="TW53" s="161"/>
      <c r="TX53" s="161"/>
      <c r="TY53" s="161"/>
      <c r="TZ53" s="161"/>
      <c r="UA53" s="161"/>
      <c r="UB53" s="161"/>
      <c r="UC53" s="161"/>
      <c r="UD53" s="161"/>
      <c r="UE53" s="161"/>
      <c r="UF53" s="161"/>
      <c r="UG53" s="161"/>
      <c r="UH53" s="161"/>
      <c r="UI53" s="161"/>
      <c r="UJ53" s="161"/>
      <c r="UK53" s="161"/>
      <c r="UL53" s="161"/>
      <c r="UM53" s="161"/>
      <c r="UN53" s="161"/>
      <c r="UO53" s="161"/>
      <c r="UP53" s="161"/>
      <c r="UQ53" s="161"/>
      <c r="UR53" s="161"/>
      <c r="US53" s="161"/>
      <c r="UT53" s="161"/>
      <c r="UU53" s="161"/>
      <c r="UV53" s="161"/>
      <c r="UW53" s="161"/>
      <c r="UX53" s="161"/>
      <c r="UY53" s="161"/>
      <c r="UZ53" s="161"/>
      <c r="VA53" s="161"/>
      <c r="VB53" s="161"/>
      <c r="VC53" s="161"/>
      <c r="VD53" s="161"/>
      <c r="VE53" s="161"/>
      <c r="VF53" s="161"/>
      <c r="VG53" s="161"/>
      <c r="VH53" s="161"/>
      <c r="VI53" s="161"/>
      <c r="VJ53" s="161"/>
      <c r="VK53" s="161"/>
      <c r="VL53" s="161"/>
      <c r="VM53" s="161"/>
      <c r="VN53" s="161"/>
      <c r="VO53" s="161"/>
      <c r="VP53" s="161"/>
      <c r="VQ53" s="161"/>
      <c r="VR53" s="161"/>
      <c r="VS53" s="161"/>
      <c r="VT53" s="161"/>
      <c r="VU53" s="161"/>
      <c r="VV53" s="161"/>
      <c r="VW53" s="161"/>
      <c r="VX53" s="161"/>
      <c r="VY53" s="161"/>
      <c r="VZ53" s="161"/>
      <c r="WA53" s="161"/>
      <c r="WB53" s="161"/>
      <c r="WC53" s="161"/>
      <c r="WD53" s="161"/>
      <c r="WE53" s="161"/>
      <c r="WF53" s="161"/>
      <c r="WG53" s="161"/>
      <c r="WH53" s="161"/>
      <c r="WI53" s="161"/>
      <c r="WJ53" s="161"/>
      <c r="WK53" s="161"/>
      <c r="WL53" s="161"/>
      <c r="WM53" s="161"/>
      <c r="WN53" s="161"/>
      <c r="WO53" s="161"/>
      <c r="WP53" s="161"/>
      <c r="WQ53" s="161"/>
      <c r="WR53" s="161"/>
      <c r="WS53" s="161"/>
      <c r="WT53" s="161"/>
      <c r="WU53" s="161"/>
      <c r="WV53" s="161"/>
      <c r="WW53" s="161"/>
      <c r="WX53" s="161"/>
      <c r="WY53" s="161"/>
      <c r="WZ53" s="161"/>
      <c r="XA53" s="161"/>
      <c r="XB53" s="161"/>
      <c r="XC53" s="161"/>
      <c r="XD53" s="161"/>
      <c r="XE53" s="161"/>
      <c r="XF53" s="161"/>
      <c r="XG53" s="161"/>
      <c r="XH53" s="161"/>
      <c r="XI53" s="161"/>
      <c r="XJ53" s="161"/>
      <c r="XK53" s="161"/>
      <c r="XL53" s="161"/>
      <c r="XM53" s="161"/>
      <c r="XN53" s="161"/>
      <c r="XO53" s="161"/>
      <c r="XP53" s="161"/>
      <c r="XQ53" s="161"/>
      <c r="XR53" s="161"/>
      <c r="XS53" s="161"/>
      <c r="XT53" s="161"/>
      <c r="XU53" s="161"/>
      <c r="XV53" s="161"/>
      <c r="XW53" s="161"/>
      <c r="XX53" s="161"/>
      <c r="XY53" s="161"/>
      <c r="XZ53" s="161"/>
      <c r="YA53" s="161"/>
      <c r="YB53" s="161"/>
      <c r="YC53" s="161"/>
      <c r="YD53" s="161"/>
      <c r="YE53" s="161"/>
      <c r="YF53" s="161"/>
      <c r="YG53" s="161"/>
      <c r="YH53" s="161"/>
      <c r="YI53" s="161"/>
      <c r="YJ53" s="161"/>
      <c r="YK53" s="161"/>
      <c r="YL53" s="161"/>
      <c r="YM53" s="161"/>
      <c r="YN53" s="161"/>
      <c r="YO53" s="161"/>
      <c r="YP53" s="161"/>
      <c r="YQ53" s="161"/>
      <c r="YR53" s="161"/>
      <c r="YS53" s="161"/>
      <c r="YT53" s="161"/>
      <c r="YU53" s="161"/>
      <c r="YV53" s="161"/>
      <c r="YW53" s="161"/>
      <c r="YX53" s="161"/>
      <c r="YY53" s="161"/>
      <c r="YZ53" s="161"/>
      <c r="ZA53" s="161"/>
      <c r="ZB53" s="161"/>
      <c r="ZC53" s="161"/>
      <c r="ZD53" s="161"/>
      <c r="ZE53" s="161"/>
      <c r="ZF53" s="161"/>
      <c r="ZG53" s="161"/>
      <c r="ZH53" s="161"/>
      <c r="ZI53" s="161"/>
      <c r="ZJ53" s="161"/>
      <c r="ZK53" s="161"/>
      <c r="ZL53" s="161"/>
      <c r="ZM53" s="161"/>
      <c r="ZN53" s="161"/>
      <c r="ZO53" s="161"/>
      <c r="ZP53" s="161"/>
      <c r="ZQ53" s="161"/>
      <c r="ZR53" s="161"/>
      <c r="ZS53" s="161"/>
      <c r="ZT53" s="161"/>
      <c r="ZU53" s="161"/>
      <c r="ZV53" s="161"/>
      <c r="ZW53" s="161"/>
      <c r="ZX53" s="161"/>
      <c r="ZY53" s="161"/>
      <c r="ZZ53" s="161"/>
      <c r="AAA53" s="161"/>
      <c r="AAB53" s="161"/>
      <c r="AAC53" s="161"/>
      <c r="AAD53" s="161"/>
      <c r="AAE53" s="161"/>
      <c r="AAF53" s="161"/>
      <c r="AAG53" s="161"/>
      <c r="AAH53" s="161"/>
      <c r="AAI53" s="161"/>
      <c r="AAJ53" s="161"/>
      <c r="AAK53" s="161"/>
      <c r="AAL53" s="161"/>
      <c r="AAM53" s="161"/>
      <c r="AAN53" s="161"/>
      <c r="AAO53" s="161"/>
      <c r="AAP53" s="161"/>
      <c r="AAQ53" s="161"/>
      <c r="AAR53" s="161"/>
      <c r="AAS53" s="161"/>
      <c r="AAT53" s="161"/>
      <c r="AAU53" s="161"/>
      <c r="AAV53" s="161"/>
      <c r="AAW53" s="161"/>
      <c r="AAX53" s="161"/>
      <c r="AAY53" s="161"/>
      <c r="AAZ53" s="161"/>
      <c r="ABA53" s="161"/>
      <c r="ABB53" s="161"/>
      <c r="ABC53" s="161"/>
      <c r="ABD53" s="161"/>
      <c r="ABE53" s="161"/>
      <c r="ABF53" s="161"/>
      <c r="ABG53" s="161"/>
      <c r="ABH53" s="161"/>
      <c r="ABI53" s="161"/>
      <c r="ABJ53" s="161"/>
      <c r="ABK53" s="161"/>
      <c r="ABL53" s="161"/>
      <c r="ABM53" s="161"/>
      <c r="ABN53" s="161"/>
      <c r="ABO53" s="161"/>
      <c r="ABP53" s="161"/>
      <c r="ABQ53" s="161"/>
      <c r="ABR53" s="161"/>
      <c r="ABS53" s="161"/>
      <c r="ABT53" s="161"/>
      <c r="ABU53" s="161"/>
      <c r="ABV53" s="161"/>
      <c r="ABW53" s="161"/>
      <c r="ABX53" s="161"/>
      <c r="ABY53" s="161"/>
      <c r="ABZ53" s="161"/>
      <c r="ACA53" s="161"/>
      <c r="ACB53" s="161"/>
      <c r="ACC53" s="161"/>
      <c r="ACD53" s="161"/>
      <c r="ACE53" s="161"/>
      <c r="ACF53" s="161"/>
      <c r="ACG53" s="161"/>
      <c r="ACH53" s="161"/>
      <c r="ACI53" s="161"/>
      <c r="ACJ53" s="161"/>
      <c r="ACK53" s="161"/>
      <c r="ACL53" s="161"/>
      <c r="ACM53" s="161"/>
      <c r="ACN53" s="161"/>
      <c r="ACO53" s="161"/>
      <c r="ACP53" s="161"/>
      <c r="ACQ53" s="161"/>
      <c r="ACR53" s="161"/>
      <c r="ACS53" s="161"/>
      <c r="ACT53" s="161"/>
      <c r="ACU53" s="161"/>
      <c r="ACV53" s="161"/>
      <c r="ACW53" s="161"/>
      <c r="ACX53" s="161"/>
      <c r="ACY53" s="161"/>
      <c r="ACZ53" s="161"/>
      <c r="ADA53" s="161"/>
      <c r="ADB53" s="161"/>
      <c r="ADC53" s="161"/>
      <c r="ADD53" s="161"/>
      <c r="ADE53" s="161"/>
      <c r="ADF53" s="161"/>
      <c r="ADG53" s="161"/>
      <c r="ADH53" s="161"/>
      <c r="ADI53" s="161"/>
      <c r="ADJ53" s="161"/>
      <c r="ADK53" s="161"/>
      <c r="ADL53" s="161"/>
      <c r="ADM53" s="161"/>
      <c r="ADN53" s="161"/>
      <c r="ADO53" s="161"/>
      <c r="ADP53" s="161"/>
      <c r="ADQ53" s="161"/>
      <c r="ADR53" s="161"/>
      <c r="ADS53" s="161"/>
      <c r="ADT53" s="161"/>
      <c r="ADU53" s="161"/>
      <c r="ADV53" s="161"/>
      <c r="ADW53" s="161"/>
      <c r="ADX53" s="161"/>
      <c r="ADY53" s="161"/>
      <c r="ADZ53" s="161"/>
      <c r="AEA53" s="161"/>
      <c r="AEB53" s="161"/>
      <c r="AEC53" s="161"/>
      <c r="AED53" s="161"/>
      <c r="AEE53" s="161"/>
      <c r="AEF53" s="161"/>
      <c r="AEG53" s="161"/>
      <c r="AEH53" s="161"/>
      <c r="AEI53" s="161"/>
      <c r="AEJ53" s="161"/>
      <c r="AEK53" s="161"/>
      <c r="AEL53" s="161"/>
      <c r="AEM53" s="161"/>
      <c r="AEN53" s="161"/>
      <c r="AEO53" s="161"/>
      <c r="AEP53" s="161"/>
      <c r="AEQ53" s="161"/>
      <c r="AER53" s="161"/>
      <c r="AES53" s="161"/>
      <c r="AET53" s="161"/>
      <c r="AEU53" s="161"/>
      <c r="AEV53" s="161"/>
      <c r="AEW53" s="161"/>
      <c r="AEX53" s="161"/>
      <c r="AEY53" s="161"/>
      <c r="AEZ53" s="161"/>
      <c r="AFA53" s="161"/>
      <c r="AFB53" s="161"/>
      <c r="AFC53" s="161"/>
      <c r="AFD53" s="161"/>
      <c r="AFE53" s="161"/>
      <c r="AFF53" s="161"/>
      <c r="AFG53" s="161"/>
      <c r="AFH53" s="161"/>
      <c r="AFI53" s="161"/>
      <c r="AFJ53" s="161"/>
      <c r="AFK53" s="161"/>
      <c r="AFL53" s="161"/>
      <c r="AFM53" s="161"/>
      <c r="AFN53" s="161"/>
      <c r="AFO53" s="161"/>
      <c r="AFP53" s="161"/>
      <c r="AFQ53" s="161"/>
      <c r="AFR53" s="161"/>
      <c r="AFS53" s="161"/>
      <c r="AFT53" s="161"/>
      <c r="AFU53" s="161"/>
      <c r="AFV53" s="161"/>
      <c r="AFW53" s="161"/>
      <c r="AFX53" s="161"/>
      <c r="AFY53" s="161"/>
      <c r="AFZ53" s="161"/>
      <c r="AGA53" s="161"/>
      <c r="AGB53" s="161"/>
      <c r="AGC53" s="161"/>
      <c r="AGD53" s="161"/>
      <c r="AGE53" s="161"/>
      <c r="AGF53" s="161"/>
      <c r="AGG53" s="161"/>
      <c r="AGH53" s="161"/>
      <c r="AGI53" s="161"/>
      <c r="AGJ53" s="161"/>
      <c r="AGK53" s="161"/>
      <c r="AGL53" s="161"/>
      <c r="AGM53" s="161"/>
      <c r="AGN53" s="161"/>
      <c r="AGO53" s="161"/>
      <c r="AGP53" s="161"/>
      <c r="AGQ53" s="161"/>
      <c r="AGR53" s="161"/>
      <c r="AGS53" s="161"/>
      <c r="AGT53" s="161"/>
      <c r="AGU53" s="161"/>
      <c r="AGV53" s="161"/>
      <c r="AGW53" s="161"/>
      <c r="AGX53" s="161"/>
      <c r="AGY53" s="161"/>
      <c r="AGZ53" s="161"/>
      <c r="AHA53" s="161"/>
      <c r="AHB53" s="161"/>
      <c r="AHC53" s="161"/>
      <c r="AHD53" s="161"/>
      <c r="AHE53" s="161"/>
      <c r="AHF53" s="161"/>
      <c r="AHG53" s="161"/>
      <c r="AHH53" s="161"/>
      <c r="AHI53" s="161"/>
      <c r="AHJ53" s="161"/>
      <c r="AHK53" s="161"/>
      <c r="AHL53" s="161"/>
      <c r="AHM53" s="161"/>
      <c r="AHN53" s="161"/>
      <c r="AHO53" s="161"/>
      <c r="AHP53" s="161"/>
      <c r="AHQ53" s="161"/>
      <c r="AHR53" s="161"/>
      <c r="AHS53" s="161"/>
      <c r="AHT53" s="161"/>
      <c r="AHU53" s="161"/>
      <c r="AHV53" s="161"/>
      <c r="AHW53" s="161"/>
      <c r="AHX53" s="161"/>
      <c r="AHY53" s="161"/>
      <c r="AHZ53" s="161"/>
      <c r="AIA53" s="161"/>
      <c r="AIB53" s="161"/>
      <c r="AIC53" s="161"/>
      <c r="AID53" s="161"/>
      <c r="AIE53" s="161"/>
      <c r="AIF53" s="161"/>
      <c r="AIG53" s="161"/>
      <c r="AIH53" s="161"/>
      <c r="AII53" s="161"/>
      <c r="AIJ53" s="161"/>
      <c r="AIK53" s="161"/>
      <c r="AIL53" s="161"/>
      <c r="AIM53" s="161"/>
      <c r="AIN53" s="161"/>
      <c r="AIO53" s="161"/>
      <c r="AIP53" s="161"/>
      <c r="AIQ53" s="161"/>
      <c r="AIR53" s="161"/>
      <c r="AIS53" s="161"/>
      <c r="AIT53" s="161"/>
      <c r="AIU53" s="161"/>
      <c r="AIV53" s="161"/>
      <c r="AIW53" s="161"/>
      <c r="AIX53" s="161"/>
      <c r="AIY53" s="161"/>
      <c r="AIZ53" s="161"/>
      <c r="AJA53" s="161"/>
      <c r="AJB53" s="161"/>
      <c r="AJC53" s="161"/>
      <c r="AJD53" s="161"/>
      <c r="AJE53" s="161"/>
      <c r="AJF53" s="161"/>
      <c r="AJG53" s="161"/>
      <c r="AJH53" s="161"/>
      <c r="AJI53" s="161"/>
      <c r="AJJ53" s="161"/>
      <c r="AJK53" s="161"/>
      <c r="AJL53" s="161"/>
      <c r="AJM53" s="161"/>
      <c r="AJN53" s="161"/>
      <c r="AJO53" s="161"/>
      <c r="AJP53" s="161"/>
      <c r="AJQ53" s="161"/>
      <c r="AJR53" s="161"/>
      <c r="AJS53" s="161"/>
      <c r="AJT53" s="161"/>
      <c r="AJU53" s="161"/>
      <c r="AJV53" s="161"/>
      <c r="AJW53" s="161"/>
      <c r="AJX53" s="161"/>
      <c r="AJY53" s="161"/>
      <c r="AJZ53" s="161"/>
      <c r="AKA53" s="161"/>
      <c r="AKB53" s="161"/>
      <c r="AKC53" s="161"/>
      <c r="AKD53" s="161"/>
      <c r="AKE53" s="161"/>
      <c r="AKF53" s="161"/>
      <c r="AKG53" s="161"/>
      <c r="AKH53" s="161"/>
      <c r="AKI53" s="161"/>
      <c r="AKJ53" s="161"/>
      <c r="AKK53" s="161"/>
      <c r="AKL53" s="161"/>
      <c r="AKM53" s="161"/>
      <c r="AKN53" s="161"/>
      <c r="AKO53" s="161"/>
      <c r="AKP53" s="161"/>
      <c r="AKQ53" s="161"/>
      <c r="AKR53" s="161"/>
      <c r="AKS53" s="161"/>
      <c r="AKT53" s="161"/>
      <c r="AKU53" s="161"/>
      <c r="AKV53" s="161"/>
      <c r="AKW53" s="161"/>
      <c r="AKX53" s="161"/>
      <c r="AKY53" s="161"/>
      <c r="AKZ53" s="161"/>
      <c r="ALA53" s="161"/>
      <c r="ALB53" s="161"/>
      <c r="ALC53" s="161"/>
      <c r="ALD53" s="161"/>
      <c r="ALE53" s="161"/>
      <c r="ALF53" s="161"/>
      <c r="ALG53" s="161"/>
      <c r="ALH53" s="161"/>
      <c r="ALI53" s="161"/>
      <c r="ALJ53" s="161"/>
      <c r="ALK53" s="161"/>
      <c r="ALL53" s="161"/>
      <c r="ALM53" s="161"/>
      <c r="ALN53" s="161"/>
      <c r="ALO53" s="161"/>
      <c r="ALP53" s="161"/>
      <c r="ALQ53" s="161"/>
      <c r="ALR53" s="161"/>
      <c r="ALS53" s="161"/>
      <c r="ALT53" s="161"/>
      <c r="ALU53" s="161"/>
      <c r="ALV53" s="161"/>
      <c r="ALW53" s="161"/>
      <c r="ALX53" s="161"/>
      <c r="ALY53" s="161"/>
      <c r="ALZ53" s="161"/>
      <c r="AMA53" s="161"/>
      <c r="AMB53" s="161"/>
      <c r="AMC53" s="161"/>
      <c r="AMD53" s="161"/>
      <c r="AME53" s="161"/>
      <c r="AMF53" s="161"/>
      <c r="AMG53" s="161"/>
      <c r="AMH53" s="161"/>
      <c r="AMI53" s="161"/>
      <c r="AMJ53" s="161"/>
      <c r="AMK53" s="161"/>
    </row>
    <row r="54" spans="1:1025" s="131" customFormat="1">
      <c r="A54" s="145" t="str">
        <f t="shared" si="0"/>
        <v>LOAN.MD_APPROVE</v>
      </c>
      <c r="B54" s="154">
        <f t="shared" si="3"/>
        <v>110050</v>
      </c>
      <c r="C54" s="134">
        <v>0</v>
      </c>
      <c r="D54" s="134">
        <v>1</v>
      </c>
      <c r="E54" s="146">
        <f t="shared" si="4"/>
        <v>100000</v>
      </c>
      <c r="F54" s="146">
        <v>10000</v>
      </c>
      <c r="G54" s="146" t="s">
        <v>34</v>
      </c>
      <c r="H54" s="146">
        <v>100000</v>
      </c>
      <c r="I54" s="158" t="s">
        <v>505</v>
      </c>
      <c r="J54" s="146">
        <f>VLOOKUP(I54,T_FSM_TYPE!$A:$B,2,0)</f>
        <v>110000</v>
      </c>
      <c r="K54" s="131" t="s">
        <v>520</v>
      </c>
      <c r="L54" s="159"/>
      <c r="M54" s="133" t="str">
        <f t="shared" si="2"/>
        <v>INSERT INTO T_FSM_ACTION VALUES(110050, 0, 1, 100000, 10000, GETDATE(), 100000, 110000, 'MD_APPROVE', '' )</v>
      </c>
      <c r="N54" s="145"/>
      <c r="O54" s="145"/>
      <c r="P54" s="145"/>
      <c r="Q54" s="145"/>
      <c r="R54" s="145"/>
      <c r="S54" s="145"/>
      <c r="T54" s="145"/>
      <c r="U54" s="145"/>
      <c r="V54" s="145"/>
      <c r="W54" s="145"/>
      <c r="X54" s="145"/>
      <c r="Y54" s="145"/>
      <c r="Z54" s="145"/>
      <c r="AA54" s="145"/>
      <c r="AB54" s="145"/>
      <c r="AC54" s="145"/>
      <c r="AD54" s="145"/>
      <c r="AE54" s="145"/>
      <c r="AF54" s="145"/>
      <c r="AG54" s="145"/>
      <c r="AH54" s="145"/>
      <c r="AI54" s="145"/>
      <c r="AJ54" s="145"/>
      <c r="AK54" s="145"/>
      <c r="AL54" s="145"/>
      <c r="AM54" s="145"/>
      <c r="AN54" s="145"/>
      <c r="AO54" s="145"/>
      <c r="AP54" s="145"/>
      <c r="AQ54" s="145"/>
      <c r="AR54" s="145"/>
      <c r="AS54" s="145"/>
      <c r="AT54" s="145"/>
      <c r="AU54" s="145"/>
      <c r="AV54" s="145"/>
      <c r="AW54" s="145"/>
      <c r="AX54" s="145"/>
      <c r="AY54" s="145"/>
      <c r="AZ54" s="145"/>
      <c r="BA54" s="145"/>
      <c r="BB54" s="145"/>
      <c r="BC54" s="145"/>
      <c r="BD54" s="145"/>
      <c r="BE54" s="145"/>
      <c r="BF54" s="145"/>
      <c r="BG54" s="145"/>
      <c r="BH54" s="145"/>
      <c r="BI54" s="145"/>
      <c r="BJ54" s="145"/>
      <c r="BK54" s="145"/>
      <c r="BL54" s="145"/>
      <c r="BM54" s="145"/>
      <c r="BN54" s="145"/>
      <c r="BO54" s="145"/>
      <c r="BP54" s="145"/>
      <c r="BQ54" s="145"/>
      <c r="BR54" s="145"/>
      <c r="BS54" s="145"/>
      <c r="BT54" s="145"/>
      <c r="BU54" s="145"/>
      <c r="BV54" s="145"/>
      <c r="BW54" s="145"/>
      <c r="BX54" s="145"/>
      <c r="BY54" s="145"/>
      <c r="BZ54" s="145"/>
      <c r="CA54" s="145"/>
      <c r="CB54" s="145"/>
      <c r="CC54" s="145"/>
      <c r="CD54" s="145"/>
      <c r="CE54" s="145"/>
      <c r="CF54" s="145"/>
      <c r="CG54" s="145"/>
      <c r="CH54" s="145"/>
      <c r="CI54" s="145"/>
      <c r="CJ54" s="145"/>
      <c r="CK54" s="145"/>
      <c r="CL54" s="145"/>
      <c r="CM54" s="145"/>
      <c r="CN54" s="145"/>
      <c r="CO54" s="145"/>
      <c r="CP54" s="145"/>
      <c r="CQ54" s="145"/>
      <c r="CR54" s="145"/>
      <c r="CS54" s="145"/>
      <c r="CT54" s="145"/>
      <c r="CU54" s="145"/>
      <c r="CV54" s="145"/>
      <c r="CW54" s="145"/>
      <c r="CX54" s="145"/>
      <c r="CY54" s="145"/>
      <c r="CZ54" s="145"/>
      <c r="DA54" s="145"/>
      <c r="DB54" s="145"/>
      <c r="DC54" s="145"/>
      <c r="DD54" s="145"/>
      <c r="DE54" s="145"/>
      <c r="DF54" s="145"/>
      <c r="DG54" s="145"/>
      <c r="DH54" s="145"/>
      <c r="DI54" s="145"/>
      <c r="DJ54" s="145"/>
      <c r="DK54" s="145"/>
      <c r="DL54" s="145"/>
      <c r="DM54" s="145"/>
      <c r="DN54" s="145"/>
      <c r="DO54" s="145"/>
      <c r="DP54" s="145"/>
      <c r="DQ54" s="145"/>
      <c r="DR54" s="145"/>
      <c r="DS54" s="145"/>
      <c r="DT54" s="145"/>
      <c r="DU54" s="145"/>
      <c r="DV54" s="145"/>
      <c r="DW54" s="145"/>
      <c r="DX54" s="145"/>
      <c r="DY54" s="145"/>
      <c r="DZ54" s="145"/>
      <c r="EA54" s="145"/>
      <c r="EB54" s="145"/>
      <c r="EC54" s="145"/>
      <c r="ED54" s="145"/>
      <c r="EE54" s="145"/>
      <c r="EF54" s="145"/>
      <c r="EG54" s="145"/>
      <c r="EH54" s="145"/>
      <c r="EI54" s="145"/>
      <c r="EJ54" s="145"/>
      <c r="EK54" s="145"/>
      <c r="EL54" s="145"/>
      <c r="EM54" s="145"/>
      <c r="EN54" s="145"/>
      <c r="EO54" s="145"/>
      <c r="EP54" s="145"/>
      <c r="EQ54" s="145"/>
      <c r="ER54" s="145"/>
      <c r="ES54" s="145"/>
      <c r="ET54" s="145"/>
      <c r="EU54" s="145"/>
      <c r="EV54" s="145"/>
      <c r="EW54" s="145"/>
      <c r="EX54" s="145"/>
      <c r="EY54" s="145"/>
      <c r="EZ54" s="145"/>
      <c r="FA54" s="145"/>
      <c r="FB54" s="145"/>
      <c r="FC54" s="145"/>
      <c r="FD54" s="145"/>
      <c r="FE54" s="145"/>
      <c r="FF54" s="145"/>
      <c r="FG54" s="145"/>
      <c r="FH54" s="145"/>
      <c r="FI54" s="145"/>
      <c r="FJ54" s="145"/>
      <c r="FK54" s="145"/>
      <c r="FL54" s="145"/>
      <c r="FM54" s="145"/>
      <c r="FN54" s="145"/>
      <c r="FO54" s="145"/>
      <c r="FP54" s="145"/>
      <c r="FQ54" s="145"/>
      <c r="FR54" s="145"/>
      <c r="FS54" s="145"/>
      <c r="FT54" s="145"/>
      <c r="FU54" s="145"/>
      <c r="FV54" s="145"/>
      <c r="FW54" s="145"/>
      <c r="FX54" s="145"/>
      <c r="FY54" s="145"/>
      <c r="FZ54" s="145"/>
      <c r="GA54" s="145"/>
      <c r="GB54" s="145"/>
      <c r="GC54" s="145"/>
      <c r="GD54" s="145"/>
      <c r="GE54" s="145"/>
      <c r="GF54" s="145"/>
      <c r="GG54" s="145"/>
      <c r="GH54" s="145"/>
      <c r="GI54" s="145"/>
      <c r="GJ54" s="145"/>
      <c r="GK54" s="145"/>
      <c r="GL54" s="145"/>
      <c r="GM54" s="145"/>
      <c r="GN54" s="145"/>
      <c r="GO54" s="145"/>
      <c r="GP54" s="145"/>
      <c r="GQ54" s="145"/>
      <c r="GR54" s="145"/>
      <c r="GS54" s="145"/>
      <c r="GT54" s="145"/>
      <c r="GU54" s="145"/>
      <c r="GV54" s="145"/>
      <c r="GW54" s="145"/>
      <c r="GX54" s="145"/>
      <c r="GY54" s="145"/>
      <c r="GZ54" s="145"/>
      <c r="HA54" s="145"/>
      <c r="HB54" s="145"/>
      <c r="HC54" s="145"/>
      <c r="HD54" s="145"/>
      <c r="HE54" s="145"/>
      <c r="HF54" s="145"/>
      <c r="HG54" s="145"/>
      <c r="HH54" s="145"/>
      <c r="HI54" s="145"/>
      <c r="HJ54" s="145"/>
      <c r="HK54" s="145"/>
      <c r="HL54" s="145"/>
      <c r="HM54" s="145"/>
      <c r="HN54" s="145"/>
      <c r="HO54" s="145"/>
      <c r="HP54" s="145"/>
      <c r="HQ54" s="145"/>
      <c r="HR54" s="145"/>
      <c r="HS54" s="145"/>
      <c r="HT54" s="145"/>
      <c r="HU54" s="145"/>
      <c r="HV54" s="145"/>
      <c r="HW54" s="145"/>
      <c r="HX54" s="145"/>
      <c r="HY54" s="145"/>
      <c r="HZ54" s="145"/>
      <c r="IA54" s="145"/>
      <c r="IB54" s="145"/>
      <c r="IC54" s="145"/>
      <c r="ID54" s="145"/>
      <c r="IE54" s="145"/>
      <c r="IF54" s="145"/>
      <c r="IG54" s="145"/>
      <c r="IH54" s="145"/>
      <c r="II54" s="145"/>
      <c r="IJ54" s="145"/>
      <c r="IK54" s="145"/>
      <c r="IL54" s="145"/>
      <c r="IM54" s="145"/>
      <c r="IN54" s="145"/>
      <c r="IO54" s="145"/>
      <c r="IP54" s="145"/>
      <c r="IQ54" s="145"/>
      <c r="IR54" s="145"/>
      <c r="IS54" s="145"/>
      <c r="IT54" s="145"/>
      <c r="IU54" s="145"/>
      <c r="IV54" s="145"/>
      <c r="IW54" s="145"/>
      <c r="IX54" s="145"/>
      <c r="IY54" s="145"/>
      <c r="IZ54" s="145"/>
      <c r="JA54" s="145"/>
      <c r="JB54" s="145"/>
      <c r="JC54" s="145"/>
      <c r="JD54" s="145"/>
      <c r="JE54" s="145"/>
      <c r="JF54" s="145"/>
      <c r="JG54" s="145"/>
      <c r="JH54" s="145"/>
      <c r="JI54" s="145"/>
      <c r="JJ54" s="145"/>
      <c r="JK54" s="145"/>
      <c r="JL54" s="145"/>
      <c r="JM54" s="145"/>
      <c r="JN54" s="145"/>
      <c r="JO54" s="145"/>
      <c r="JP54" s="145"/>
      <c r="JQ54" s="145"/>
      <c r="JR54" s="145"/>
      <c r="JS54" s="145"/>
      <c r="JT54" s="145"/>
      <c r="JU54" s="145"/>
      <c r="JV54" s="145"/>
      <c r="JW54" s="145"/>
      <c r="JX54" s="145"/>
      <c r="JY54" s="145"/>
      <c r="JZ54" s="145"/>
      <c r="KA54" s="145"/>
      <c r="KB54" s="145"/>
      <c r="KC54" s="145"/>
      <c r="KD54" s="145"/>
      <c r="KE54" s="145"/>
      <c r="KF54" s="145"/>
      <c r="KG54" s="145"/>
      <c r="KH54" s="145"/>
      <c r="KI54" s="145"/>
      <c r="KJ54" s="145"/>
      <c r="KK54" s="145"/>
      <c r="KL54" s="145"/>
      <c r="KM54" s="145"/>
      <c r="KN54" s="145"/>
      <c r="KO54" s="145"/>
      <c r="KP54" s="145"/>
      <c r="KQ54" s="145"/>
      <c r="KR54" s="145"/>
      <c r="KS54" s="145"/>
      <c r="KT54" s="145"/>
      <c r="KU54" s="145"/>
      <c r="KV54" s="145"/>
      <c r="KW54" s="145"/>
      <c r="KX54" s="145"/>
      <c r="KY54" s="145"/>
      <c r="KZ54" s="145"/>
      <c r="LA54" s="145"/>
      <c r="LB54" s="145"/>
      <c r="LC54" s="145"/>
      <c r="LD54" s="145"/>
      <c r="LE54" s="145"/>
      <c r="LF54" s="145"/>
      <c r="LG54" s="145"/>
      <c r="LH54" s="145"/>
      <c r="LI54" s="145"/>
      <c r="LJ54" s="145"/>
      <c r="LK54" s="145"/>
      <c r="LL54" s="145"/>
      <c r="LM54" s="145"/>
      <c r="LN54" s="145"/>
      <c r="LO54" s="145"/>
      <c r="LP54" s="145"/>
      <c r="LQ54" s="145"/>
      <c r="LR54" s="145"/>
      <c r="LS54" s="145"/>
      <c r="LT54" s="145"/>
      <c r="LU54" s="145"/>
      <c r="LV54" s="145"/>
      <c r="LW54" s="145"/>
      <c r="LX54" s="145"/>
      <c r="LY54" s="145"/>
      <c r="LZ54" s="145"/>
      <c r="MA54" s="145"/>
      <c r="MB54" s="145"/>
      <c r="MC54" s="145"/>
      <c r="MD54" s="145"/>
      <c r="ME54" s="145"/>
      <c r="MF54" s="145"/>
      <c r="MG54" s="145"/>
      <c r="MH54" s="145"/>
      <c r="MI54" s="145"/>
      <c r="MJ54" s="145"/>
      <c r="MK54" s="145"/>
      <c r="ML54" s="145"/>
      <c r="MM54" s="145"/>
      <c r="MN54" s="145"/>
      <c r="MO54" s="145"/>
      <c r="MP54" s="145"/>
      <c r="MQ54" s="145"/>
      <c r="MR54" s="145"/>
      <c r="MS54" s="145"/>
      <c r="MT54" s="145"/>
      <c r="MU54" s="145"/>
      <c r="MV54" s="145"/>
      <c r="MW54" s="145"/>
      <c r="MX54" s="145"/>
      <c r="MY54" s="145"/>
      <c r="MZ54" s="145"/>
      <c r="NA54" s="145"/>
      <c r="NB54" s="145"/>
      <c r="NC54" s="145"/>
      <c r="ND54" s="145"/>
      <c r="NE54" s="145"/>
      <c r="NF54" s="145"/>
      <c r="NG54" s="145"/>
      <c r="NH54" s="145"/>
      <c r="NI54" s="145"/>
      <c r="NJ54" s="145"/>
      <c r="NK54" s="145"/>
      <c r="NL54" s="145"/>
      <c r="NM54" s="145"/>
      <c r="NN54" s="145"/>
      <c r="NO54" s="145"/>
      <c r="NP54" s="145"/>
      <c r="NQ54" s="145"/>
      <c r="NR54" s="145"/>
      <c r="NS54" s="145"/>
      <c r="NT54" s="145"/>
      <c r="NU54" s="145"/>
      <c r="NV54" s="145"/>
      <c r="NW54" s="145"/>
      <c r="NX54" s="145"/>
      <c r="NY54" s="145"/>
      <c r="NZ54" s="145"/>
      <c r="OA54" s="145"/>
      <c r="OB54" s="145"/>
      <c r="OC54" s="145"/>
      <c r="OD54" s="145"/>
      <c r="OE54" s="145"/>
      <c r="OF54" s="145"/>
      <c r="OG54" s="145"/>
      <c r="OH54" s="145"/>
      <c r="OI54" s="145"/>
      <c r="OJ54" s="145"/>
      <c r="OK54" s="145"/>
      <c r="OL54" s="145"/>
      <c r="OM54" s="145"/>
      <c r="ON54" s="145"/>
      <c r="OO54" s="145"/>
      <c r="OP54" s="145"/>
      <c r="OQ54" s="145"/>
      <c r="OR54" s="145"/>
      <c r="OS54" s="145"/>
      <c r="OT54" s="145"/>
      <c r="OU54" s="145"/>
      <c r="OV54" s="145"/>
      <c r="OW54" s="145"/>
      <c r="OX54" s="145"/>
      <c r="OY54" s="145"/>
      <c r="OZ54" s="145"/>
      <c r="PA54" s="145"/>
      <c r="PB54" s="145"/>
      <c r="PC54" s="145"/>
      <c r="PD54" s="145"/>
      <c r="PE54" s="145"/>
      <c r="PF54" s="145"/>
      <c r="PG54" s="145"/>
      <c r="PH54" s="145"/>
      <c r="PI54" s="145"/>
      <c r="PJ54" s="145"/>
      <c r="PK54" s="145"/>
      <c r="PL54" s="145"/>
      <c r="PM54" s="145"/>
      <c r="PN54" s="145"/>
      <c r="PO54" s="145"/>
      <c r="PP54" s="145"/>
      <c r="PQ54" s="145"/>
      <c r="PR54" s="145"/>
      <c r="PS54" s="145"/>
      <c r="PT54" s="145"/>
      <c r="PU54" s="145"/>
      <c r="PV54" s="145"/>
      <c r="PW54" s="145"/>
      <c r="PX54" s="145"/>
      <c r="PY54" s="145"/>
      <c r="PZ54" s="145"/>
      <c r="QA54" s="145"/>
      <c r="QB54" s="145"/>
      <c r="QC54" s="145"/>
      <c r="QD54" s="145"/>
      <c r="QE54" s="145"/>
      <c r="QF54" s="145"/>
      <c r="QG54" s="145"/>
      <c r="QH54" s="145"/>
      <c r="QI54" s="145"/>
      <c r="QJ54" s="145"/>
      <c r="QK54" s="145"/>
      <c r="QL54" s="145"/>
      <c r="QM54" s="145"/>
      <c r="QN54" s="145"/>
      <c r="QO54" s="145"/>
      <c r="QP54" s="145"/>
      <c r="QQ54" s="145"/>
      <c r="QR54" s="145"/>
      <c r="QS54" s="145"/>
      <c r="QT54" s="145"/>
      <c r="QU54" s="145"/>
      <c r="QV54" s="145"/>
      <c r="QW54" s="145"/>
      <c r="QX54" s="145"/>
      <c r="QY54" s="145"/>
      <c r="QZ54" s="145"/>
      <c r="RA54" s="145"/>
      <c r="RB54" s="145"/>
      <c r="RC54" s="145"/>
      <c r="RD54" s="145"/>
      <c r="RE54" s="145"/>
      <c r="RF54" s="145"/>
      <c r="RG54" s="145"/>
      <c r="RH54" s="145"/>
      <c r="RI54" s="145"/>
      <c r="RJ54" s="145"/>
      <c r="RK54" s="145"/>
      <c r="RL54" s="145"/>
      <c r="RM54" s="145"/>
      <c r="RN54" s="145"/>
      <c r="RO54" s="145"/>
      <c r="RP54" s="145"/>
      <c r="RQ54" s="145"/>
      <c r="RR54" s="145"/>
      <c r="RS54" s="145"/>
      <c r="RT54" s="145"/>
      <c r="RU54" s="145"/>
      <c r="RV54" s="145"/>
      <c r="RW54" s="145"/>
      <c r="RX54" s="145"/>
      <c r="RY54" s="145"/>
      <c r="RZ54" s="145"/>
      <c r="SA54" s="145"/>
      <c r="SB54" s="145"/>
      <c r="SC54" s="145"/>
      <c r="SD54" s="145"/>
      <c r="SE54" s="145"/>
      <c r="SF54" s="145"/>
      <c r="SG54" s="145"/>
      <c r="SH54" s="145"/>
      <c r="SI54" s="145"/>
      <c r="SJ54" s="145"/>
      <c r="SK54" s="145"/>
      <c r="SL54" s="145"/>
      <c r="SM54" s="145"/>
      <c r="SN54" s="145"/>
      <c r="SO54" s="145"/>
      <c r="SP54" s="145"/>
      <c r="SQ54" s="145"/>
      <c r="SR54" s="145"/>
      <c r="SS54" s="145"/>
      <c r="ST54" s="145"/>
      <c r="SU54" s="145"/>
      <c r="SV54" s="145"/>
      <c r="SW54" s="145"/>
      <c r="SX54" s="145"/>
      <c r="SY54" s="145"/>
      <c r="SZ54" s="145"/>
      <c r="TA54" s="145"/>
      <c r="TB54" s="145"/>
      <c r="TC54" s="145"/>
      <c r="TD54" s="145"/>
      <c r="TE54" s="145"/>
      <c r="TF54" s="145"/>
      <c r="TG54" s="145"/>
      <c r="TH54" s="145"/>
      <c r="TI54" s="145"/>
      <c r="TJ54" s="145"/>
      <c r="TK54" s="145"/>
      <c r="TL54" s="145"/>
      <c r="TM54" s="145"/>
      <c r="TN54" s="145"/>
      <c r="TO54" s="145"/>
      <c r="TP54" s="145"/>
      <c r="TQ54" s="145"/>
      <c r="TR54" s="145"/>
      <c r="TS54" s="145"/>
      <c r="TT54" s="145"/>
      <c r="TU54" s="145"/>
      <c r="TV54" s="145"/>
      <c r="TW54" s="145"/>
      <c r="TX54" s="145"/>
      <c r="TY54" s="145"/>
      <c r="TZ54" s="145"/>
      <c r="UA54" s="145"/>
      <c r="UB54" s="145"/>
      <c r="UC54" s="145"/>
      <c r="UD54" s="145"/>
      <c r="UE54" s="145"/>
      <c r="UF54" s="145"/>
      <c r="UG54" s="145"/>
      <c r="UH54" s="145"/>
      <c r="UI54" s="145"/>
      <c r="UJ54" s="145"/>
      <c r="UK54" s="145"/>
      <c r="UL54" s="145"/>
      <c r="UM54" s="145"/>
      <c r="UN54" s="145"/>
      <c r="UO54" s="145"/>
      <c r="UP54" s="145"/>
      <c r="UQ54" s="145"/>
      <c r="UR54" s="145"/>
      <c r="US54" s="145"/>
      <c r="UT54" s="145"/>
      <c r="UU54" s="145"/>
      <c r="UV54" s="145"/>
      <c r="UW54" s="145"/>
      <c r="UX54" s="145"/>
      <c r="UY54" s="145"/>
      <c r="UZ54" s="145"/>
      <c r="VA54" s="145"/>
      <c r="VB54" s="145"/>
      <c r="VC54" s="145"/>
      <c r="VD54" s="145"/>
      <c r="VE54" s="145"/>
      <c r="VF54" s="145"/>
      <c r="VG54" s="145"/>
      <c r="VH54" s="145"/>
      <c r="VI54" s="145"/>
      <c r="VJ54" s="145"/>
      <c r="VK54" s="145"/>
      <c r="VL54" s="145"/>
      <c r="VM54" s="145"/>
      <c r="VN54" s="145"/>
      <c r="VO54" s="145"/>
      <c r="VP54" s="145"/>
      <c r="VQ54" s="145"/>
      <c r="VR54" s="145"/>
      <c r="VS54" s="145"/>
      <c r="VT54" s="145"/>
      <c r="VU54" s="145"/>
      <c r="VV54" s="145"/>
      <c r="VW54" s="145"/>
      <c r="VX54" s="145"/>
      <c r="VY54" s="145"/>
      <c r="VZ54" s="145"/>
      <c r="WA54" s="145"/>
      <c r="WB54" s="145"/>
      <c r="WC54" s="145"/>
      <c r="WD54" s="145"/>
      <c r="WE54" s="145"/>
      <c r="WF54" s="145"/>
      <c r="WG54" s="145"/>
      <c r="WH54" s="145"/>
      <c r="WI54" s="145"/>
      <c r="WJ54" s="145"/>
      <c r="WK54" s="145"/>
      <c r="WL54" s="145"/>
      <c r="WM54" s="145"/>
      <c r="WN54" s="145"/>
      <c r="WO54" s="145"/>
      <c r="WP54" s="145"/>
      <c r="WQ54" s="145"/>
      <c r="WR54" s="145"/>
      <c r="WS54" s="145"/>
      <c r="WT54" s="145"/>
      <c r="WU54" s="145"/>
      <c r="WV54" s="145"/>
      <c r="WW54" s="145"/>
      <c r="WX54" s="145"/>
      <c r="WY54" s="145"/>
      <c r="WZ54" s="145"/>
      <c r="XA54" s="145"/>
      <c r="XB54" s="145"/>
      <c r="XC54" s="145"/>
      <c r="XD54" s="145"/>
      <c r="XE54" s="145"/>
      <c r="XF54" s="145"/>
      <c r="XG54" s="145"/>
      <c r="XH54" s="145"/>
      <c r="XI54" s="145"/>
      <c r="XJ54" s="145"/>
      <c r="XK54" s="145"/>
      <c r="XL54" s="145"/>
      <c r="XM54" s="145"/>
      <c r="XN54" s="145"/>
      <c r="XO54" s="145"/>
      <c r="XP54" s="145"/>
      <c r="XQ54" s="145"/>
      <c r="XR54" s="145"/>
      <c r="XS54" s="145"/>
      <c r="XT54" s="145"/>
      <c r="XU54" s="145"/>
      <c r="XV54" s="145"/>
      <c r="XW54" s="145"/>
      <c r="XX54" s="145"/>
      <c r="XY54" s="145"/>
      <c r="XZ54" s="145"/>
      <c r="YA54" s="145"/>
      <c r="YB54" s="145"/>
      <c r="YC54" s="145"/>
      <c r="YD54" s="145"/>
      <c r="YE54" s="145"/>
      <c r="YF54" s="145"/>
      <c r="YG54" s="145"/>
      <c r="YH54" s="145"/>
      <c r="YI54" s="145"/>
      <c r="YJ54" s="145"/>
      <c r="YK54" s="145"/>
      <c r="YL54" s="145"/>
      <c r="YM54" s="145"/>
      <c r="YN54" s="145"/>
      <c r="YO54" s="145"/>
      <c r="YP54" s="145"/>
      <c r="YQ54" s="145"/>
      <c r="YR54" s="145"/>
      <c r="YS54" s="145"/>
      <c r="YT54" s="145"/>
      <c r="YU54" s="145"/>
      <c r="YV54" s="145"/>
      <c r="YW54" s="145"/>
      <c r="YX54" s="145"/>
      <c r="YY54" s="145"/>
      <c r="YZ54" s="145"/>
      <c r="ZA54" s="145"/>
      <c r="ZB54" s="145"/>
      <c r="ZC54" s="145"/>
      <c r="ZD54" s="145"/>
      <c r="ZE54" s="145"/>
      <c r="ZF54" s="145"/>
      <c r="ZG54" s="145"/>
      <c r="ZH54" s="145"/>
      <c r="ZI54" s="145"/>
      <c r="ZJ54" s="145"/>
      <c r="ZK54" s="145"/>
      <c r="ZL54" s="145"/>
      <c r="ZM54" s="145"/>
      <c r="ZN54" s="145"/>
      <c r="ZO54" s="145"/>
      <c r="ZP54" s="145"/>
      <c r="ZQ54" s="145"/>
      <c r="ZR54" s="145"/>
      <c r="ZS54" s="145"/>
      <c r="ZT54" s="145"/>
      <c r="ZU54" s="145"/>
      <c r="ZV54" s="145"/>
      <c r="ZW54" s="145"/>
      <c r="ZX54" s="145"/>
      <c r="ZY54" s="145"/>
      <c r="ZZ54" s="145"/>
      <c r="AAA54" s="145"/>
      <c r="AAB54" s="145"/>
      <c r="AAC54" s="145"/>
      <c r="AAD54" s="145"/>
      <c r="AAE54" s="145"/>
      <c r="AAF54" s="145"/>
      <c r="AAG54" s="145"/>
      <c r="AAH54" s="145"/>
      <c r="AAI54" s="145"/>
      <c r="AAJ54" s="145"/>
      <c r="AAK54" s="145"/>
      <c r="AAL54" s="145"/>
      <c r="AAM54" s="145"/>
      <c r="AAN54" s="145"/>
      <c r="AAO54" s="145"/>
      <c r="AAP54" s="145"/>
      <c r="AAQ54" s="145"/>
      <c r="AAR54" s="145"/>
      <c r="AAS54" s="145"/>
      <c r="AAT54" s="145"/>
      <c r="AAU54" s="145"/>
      <c r="AAV54" s="145"/>
      <c r="AAW54" s="145"/>
      <c r="AAX54" s="145"/>
      <c r="AAY54" s="145"/>
      <c r="AAZ54" s="145"/>
      <c r="ABA54" s="145"/>
      <c r="ABB54" s="145"/>
      <c r="ABC54" s="145"/>
      <c r="ABD54" s="145"/>
      <c r="ABE54" s="145"/>
      <c r="ABF54" s="145"/>
      <c r="ABG54" s="145"/>
      <c r="ABH54" s="145"/>
      <c r="ABI54" s="145"/>
      <c r="ABJ54" s="145"/>
      <c r="ABK54" s="145"/>
      <c r="ABL54" s="145"/>
      <c r="ABM54" s="145"/>
      <c r="ABN54" s="145"/>
      <c r="ABO54" s="145"/>
      <c r="ABP54" s="145"/>
      <c r="ABQ54" s="145"/>
      <c r="ABR54" s="145"/>
      <c r="ABS54" s="145"/>
      <c r="ABT54" s="145"/>
      <c r="ABU54" s="145"/>
      <c r="ABV54" s="145"/>
      <c r="ABW54" s="145"/>
      <c r="ABX54" s="145"/>
      <c r="ABY54" s="145"/>
      <c r="ABZ54" s="145"/>
      <c r="ACA54" s="145"/>
      <c r="ACB54" s="145"/>
      <c r="ACC54" s="145"/>
      <c r="ACD54" s="145"/>
      <c r="ACE54" s="145"/>
      <c r="ACF54" s="145"/>
      <c r="ACG54" s="145"/>
      <c r="ACH54" s="145"/>
      <c r="ACI54" s="145"/>
      <c r="ACJ54" s="145"/>
      <c r="ACK54" s="145"/>
      <c r="ACL54" s="145"/>
      <c r="ACM54" s="145"/>
      <c r="ACN54" s="145"/>
      <c r="ACO54" s="145"/>
      <c r="ACP54" s="145"/>
      <c r="ACQ54" s="145"/>
      <c r="ACR54" s="145"/>
      <c r="ACS54" s="145"/>
      <c r="ACT54" s="145"/>
      <c r="ACU54" s="145"/>
      <c r="ACV54" s="145"/>
      <c r="ACW54" s="145"/>
      <c r="ACX54" s="145"/>
      <c r="ACY54" s="145"/>
      <c r="ACZ54" s="145"/>
      <c r="ADA54" s="145"/>
      <c r="ADB54" s="145"/>
      <c r="ADC54" s="145"/>
      <c r="ADD54" s="145"/>
      <c r="ADE54" s="145"/>
      <c r="ADF54" s="145"/>
      <c r="ADG54" s="145"/>
      <c r="ADH54" s="145"/>
      <c r="ADI54" s="145"/>
      <c r="ADJ54" s="145"/>
      <c r="ADK54" s="145"/>
      <c r="ADL54" s="145"/>
      <c r="ADM54" s="145"/>
      <c r="ADN54" s="145"/>
      <c r="ADO54" s="145"/>
      <c r="ADP54" s="145"/>
      <c r="ADQ54" s="145"/>
      <c r="ADR54" s="145"/>
      <c r="ADS54" s="145"/>
      <c r="ADT54" s="145"/>
      <c r="ADU54" s="145"/>
      <c r="ADV54" s="145"/>
      <c r="ADW54" s="145"/>
      <c r="ADX54" s="145"/>
      <c r="ADY54" s="145"/>
      <c r="ADZ54" s="145"/>
      <c r="AEA54" s="145"/>
      <c r="AEB54" s="145"/>
      <c r="AEC54" s="145"/>
      <c r="AED54" s="145"/>
      <c r="AEE54" s="145"/>
      <c r="AEF54" s="145"/>
      <c r="AEG54" s="145"/>
      <c r="AEH54" s="145"/>
      <c r="AEI54" s="145"/>
      <c r="AEJ54" s="145"/>
      <c r="AEK54" s="145"/>
      <c r="AEL54" s="145"/>
      <c r="AEM54" s="145"/>
      <c r="AEN54" s="145"/>
      <c r="AEO54" s="145"/>
      <c r="AEP54" s="145"/>
      <c r="AEQ54" s="145"/>
      <c r="AER54" s="145"/>
      <c r="AES54" s="145"/>
      <c r="AET54" s="145"/>
      <c r="AEU54" s="145"/>
      <c r="AEV54" s="145"/>
      <c r="AEW54" s="145"/>
      <c r="AEX54" s="145"/>
      <c r="AEY54" s="145"/>
      <c r="AEZ54" s="145"/>
      <c r="AFA54" s="145"/>
      <c r="AFB54" s="145"/>
      <c r="AFC54" s="145"/>
      <c r="AFD54" s="145"/>
      <c r="AFE54" s="145"/>
      <c r="AFF54" s="145"/>
      <c r="AFG54" s="145"/>
      <c r="AFH54" s="145"/>
      <c r="AFI54" s="145"/>
      <c r="AFJ54" s="145"/>
      <c r="AFK54" s="145"/>
      <c r="AFL54" s="145"/>
      <c r="AFM54" s="145"/>
      <c r="AFN54" s="145"/>
      <c r="AFO54" s="145"/>
      <c r="AFP54" s="145"/>
      <c r="AFQ54" s="145"/>
      <c r="AFR54" s="145"/>
      <c r="AFS54" s="145"/>
      <c r="AFT54" s="145"/>
      <c r="AFU54" s="145"/>
      <c r="AFV54" s="145"/>
      <c r="AFW54" s="145"/>
      <c r="AFX54" s="145"/>
      <c r="AFY54" s="145"/>
      <c r="AFZ54" s="145"/>
      <c r="AGA54" s="145"/>
      <c r="AGB54" s="145"/>
      <c r="AGC54" s="145"/>
      <c r="AGD54" s="145"/>
      <c r="AGE54" s="145"/>
      <c r="AGF54" s="145"/>
      <c r="AGG54" s="145"/>
      <c r="AGH54" s="145"/>
      <c r="AGI54" s="145"/>
      <c r="AGJ54" s="145"/>
      <c r="AGK54" s="145"/>
      <c r="AGL54" s="145"/>
      <c r="AGM54" s="145"/>
      <c r="AGN54" s="145"/>
      <c r="AGO54" s="145"/>
      <c r="AGP54" s="145"/>
      <c r="AGQ54" s="145"/>
      <c r="AGR54" s="145"/>
      <c r="AGS54" s="145"/>
      <c r="AGT54" s="145"/>
      <c r="AGU54" s="145"/>
      <c r="AGV54" s="145"/>
      <c r="AGW54" s="145"/>
      <c r="AGX54" s="145"/>
      <c r="AGY54" s="145"/>
      <c r="AGZ54" s="145"/>
      <c r="AHA54" s="145"/>
      <c r="AHB54" s="145"/>
      <c r="AHC54" s="145"/>
      <c r="AHD54" s="145"/>
      <c r="AHE54" s="145"/>
      <c r="AHF54" s="145"/>
      <c r="AHG54" s="145"/>
      <c r="AHH54" s="145"/>
      <c r="AHI54" s="145"/>
      <c r="AHJ54" s="145"/>
      <c r="AHK54" s="145"/>
      <c r="AHL54" s="145"/>
      <c r="AHM54" s="145"/>
      <c r="AHN54" s="145"/>
      <c r="AHO54" s="145"/>
      <c r="AHP54" s="145"/>
      <c r="AHQ54" s="145"/>
      <c r="AHR54" s="145"/>
      <c r="AHS54" s="145"/>
      <c r="AHT54" s="145"/>
      <c r="AHU54" s="145"/>
      <c r="AHV54" s="145"/>
      <c r="AHW54" s="145"/>
      <c r="AHX54" s="145"/>
      <c r="AHY54" s="145"/>
      <c r="AHZ54" s="145"/>
      <c r="AIA54" s="145"/>
      <c r="AIB54" s="145"/>
      <c r="AIC54" s="145"/>
      <c r="AID54" s="145"/>
      <c r="AIE54" s="145"/>
      <c r="AIF54" s="145"/>
      <c r="AIG54" s="145"/>
      <c r="AIH54" s="145"/>
      <c r="AII54" s="145"/>
      <c r="AIJ54" s="145"/>
      <c r="AIK54" s="145"/>
      <c r="AIL54" s="145"/>
      <c r="AIM54" s="145"/>
      <c r="AIN54" s="145"/>
      <c r="AIO54" s="145"/>
      <c r="AIP54" s="145"/>
      <c r="AIQ54" s="145"/>
      <c r="AIR54" s="145"/>
      <c r="AIS54" s="145"/>
      <c r="AIT54" s="145"/>
      <c r="AIU54" s="145"/>
      <c r="AIV54" s="145"/>
      <c r="AIW54" s="145"/>
      <c r="AIX54" s="145"/>
      <c r="AIY54" s="145"/>
      <c r="AIZ54" s="145"/>
      <c r="AJA54" s="145"/>
      <c r="AJB54" s="145"/>
      <c r="AJC54" s="145"/>
      <c r="AJD54" s="145"/>
      <c r="AJE54" s="145"/>
      <c r="AJF54" s="145"/>
      <c r="AJG54" s="145"/>
      <c r="AJH54" s="145"/>
      <c r="AJI54" s="145"/>
      <c r="AJJ54" s="145"/>
      <c r="AJK54" s="145"/>
      <c r="AJL54" s="145"/>
      <c r="AJM54" s="145"/>
      <c r="AJN54" s="145"/>
      <c r="AJO54" s="145"/>
      <c r="AJP54" s="145"/>
      <c r="AJQ54" s="145"/>
      <c r="AJR54" s="145"/>
      <c r="AJS54" s="145"/>
      <c r="AJT54" s="145"/>
      <c r="AJU54" s="145"/>
      <c r="AJV54" s="145"/>
      <c r="AJW54" s="145"/>
      <c r="AJX54" s="145"/>
      <c r="AJY54" s="145"/>
      <c r="AJZ54" s="145"/>
      <c r="AKA54" s="145"/>
      <c r="AKB54" s="145"/>
      <c r="AKC54" s="145"/>
      <c r="AKD54" s="145"/>
      <c r="AKE54" s="145"/>
      <c r="AKF54" s="145"/>
      <c r="AKG54" s="145"/>
      <c r="AKH54" s="145"/>
      <c r="AKI54" s="145"/>
      <c r="AKJ54" s="145"/>
      <c r="AKK54" s="145"/>
      <c r="AKL54" s="145"/>
      <c r="AKM54" s="145"/>
      <c r="AKN54" s="145"/>
      <c r="AKO54" s="145"/>
      <c r="AKP54" s="145"/>
      <c r="AKQ54" s="145"/>
      <c r="AKR54" s="145"/>
      <c r="AKS54" s="145"/>
      <c r="AKT54" s="145"/>
      <c r="AKU54" s="145"/>
      <c r="AKV54" s="145"/>
      <c r="AKW54" s="145"/>
      <c r="AKX54" s="145"/>
      <c r="AKY54" s="145"/>
      <c r="AKZ54" s="145"/>
      <c r="ALA54" s="145"/>
      <c r="ALB54" s="145"/>
      <c r="ALC54" s="145"/>
      <c r="ALD54" s="145"/>
      <c r="ALE54" s="145"/>
      <c r="ALF54" s="145"/>
      <c r="ALG54" s="145"/>
      <c r="ALH54" s="145"/>
      <c r="ALI54" s="145"/>
      <c r="ALJ54" s="145"/>
      <c r="ALK54" s="145"/>
      <c r="ALL54" s="145"/>
      <c r="ALM54" s="145"/>
      <c r="ALN54" s="145"/>
      <c r="ALO54" s="145"/>
      <c r="ALP54" s="145"/>
      <c r="ALQ54" s="145"/>
      <c r="ALR54" s="145"/>
      <c r="ALS54" s="145"/>
      <c r="ALT54" s="145"/>
      <c r="ALU54" s="145"/>
      <c r="ALV54" s="145"/>
      <c r="ALW54" s="145"/>
      <c r="ALX54" s="145"/>
      <c r="ALY54" s="145"/>
      <c r="ALZ54" s="145"/>
      <c r="AMA54" s="145"/>
      <c r="AMB54" s="145"/>
      <c r="AMC54" s="145"/>
      <c r="AMD54" s="145"/>
      <c r="AME54" s="145"/>
      <c r="AMF54" s="145"/>
      <c r="AMG54" s="145"/>
      <c r="AMH54" s="145"/>
      <c r="AMI54" s="145"/>
      <c r="AMJ54" s="145"/>
      <c r="AMK54" s="145"/>
    </row>
    <row r="55" spans="1:1025" s="131" customFormat="1">
      <c r="A55" s="145" t="str">
        <f t="shared" si="0"/>
        <v>LOAN.MD_C_APPROVE</v>
      </c>
      <c r="B55" s="154">
        <f t="shared" si="3"/>
        <v>110051</v>
      </c>
      <c r="C55" s="134">
        <v>0</v>
      </c>
      <c r="D55" s="134">
        <v>1</v>
      </c>
      <c r="E55" s="146">
        <f t="shared" si="4"/>
        <v>100000</v>
      </c>
      <c r="F55" s="146">
        <v>10000</v>
      </c>
      <c r="G55" s="146" t="s">
        <v>34</v>
      </c>
      <c r="H55" s="146">
        <v>100000</v>
      </c>
      <c r="I55" s="158" t="s">
        <v>505</v>
      </c>
      <c r="J55" s="146">
        <f>VLOOKUP(I55,T_FSM_TYPE!$A:$B,2,0)</f>
        <v>110000</v>
      </c>
      <c r="K55" s="131" t="s">
        <v>627</v>
      </c>
      <c r="L55" s="159"/>
      <c r="M55" s="133" t="str">
        <f t="shared" si="2"/>
        <v>INSERT INTO T_FSM_ACTION VALUES(110051, 0, 1, 100000, 10000, GETDATE(), 100000, 110000, 'MD_C_APPROVE', '' )</v>
      </c>
      <c r="N55" s="145"/>
      <c r="O55" s="145"/>
      <c r="P55" s="145"/>
      <c r="Q55" s="145"/>
      <c r="R55" s="145"/>
      <c r="S55" s="145"/>
      <c r="T55" s="145"/>
      <c r="U55" s="145"/>
      <c r="V55" s="145"/>
      <c r="W55" s="145"/>
      <c r="X55" s="145"/>
      <c r="Y55" s="145"/>
      <c r="Z55" s="145"/>
      <c r="AA55" s="145"/>
      <c r="AB55" s="145"/>
      <c r="AC55" s="145"/>
      <c r="AD55" s="145"/>
      <c r="AE55" s="145"/>
      <c r="AF55" s="145"/>
      <c r="AG55" s="145"/>
      <c r="AH55" s="145"/>
      <c r="AI55" s="145"/>
      <c r="AJ55" s="145"/>
      <c r="AK55" s="145"/>
      <c r="AL55" s="145"/>
      <c r="AM55" s="145"/>
      <c r="AN55" s="145"/>
      <c r="AO55" s="145"/>
      <c r="AP55" s="145"/>
      <c r="AQ55" s="145"/>
      <c r="AR55" s="145"/>
      <c r="AS55" s="145"/>
      <c r="AT55" s="145"/>
      <c r="AU55" s="145"/>
      <c r="AV55" s="145"/>
      <c r="AW55" s="145"/>
      <c r="AX55" s="145"/>
      <c r="AY55" s="145"/>
      <c r="AZ55" s="145"/>
      <c r="BA55" s="145"/>
      <c r="BB55" s="145"/>
      <c r="BC55" s="145"/>
      <c r="BD55" s="145"/>
      <c r="BE55" s="145"/>
      <c r="BF55" s="145"/>
      <c r="BG55" s="145"/>
      <c r="BH55" s="145"/>
      <c r="BI55" s="145"/>
      <c r="BJ55" s="145"/>
      <c r="BK55" s="145"/>
      <c r="BL55" s="145"/>
      <c r="BM55" s="145"/>
      <c r="BN55" s="145"/>
      <c r="BO55" s="145"/>
      <c r="BP55" s="145"/>
      <c r="BQ55" s="145"/>
      <c r="BR55" s="145"/>
      <c r="BS55" s="145"/>
      <c r="BT55" s="145"/>
      <c r="BU55" s="145"/>
      <c r="BV55" s="145"/>
      <c r="BW55" s="145"/>
      <c r="BX55" s="145"/>
      <c r="BY55" s="145"/>
      <c r="BZ55" s="145"/>
      <c r="CA55" s="145"/>
      <c r="CB55" s="145"/>
      <c r="CC55" s="145"/>
      <c r="CD55" s="145"/>
      <c r="CE55" s="145"/>
      <c r="CF55" s="145"/>
      <c r="CG55" s="145"/>
      <c r="CH55" s="145"/>
      <c r="CI55" s="145"/>
      <c r="CJ55" s="145"/>
      <c r="CK55" s="145"/>
      <c r="CL55" s="145"/>
      <c r="CM55" s="145"/>
      <c r="CN55" s="145"/>
      <c r="CO55" s="145"/>
      <c r="CP55" s="145"/>
      <c r="CQ55" s="145"/>
      <c r="CR55" s="145"/>
      <c r="CS55" s="145"/>
      <c r="CT55" s="145"/>
      <c r="CU55" s="145"/>
      <c r="CV55" s="145"/>
      <c r="CW55" s="145"/>
      <c r="CX55" s="145"/>
      <c r="CY55" s="145"/>
      <c r="CZ55" s="145"/>
      <c r="DA55" s="145"/>
      <c r="DB55" s="145"/>
      <c r="DC55" s="145"/>
      <c r="DD55" s="145"/>
      <c r="DE55" s="145"/>
      <c r="DF55" s="145"/>
      <c r="DG55" s="145"/>
      <c r="DH55" s="145"/>
      <c r="DI55" s="145"/>
      <c r="DJ55" s="145"/>
      <c r="DK55" s="145"/>
      <c r="DL55" s="145"/>
      <c r="DM55" s="145"/>
      <c r="DN55" s="145"/>
      <c r="DO55" s="145"/>
      <c r="DP55" s="145"/>
      <c r="DQ55" s="145"/>
      <c r="DR55" s="145"/>
      <c r="DS55" s="145"/>
      <c r="DT55" s="145"/>
      <c r="DU55" s="145"/>
      <c r="DV55" s="145"/>
      <c r="DW55" s="145"/>
      <c r="DX55" s="145"/>
      <c r="DY55" s="145"/>
      <c r="DZ55" s="145"/>
      <c r="EA55" s="145"/>
      <c r="EB55" s="145"/>
      <c r="EC55" s="145"/>
      <c r="ED55" s="145"/>
      <c r="EE55" s="145"/>
      <c r="EF55" s="145"/>
      <c r="EG55" s="145"/>
      <c r="EH55" s="145"/>
      <c r="EI55" s="145"/>
      <c r="EJ55" s="145"/>
      <c r="EK55" s="145"/>
      <c r="EL55" s="145"/>
      <c r="EM55" s="145"/>
      <c r="EN55" s="145"/>
      <c r="EO55" s="145"/>
      <c r="EP55" s="145"/>
      <c r="EQ55" s="145"/>
      <c r="ER55" s="145"/>
      <c r="ES55" s="145"/>
      <c r="ET55" s="145"/>
      <c r="EU55" s="145"/>
      <c r="EV55" s="145"/>
      <c r="EW55" s="145"/>
      <c r="EX55" s="145"/>
      <c r="EY55" s="145"/>
      <c r="EZ55" s="145"/>
      <c r="FA55" s="145"/>
      <c r="FB55" s="145"/>
      <c r="FC55" s="145"/>
      <c r="FD55" s="145"/>
      <c r="FE55" s="145"/>
      <c r="FF55" s="145"/>
      <c r="FG55" s="145"/>
      <c r="FH55" s="145"/>
      <c r="FI55" s="145"/>
      <c r="FJ55" s="145"/>
      <c r="FK55" s="145"/>
      <c r="FL55" s="145"/>
      <c r="FM55" s="145"/>
      <c r="FN55" s="145"/>
      <c r="FO55" s="145"/>
      <c r="FP55" s="145"/>
      <c r="FQ55" s="145"/>
      <c r="FR55" s="145"/>
      <c r="FS55" s="145"/>
      <c r="FT55" s="145"/>
      <c r="FU55" s="145"/>
      <c r="FV55" s="145"/>
      <c r="FW55" s="145"/>
      <c r="FX55" s="145"/>
      <c r="FY55" s="145"/>
      <c r="FZ55" s="145"/>
      <c r="GA55" s="145"/>
      <c r="GB55" s="145"/>
      <c r="GC55" s="145"/>
      <c r="GD55" s="145"/>
      <c r="GE55" s="145"/>
      <c r="GF55" s="145"/>
      <c r="GG55" s="145"/>
      <c r="GH55" s="145"/>
      <c r="GI55" s="145"/>
      <c r="GJ55" s="145"/>
      <c r="GK55" s="145"/>
      <c r="GL55" s="145"/>
      <c r="GM55" s="145"/>
      <c r="GN55" s="145"/>
      <c r="GO55" s="145"/>
      <c r="GP55" s="145"/>
      <c r="GQ55" s="145"/>
      <c r="GR55" s="145"/>
      <c r="GS55" s="145"/>
      <c r="GT55" s="145"/>
      <c r="GU55" s="145"/>
      <c r="GV55" s="145"/>
      <c r="GW55" s="145"/>
      <c r="GX55" s="145"/>
      <c r="GY55" s="145"/>
      <c r="GZ55" s="145"/>
      <c r="HA55" s="145"/>
      <c r="HB55" s="145"/>
      <c r="HC55" s="145"/>
      <c r="HD55" s="145"/>
      <c r="HE55" s="145"/>
      <c r="HF55" s="145"/>
      <c r="HG55" s="145"/>
      <c r="HH55" s="145"/>
      <c r="HI55" s="145"/>
      <c r="HJ55" s="145"/>
      <c r="HK55" s="145"/>
      <c r="HL55" s="145"/>
      <c r="HM55" s="145"/>
      <c r="HN55" s="145"/>
      <c r="HO55" s="145"/>
      <c r="HP55" s="145"/>
      <c r="HQ55" s="145"/>
      <c r="HR55" s="145"/>
      <c r="HS55" s="145"/>
      <c r="HT55" s="145"/>
      <c r="HU55" s="145"/>
      <c r="HV55" s="145"/>
      <c r="HW55" s="145"/>
      <c r="HX55" s="145"/>
      <c r="HY55" s="145"/>
      <c r="HZ55" s="145"/>
      <c r="IA55" s="145"/>
      <c r="IB55" s="145"/>
      <c r="IC55" s="145"/>
      <c r="ID55" s="145"/>
      <c r="IE55" s="145"/>
      <c r="IF55" s="145"/>
      <c r="IG55" s="145"/>
      <c r="IH55" s="145"/>
      <c r="II55" s="145"/>
      <c r="IJ55" s="145"/>
      <c r="IK55" s="145"/>
      <c r="IL55" s="145"/>
      <c r="IM55" s="145"/>
      <c r="IN55" s="145"/>
      <c r="IO55" s="145"/>
      <c r="IP55" s="145"/>
      <c r="IQ55" s="145"/>
      <c r="IR55" s="145"/>
      <c r="IS55" s="145"/>
      <c r="IT55" s="145"/>
      <c r="IU55" s="145"/>
      <c r="IV55" s="145"/>
      <c r="IW55" s="145"/>
      <c r="IX55" s="145"/>
      <c r="IY55" s="145"/>
      <c r="IZ55" s="145"/>
      <c r="JA55" s="145"/>
      <c r="JB55" s="145"/>
      <c r="JC55" s="145"/>
      <c r="JD55" s="145"/>
      <c r="JE55" s="145"/>
      <c r="JF55" s="145"/>
      <c r="JG55" s="145"/>
      <c r="JH55" s="145"/>
      <c r="JI55" s="145"/>
      <c r="JJ55" s="145"/>
      <c r="JK55" s="145"/>
      <c r="JL55" s="145"/>
      <c r="JM55" s="145"/>
      <c r="JN55" s="145"/>
      <c r="JO55" s="145"/>
      <c r="JP55" s="145"/>
      <c r="JQ55" s="145"/>
      <c r="JR55" s="145"/>
      <c r="JS55" s="145"/>
      <c r="JT55" s="145"/>
      <c r="JU55" s="145"/>
      <c r="JV55" s="145"/>
      <c r="JW55" s="145"/>
      <c r="JX55" s="145"/>
      <c r="JY55" s="145"/>
      <c r="JZ55" s="145"/>
      <c r="KA55" s="145"/>
      <c r="KB55" s="145"/>
      <c r="KC55" s="145"/>
      <c r="KD55" s="145"/>
      <c r="KE55" s="145"/>
      <c r="KF55" s="145"/>
      <c r="KG55" s="145"/>
      <c r="KH55" s="145"/>
      <c r="KI55" s="145"/>
      <c r="KJ55" s="145"/>
      <c r="KK55" s="145"/>
      <c r="KL55" s="145"/>
      <c r="KM55" s="145"/>
      <c r="KN55" s="145"/>
      <c r="KO55" s="145"/>
      <c r="KP55" s="145"/>
      <c r="KQ55" s="145"/>
      <c r="KR55" s="145"/>
      <c r="KS55" s="145"/>
      <c r="KT55" s="145"/>
      <c r="KU55" s="145"/>
      <c r="KV55" s="145"/>
      <c r="KW55" s="145"/>
      <c r="KX55" s="145"/>
      <c r="KY55" s="145"/>
      <c r="KZ55" s="145"/>
      <c r="LA55" s="145"/>
      <c r="LB55" s="145"/>
      <c r="LC55" s="145"/>
      <c r="LD55" s="145"/>
      <c r="LE55" s="145"/>
      <c r="LF55" s="145"/>
      <c r="LG55" s="145"/>
      <c r="LH55" s="145"/>
      <c r="LI55" s="145"/>
      <c r="LJ55" s="145"/>
      <c r="LK55" s="145"/>
      <c r="LL55" s="145"/>
      <c r="LM55" s="145"/>
      <c r="LN55" s="145"/>
      <c r="LO55" s="145"/>
      <c r="LP55" s="145"/>
      <c r="LQ55" s="145"/>
      <c r="LR55" s="145"/>
      <c r="LS55" s="145"/>
      <c r="LT55" s="145"/>
      <c r="LU55" s="145"/>
      <c r="LV55" s="145"/>
      <c r="LW55" s="145"/>
      <c r="LX55" s="145"/>
      <c r="LY55" s="145"/>
      <c r="LZ55" s="145"/>
      <c r="MA55" s="145"/>
      <c r="MB55" s="145"/>
      <c r="MC55" s="145"/>
      <c r="MD55" s="145"/>
      <c r="ME55" s="145"/>
      <c r="MF55" s="145"/>
      <c r="MG55" s="145"/>
      <c r="MH55" s="145"/>
      <c r="MI55" s="145"/>
      <c r="MJ55" s="145"/>
      <c r="MK55" s="145"/>
      <c r="ML55" s="145"/>
      <c r="MM55" s="145"/>
      <c r="MN55" s="145"/>
      <c r="MO55" s="145"/>
      <c r="MP55" s="145"/>
      <c r="MQ55" s="145"/>
      <c r="MR55" s="145"/>
      <c r="MS55" s="145"/>
      <c r="MT55" s="145"/>
      <c r="MU55" s="145"/>
      <c r="MV55" s="145"/>
      <c r="MW55" s="145"/>
      <c r="MX55" s="145"/>
      <c r="MY55" s="145"/>
      <c r="MZ55" s="145"/>
      <c r="NA55" s="145"/>
      <c r="NB55" s="145"/>
      <c r="NC55" s="145"/>
      <c r="ND55" s="145"/>
      <c r="NE55" s="145"/>
      <c r="NF55" s="145"/>
      <c r="NG55" s="145"/>
      <c r="NH55" s="145"/>
      <c r="NI55" s="145"/>
      <c r="NJ55" s="145"/>
      <c r="NK55" s="145"/>
      <c r="NL55" s="145"/>
      <c r="NM55" s="145"/>
      <c r="NN55" s="145"/>
      <c r="NO55" s="145"/>
      <c r="NP55" s="145"/>
      <c r="NQ55" s="145"/>
      <c r="NR55" s="145"/>
      <c r="NS55" s="145"/>
      <c r="NT55" s="145"/>
      <c r="NU55" s="145"/>
      <c r="NV55" s="145"/>
      <c r="NW55" s="145"/>
      <c r="NX55" s="145"/>
      <c r="NY55" s="145"/>
      <c r="NZ55" s="145"/>
      <c r="OA55" s="145"/>
      <c r="OB55" s="145"/>
      <c r="OC55" s="145"/>
      <c r="OD55" s="145"/>
      <c r="OE55" s="145"/>
      <c r="OF55" s="145"/>
      <c r="OG55" s="145"/>
      <c r="OH55" s="145"/>
      <c r="OI55" s="145"/>
      <c r="OJ55" s="145"/>
      <c r="OK55" s="145"/>
      <c r="OL55" s="145"/>
      <c r="OM55" s="145"/>
      <c r="ON55" s="145"/>
      <c r="OO55" s="145"/>
      <c r="OP55" s="145"/>
      <c r="OQ55" s="145"/>
      <c r="OR55" s="145"/>
      <c r="OS55" s="145"/>
      <c r="OT55" s="145"/>
      <c r="OU55" s="145"/>
      <c r="OV55" s="145"/>
      <c r="OW55" s="145"/>
      <c r="OX55" s="145"/>
      <c r="OY55" s="145"/>
      <c r="OZ55" s="145"/>
      <c r="PA55" s="145"/>
      <c r="PB55" s="145"/>
      <c r="PC55" s="145"/>
      <c r="PD55" s="145"/>
      <c r="PE55" s="145"/>
      <c r="PF55" s="145"/>
      <c r="PG55" s="145"/>
      <c r="PH55" s="145"/>
      <c r="PI55" s="145"/>
      <c r="PJ55" s="145"/>
      <c r="PK55" s="145"/>
      <c r="PL55" s="145"/>
      <c r="PM55" s="145"/>
      <c r="PN55" s="145"/>
      <c r="PO55" s="145"/>
      <c r="PP55" s="145"/>
      <c r="PQ55" s="145"/>
      <c r="PR55" s="145"/>
      <c r="PS55" s="145"/>
      <c r="PT55" s="145"/>
      <c r="PU55" s="145"/>
      <c r="PV55" s="145"/>
      <c r="PW55" s="145"/>
      <c r="PX55" s="145"/>
      <c r="PY55" s="145"/>
      <c r="PZ55" s="145"/>
      <c r="QA55" s="145"/>
      <c r="QB55" s="145"/>
      <c r="QC55" s="145"/>
      <c r="QD55" s="145"/>
      <c r="QE55" s="145"/>
      <c r="QF55" s="145"/>
      <c r="QG55" s="145"/>
      <c r="QH55" s="145"/>
      <c r="QI55" s="145"/>
      <c r="QJ55" s="145"/>
      <c r="QK55" s="145"/>
      <c r="QL55" s="145"/>
      <c r="QM55" s="145"/>
      <c r="QN55" s="145"/>
      <c r="QO55" s="145"/>
      <c r="QP55" s="145"/>
      <c r="QQ55" s="145"/>
      <c r="QR55" s="145"/>
      <c r="QS55" s="145"/>
      <c r="QT55" s="145"/>
      <c r="QU55" s="145"/>
      <c r="QV55" s="145"/>
      <c r="QW55" s="145"/>
      <c r="QX55" s="145"/>
      <c r="QY55" s="145"/>
      <c r="QZ55" s="145"/>
      <c r="RA55" s="145"/>
      <c r="RB55" s="145"/>
      <c r="RC55" s="145"/>
      <c r="RD55" s="145"/>
      <c r="RE55" s="145"/>
      <c r="RF55" s="145"/>
      <c r="RG55" s="145"/>
      <c r="RH55" s="145"/>
      <c r="RI55" s="145"/>
      <c r="RJ55" s="145"/>
      <c r="RK55" s="145"/>
      <c r="RL55" s="145"/>
      <c r="RM55" s="145"/>
      <c r="RN55" s="145"/>
      <c r="RO55" s="145"/>
      <c r="RP55" s="145"/>
      <c r="RQ55" s="145"/>
      <c r="RR55" s="145"/>
      <c r="RS55" s="145"/>
      <c r="RT55" s="145"/>
      <c r="RU55" s="145"/>
      <c r="RV55" s="145"/>
      <c r="RW55" s="145"/>
      <c r="RX55" s="145"/>
      <c r="RY55" s="145"/>
      <c r="RZ55" s="145"/>
      <c r="SA55" s="145"/>
      <c r="SB55" s="145"/>
      <c r="SC55" s="145"/>
      <c r="SD55" s="145"/>
      <c r="SE55" s="145"/>
      <c r="SF55" s="145"/>
      <c r="SG55" s="145"/>
      <c r="SH55" s="145"/>
      <c r="SI55" s="145"/>
      <c r="SJ55" s="145"/>
      <c r="SK55" s="145"/>
      <c r="SL55" s="145"/>
      <c r="SM55" s="145"/>
      <c r="SN55" s="145"/>
      <c r="SO55" s="145"/>
      <c r="SP55" s="145"/>
      <c r="SQ55" s="145"/>
      <c r="SR55" s="145"/>
      <c r="SS55" s="145"/>
      <c r="ST55" s="145"/>
      <c r="SU55" s="145"/>
      <c r="SV55" s="145"/>
      <c r="SW55" s="145"/>
      <c r="SX55" s="145"/>
      <c r="SY55" s="145"/>
      <c r="SZ55" s="145"/>
      <c r="TA55" s="145"/>
      <c r="TB55" s="145"/>
      <c r="TC55" s="145"/>
      <c r="TD55" s="145"/>
      <c r="TE55" s="145"/>
      <c r="TF55" s="145"/>
      <c r="TG55" s="145"/>
      <c r="TH55" s="145"/>
      <c r="TI55" s="145"/>
      <c r="TJ55" s="145"/>
      <c r="TK55" s="145"/>
      <c r="TL55" s="145"/>
      <c r="TM55" s="145"/>
      <c r="TN55" s="145"/>
      <c r="TO55" s="145"/>
      <c r="TP55" s="145"/>
      <c r="TQ55" s="145"/>
      <c r="TR55" s="145"/>
      <c r="TS55" s="145"/>
      <c r="TT55" s="145"/>
      <c r="TU55" s="145"/>
      <c r="TV55" s="145"/>
      <c r="TW55" s="145"/>
      <c r="TX55" s="145"/>
      <c r="TY55" s="145"/>
      <c r="TZ55" s="145"/>
      <c r="UA55" s="145"/>
      <c r="UB55" s="145"/>
      <c r="UC55" s="145"/>
      <c r="UD55" s="145"/>
      <c r="UE55" s="145"/>
      <c r="UF55" s="145"/>
      <c r="UG55" s="145"/>
      <c r="UH55" s="145"/>
      <c r="UI55" s="145"/>
      <c r="UJ55" s="145"/>
      <c r="UK55" s="145"/>
      <c r="UL55" s="145"/>
      <c r="UM55" s="145"/>
      <c r="UN55" s="145"/>
      <c r="UO55" s="145"/>
      <c r="UP55" s="145"/>
      <c r="UQ55" s="145"/>
      <c r="UR55" s="145"/>
      <c r="US55" s="145"/>
      <c r="UT55" s="145"/>
      <c r="UU55" s="145"/>
      <c r="UV55" s="145"/>
      <c r="UW55" s="145"/>
      <c r="UX55" s="145"/>
      <c r="UY55" s="145"/>
      <c r="UZ55" s="145"/>
      <c r="VA55" s="145"/>
      <c r="VB55" s="145"/>
      <c r="VC55" s="145"/>
      <c r="VD55" s="145"/>
      <c r="VE55" s="145"/>
      <c r="VF55" s="145"/>
      <c r="VG55" s="145"/>
      <c r="VH55" s="145"/>
      <c r="VI55" s="145"/>
      <c r="VJ55" s="145"/>
      <c r="VK55" s="145"/>
      <c r="VL55" s="145"/>
      <c r="VM55" s="145"/>
      <c r="VN55" s="145"/>
      <c r="VO55" s="145"/>
      <c r="VP55" s="145"/>
      <c r="VQ55" s="145"/>
      <c r="VR55" s="145"/>
      <c r="VS55" s="145"/>
      <c r="VT55" s="145"/>
      <c r="VU55" s="145"/>
      <c r="VV55" s="145"/>
      <c r="VW55" s="145"/>
      <c r="VX55" s="145"/>
      <c r="VY55" s="145"/>
      <c r="VZ55" s="145"/>
      <c r="WA55" s="145"/>
      <c r="WB55" s="145"/>
      <c r="WC55" s="145"/>
      <c r="WD55" s="145"/>
      <c r="WE55" s="145"/>
      <c r="WF55" s="145"/>
      <c r="WG55" s="145"/>
      <c r="WH55" s="145"/>
      <c r="WI55" s="145"/>
      <c r="WJ55" s="145"/>
      <c r="WK55" s="145"/>
      <c r="WL55" s="145"/>
      <c r="WM55" s="145"/>
      <c r="WN55" s="145"/>
      <c r="WO55" s="145"/>
      <c r="WP55" s="145"/>
      <c r="WQ55" s="145"/>
      <c r="WR55" s="145"/>
      <c r="WS55" s="145"/>
      <c r="WT55" s="145"/>
      <c r="WU55" s="145"/>
      <c r="WV55" s="145"/>
      <c r="WW55" s="145"/>
      <c r="WX55" s="145"/>
      <c r="WY55" s="145"/>
      <c r="WZ55" s="145"/>
      <c r="XA55" s="145"/>
      <c r="XB55" s="145"/>
      <c r="XC55" s="145"/>
      <c r="XD55" s="145"/>
      <c r="XE55" s="145"/>
      <c r="XF55" s="145"/>
      <c r="XG55" s="145"/>
      <c r="XH55" s="145"/>
      <c r="XI55" s="145"/>
      <c r="XJ55" s="145"/>
      <c r="XK55" s="145"/>
      <c r="XL55" s="145"/>
      <c r="XM55" s="145"/>
      <c r="XN55" s="145"/>
      <c r="XO55" s="145"/>
      <c r="XP55" s="145"/>
      <c r="XQ55" s="145"/>
      <c r="XR55" s="145"/>
      <c r="XS55" s="145"/>
      <c r="XT55" s="145"/>
      <c r="XU55" s="145"/>
      <c r="XV55" s="145"/>
      <c r="XW55" s="145"/>
      <c r="XX55" s="145"/>
      <c r="XY55" s="145"/>
      <c r="XZ55" s="145"/>
      <c r="YA55" s="145"/>
      <c r="YB55" s="145"/>
      <c r="YC55" s="145"/>
      <c r="YD55" s="145"/>
      <c r="YE55" s="145"/>
      <c r="YF55" s="145"/>
      <c r="YG55" s="145"/>
      <c r="YH55" s="145"/>
      <c r="YI55" s="145"/>
      <c r="YJ55" s="145"/>
      <c r="YK55" s="145"/>
      <c r="YL55" s="145"/>
      <c r="YM55" s="145"/>
      <c r="YN55" s="145"/>
      <c r="YO55" s="145"/>
      <c r="YP55" s="145"/>
      <c r="YQ55" s="145"/>
      <c r="YR55" s="145"/>
      <c r="YS55" s="145"/>
      <c r="YT55" s="145"/>
      <c r="YU55" s="145"/>
      <c r="YV55" s="145"/>
      <c r="YW55" s="145"/>
      <c r="YX55" s="145"/>
      <c r="YY55" s="145"/>
      <c r="YZ55" s="145"/>
      <c r="ZA55" s="145"/>
      <c r="ZB55" s="145"/>
      <c r="ZC55" s="145"/>
      <c r="ZD55" s="145"/>
      <c r="ZE55" s="145"/>
      <c r="ZF55" s="145"/>
      <c r="ZG55" s="145"/>
      <c r="ZH55" s="145"/>
      <c r="ZI55" s="145"/>
      <c r="ZJ55" s="145"/>
      <c r="ZK55" s="145"/>
      <c r="ZL55" s="145"/>
      <c r="ZM55" s="145"/>
      <c r="ZN55" s="145"/>
      <c r="ZO55" s="145"/>
      <c r="ZP55" s="145"/>
      <c r="ZQ55" s="145"/>
      <c r="ZR55" s="145"/>
      <c r="ZS55" s="145"/>
      <c r="ZT55" s="145"/>
      <c r="ZU55" s="145"/>
      <c r="ZV55" s="145"/>
      <c r="ZW55" s="145"/>
      <c r="ZX55" s="145"/>
      <c r="ZY55" s="145"/>
      <c r="ZZ55" s="145"/>
      <c r="AAA55" s="145"/>
      <c r="AAB55" s="145"/>
      <c r="AAC55" s="145"/>
      <c r="AAD55" s="145"/>
      <c r="AAE55" s="145"/>
      <c r="AAF55" s="145"/>
      <c r="AAG55" s="145"/>
      <c r="AAH55" s="145"/>
      <c r="AAI55" s="145"/>
      <c r="AAJ55" s="145"/>
      <c r="AAK55" s="145"/>
      <c r="AAL55" s="145"/>
      <c r="AAM55" s="145"/>
      <c r="AAN55" s="145"/>
      <c r="AAO55" s="145"/>
      <c r="AAP55" s="145"/>
      <c r="AAQ55" s="145"/>
      <c r="AAR55" s="145"/>
      <c r="AAS55" s="145"/>
      <c r="AAT55" s="145"/>
      <c r="AAU55" s="145"/>
      <c r="AAV55" s="145"/>
      <c r="AAW55" s="145"/>
      <c r="AAX55" s="145"/>
      <c r="AAY55" s="145"/>
      <c r="AAZ55" s="145"/>
      <c r="ABA55" s="145"/>
      <c r="ABB55" s="145"/>
      <c r="ABC55" s="145"/>
      <c r="ABD55" s="145"/>
      <c r="ABE55" s="145"/>
      <c r="ABF55" s="145"/>
      <c r="ABG55" s="145"/>
      <c r="ABH55" s="145"/>
      <c r="ABI55" s="145"/>
      <c r="ABJ55" s="145"/>
      <c r="ABK55" s="145"/>
      <c r="ABL55" s="145"/>
      <c r="ABM55" s="145"/>
      <c r="ABN55" s="145"/>
      <c r="ABO55" s="145"/>
      <c r="ABP55" s="145"/>
      <c r="ABQ55" s="145"/>
      <c r="ABR55" s="145"/>
      <c r="ABS55" s="145"/>
      <c r="ABT55" s="145"/>
      <c r="ABU55" s="145"/>
      <c r="ABV55" s="145"/>
      <c r="ABW55" s="145"/>
      <c r="ABX55" s="145"/>
      <c r="ABY55" s="145"/>
      <c r="ABZ55" s="145"/>
      <c r="ACA55" s="145"/>
      <c r="ACB55" s="145"/>
      <c r="ACC55" s="145"/>
      <c r="ACD55" s="145"/>
      <c r="ACE55" s="145"/>
      <c r="ACF55" s="145"/>
      <c r="ACG55" s="145"/>
      <c r="ACH55" s="145"/>
      <c r="ACI55" s="145"/>
      <c r="ACJ55" s="145"/>
      <c r="ACK55" s="145"/>
      <c r="ACL55" s="145"/>
      <c r="ACM55" s="145"/>
      <c r="ACN55" s="145"/>
      <c r="ACO55" s="145"/>
      <c r="ACP55" s="145"/>
      <c r="ACQ55" s="145"/>
      <c r="ACR55" s="145"/>
      <c r="ACS55" s="145"/>
      <c r="ACT55" s="145"/>
      <c r="ACU55" s="145"/>
      <c r="ACV55" s="145"/>
      <c r="ACW55" s="145"/>
      <c r="ACX55" s="145"/>
      <c r="ACY55" s="145"/>
      <c r="ACZ55" s="145"/>
      <c r="ADA55" s="145"/>
      <c r="ADB55" s="145"/>
      <c r="ADC55" s="145"/>
      <c r="ADD55" s="145"/>
      <c r="ADE55" s="145"/>
      <c r="ADF55" s="145"/>
      <c r="ADG55" s="145"/>
      <c r="ADH55" s="145"/>
      <c r="ADI55" s="145"/>
      <c r="ADJ55" s="145"/>
      <c r="ADK55" s="145"/>
      <c r="ADL55" s="145"/>
      <c r="ADM55" s="145"/>
      <c r="ADN55" s="145"/>
      <c r="ADO55" s="145"/>
      <c r="ADP55" s="145"/>
      <c r="ADQ55" s="145"/>
      <c r="ADR55" s="145"/>
      <c r="ADS55" s="145"/>
      <c r="ADT55" s="145"/>
      <c r="ADU55" s="145"/>
      <c r="ADV55" s="145"/>
      <c r="ADW55" s="145"/>
      <c r="ADX55" s="145"/>
      <c r="ADY55" s="145"/>
      <c r="ADZ55" s="145"/>
      <c r="AEA55" s="145"/>
      <c r="AEB55" s="145"/>
      <c r="AEC55" s="145"/>
      <c r="AED55" s="145"/>
      <c r="AEE55" s="145"/>
      <c r="AEF55" s="145"/>
      <c r="AEG55" s="145"/>
      <c r="AEH55" s="145"/>
      <c r="AEI55" s="145"/>
      <c r="AEJ55" s="145"/>
      <c r="AEK55" s="145"/>
      <c r="AEL55" s="145"/>
      <c r="AEM55" s="145"/>
      <c r="AEN55" s="145"/>
      <c r="AEO55" s="145"/>
      <c r="AEP55" s="145"/>
      <c r="AEQ55" s="145"/>
      <c r="AER55" s="145"/>
      <c r="AES55" s="145"/>
      <c r="AET55" s="145"/>
      <c r="AEU55" s="145"/>
      <c r="AEV55" s="145"/>
      <c r="AEW55" s="145"/>
      <c r="AEX55" s="145"/>
      <c r="AEY55" s="145"/>
      <c r="AEZ55" s="145"/>
      <c r="AFA55" s="145"/>
      <c r="AFB55" s="145"/>
      <c r="AFC55" s="145"/>
      <c r="AFD55" s="145"/>
      <c r="AFE55" s="145"/>
      <c r="AFF55" s="145"/>
      <c r="AFG55" s="145"/>
      <c r="AFH55" s="145"/>
      <c r="AFI55" s="145"/>
      <c r="AFJ55" s="145"/>
      <c r="AFK55" s="145"/>
      <c r="AFL55" s="145"/>
      <c r="AFM55" s="145"/>
      <c r="AFN55" s="145"/>
      <c r="AFO55" s="145"/>
      <c r="AFP55" s="145"/>
      <c r="AFQ55" s="145"/>
      <c r="AFR55" s="145"/>
      <c r="AFS55" s="145"/>
      <c r="AFT55" s="145"/>
      <c r="AFU55" s="145"/>
      <c r="AFV55" s="145"/>
      <c r="AFW55" s="145"/>
      <c r="AFX55" s="145"/>
      <c r="AFY55" s="145"/>
      <c r="AFZ55" s="145"/>
      <c r="AGA55" s="145"/>
      <c r="AGB55" s="145"/>
      <c r="AGC55" s="145"/>
      <c r="AGD55" s="145"/>
      <c r="AGE55" s="145"/>
      <c r="AGF55" s="145"/>
      <c r="AGG55" s="145"/>
      <c r="AGH55" s="145"/>
      <c r="AGI55" s="145"/>
      <c r="AGJ55" s="145"/>
      <c r="AGK55" s="145"/>
      <c r="AGL55" s="145"/>
      <c r="AGM55" s="145"/>
      <c r="AGN55" s="145"/>
      <c r="AGO55" s="145"/>
      <c r="AGP55" s="145"/>
      <c r="AGQ55" s="145"/>
      <c r="AGR55" s="145"/>
      <c r="AGS55" s="145"/>
      <c r="AGT55" s="145"/>
      <c r="AGU55" s="145"/>
      <c r="AGV55" s="145"/>
      <c r="AGW55" s="145"/>
      <c r="AGX55" s="145"/>
      <c r="AGY55" s="145"/>
      <c r="AGZ55" s="145"/>
      <c r="AHA55" s="145"/>
      <c r="AHB55" s="145"/>
      <c r="AHC55" s="145"/>
      <c r="AHD55" s="145"/>
      <c r="AHE55" s="145"/>
      <c r="AHF55" s="145"/>
      <c r="AHG55" s="145"/>
      <c r="AHH55" s="145"/>
      <c r="AHI55" s="145"/>
      <c r="AHJ55" s="145"/>
      <c r="AHK55" s="145"/>
      <c r="AHL55" s="145"/>
      <c r="AHM55" s="145"/>
      <c r="AHN55" s="145"/>
      <c r="AHO55" s="145"/>
      <c r="AHP55" s="145"/>
      <c r="AHQ55" s="145"/>
      <c r="AHR55" s="145"/>
      <c r="AHS55" s="145"/>
      <c r="AHT55" s="145"/>
      <c r="AHU55" s="145"/>
      <c r="AHV55" s="145"/>
      <c r="AHW55" s="145"/>
      <c r="AHX55" s="145"/>
      <c r="AHY55" s="145"/>
      <c r="AHZ55" s="145"/>
      <c r="AIA55" s="145"/>
      <c r="AIB55" s="145"/>
      <c r="AIC55" s="145"/>
      <c r="AID55" s="145"/>
      <c r="AIE55" s="145"/>
      <c r="AIF55" s="145"/>
      <c r="AIG55" s="145"/>
      <c r="AIH55" s="145"/>
      <c r="AII55" s="145"/>
      <c r="AIJ55" s="145"/>
      <c r="AIK55" s="145"/>
      <c r="AIL55" s="145"/>
      <c r="AIM55" s="145"/>
      <c r="AIN55" s="145"/>
      <c r="AIO55" s="145"/>
      <c r="AIP55" s="145"/>
      <c r="AIQ55" s="145"/>
      <c r="AIR55" s="145"/>
      <c r="AIS55" s="145"/>
      <c r="AIT55" s="145"/>
      <c r="AIU55" s="145"/>
      <c r="AIV55" s="145"/>
      <c r="AIW55" s="145"/>
      <c r="AIX55" s="145"/>
      <c r="AIY55" s="145"/>
      <c r="AIZ55" s="145"/>
      <c r="AJA55" s="145"/>
      <c r="AJB55" s="145"/>
      <c r="AJC55" s="145"/>
      <c r="AJD55" s="145"/>
      <c r="AJE55" s="145"/>
      <c r="AJF55" s="145"/>
      <c r="AJG55" s="145"/>
      <c r="AJH55" s="145"/>
      <c r="AJI55" s="145"/>
      <c r="AJJ55" s="145"/>
      <c r="AJK55" s="145"/>
      <c r="AJL55" s="145"/>
      <c r="AJM55" s="145"/>
      <c r="AJN55" s="145"/>
      <c r="AJO55" s="145"/>
      <c r="AJP55" s="145"/>
      <c r="AJQ55" s="145"/>
      <c r="AJR55" s="145"/>
      <c r="AJS55" s="145"/>
      <c r="AJT55" s="145"/>
      <c r="AJU55" s="145"/>
      <c r="AJV55" s="145"/>
      <c r="AJW55" s="145"/>
      <c r="AJX55" s="145"/>
      <c r="AJY55" s="145"/>
      <c r="AJZ55" s="145"/>
      <c r="AKA55" s="145"/>
      <c r="AKB55" s="145"/>
      <c r="AKC55" s="145"/>
      <c r="AKD55" s="145"/>
      <c r="AKE55" s="145"/>
      <c r="AKF55" s="145"/>
      <c r="AKG55" s="145"/>
      <c r="AKH55" s="145"/>
      <c r="AKI55" s="145"/>
      <c r="AKJ55" s="145"/>
      <c r="AKK55" s="145"/>
      <c r="AKL55" s="145"/>
      <c r="AKM55" s="145"/>
      <c r="AKN55" s="145"/>
      <c r="AKO55" s="145"/>
      <c r="AKP55" s="145"/>
      <c r="AKQ55" s="145"/>
      <c r="AKR55" s="145"/>
      <c r="AKS55" s="145"/>
      <c r="AKT55" s="145"/>
      <c r="AKU55" s="145"/>
      <c r="AKV55" s="145"/>
      <c r="AKW55" s="145"/>
      <c r="AKX55" s="145"/>
      <c r="AKY55" s="145"/>
      <c r="AKZ55" s="145"/>
      <c r="ALA55" s="145"/>
      <c r="ALB55" s="145"/>
      <c r="ALC55" s="145"/>
      <c r="ALD55" s="145"/>
      <c r="ALE55" s="145"/>
      <c r="ALF55" s="145"/>
      <c r="ALG55" s="145"/>
      <c r="ALH55" s="145"/>
      <c r="ALI55" s="145"/>
      <c r="ALJ55" s="145"/>
      <c r="ALK55" s="145"/>
      <c r="ALL55" s="145"/>
      <c r="ALM55" s="145"/>
      <c r="ALN55" s="145"/>
      <c r="ALO55" s="145"/>
      <c r="ALP55" s="145"/>
      <c r="ALQ55" s="145"/>
      <c r="ALR55" s="145"/>
      <c r="ALS55" s="145"/>
      <c r="ALT55" s="145"/>
      <c r="ALU55" s="145"/>
      <c r="ALV55" s="145"/>
      <c r="ALW55" s="145"/>
      <c r="ALX55" s="145"/>
      <c r="ALY55" s="145"/>
      <c r="ALZ55" s="145"/>
      <c r="AMA55" s="145"/>
      <c r="AMB55" s="145"/>
      <c r="AMC55" s="145"/>
      <c r="AMD55" s="145"/>
      <c r="AME55" s="145"/>
      <c r="AMF55" s="145"/>
      <c r="AMG55" s="145"/>
      <c r="AMH55" s="145"/>
      <c r="AMI55" s="145"/>
      <c r="AMJ55" s="145"/>
      <c r="AMK55" s="145"/>
    </row>
    <row r="56" spans="1:1025" s="131" customFormat="1">
      <c r="A56" s="145" t="str">
        <f t="shared" si="0"/>
        <v>LOAN.MD_RETURN</v>
      </c>
      <c r="B56" s="154">
        <f t="shared" si="3"/>
        <v>110052</v>
      </c>
      <c r="C56" s="134">
        <v>0</v>
      </c>
      <c r="D56" s="134">
        <v>1</v>
      </c>
      <c r="E56" s="146">
        <f t="shared" si="4"/>
        <v>100000</v>
      </c>
      <c r="F56" s="146">
        <v>10000</v>
      </c>
      <c r="G56" s="146" t="s">
        <v>34</v>
      </c>
      <c r="H56" s="146">
        <v>100000</v>
      </c>
      <c r="I56" s="158" t="s">
        <v>505</v>
      </c>
      <c r="J56" s="146">
        <f>VLOOKUP(I56,T_FSM_TYPE!$A:$B,2,0)</f>
        <v>110000</v>
      </c>
      <c r="K56" s="131" t="s">
        <v>521</v>
      </c>
      <c r="L56" s="159"/>
      <c r="M56" s="133" t="str">
        <f t="shared" si="2"/>
        <v>INSERT INTO T_FSM_ACTION VALUES(110052, 0, 1, 100000, 10000, GETDATE(), 100000, 110000, 'MD_RETURN', '' )</v>
      </c>
      <c r="N56" s="145"/>
      <c r="O56" s="145"/>
      <c r="P56" s="145"/>
      <c r="Q56" s="145"/>
      <c r="R56" s="145"/>
      <c r="S56" s="145"/>
      <c r="T56" s="145"/>
      <c r="U56" s="145"/>
      <c r="V56" s="145"/>
      <c r="W56" s="145"/>
      <c r="X56" s="145"/>
      <c r="Y56" s="145"/>
      <c r="Z56" s="145"/>
      <c r="AA56" s="145"/>
      <c r="AB56" s="145"/>
      <c r="AC56" s="145"/>
      <c r="AD56" s="145"/>
      <c r="AE56" s="145"/>
      <c r="AF56" s="145"/>
      <c r="AG56" s="145"/>
      <c r="AH56" s="145"/>
      <c r="AI56" s="145"/>
      <c r="AJ56" s="145"/>
      <c r="AK56" s="145"/>
      <c r="AL56" s="145"/>
      <c r="AM56" s="145"/>
      <c r="AN56" s="145"/>
      <c r="AO56" s="145"/>
      <c r="AP56" s="145"/>
      <c r="AQ56" s="145"/>
      <c r="AR56" s="145"/>
      <c r="AS56" s="145"/>
      <c r="AT56" s="145"/>
      <c r="AU56" s="145"/>
      <c r="AV56" s="145"/>
      <c r="AW56" s="145"/>
      <c r="AX56" s="145"/>
      <c r="AY56" s="145"/>
      <c r="AZ56" s="145"/>
      <c r="BA56" s="145"/>
      <c r="BB56" s="145"/>
      <c r="BC56" s="145"/>
      <c r="BD56" s="145"/>
      <c r="BE56" s="145"/>
      <c r="BF56" s="145"/>
      <c r="BG56" s="145"/>
      <c r="BH56" s="145"/>
      <c r="BI56" s="145"/>
      <c r="BJ56" s="145"/>
      <c r="BK56" s="145"/>
      <c r="BL56" s="145"/>
      <c r="BM56" s="145"/>
      <c r="BN56" s="145"/>
      <c r="BO56" s="145"/>
      <c r="BP56" s="145"/>
      <c r="BQ56" s="145"/>
      <c r="BR56" s="145"/>
      <c r="BS56" s="145"/>
      <c r="BT56" s="145"/>
      <c r="BU56" s="145"/>
      <c r="BV56" s="145"/>
      <c r="BW56" s="145"/>
      <c r="BX56" s="145"/>
      <c r="BY56" s="145"/>
      <c r="BZ56" s="145"/>
      <c r="CA56" s="145"/>
      <c r="CB56" s="145"/>
      <c r="CC56" s="145"/>
      <c r="CD56" s="145"/>
      <c r="CE56" s="145"/>
      <c r="CF56" s="145"/>
      <c r="CG56" s="145"/>
      <c r="CH56" s="145"/>
      <c r="CI56" s="145"/>
      <c r="CJ56" s="145"/>
      <c r="CK56" s="145"/>
      <c r="CL56" s="145"/>
      <c r="CM56" s="145"/>
      <c r="CN56" s="145"/>
      <c r="CO56" s="145"/>
      <c r="CP56" s="145"/>
      <c r="CQ56" s="145"/>
      <c r="CR56" s="145"/>
      <c r="CS56" s="145"/>
      <c r="CT56" s="145"/>
      <c r="CU56" s="145"/>
      <c r="CV56" s="145"/>
      <c r="CW56" s="145"/>
      <c r="CX56" s="145"/>
      <c r="CY56" s="145"/>
      <c r="CZ56" s="145"/>
      <c r="DA56" s="145"/>
      <c r="DB56" s="145"/>
      <c r="DC56" s="145"/>
      <c r="DD56" s="145"/>
      <c r="DE56" s="145"/>
      <c r="DF56" s="145"/>
      <c r="DG56" s="145"/>
      <c r="DH56" s="145"/>
      <c r="DI56" s="145"/>
      <c r="DJ56" s="145"/>
      <c r="DK56" s="145"/>
      <c r="DL56" s="145"/>
      <c r="DM56" s="145"/>
      <c r="DN56" s="145"/>
      <c r="DO56" s="145"/>
      <c r="DP56" s="145"/>
      <c r="DQ56" s="145"/>
      <c r="DR56" s="145"/>
      <c r="DS56" s="145"/>
      <c r="DT56" s="145"/>
      <c r="DU56" s="145"/>
      <c r="DV56" s="145"/>
      <c r="DW56" s="145"/>
      <c r="DX56" s="145"/>
      <c r="DY56" s="145"/>
      <c r="DZ56" s="145"/>
      <c r="EA56" s="145"/>
      <c r="EB56" s="145"/>
      <c r="EC56" s="145"/>
      <c r="ED56" s="145"/>
      <c r="EE56" s="145"/>
      <c r="EF56" s="145"/>
      <c r="EG56" s="145"/>
      <c r="EH56" s="145"/>
      <c r="EI56" s="145"/>
      <c r="EJ56" s="145"/>
      <c r="EK56" s="145"/>
      <c r="EL56" s="145"/>
      <c r="EM56" s="145"/>
      <c r="EN56" s="145"/>
      <c r="EO56" s="145"/>
      <c r="EP56" s="145"/>
      <c r="EQ56" s="145"/>
      <c r="ER56" s="145"/>
      <c r="ES56" s="145"/>
      <c r="ET56" s="145"/>
      <c r="EU56" s="145"/>
      <c r="EV56" s="145"/>
      <c r="EW56" s="145"/>
      <c r="EX56" s="145"/>
      <c r="EY56" s="145"/>
      <c r="EZ56" s="145"/>
      <c r="FA56" s="145"/>
      <c r="FB56" s="145"/>
      <c r="FC56" s="145"/>
      <c r="FD56" s="145"/>
      <c r="FE56" s="145"/>
      <c r="FF56" s="145"/>
      <c r="FG56" s="145"/>
      <c r="FH56" s="145"/>
      <c r="FI56" s="145"/>
      <c r="FJ56" s="145"/>
      <c r="FK56" s="145"/>
      <c r="FL56" s="145"/>
      <c r="FM56" s="145"/>
      <c r="FN56" s="145"/>
      <c r="FO56" s="145"/>
      <c r="FP56" s="145"/>
      <c r="FQ56" s="145"/>
      <c r="FR56" s="145"/>
      <c r="FS56" s="145"/>
      <c r="FT56" s="145"/>
      <c r="FU56" s="145"/>
      <c r="FV56" s="145"/>
      <c r="FW56" s="145"/>
      <c r="FX56" s="145"/>
      <c r="FY56" s="145"/>
      <c r="FZ56" s="145"/>
      <c r="GA56" s="145"/>
      <c r="GB56" s="145"/>
      <c r="GC56" s="145"/>
      <c r="GD56" s="145"/>
      <c r="GE56" s="145"/>
      <c r="GF56" s="145"/>
      <c r="GG56" s="145"/>
      <c r="GH56" s="145"/>
      <c r="GI56" s="145"/>
      <c r="GJ56" s="145"/>
      <c r="GK56" s="145"/>
      <c r="GL56" s="145"/>
      <c r="GM56" s="145"/>
      <c r="GN56" s="145"/>
      <c r="GO56" s="145"/>
      <c r="GP56" s="145"/>
      <c r="GQ56" s="145"/>
      <c r="GR56" s="145"/>
      <c r="GS56" s="145"/>
      <c r="GT56" s="145"/>
      <c r="GU56" s="145"/>
      <c r="GV56" s="145"/>
      <c r="GW56" s="145"/>
      <c r="GX56" s="145"/>
      <c r="GY56" s="145"/>
      <c r="GZ56" s="145"/>
      <c r="HA56" s="145"/>
      <c r="HB56" s="145"/>
      <c r="HC56" s="145"/>
      <c r="HD56" s="145"/>
      <c r="HE56" s="145"/>
      <c r="HF56" s="145"/>
      <c r="HG56" s="145"/>
      <c r="HH56" s="145"/>
      <c r="HI56" s="145"/>
      <c r="HJ56" s="145"/>
      <c r="HK56" s="145"/>
      <c r="HL56" s="145"/>
      <c r="HM56" s="145"/>
      <c r="HN56" s="145"/>
      <c r="HO56" s="145"/>
      <c r="HP56" s="145"/>
      <c r="HQ56" s="145"/>
      <c r="HR56" s="145"/>
      <c r="HS56" s="145"/>
      <c r="HT56" s="145"/>
      <c r="HU56" s="145"/>
      <c r="HV56" s="145"/>
      <c r="HW56" s="145"/>
      <c r="HX56" s="145"/>
      <c r="HY56" s="145"/>
      <c r="HZ56" s="145"/>
      <c r="IA56" s="145"/>
      <c r="IB56" s="145"/>
      <c r="IC56" s="145"/>
      <c r="ID56" s="145"/>
      <c r="IE56" s="145"/>
      <c r="IF56" s="145"/>
      <c r="IG56" s="145"/>
      <c r="IH56" s="145"/>
      <c r="II56" s="145"/>
      <c r="IJ56" s="145"/>
      <c r="IK56" s="145"/>
      <c r="IL56" s="145"/>
      <c r="IM56" s="145"/>
      <c r="IN56" s="145"/>
      <c r="IO56" s="145"/>
      <c r="IP56" s="145"/>
      <c r="IQ56" s="145"/>
      <c r="IR56" s="145"/>
      <c r="IS56" s="145"/>
      <c r="IT56" s="145"/>
      <c r="IU56" s="145"/>
      <c r="IV56" s="145"/>
      <c r="IW56" s="145"/>
      <c r="IX56" s="145"/>
      <c r="IY56" s="145"/>
      <c r="IZ56" s="145"/>
      <c r="JA56" s="145"/>
      <c r="JB56" s="145"/>
      <c r="JC56" s="145"/>
      <c r="JD56" s="145"/>
      <c r="JE56" s="145"/>
      <c r="JF56" s="145"/>
      <c r="JG56" s="145"/>
      <c r="JH56" s="145"/>
      <c r="JI56" s="145"/>
      <c r="JJ56" s="145"/>
      <c r="JK56" s="145"/>
      <c r="JL56" s="145"/>
      <c r="JM56" s="145"/>
      <c r="JN56" s="145"/>
      <c r="JO56" s="145"/>
      <c r="JP56" s="145"/>
      <c r="JQ56" s="145"/>
      <c r="JR56" s="145"/>
      <c r="JS56" s="145"/>
      <c r="JT56" s="145"/>
      <c r="JU56" s="145"/>
      <c r="JV56" s="145"/>
      <c r="JW56" s="145"/>
      <c r="JX56" s="145"/>
      <c r="JY56" s="145"/>
      <c r="JZ56" s="145"/>
      <c r="KA56" s="145"/>
      <c r="KB56" s="145"/>
      <c r="KC56" s="145"/>
      <c r="KD56" s="145"/>
      <c r="KE56" s="145"/>
      <c r="KF56" s="145"/>
      <c r="KG56" s="145"/>
      <c r="KH56" s="145"/>
      <c r="KI56" s="145"/>
      <c r="KJ56" s="145"/>
      <c r="KK56" s="145"/>
      <c r="KL56" s="145"/>
      <c r="KM56" s="145"/>
      <c r="KN56" s="145"/>
      <c r="KO56" s="145"/>
      <c r="KP56" s="145"/>
      <c r="KQ56" s="145"/>
      <c r="KR56" s="145"/>
      <c r="KS56" s="145"/>
      <c r="KT56" s="145"/>
      <c r="KU56" s="145"/>
      <c r="KV56" s="145"/>
      <c r="KW56" s="145"/>
      <c r="KX56" s="145"/>
      <c r="KY56" s="145"/>
      <c r="KZ56" s="145"/>
      <c r="LA56" s="145"/>
      <c r="LB56" s="145"/>
      <c r="LC56" s="145"/>
      <c r="LD56" s="145"/>
      <c r="LE56" s="145"/>
      <c r="LF56" s="145"/>
      <c r="LG56" s="145"/>
      <c r="LH56" s="145"/>
      <c r="LI56" s="145"/>
      <c r="LJ56" s="145"/>
      <c r="LK56" s="145"/>
      <c r="LL56" s="145"/>
      <c r="LM56" s="145"/>
      <c r="LN56" s="145"/>
      <c r="LO56" s="145"/>
      <c r="LP56" s="145"/>
      <c r="LQ56" s="145"/>
      <c r="LR56" s="145"/>
      <c r="LS56" s="145"/>
      <c r="LT56" s="145"/>
      <c r="LU56" s="145"/>
      <c r="LV56" s="145"/>
      <c r="LW56" s="145"/>
      <c r="LX56" s="145"/>
      <c r="LY56" s="145"/>
      <c r="LZ56" s="145"/>
      <c r="MA56" s="145"/>
      <c r="MB56" s="145"/>
      <c r="MC56" s="145"/>
      <c r="MD56" s="145"/>
      <c r="ME56" s="145"/>
      <c r="MF56" s="145"/>
      <c r="MG56" s="145"/>
      <c r="MH56" s="145"/>
      <c r="MI56" s="145"/>
      <c r="MJ56" s="145"/>
      <c r="MK56" s="145"/>
      <c r="ML56" s="145"/>
      <c r="MM56" s="145"/>
      <c r="MN56" s="145"/>
      <c r="MO56" s="145"/>
      <c r="MP56" s="145"/>
      <c r="MQ56" s="145"/>
      <c r="MR56" s="145"/>
      <c r="MS56" s="145"/>
      <c r="MT56" s="145"/>
      <c r="MU56" s="145"/>
      <c r="MV56" s="145"/>
      <c r="MW56" s="145"/>
      <c r="MX56" s="145"/>
      <c r="MY56" s="145"/>
      <c r="MZ56" s="145"/>
      <c r="NA56" s="145"/>
      <c r="NB56" s="145"/>
      <c r="NC56" s="145"/>
      <c r="ND56" s="145"/>
      <c r="NE56" s="145"/>
      <c r="NF56" s="145"/>
      <c r="NG56" s="145"/>
      <c r="NH56" s="145"/>
      <c r="NI56" s="145"/>
      <c r="NJ56" s="145"/>
      <c r="NK56" s="145"/>
      <c r="NL56" s="145"/>
      <c r="NM56" s="145"/>
      <c r="NN56" s="145"/>
      <c r="NO56" s="145"/>
      <c r="NP56" s="145"/>
      <c r="NQ56" s="145"/>
      <c r="NR56" s="145"/>
      <c r="NS56" s="145"/>
      <c r="NT56" s="145"/>
      <c r="NU56" s="145"/>
      <c r="NV56" s="145"/>
      <c r="NW56" s="145"/>
      <c r="NX56" s="145"/>
      <c r="NY56" s="145"/>
      <c r="NZ56" s="145"/>
      <c r="OA56" s="145"/>
      <c r="OB56" s="145"/>
      <c r="OC56" s="145"/>
      <c r="OD56" s="145"/>
      <c r="OE56" s="145"/>
      <c r="OF56" s="145"/>
      <c r="OG56" s="145"/>
      <c r="OH56" s="145"/>
      <c r="OI56" s="145"/>
      <c r="OJ56" s="145"/>
      <c r="OK56" s="145"/>
      <c r="OL56" s="145"/>
      <c r="OM56" s="145"/>
      <c r="ON56" s="145"/>
      <c r="OO56" s="145"/>
      <c r="OP56" s="145"/>
      <c r="OQ56" s="145"/>
      <c r="OR56" s="145"/>
      <c r="OS56" s="145"/>
      <c r="OT56" s="145"/>
      <c r="OU56" s="145"/>
      <c r="OV56" s="145"/>
      <c r="OW56" s="145"/>
      <c r="OX56" s="145"/>
      <c r="OY56" s="145"/>
      <c r="OZ56" s="145"/>
      <c r="PA56" s="145"/>
      <c r="PB56" s="145"/>
      <c r="PC56" s="145"/>
      <c r="PD56" s="145"/>
      <c r="PE56" s="145"/>
      <c r="PF56" s="145"/>
      <c r="PG56" s="145"/>
      <c r="PH56" s="145"/>
      <c r="PI56" s="145"/>
      <c r="PJ56" s="145"/>
      <c r="PK56" s="145"/>
      <c r="PL56" s="145"/>
      <c r="PM56" s="145"/>
      <c r="PN56" s="145"/>
      <c r="PO56" s="145"/>
      <c r="PP56" s="145"/>
      <c r="PQ56" s="145"/>
      <c r="PR56" s="145"/>
      <c r="PS56" s="145"/>
      <c r="PT56" s="145"/>
      <c r="PU56" s="145"/>
      <c r="PV56" s="145"/>
      <c r="PW56" s="145"/>
      <c r="PX56" s="145"/>
      <c r="PY56" s="145"/>
      <c r="PZ56" s="145"/>
      <c r="QA56" s="145"/>
      <c r="QB56" s="145"/>
      <c r="QC56" s="145"/>
      <c r="QD56" s="145"/>
      <c r="QE56" s="145"/>
      <c r="QF56" s="145"/>
      <c r="QG56" s="145"/>
      <c r="QH56" s="145"/>
      <c r="QI56" s="145"/>
      <c r="QJ56" s="145"/>
      <c r="QK56" s="145"/>
      <c r="QL56" s="145"/>
      <c r="QM56" s="145"/>
      <c r="QN56" s="145"/>
      <c r="QO56" s="145"/>
      <c r="QP56" s="145"/>
      <c r="QQ56" s="145"/>
      <c r="QR56" s="145"/>
      <c r="QS56" s="145"/>
      <c r="QT56" s="145"/>
      <c r="QU56" s="145"/>
      <c r="QV56" s="145"/>
      <c r="QW56" s="145"/>
      <c r="QX56" s="145"/>
      <c r="QY56" s="145"/>
      <c r="QZ56" s="145"/>
      <c r="RA56" s="145"/>
      <c r="RB56" s="145"/>
      <c r="RC56" s="145"/>
      <c r="RD56" s="145"/>
      <c r="RE56" s="145"/>
      <c r="RF56" s="145"/>
      <c r="RG56" s="145"/>
      <c r="RH56" s="145"/>
      <c r="RI56" s="145"/>
      <c r="RJ56" s="145"/>
      <c r="RK56" s="145"/>
      <c r="RL56" s="145"/>
      <c r="RM56" s="145"/>
      <c r="RN56" s="145"/>
      <c r="RO56" s="145"/>
      <c r="RP56" s="145"/>
      <c r="RQ56" s="145"/>
      <c r="RR56" s="145"/>
      <c r="RS56" s="145"/>
      <c r="RT56" s="145"/>
      <c r="RU56" s="145"/>
      <c r="RV56" s="145"/>
      <c r="RW56" s="145"/>
      <c r="RX56" s="145"/>
      <c r="RY56" s="145"/>
      <c r="RZ56" s="145"/>
      <c r="SA56" s="145"/>
      <c r="SB56" s="145"/>
      <c r="SC56" s="145"/>
      <c r="SD56" s="145"/>
      <c r="SE56" s="145"/>
      <c r="SF56" s="145"/>
      <c r="SG56" s="145"/>
      <c r="SH56" s="145"/>
      <c r="SI56" s="145"/>
      <c r="SJ56" s="145"/>
      <c r="SK56" s="145"/>
      <c r="SL56" s="145"/>
      <c r="SM56" s="145"/>
      <c r="SN56" s="145"/>
      <c r="SO56" s="145"/>
      <c r="SP56" s="145"/>
      <c r="SQ56" s="145"/>
      <c r="SR56" s="145"/>
      <c r="SS56" s="145"/>
      <c r="ST56" s="145"/>
      <c r="SU56" s="145"/>
      <c r="SV56" s="145"/>
      <c r="SW56" s="145"/>
      <c r="SX56" s="145"/>
      <c r="SY56" s="145"/>
      <c r="SZ56" s="145"/>
      <c r="TA56" s="145"/>
      <c r="TB56" s="145"/>
      <c r="TC56" s="145"/>
      <c r="TD56" s="145"/>
      <c r="TE56" s="145"/>
      <c r="TF56" s="145"/>
      <c r="TG56" s="145"/>
      <c r="TH56" s="145"/>
      <c r="TI56" s="145"/>
      <c r="TJ56" s="145"/>
      <c r="TK56" s="145"/>
      <c r="TL56" s="145"/>
      <c r="TM56" s="145"/>
      <c r="TN56" s="145"/>
      <c r="TO56" s="145"/>
      <c r="TP56" s="145"/>
      <c r="TQ56" s="145"/>
      <c r="TR56" s="145"/>
      <c r="TS56" s="145"/>
      <c r="TT56" s="145"/>
      <c r="TU56" s="145"/>
      <c r="TV56" s="145"/>
      <c r="TW56" s="145"/>
      <c r="TX56" s="145"/>
      <c r="TY56" s="145"/>
      <c r="TZ56" s="145"/>
      <c r="UA56" s="145"/>
      <c r="UB56" s="145"/>
      <c r="UC56" s="145"/>
      <c r="UD56" s="145"/>
      <c r="UE56" s="145"/>
      <c r="UF56" s="145"/>
      <c r="UG56" s="145"/>
      <c r="UH56" s="145"/>
      <c r="UI56" s="145"/>
      <c r="UJ56" s="145"/>
      <c r="UK56" s="145"/>
      <c r="UL56" s="145"/>
      <c r="UM56" s="145"/>
      <c r="UN56" s="145"/>
      <c r="UO56" s="145"/>
      <c r="UP56" s="145"/>
      <c r="UQ56" s="145"/>
      <c r="UR56" s="145"/>
      <c r="US56" s="145"/>
      <c r="UT56" s="145"/>
      <c r="UU56" s="145"/>
      <c r="UV56" s="145"/>
      <c r="UW56" s="145"/>
      <c r="UX56" s="145"/>
      <c r="UY56" s="145"/>
      <c r="UZ56" s="145"/>
      <c r="VA56" s="145"/>
      <c r="VB56" s="145"/>
      <c r="VC56" s="145"/>
      <c r="VD56" s="145"/>
      <c r="VE56" s="145"/>
      <c r="VF56" s="145"/>
      <c r="VG56" s="145"/>
      <c r="VH56" s="145"/>
      <c r="VI56" s="145"/>
      <c r="VJ56" s="145"/>
      <c r="VK56" s="145"/>
      <c r="VL56" s="145"/>
      <c r="VM56" s="145"/>
      <c r="VN56" s="145"/>
      <c r="VO56" s="145"/>
      <c r="VP56" s="145"/>
      <c r="VQ56" s="145"/>
      <c r="VR56" s="145"/>
      <c r="VS56" s="145"/>
      <c r="VT56" s="145"/>
      <c r="VU56" s="145"/>
      <c r="VV56" s="145"/>
      <c r="VW56" s="145"/>
      <c r="VX56" s="145"/>
      <c r="VY56" s="145"/>
      <c r="VZ56" s="145"/>
      <c r="WA56" s="145"/>
      <c r="WB56" s="145"/>
      <c r="WC56" s="145"/>
      <c r="WD56" s="145"/>
      <c r="WE56" s="145"/>
      <c r="WF56" s="145"/>
      <c r="WG56" s="145"/>
      <c r="WH56" s="145"/>
      <c r="WI56" s="145"/>
      <c r="WJ56" s="145"/>
      <c r="WK56" s="145"/>
      <c r="WL56" s="145"/>
      <c r="WM56" s="145"/>
      <c r="WN56" s="145"/>
      <c r="WO56" s="145"/>
      <c r="WP56" s="145"/>
      <c r="WQ56" s="145"/>
      <c r="WR56" s="145"/>
      <c r="WS56" s="145"/>
      <c r="WT56" s="145"/>
      <c r="WU56" s="145"/>
      <c r="WV56" s="145"/>
      <c r="WW56" s="145"/>
      <c r="WX56" s="145"/>
      <c r="WY56" s="145"/>
      <c r="WZ56" s="145"/>
      <c r="XA56" s="145"/>
      <c r="XB56" s="145"/>
      <c r="XC56" s="145"/>
      <c r="XD56" s="145"/>
      <c r="XE56" s="145"/>
      <c r="XF56" s="145"/>
      <c r="XG56" s="145"/>
      <c r="XH56" s="145"/>
      <c r="XI56" s="145"/>
      <c r="XJ56" s="145"/>
      <c r="XK56" s="145"/>
      <c r="XL56" s="145"/>
      <c r="XM56" s="145"/>
      <c r="XN56" s="145"/>
      <c r="XO56" s="145"/>
      <c r="XP56" s="145"/>
      <c r="XQ56" s="145"/>
      <c r="XR56" s="145"/>
      <c r="XS56" s="145"/>
      <c r="XT56" s="145"/>
      <c r="XU56" s="145"/>
      <c r="XV56" s="145"/>
      <c r="XW56" s="145"/>
      <c r="XX56" s="145"/>
      <c r="XY56" s="145"/>
      <c r="XZ56" s="145"/>
      <c r="YA56" s="145"/>
      <c r="YB56" s="145"/>
      <c r="YC56" s="145"/>
      <c r="YD56" s="145"/>
      <c r="YE56" s="145"/>
      <c r="YF56" s="145"/>
      <c r="YG56" s="145"/>
      <c r="YH56" s="145"/>
      <c r="YI56" s="145"/>
      <c r="YJ56" s="145"/>
      <c r="YK56" s="145"/>
      <c r="YL56" s="145"/>
      <c r="YM56" s="145"/>
      <c r="YN56" s="145"/>
      <c r="YO56" s="145"/>
      <c r="YP56" s="145"/>
      <c r="YQ56" s="145"/>
      <c r="YR56" s="145"/>
      <c r="YS56" s="145"/>
      <c r="YT56" s="145"/>
      <c r="YU56" s="145"/>
      <c r="YV56" s="145"/>
      <c r="YW56" s="145"/>
      <c r="YX56" s="145"/>
      <c r="YY56" s="145"/>
      <c r="YZ56" s="145"/>
      <c r="ZA56" s="145"/>
      <c r="ZB56" s="145"/>
      <c r="ZC56" s="145"/>
      <c r="ZD56" s="145"/>
      <c r="ZE56" s="145"/>
      <c r="ZF56" s="145"/>
      <c r="ZG56" s="145"/>
      <c r="ZH56" s="145"/>
      <c r="ZI56" s="145"/>
      <c r="ZJ56" s="145"/>
      <c r="ZK56" s="145"/>
      <c r="ZL56" s="145"/>
      <c r="ZM56" s="145"/>
      <c r="ZN56" s="145"/>
      <c r="ZO56" s="145"/>
      <c r="ZP56" s="145"/>
      <c r="ZQ56" s="145"/>
      <c r="ZR56" s="145"/>
      <c r="ZS56" s="145"/>
      <c r="ZT56" s="145"/>
      <c r="ZU56" s="145"/>
      <c r="ZV56" s="145"/>
      <c r="ZW56" s="145"/>
      <c r="ZX56" s="145"/>
      <c r="ZY56" s="145"/>
      <c r="ZZ56" s="145"/>
      <c r="AAA56" s="145"/>
      <c r="AAB56" s="145"/>
      <c r="AAC56" s="145"/>
      <c r="AAD56" s="145"/>
      <c r="AAE56" s="145"/>
      <c r="AAF56" s="145"/>
      <c r="AAG56" s="145"/>
      <c r="AAH56" s="145"/>
      <c r="AAI56" s="145"/>
      <c r="AAJ56" s="145"/>
      <c r="AAK56" s="145"/>
      <c r="AAL56" s="145"/>
      <c r="AAM56" s="145"/>
      <c r="AAN56" s="145"/>
      <c r="AAO56" s="145"/>
      <c r="AAP56" s="145"/>
      <c r="AAQ56" s="145"/>
      <c r="AAR56" s="145"/>
      <c r="AAS56" s="145"/>
      <c r="AAT56" s="145"/>
      <c r="AAU56" s="145"/>
      <c r="AAV56" s="145"/>
      <c r="AAW56" s="145"/>
      <c r="AAX56" s="145"/>
      <c r="AAY56" s="145"/>
      <c r="AAZ56" s="145"/>
      <c r="ABA56" s="145"/>
      <c r="ABB56" s="145"/>
      <c r="ABC56" s="145"/>
      <c r="ABD56" s="145"/>
      <c r="ABE56" s="145"/>
      <c r="ABF56" s="145"/>
      <c r="ABG56" s="145"/>
      <c r="ABH56" s="145"/>
      <c r="ABI56" s="145"/>
      <c r="ABJ56" s="145"/>
      <c r="ABK56" s="145"/>
      <c r="ABL56" s="145"/>
      <c r="ABM56" s="145"/>
      <c r="ABN56" s="145"/>
      <c r="ABO56" s="145"/>
      <c r="ABP56" s="145"/>
      <c r="ABQ56" s="145"/>
      <c r="ABR56" s="145"/>
      <c r="ABS56" s="145"/>
      <c r="ABT56" s="145"/>
      <c r="ABU56" s="145"/>
      <c r="ABV56" s="145"/>
      <c r="ABW56" s="145"/>
      <c r="ABX56" s="145"/>
      <c r="ABY56" s="145"/>
      <c r="ABZ56" s="145"/>
      <c r="ACA56" s="145"/>
      <c r="ACB56" s="145"/>
      <c r="ACC56" s="145"/>
      <c r="ACD56" s="145"/>
      <c r="ACE56" s="145"/>
      <c r="ACF56" s="145"/>
      <c r="ACG56" s="145"/>
      <c r="ACH56" s="145"/>
      <c r="ACI56" s="145"/>
      <c r="ACJ56" s="145"/>
      <c r="ACK56" s="145"/>
      <c r="ACL56" s="145"/>
      <c r="ACM56" s="145"/>
      <c r="ACN56" s="145"/>
      <c r="ACO56" s="145"/>
      <c r="ACP56" s="145"/>
      <c r="ACQ56" s="145"/>
      <c r="ACR56" s="145"/>
      <c r="ACS56" s="145"/>
      <c r="ACT56" s="145"/>
      <c r="ACU56" s="145"/>
      <c r="ACV56" s="145"/>
      <c r="ACW56" s="145"/>
      <c r="ACX56" s="145"/>
      <c r="ACY56" s="145"/>
      <c r="ACZ56" s="145"/>
      <c r="ADA56" s="145"/>
      <c r="ADB56" s="145"/>
      <c r="ADC56" s="145"/>
      <c r="ADD56" s="145"/>
      <c r="ADE56" s="145"/>
      <c r="ADF56" s="145"/>
      <c r="ADG56" s="145"/>
      <c r="ADH56" s="145"/>
      <c r="ADI56" s="145"/>
      <c r="ADJ56" s="145"/>
      <c r="ADK56" s="145"/>
      <c r="ADL56" s="145"/>
      <c r="ADM56" s="145"/>
      <c r="ADN56" s="145"/>
      <c r="ADO56" s="145"/>
      <c r="ADP56" s="145"/>
      <c r="ADQ56" s="145"/>
      <c r="ADR56" s="145"/>
      <c r="ADS56" s="145"/>
      <c r="ADT56" s="145"/>
      <c r="ADU56" s="145"/>
      <c r="ADV56" s="145"/>
      <c r="ADW56" s="145"/>
      <c r="ADX56" s="145"/>
      <c r="ADY56" s="145"/>
      <c r="ADZ56" s="145"/>
      <c r="AEA56" s="145"/>
      <c r="AEB56" s="145"/>
      <c r="AEC56" s="145"/>
      <c r="AED56" s="145"/>
      <c r="AEE56" s="145"/>
      <c r="AEF56" s="145"/>
      <c r="AEG56" s="145"/>
      <c r="AEH56" s="145"/>
      <c r="AEI56" s="145"/>
      <c r="AEJ56" s="145"/>
      <c r="AEK56" s="145"/>
      <c r="AEL56" s="145"/>
      <c r="AEM56" s="145"/>
      <c r="AEN56" s="145"/>
      <c r="AEO56" s="145"/>
      <c r="AEP56" s="145"/>
      <c r="AEQ56" s="145"/>
      <c r="AER56" s="145"/>
      <c r="AES56" s="145"/>
      <c r="AET56" s="145"/>
      <c r="AEU56" s="145"/>
      <c r="AEV56" s="145"/>
      <c r="AEW56" s="145"/>
      <c r="AEX56" s="145"/>
      <c r="AEY56" s="145"/>
      <c r="AEZ56" s="145"/>
      <c r="AFA56" s="145"/>
      <c r="AFB56" s="145"/>
      <c r="AFC56" s="145"/>
      <c r="AFD56" s="145"/>
      <c r="AFE56" s="145"/>
      <c r="AFF56" s="145"/>
      <c r="AFG56" s="145"/>
      <c r="AFH56" s="145"/>
      <c r="AFI56" s="145"/>
      <c r="AFJ56" s="145"/>
      <c r="AFK56" s="145"/>
      <c r="AFL56" s="145"/>
      <c r="AFM56" s="145"/>
      <c r="AFN56" s="145"/>
      <c r="AFO56" s="145"/>
      <c r="AFP56" s="145"/>
      <c r="AFQ56" s="145"/>
      <c r="AFR56" s="145"/>
      <c r="AFS56" s="145"/>
      <c r="AFT56" s="145"/>
      <c r="AFU56" s="145"/>
      <c r="AFV56" s="145"/>
      <c r="AFW56" s="145"/>
      <c r="AFX56" s="145"/>
      <c r="AFY56" s="145"/>
      <c r="AFZ56" s="145"/>
      <c r="AGA56" s="145"/>
      <c r="AGB56" s="145"/>
      <c r="AGC56" s="145"/>
      <c r="AGD56" s="145"/>
      <c r="AGE56" s="145"/>
      <c r="AGF56" s="145"/>
      <c r="AGG56" s="145"/>
      <c r="AGH56" s="145"/>
      <c r="AGI56" s="145"/>
      <c r="AGJ56" s="145"/>
      <c r="AGK56" s="145"/>
      <c r="AGL56" s="145"/>
      <c r="AGM56" s="145"/>
      <c r="AGN56" s="145"/>
      <c r="AGO56" s="145"/>
      <c r="AGP56" s="145"/>
      <c r="AGQ56" s="145"/>
      <c r="AGR56" s="145"/>
      <c r="AGS56" s="145"/>
      <c r="AGT56" s="145"/>
      <c r="AGU56" s="145"/>
      <c r="AGV56" s="145"/>
      <c r="AGW56" s="145"/>
      <c r="AGX56" s="145"/>
      <c r="AGY56" s="145"/>
      <c r="AGZ56" s="145"/>
      <c r="AHA56" s="145"/>
      <c r="AHB56" s="145"/>
      <c r="AHC56" s="145"/>
      <c r="AHD56" s="145"/>
      <c r="AHE56" s="145"/>
      <c r="AHF56" s="145"/>
      <c r="AHG56" s="145"/>
      <c r="AHH56" s="145"/>
      <c r="AHI56" s="145"/>
      <c r="AHJ56" s="145"/>
      <c r="AHK56" s="145"/>
      <c r="AHL56" s="145"/>
      <c r="AHM56" s="145"/>
      <c r="AHN56" s="145"/>
      <c r="AHO56" s="145"/>
      <c r="AHP56" s="145"/>
      <c r="AHQ56" s="145"/>
      <c r="AHR56" s="145"/>
      <c r="AHS56" s="145"/>
      <c r="AHT56" s="145"/>
      <c r="AHU56" s="145"/>
      <c r="AHV56" s="145"/>
      <c r="AHW56" s="145"/>
      <c r="AHX56" s="145"/>
      <c r="AHY56" s="145"/>
      <c r="AHZ56" s="145"/>
      <c r="AIA56" s="145"/>
      <c r="AIB56" s="145"/>
      <c r="AIC56" s="145"/>
      <c r="AID56" s="145"/>
      <c r="AIE56" s="145"/>
      <c r="AIF56" s="145"/>
      <c r="AIG56" s="145"/>
      <c r="AIH56" s="145"/>
      <c r="AII56" s="145"/>
      <c r="AIJ56" s="145"/>
      <c r="AIK56" s="145"/>
      <c r="AIL56" s="145"/>
      <c r="AIM56" s="145"/>
      <c r="AIN56" s="145"/>
      <c r="AIO56" s="145"/>
      <c r="AIP56" s="145"/>
      <c r="AIQ56" s="145"/>
      <c r="AIR56" s="145"/>
      <c r="AIS56" s="145"/>
      <c r="AIT56" s="145"/>
      <c r="AIU56" s="145"/>
      <c r="AIV56" s="145"/>
      <c r="AIW56" s="145"/>
      <c r="AIX56" s="145"/>
      <c r="AIY56" s="145"/>
      <c r="AIZ56" s="145"/>
      <c r="AJA56" s="145"/>
      <c r="AJB56" s="145"/>
      <c r="AJC56" s="145"/>
      <c r="AJD56" s="145"/>
      <c r="AJE56" s="145"/>
      <c r="AJF56" s="145"/>
      <c r="AJG56" s="145"/>
      <c r="AJH56" s="145"/>
      <c r="AJI56" s="145"/>
      <c r="AJJ56" s="145"/>
      <c r="AJK56" s="145"/>
      <c r="AJL56" s="145"/>
      <c r="AJM56" s="145"/>
      <c r="AJN56" s="145"/>
      <c r="AJO56" s="145"/>
      <c r="AJP56" s="145"/>
      <c r="AJQ56" s="145"/>
      <c r="AJR56" s="145"/>
      <c r="AJS56" s="145"/>
      <c r="AJT56" s="145"/>
      <c r="AJU56" s="145"/>
      <c r="AJV56" s="145"/>
      <c r="AJW56" s="145"/>
      <c r="AJX56" s="145"/>
      <c r="AJY56" s="145"/>
      <c r="AJZ56" s="145"/>
      <c r="AKA56" s="145"/>
      <c r="AKB56" s="145"/>
      <c r="AKC56" s="145"/>
      <c r="AKD56" s="145"/>
      <c r="AKE56" s="145"/>
      <c r="AKF56" s="145"/>
      <c r="AKG56" s="145"/>
      <c r="AKH56" s="145"/>
      <c r="AKI56" s="145"/>
      <c r="AKJ56" s="145"/>
      <c r="AKK56" s="145"/>
      <c r="AKL56" s="145"/>
      <c r="AKM56" s="145"/>
      <c r="AKN56" s="145"/>
      <c r="AKO56" s="145"/>
      <c r="AKP56" s="145"/>
      <c r="AKQ56" s="145"/>
      <c r="AKR56" s="145"/>
      <c r="AKS56" s="145"/>
      <c r="AKT56" s="145"/>
      <c r="AKU56" s="145"/>
      <c r="AKV56" s="145"/>
      <c r="AKW56" s="145"/>
      <c r="AKX56" s="145"/>
      <c r="AKY56" s="145"/>
      <c r="AKZ56" s="145"/>
      <c r="ALA56" s="145"/>
      <c r="ALB56" s="145"/>
      <c r="ALC56" s="145"/>
      <c r="ALD56" s="145"/>
      <c r="ALE56" s="145"/>
      <c r="ALF56" s="145"/>
      <c r="ALG56" s="145"/>
      <c r="ALH56" s="145"/>
      <c r="ALI56" s="145"/>
      <c r="ALJ56" s="145"/>
      <c r="ALK56" s="145"/>
      <c r="ALL56" s="145"/>
      <c r="ALM56" s="145"/>
      <c r="ALN56" s="145"/>
      <c r="ALO56" s="145"/>
      <c r="ALP56" s="145"/>
      <c r="ALQ56" s="145"/>
      <c r="ALR56" s="145"/>
      <c r="ALS56" s="145"/>
      <c r="ALT56" s="145"/>
      <c r="ALU56" s="145"/>
      <c r="ALV56" s="145"/>
      <c r="ALW56" s="145"/>
      <c r="ALX56" s="145"/>
      <c r="ALY56" s="145"/>
      <c r="ALZ56" s="145"/>
      <c r="AMA56" s="145"/>
      <c r="AMB56" s="145"/>
      <c r="AMC56" s="145"/>
      <c r="AMD56" s="145"/>
      <c r="AME56" s="145"/>
      <c r="AMF56" s="145"/>
      <c r="AMG56" s="145"/>
      <c r="AMH56" s="145"/>
      <c r="AMI56" s="145"/>
      <c r="AMJ56" s="145"/>
      <c r="AMK56" s="145"/>
    </row>
    <row r="57" spans="1:1025" s="131" customFormat="1">
      <c r="A57" s="145" t="str">
        <f t="shared" si="0"/>
        <v>LOAN.MD_DECLINE</v>
      </c>
      <c r="B57" s="154">
        <f t="shared" si="3"/>
        <v>110053</v>
      </c>
      <c r="C57" s="134">
        <v>0</v>
      </c>
      <c r="D57" s="134">
        <v>1</v>
      </c>
      <c r="E57" s="146">
        <f t="shared" si="4"/>
        <v>100000</v>
      </c>
      <c r="F57" s="146">
        <v>10000</v>
      </c>
      <c r="G57" s="146" t="s">
        <v>34</v>
      </c>
      <c r="H57" s="146">
        <v>100000</v>
      </c>
      <c r="I57" s="158" t="s">
        <v>505</v>
      </c>
      <c r="J57" s="146">
        <f>VLOOKUP(I57,T_FSM_TYPE!$A:$B,2,0)</f>
        <v>110000</v>
      </c>
      <c r="K57" s="131" t="s">
        <v>523</v>
      </c>
      <c r="L57" s="159"/>
      <c r="M57" s="133" t="str">
        <f t="shared" si="2"/>
        <v>INSERT INTO T_FSM_ACTION VALUES(110053, 0, 1, 100000, 10000, GETDATE(), 100000, 110000, 'MD_DECLINE', '' )</v>
      </c>
      <c r="N57" s="145"/>
      <c r="O57" s="145"/>
      <c r="P57" s="145"/>
      <c r="Q57" s="145"/>
      <c r="R57" s="145"/>
      <c r="S57" s="145"/>
      <c r="T57" s="145"/>
      <c r="U57" s="145"/>
      <c r="V57" s="145"/>
      <c r="W57" s="145"/>
      <c r="X57" s="145"/>
      <c r="Y57" s="145"/>
      <c r="Z57" s="145"/>
      <c r="AA57" s="145"/>
      <c r="AB57" s="145"/>
      <c r="AC57" s="145"/>
      <c r="AD57" s="145"/>
      <c r="AE57" s="145"/>
      <c r="AF57" s="145"/>
      <c r="AG57" s="145"/>
      <c r="AH57" s="145"/>
      <c r="AI57" s="145"/>
      <c r="AJ57" s="145"/>
      <c r="AK57" s="145"/>
      <c r="AL57" s="145"/>
      <c r="AM57" s="145"/>
      <c r="AN57" s="145"/>
      <c r="AO57" s="145"/>
      <c r="AP57" s="145"/>
      <c r="AQ57" s="145"/>
      <c r="AR57" s="145"/>
      <c r="AS57" s="145"/>
      <c r="AT57" s="145"/>
      <c r="AU57" s="145"/>
      <c r="AV57" s="145"/>
      <c r="AW57" s="145"/>
      <c r="AX57" s="145"/>
      <c r="AY57" s="145"/>
      <c r="AZ57" s="145"/>
      <c r="BA57" s="145"/>
      <c r="BB57" s="145"/>
      <c r="BC57" s="145"/>
      <c r="BD57" s="145"/>
      <c r="BE57" s="145"/>
      <c r="BF57" s="145"/>
      <c r="BG57" s="145"/>
      <c r="BH57" s="145"/>
      <c r="BI57" s="145"/>
      <c r="BJ57" s="145"/>
      <c r="BK57" s="145"/>
      <c r="BL57" s="145"/>
      <c r="BM57" s="145"/>
      <c r="BN57" s="145"/>
      <c r="BO57" s="145"/>
      <c r="BP57" s="145"/>
      <c r="BQ57" s="145"/>
      <c r="BR57" s="145"/>
      <c r="BS57" s="145"/>
      <c r="BT57" s="145"/>
      <c r="BU57" s="145"/>
      <c r="BV57" s="145"/>
      <c r="BW57" s="145"/>
      <c r="BX57" s="145"/>
      <c r="BY57" s="145"/>
      <c r="BZ57" s="145"/>
      <c r="CA57" s="145"/>
      <c r="CB57" s="145"/>
      <c r="CC57" s="145"/>
      <c r="CD57" s="145"/>
      <c r="CE57" s="145"/>
      <c r="CF57" s="145"/>
      <c r="CG57" s="145"/>
      <c r="CH57" s="145"/>
      <c r="CI57" s="145"/>
      <c r="CJ57" s="145"/>
      <c r="CK57" s="145"/>
      <c r="CL57" s="145"/>
      <c r="CM57" s="145"/>
      <c r="CN57" s="145"/>
      <c r="CO57" s="145"/>
      <c r="CP57" s="145"/>
      <c r="CQ57" s="145"/>
      <c r="CR57" s="145"/>
      <c r="CS57" s="145"/>
      <c r="CT57" s="145"/>
      <c r="CU57" s="145"/>
      <c r="CV57" s="145"/>
      <c r="CW57" s="145"/>
      <c r="CX57" s="145"/>
      <c r="CY57" s="145"/>
      <c r="CZ57" s="145"/>
      <c r="DA57" s="145"/>
      <c r="DB57" s="145"/>
      <c r="DC57" s="145"/>
      <c r="DD57" s="145"/>
      <c r="DE57" s="145"/>
      <c r="DF57" s="145"/>
      <c r="DG57" s="145"/>
      <c r="DH57" s="145"/>
      <c r="DI57" s="145"/>
      <c r="DJ57" s="145"/>
      <c r="DK57" s="145"/>
      <c r="DL57" s="145"/>
      <c r="DM57" s="145"/>
      <c r="DN57" s="145"/>
      <c r="DO57" s="145"/>
      <c r="DP57" s="145"/>
      <c r="DQ57" s="145"/>
      <c r="DR57" s="145"/>
      <c r="DS57" s="145"/>
      <c r="DT57" s="145"/>
      <c r="DU57" s="145"/>
      <c r="DV57" s="145"/>
      <c r="DW57" s="145"/>
      <c r="DX57" s="145"/>
      <c r="DY57" s="145"/>
      <c r="DZ57" s="145"/>
      <c r="EA57" s="145"/>
      <c r="EB57" s="145"/>
      <c r="EC57" s="145"/>
      <c r="ED57" s="145"/>
      <c r="EE57" s="145"/>
      <c r="EF57" s="145"/>
      <c r="EG57" s="145"/>
      <c r="EH57" s="145"/>
      <c r="EI57" s="145"/>
      <c r="EJ57" s="145"/>
      <c r="EK57" s="145"/>
      <c r="EL57" s="145"/>
      <c r="EM57" s="145"/>
      <c r="EN57" s="145"/>
      <c r="EO57" s="145"/>
      <c r="EP57" s="145"/>
      <c r="EQ57" s="145"/>
      <c r="ER57" s="145"/>
      <c r="ES57" s="145"/>
      <c r="ET57" s="145"/>
      <c r="EU57" s="145"/>
      <c r="EV57" s="145"/>
      <c r="EW57" s="145"/>
      <c r="EX57" s="145"/>
      <c r="EY57" s="145"/>
      <c r="EZ57" s="145"/>
      <c r="FA57" s="145"/>
      <c r="FB57" s="145"/>
      <c r="FC57" s="145"/>
      <c r="FD57" s="145"/>
      <c r="FE57" s="145"/>
      <c r="FF57" s="145"/>
      <c r="FG57" s="145"/>
      <c r="FH57" s="145"/>
      <c r="FI57" s="145"/>
      <c r="FJ57" s="145"/>
      <c r="FK57" s="145"/>
      <c r="FL57" s="145"/>
      <c r="FM57" s="145"/>
      <c r="FN57" s="145"/>
      <c r="FO57" s="145"/>
      <c r="FP57" s="145"/>
      <c r="FQ57" s="145"/>
      <c r="FR57" s="145"/>
      <c r="FS57" s="145"/>
      <c r="FT57" s="145"/>
      <c r="FU57" s="145"/>
      <c r="FV57" s="145"/>
      <c r="FW57" s="145"/>
      <c r="FX57" s="145"/>
      <c r="FY57" s="145"/>
      <c r="FZ57" s="145"/>
      <c r="GA57" s="145"/>
      <c r="GB57" s="145"/>
      <c r="GC57" s="145"/>
      <c r="GD57" s="145"/>
      <c r="GE57" s="145"/>
      <c r="GF57" s="145"/>
      <c r="GG57" s="145"/>
      <c r="GH57" s="145"/>
      <c r="GI57" s="145"/>
      <c r="GJ57" s="145"/>
      <c r="GK57" s="145"/>
      <c r="GL57" s="145"/>
      <c r="GM57" s="145"/>
      <c r="GN57" s="145"/>
      <c r="GO57" s="145"/>
      <c r="GP57" s="145"/>
      <c r="GQ57" s="145"/>
      <c r="GR57" s="145"/>
      <c r="GS57" s="145"/>
      <c r="GT57" s="145"/>
      <c r="GU57" s="145"/>
      <c r="GV57" s="145"/>
      <c r="GW57" s="145"/>
      <c r="GX57" s="145"/>
      <c r="GY57" s="145"/>
      <c r="GZ57" s="145"/>
      <c r="HA57" s="145"/>
      <c r="HB57" s="145"/>
      <c r="HC57" s="145"/>
      <c r="HD57" s="145"/>
      <c r="HE57" s="145"/>
      <c r="HF57" s="145"/>
      <c r="HG57" s="145"/>
      <c r="HH57" s="145"/>
      <c r="HI57" s="145"/>
      <c r="HJ57" s="145"/>
      <c r="HK57" s="145"/>
      <c r="HL57" s="145"/>
      <c r="HM57" s="145"/>
      <c r="HN57" s="145"/>
      <c r="HO57" s="145"/>
      <c r="HP57" s="145"/>
      <c r="HQ57" s="145"/>
      <c r="HR57" s="145"/>
      <c r="HS57" s="145"/>
      <c r="HT57" s="145"/>
      <c r="HU57" s="145"/>
      <c r="HV57" s="145"/>
      <c r="HW57" s="145"/>
      <c r="HX57" s="145"/>
      <c r="HY57" s="145"/>
      <c r="HZ57" s="145"/>
      <c r="IA57" s="145"/>
      <c r="IB57" s="145"/>
      <c r="IC57" s="145"/>
      <c r="ID57" s="145"/>
      <c r="IE57" s="145"/>
      <c r="IF57" s="145"/>
      <c r="IG57" s="145"/>
      <c r="IH57" s="145"/>
      <c r="II57" s="145"/>
      <c r="IJ57" s="145"/>
      <c r="IK57" s="145"/>
      <c r="IL57" s="145"/>
      <c r="IM57" s="145"/>
      <c r="IN57" s="145"/>
      <c r="IO57" s="145"/>
      <c r="IP57" s="145"/>
      <c r="IQ57" s="145"/>
      <c r="IR57" s="145"/>
      <c r="IS57" s="145"/>
      <c r="IT57" s="145"/>
      <c r="IU57" s="145"/>
      <c r="IV57" s="145"/>
      <c r="IW57" s="145"/>
      <c r="IX57" s="145"/>
      <c r="IY57" s="145"/>
      <c r="IZ57" s="145"/>
      <c r="JA57" s="145"/>
      <c r="JB57" s="145"/>
      <c r="JC57" s="145"/>
      <c r="JD57" s="145"/>
      <c r="JE57" s="145"/>
      <c r="JF57" s="145"/>
      <c r="JG57" s="145"/>
      <c r="JH57" s="145"/>
      <c r="JI57" s="145"/>
      <c r="JJ57" s="145"/>
      <c r="JK57" s="145"/>
      <c r="JL57" s="145"/>
      <c r="JM57" s="145"/>
      <c r="JN57" s="145"/>
      <c r="JO57" s="145"/>
      <c r="JP57" s="145"/>
      <c r="JQ57" s="145"/>
      <c r="JR57" s="145"/>
      <c r="JS57" s="145"/>
      <c r="JT57" s="145"/>
      <c r="JU57" s="145"/>
      <c r="JV57" s="145"/>
      <c r="JW57" s="145"/>
      <c r="JX57" s="145"/>
      <c r="JY57" s="145"/>
      <c r="JZ57" s="145"/>
      <c r="KA57" s="145"/>
      <c r="KB57" s="145"/>
      <c r="KC57" s="145"/>
      <c r="KD57" s="145"/>
      <c r="KE57" s="145"/>
      <c r="KF57" s="145"/>
      <c r="KG57" s="145"/>
      <c r="KH57" s="145"/>
      <c r="KI57" s="145"/>
      <c r="KJ57" s="145"/>
      <c r="KK57" s="145"/>
      <c r="KL57" s="145"/>
      <c r="KM57" s="145"/>
      <c r="KN57" s="145"/>
      <c r="KO57" s="145"/>
      <c r="KP57" s="145"/>
      <c r="KQ57" s="145"/>
      <c r="KR57" s="145"/>
      <c r="KS57" s="145"/>
      <c r="KT57" s="145"/>
      <c r="KU57" s="145"/>
      <c r="KV57" s="145"/>
      <c r="KW57" s="145"/>
      <c r="KX57" s="145"/>
      <c r="KY57" s="145"/>
      <c r="KZ57" s="145"/>
      <c r="LA57" s="145"/>
      <c r="LB57" s="145"/>
      <c r="LC57" s="145"/>
      <c r="LD57" s="145"/>
      <c r="LE57" s="145"/>
      <c r="LF57" s="145"/>
      <c r="LG57" s="145"/>
      <c r="LH57" s="145"/>
      <c r="LI57" s="145"/>
      <c r="LJ57" s="145"/>
      <c r="LK57" s="145"/>
      <c r="LL57" s="145"/>
      <c r="LM57" s="145"/>
      <c r="LN57" s="145"/>
      <c r="LO57" s="145"/>
      <c r="LP57" s="145"/>
      <c r="LQ57" s="145"/>
      <c r="LR57" s="145"/>
      <c r="LS57" s="145"/>
      <c r="LT57" s="145"/>
      <c r="LU57" s="145"/>
      <c r="LV57" s="145"/>
      <c r="LW57" s="145"/>
      <c r="LX57" s="145"/>
      <c r="LY57" s="145"/>
      <c r="LZ57" s="145"/>
      <c r="MA57" s="145"/>
      <c r="MB57" s="145"/>
      <c r="MC57" s="145"/>
      <c r="MD57" s="145"/>
      <c r="ME57" s="145"/>
      <c r="MF57" s="145"/>
      <c r="MG57" s="145"/>
      <c r="MH57" s="145"/>
      <c r="MI57" s="145"/>
      <c r="MJ57" s="145"/>
      <c r="MK57" s="145"/>
      <c r="ML57" s="145"/>
      <c r="MM57" s="145"/>
      <c r="MN57" s="145"/>
      <c r="MO57" s="145"/>
      <c r="MP57" s="145"/>
      <c r="MQ57" s="145"/>
      <c r="MR57" s="145"/>
      <c r="MS57" s="145"/>
      <c r="MT57" s="145"/>
      <c r="MU57" s="145"/>
      <c r="MV57" s="145"/>
      <c r="MW57" s="145"/>
      <c r="MX57" s="145"/>
      <c r="MY57" s="145"/>
      <c r="MZ57" s="145"/>
      <c r="NA57" s="145"/>
      <c r="NB57" s="145"/>
      <c r="NC57" s="145"/>
      <c r="ND57" s="145"/>
      <c r="NE57" s="145"/>
      <c r="NF57" s="145"/>
      <c r="NG57" s="145"/>
      <c r="NH57" s="145"/>
      <c r="NI57" s="145"/>
      <c r="NJ57" s="145"/>
      <c r="NK57" s="145"/>
      <c r="NL57" s="145"/>
      <c r="NM57" s="145"/>
      <c r="NN57" s="145"/>
      <c r="NO57" s="145"/>
      <c r="NP57" s="145"/>
      <c r="NQ57" s="145"/>
      <c r="NR57" s="145"/>
      <c r="NS57" s="145"/>
      <c r="NT57" s="145"/>
      <c r="NU57" s="145"/>
      <c r="NV57" s="145"/>
      <c r="NW57" s="145"/>
      <c r="NX57" s="145"/>
      <c r="NY57" s="145"/>
      <c r="NZ57" s="145"/>
      <c r="OA57" s="145"/>
      <c r="OB57" s="145"/>
      <c r="OC57" s="145"/>
      <c r="OD57" s="145"/>
      <c r="OE57" s="145"/>
      <c r="OF57" s="145"/>
      <c r="OG57" s="145"/>
      <c r="OH57" s="145"/>
      <c r="OI57" s="145"/>
      <c r="OJ57" s="145"/>
      <c r="OK57" s="145"/>
      <c r="OL57" s="145"/>
      <c r="OM57" s="145"/>
      <c r="ON57" s="145"/>
      <c r="OO57" s="145"/>
      <c r="OP57" s="145"/>
      <c r="OQ57" s="145"/>
      <c r="OR57" s="145"/>
      <c r="OS57" s="145"/>
      <c r="OT57" s="145"/>
      <c r="OU57" s="145"/>
      <c r="OV57" s="145"/>
      <c r="OW57" s="145"/>
      <c r="OX57" s="145"/>
      <c r="OY57" s="145"/>
      <c r="OZ57" s="145"/>
      <c r="PA57" s="145"/>
      <c r="PB57" s="145"/>
      <c r="PC57" s="145"/>
      <c r="PD57" s="145"/>
      <c r="PE57" s="145"/>
      <c r="PF57" s="145"/>
      <c r="PG57" s="145"/>
      <c r="PH57" s="145"/>
      <c r="PI57" s="145"/>
      <c r="PJ57" s="145"/>
      <c r="PK57" s="145"/>
      <c r="PL57" s="145"/>
      <c r="PM57" s="145"/>
      <c r="PN57" s="145"/>
      <c r="PO57" s="145"/>
      <c r="PP57" s="145"/>
      <c r="PQ57" s="145"/>
      <c r="PR57" s="145"/>
      <c r="PS57" s="145"/>
      <c r="PT57" s="145"/>
      <c r="PU57" s="145"/>
      <c r="PV57" s="145"/>
      <c r="PW57" s="145"/>
      <c r="PX57" s="145"/>
      <c r="PY57" s="145"/>
      <c r="PZ57" s="145"/>
      <c r="QA57" s="145"/>
      <c r="QB57" s="145"/>
      <c r="QC57" s="145"/>
      <c r="QD57" s="145"/>
      <c r="QE57" s="145"/>
      <c r="QF57" s="145"/>
      <c r="QG57" s="145"/>
      <c r="QH57" s="145"/>
      <c r="QI57" s="145"/>
      <c r="QJ57" s="145"/>
      <c r="QK57" s="145"/>
      <c r="QL57" s="145"/>
      <c r="QM57" s="145"/>
      <c r="QN57" s="145"/>
      <c r="QO57" s="145"/>
      <c r="QP57" s="145"/>
      <c r="QQ57" s="145"/>
      <c r="QR57" s="145"/>
      <c r="QS57" s="145"/>
      <c r="QT57" s="145"/>
      <c r="QU57" s="145"/>
      <c r="QV57" s="145"/>
      <c r="QW57" s="145"/>
      <c r="QX57" s="145"/>
      <c r="QY57" s="145"/>
      <c r="QZ57" s="145"/>
      <c r="RA57" s="145"/>
      <c r="RB57" s="145"/>
      <c r="RC57" s="145"/>
      <c r="RD57" s="145"/>
      <c r="RE57" s="145"/>
      <c r="RF57" s="145"/>
      <c r="RG57" s="145"/>
      <c r="RH57" s="145"/>
      <c r="RI57" s="145"/>
      <c r="RJ57" s="145"/>
      <c r="RK57" s="145"/>
      <c r="RL57" s="145"/>
      <c r="RM57" s="145"/>
      <c r="RN57" s="145"/>
      <c r="RO57" s="145"/>
      <c r="RP57" s="145"/>
      <c r="RQ57" s="145"/>
      <c r="RR57" s="145"/>
      <c r="RS57" s="145"/>
      <c r="RT57" s="145"/>
      <c r="RU57" s="145"/>
      <c r="RV57" s="145"/>
      <c r="RW57" s="145"/>
      <c r="RX57" s="145"/>
      <c r="RY57" s="145"/>
      <c r="RZ57" s="145"/>
      <c r="SA57" s="145"/>
      <c r="SB57" s="145"/>
      <c r="SC57" s="145"/>
      <c r="SD57" s="145"/>
      <c r="SE57" s="145"/>
      <c r="SF57" s="145"/>
      <c r="SG57" s="145"/>
      <c r="SH57" s="145"/>
      <c r="SI57" s="145"/>
      <c r="SJ57" s="145"/>
      <c r="SK57" s="145"/>
      <c r="SL57" s="145"/>
      <c r="SM57" s="145"/>
      <c r="SN57" s="145"/>
      <c r="SO57" s="145"/>
      <c r="SP57" s="145"/>
      <c r="SQ57" s="145"/>
      <c r="SR57" s="145"/>
      <c r="SS57" s="145"/>
      <c r="ST57" s="145"/>
      <c r="SU57" s="145"/>
      <c r="SV57" s="145"/>
      <c r="SW57" s="145"/>
      <c r="SX57" s="145"/>
      <c r="SY57" s="145"/>
      <c r="SZ57" s="145"/>
      <c r="TA57" s="145"/>
      <c r="TB57" s="145"/>
      <c r="TC57" s="145"/>
      <c r="TD57" s="145"/>
      <c r="TE57" s="145"/>
      <c r="TF57" s="145"/>
      <c r="TG57" s="145"/>
      <c r="TH57" s="145"/>
      <c r="TI57" s="145"/>
      <c r="TJ57" s="145"/>
      <c r="TK57" s="145"/>
      <c r="TL57" s="145"/>
      <c r="TM57" s="145"/>
      <c r="TN57" s="145"/>
      <c r="TO57" s="145"/>
      <c r="TP57" s="145"/>
      <c r="TQ57" s="145"/>
      <c r="TR57" s="145"/>
      <c r="TS57" s="145"/>
      <c r="TT57" s="145"/>
      <c r="TU57" s="145"/>
      <c r="TV57" s="145"/>
      <c r="TW57" s="145"/>
      <c r="TX57" s="145"/>
      <c r="TY57" s="145"/>
      <c r="TZ57" s="145"/>
      <c r="UA57" s="145"/>
      <c r="UB57" s="145"/>
      <c r="UC57" s="145"/>
      <c r="UD57" s="145"/>
      <c r="UE57" s="145"/>
      <c r="UF57" s="145"/>
      <c r="UG57" s="145"/>
      <c r="UH57" s="145"/>
      <c r="UI57" s="145"/>
      <c r="UJ57" s="145"/>
      <c r="UK57" s="145"/>
      <c r="UL57" s="145"/>
      <c r="UM57" s="145"/>
      <c r="UN57" s="145"/>
      <c r="UO57" s="145"/>
      <c r="UP57" s="145"/>
      <c r="UQ57" s="145"/>
      <c r="UR57" s="145"/>
      <c r="US57" s="145"/>
      <c r="UT57" s="145"/>
      <c r="UU57" s="145"/>
      <c r="UV57" s="145"/>
      <c r="UW57" s="145"/>
      <c r="UX57" s="145"/>
      <c r="UY57" s="145"/>
      <c r="UZ57" s="145"/>
      <c r="VA57" s="145"/>
      <c r="VB57" s="145"/>
      <c r="VC57" s="145"/>
      <c r="VD57" s="145"/>
      <c r="VE57" s="145"/>
      <c r="VF57" s="145"/>
      <c r="VG57" s="145"/>
      <c r="VH57" s="145"/>
      <c r="VI57" s="145"/>
      <c r="VJ57" s="145"/>
      <c r="VK57" s="145"/>
      <c r="VL57" s="145"/>
      <c r="VM57" s="145"/>
      <c r="VN57" s="145"/>
      <c r="VO57" s="145"/>
      <c r="VP57" s="145"/>
      <c r="VQ57" s="145"/>
      <c r="VR57" s="145"/>
      <c r="VS57" s="145"/>
      <c r="VT57" s="145"/>
      <c r="VU57" s="145"/>
      <c r="VV57" s="145"/>
      <c r="VW57" s="145"/>
      <c r="VX57" s="145"/>
      <c r="VY57" s="145"/>
      <c r="VZ57" s="145"/>
      <c r="WA57" s="145"/>
      <c r="WB57" s="145"/>
      <c r="WC57" s="145"/>
      <c r="WD57" s="145"/>
      <c r="WE57" s="145"/>
      <c r="WF57" s="145"/>
      <c r="WG57" s="145"/>
      <c r="WH57" s="145"/>
      <c r="WI57" s="145"/>
      <c r="WJ57" s="145"/>
      <c r="WK57" s="145"/>
      <c r="WL57" s="145"/>
      <c r="WM57" s="145"/>
      <c r="WN57" s="145"/>
      <c r="WO57" s="145"/>
      <c r="WP57" s="145"/>
      <c r="WQ57" s="145"/>
      <c r="WR57" s="145"/>
      <c r="WS57" s="145"/>
      <c r="WT57" s="145"/>
      <c r="WU57" s="145"/>
      <c r="WV57" s="145"/>
      <c r="WW57" s="145"/>
      <c r="WX57" s="145"/>
      <c r="WY57" s="145"/>
      <c r="WZ57" s="145"/>
      <c r="XA57" s="145"/>
      <c r="XB57" s="145"/>
      <c r="XC57" s="145"/>
      <c r="XD57" s="145"/>
      <c r="XE57" s="145"/>
      <c r="XF57" s="145"/>
      <c r="XG57" s="145"/>
      <c r="XH57" s="145"/>
      <c r="XI57" s="145"/>
      <c r="XJ57" s="145"/>
      <c r="XK57" s="145"/>
      <c r="XL57" s="145"/>
      <c r="XM57" s="145"/>
      <c r="XN57" s="145"/>
      <c r="XO57" s="145"/>
      <c r="XP57" s="145"/>
      <c r="XQ57" s="145"/>
      <c r="XR57" s="145"/>
      <c r="XS57" s="145"/>
      <c r="XT57" s="145"/>
      <c r="XU57" s="145"/>
      <c r="XV57" s="145"/>
      <c r="XW57" s="145"/>
      <c r="XX57" s="145"/>
      <c r="XY57" s="145"/>
      <c r="XZ57" s="145"/>
      <c r="YA57" s="145"/>
      <c r="YB57" s="145"/>
      <c r="YC57" s="145"/>
      <c r="YD57" s="145"/>
      <c r="YE57" s="145"/>
      <c r="YF57" s="145"/>
      <c r="YG57" s="145"/>
      <c r="YH57" s="145"/>
      <c r="YI57" s="145"/>
      <c r="YJ57" s="145"/>
      <c r="YK57" s="145"/>
      <c r="YL57" s="145"/>
      <c r="YM57" s="145"/>
      <c r="YN57" s="145"/>
      <c r="YO57" s="145"/>
      <c r="YP57" s="145"/>
      <c r="YQ57" s="145"/>
      <c r="YR57" s="145"/>
      <c r="YS57" s="145"/>
      <c r="YT57" s="145"/>
      <c r="YU57" s="145"/>
      <c r="YV57" s="145"/>
      <c r="YW57" s="145"/>
      <c r="YX57" s="145"/>
      <c r="YY57" s="145"/>
      <c r="YZ57" s="145"/>
      <c r="ZA57" s="145"/>
      <c r="ZB57" s="145"/>
      <c r="ZC57" s="145"/>
      <c r="ZD57" s="145"/>
      <c r="ZE57" s="145"/>
      <c r="ZF57" s="145"/>
      <c r="ZG57" s="145"/>
      <c r="ZH57" s="145"/>
      <c r="ZI57" s="145"/>
      <c r="ZJ57" s="145"/>
      <c r="ZK57" s="145"/>
      <c r="ZL57" s="145"/>
      <c r="ZM57" s="145"/>
      <c r="ZN57" s="145"/>
      <c r="ZO57" s="145"/>
      <c r="ZP57" s="145"/>
      <c r="ZQ57" s="145"/>
      <c r="ZR57" s="145"/>
      <c r="ZS57" s="145"/>
      <c r="ZT57" s="145"/>
      <c r="ZU57" s="145"/>
      <c r="ZV57" s="145"/>
      <c r="ZW57" s="145"/>
      <c r="ZX57" s="145"/>
      <c r="ZY57" s="145"/>
      <c r="ZZ57" s="145"/>
      <c r="AAA57" s="145"/>
      <c r="AAB57" s="145"/>
      <c r="AAC57" s="145"/>
      <c r="AAD57" s="145"/>
      <c r="AAE57" s="145"/>
      <c r="AAF57" s="145"/>
      <c r="AAG57" s="145"/>
      <c r="AAH57" s="145"/>
      <c r="AAI57" s="145"/>
      <c r="AAJ57" s="145"/>
      <c r="AAK57" s="145"/>
      <c r="AAL57" s="145"/>
      <c r="AAM57" s="145"/>
      <c r="AAN57" s="145"/>
      <c r="AAO57" s="145"/>
      <c r="AAP57" s="145"/>
      <c r="AAQ57" s="145"/>
      <c r="AAR57" s="145"/>
      <c r="AAS57" s="145"/>
      <c r="AAT57" s="145"/>
      <c r="AAU57" s="145"/>
      <c r="AAV57" s="145"/>
      <c r="AAW57" s="145"/>
      <c r="AAX57" s="145"/>
      <c r="AAY57" s="145"/>
      <c r="AAZ57" s="145"/>
      <c r="ABA57" s="145"/>
      <c r="ABB57" s="145"/>
      <c r="ABC57" s="145"/>
      <c r="ABD57" s="145"/>
      <c r="ABE57" s="145"/>
      <c r="ABF57" s="145"/>
      <c r="ABG57" s="145"/>
      <c r="ABH57" s="145"/>
      <c r="ABI57" s="145"/>
      <c r="ABJ57" s="145"/>
      <c r="ABK57" s="145"/>
      <c r="ABL57" s="145"/>
      <c r="ABM57" s="145"/>
      <c r="ABN57" s="145"/>
      <c r="ABO57" s="145"/>
      <c r="ABP57" s="145"/>
      <c r="ABQ57" s="145"/>
      <c r="ABR57" s="145"/>
      <c r="ABS57" s="145"/>
      <c r="ABT57" s="145"/>
      <c r="ABU57" s="145"/>
      <c r="ABV57" s="145"/>
      <c r="ABW57" s="145"/>
      <c r="ABX57" s="145"/>
      <c r="ABY57" s="145"/>
      <c r="ABZ57" s="145"/>
      <c r="ACA57" s="145"/>
      <c r="ACB57" s="145"/>
      <c r="ACC57" s="145"/>
      <c r="ACD57" s="145"/>
      <c r="ACE57" s="145"/>
      <c r="ACF57" s="145"/>
      <c r="ACG57" s="145"/>
      <c r="ACH57" s="145"/>
      <c r="ACI57" s="145"/>
      <c r="ACJ57" s="145"/>
      <c r="ACK57" s="145"/>
      <c r="ACL57" s="145"/>
      <c r="ACM57" s="145"/>
      <c r="ACN57" s="145"/>
      <c r="ACO57" s="145"/>
      <c r="ACP57" s="145"/>
      <c r="ACQ57" s="145"/>
      <c r="ACR57" s="145"/>
      <c r="ACS57" s="145"/>
      <c r="ACT57" s="145"/>
      <c r="ACU57" s="145"/>
      <c r="ACV57" s="145"/>
      <c r="ACW57" s="145"/>
      <c r="ACX57" s="145"/>
      <c r="ACY57" s="145"/>
      <c r="ACZ57" s="145"/>
      <c r="ADA57" s="145"/>
      <c r="ADB57" s="145"/>
      <c r="ADC57" s="145"/>
      <c r="ADD57" s="145"/>
      <c r="ADE57" s="145"/>
      <c r="ADF57" s="145"/>
      <c r="ADG57" s="145"/>
      <c r="ADH57" s="145"/>
      <c r="ADI57" s="145"/>
      <c r="ADJ57" s="145"/>
      <c r="ADK57" s="145"/>
      <c r="ADL57" s="145"/>
      <c r="ADM57" s="145"/>
      <c r="ADN57" s="145"/>
      <c r="ADO57" s="145"/>
      <c r="ADP57" s="145"/>
      <c r="ADQ57" s="145"/>
      <c r="ADR57" s="145"/>
      <c r="ADS57" s="145"/>
      <c r="ADT57" s="145"/>
      <c r="ADU57" s="145"/>
      <c r="ADV57" s="145"/>
      <c r="ADW57" s="145"/>
      <c r="ADX57" s="145"/>
      <c r="ADY57" s="145"/>
      <c r="ADZ57" s="145"/>
      <c r="AEA57" s="145"/>
      <c r="AEB57" s="145"/>
      <c r="AEC57" s="145"/>
      <c r="AED57" s="145"/>
      <c r="AEE57" s="145"/>
      <c r="AEF57" s="145"/>
      <c r="AEG57" s="145"/>
      <c r="AEH57" s="145"/>
      <c r="AEI57" s="145"/>
      <c r="AEJ57" s="145"/>
      <c r="AEK57" s="145"/>
      <c r="AEL57" s="145"/>
      <c r="AEM57" s="145"/>
      <c r="AEN57" s="145"/>
      <c r="AEO57" s="145"/>
      <c r="AEP57" s="145"/>
      <c r="AEQ57" s="145"/>
      <c r="AER57" s="145"/>
      <c r="AES57" s="145"/>
      <c r="AET57" s="145"/>
      <c r="AEU57" s="145"/>
      <c r="AEV57" s="145"/>
      <c r="AEW57" s="145"/>
      <c r="AEX57" s="145"/>
      <c r="AEY57" s="145"/>
      <c r="AEZ57" s="145"/>
      <c r="AFA57" s="145"/>
      <c r="AFB57" s="145"/>
      <c r="AFC57" s="145"/>
      <c r="AFD57" s="145"/>
      <c r="AFE57" s="145"/>
      <c r="AFF57" s="145"/>
      <c r="AFG57" s="145"/>
      <c r="AFH57" s="145"/>
      <c r="AFI57" s="145"/>
      <c r="AFJ57" s="145"/>
      <c r="AFK57" s="145"/>
      <c r="AFL57" s="145"/>
      <c r="AFM57" s="145"/>
      <c r="AFN57" s="145"/>
      <c r="AFO57" s="145"/>
      <c r="AFP57" s="145"/>
      <c r="AFQ57" s="145"/>
      <c r="AFR57" s="145"/>
      <c r="AFS57" s="145"/>
      <c r="AFT57" s="145"/>
      <c r="AFU57" s="145"/>
      <c r="AFV57" s="145"/>
      <c r="AFW57" s="145"/>
      <c r="AFX57" s="145"/>
      <c r="AFY57" s="145"/>
      <c r="AFZ57" s="145"/>
      <c r="AGA57" s="145"/>
      <c r="AGB57" s="145"/>
      <c r="AGC57" s="145"/>
      <c r="AGD57" s="145"/>
      <c r="AGE57" s="145"/>
      <c r="AGF57" s="145"/>
      <c r="AGG57" s="145"/>
      <c r="AGH57" s="145"/>
      <c r="AGI57" s="145"/>
      <c r="AGJ57" s="145"/>
      <c r="AGK57" s="145"/>
      <c r="AGL57" s="145"/>
      <c r="AGM57" s="145"/>
      <c r="AGN57" s="145"/>
      <c r="AGO57" s="145"/>
      <c r="AGP57" s="145"/>
      <c r="AGQ57" s="145"/>
      <c r="AGR57" s="145"/>
      <c r="AGS57" s="145"/>
      <c r="AGT57" s="145"/>
      <c r="AGU57" s="145"/>
      <c r="AGV57" s="145"/>
      <c r="AGW57" s="145"/>
      <c r="AGX57" s="145"/>
      <c r="AGY57" s="145"/>
      <c r="AGZ57" s="145"/>
      <c r="AHA57" s="145"/>
      <c r="AHB57" s="145"/>
      <c r="AHC57" s="145"/>
      <c r="AHD57" s="145"/>
      <c r="AHE57" s="145"/>
      <c r="AHF57" s="145"/>
      <c r="AHG57" s="145"/>
      <c r="AHH57" s="145"/>
      <c r="AHI57" s="145"/>
      <c r="AHJ57" s="145"/>
      <c r="AHK57" s="145"/>
      <c r="AHL57" s="145"/>
      <c r="AHM57" s="145"/>
      <c r="AHN57" s="145"/>
      <c r="AHO57" s="145"/>
      <c r="AHP57" s="145"/>
      <c r="AHQ57" s="145"/>
      <c r="AHR57" s="145"/>
      <c r="AHS57" s="145"/>
      <c r="AHT57" s="145"/>
      <c r="AHU57" s="145"/>
      <c r="AHV57" s="145"/>
      <c r="AHW57" s="145"/>
      <c r="AHX57" s="145"/>
      <c r="AHY57" s="145"/>
      <c r="AHZ57" s="145"/>
      <c r="AIA57" s="145"/>
      <c r="AIB57" s="145"/>
      <c r="AIC57" s="145"/>
      <c r="AID57" s="145"/>
      <c r="AIE57" s="145"/>
      <c r="AIF57" s="145"/>
      <c r="AIG57" s="145"/>
      <c r="AIH57" s="145"/>
      <c r="AII57" s="145"/>
      <c r="AIJ57" s="145"/>
      <c r="AIK57" s="145"/>
      <c r="AIL57" s="145"/>
      <c r="AIM57" s="145"/>
      <c r="AIN57" s="145"/>
      <c r="AIO57" s="145"/>
      <c r="AIP57" s="145"/>
      <c r="AIQ57" s="145"/>
      <c r="AIR57" s="145"/>
      <c r="AIS57" s="145"/>
      <c r="AIT57" s="145"/>
      <c r="AIU57" s="145"/>
      <c r="AIV57" s="145"/>
      <c r="AIW57" s="145"/>
      <c r="AIX57" s="145"/>
      <c r="AIY57" s="145"/>
      <c r="AIZ57" s="145"/>
      <c r="AJA57" s="145"/>
      <c r="AJB57" s="145"/>
      <c r="AJC57" s="145"/>
      <c r="AJD57" s="145"/>
      <c r="AJE57" s="145"/>
      <c r="AJF57" s="145"/>
      <c r="AJG57" s="145"/>
      <c r="AJH57" s="145"/>
      <c r="AJI57" s="145"/>
      <c r="AJJ57" s="145"/>
      <c r="AJK57" s="145"/>
      <c r="AJL57" s="145"/>
      <c r="AJM57" s="145"/>
      <c r="AJN57" s="145"/>
      <c r="AJO57" s="145"/>
      <c r="AJP57" s="145"/>
      <c r="AJQ57" s="145"/>
      <c r="AJR57" s="145"/>
      <c r="AJS57" s="145"/>
      <c r="AJT57" s="145"/>
      <c r="AJU57" s="145"/>
      <c r="AJV57" s="145"/>
      <c r="AJW57" s="145"/>
      <c r="AJX57" s="145"/>
      <c r="AJY57" s="145"/>
      <c r="AJZ57" s="145"/>
      <c r="AKA57" s="145"/>
      <c r="AKB57" s="145"/>
      <c r="AKC57" s="145"/>
      <c r="AKD57" s="145"/>
      <c r="AKE57" s="145"/>
      <c r="AKF57" s="145"/>
      <c r="AKG57" s="145"/>
      <c r="AKH57" s="145"/>
      <c r="AKI57" s="145"/>
      <c r="AKJ57" s="145"/>
      <c r="AKK57" s="145"/>
      <c r="AKL57" s="145"/>
      <c r="AKM57" s="145"/>
      <c r="AKN57" s="145"/>
      <c r="AKO57" s="145"/>
      <c r="AKP57" s="145"/>
      <c r="AKQ57" s="145"/>
      <c r="AKR57" s="145"/>
      <c r="AKS57" s="145"/>
      <c r="AKT57" s="145"/>
      <c r="AKU57" s="145"/>
      <c r="AKV57" s="145"/>
      <c r="AKW57" s="145"/>
      <c r="AKX57" s="145"/>
      <c r="AKY57" s="145"/>
      <c r="AKZ57" s="145"/>
      <c r="ALA57" s="145"/>
      <c r="ALB57" s="145"/>
      <c r="ALC57" s="145"/>
      <c r="ALD57" s="145"/>
      <c r="ALE57" s="145"/>
      <c r="ALF57" s="145"/>
      <c r="ALG57" s="145"/>
      <c r="ALH57" s="145"/>
      <c r="ALI57" s="145"/>
      <c r="ALJ57" s="145"/>
      <c r="ALK57" s="145"/>
      <c r="ALL57" s="145"/>
      <c r="ALM57" s="145"/>
      <c r="ALN57" s="145"/>
      <c r="ALO57" s="145"/>
      <c r="ALP57" s="145"/>
      <c r="ALQ57" s="145"/>
      <c r="ALR57" s="145"/>
      <c r="ALS57" s="145"/>
      <c r="ALT57" s="145"/>
      <c r="ALU57" s="145"/>
      <c r="ALV57" s="145"/>
      <c r="ALW57" s="145"/>
      <c r="ALX57" s="145"/>
      <c r="ALY57" s="145"/>
      <c r="ALZ57" s="145"/>
      <c r="AMA57" s="145"/>
      <c r="AMB57" s="145"/>
      <c r="AMC57" s="145"/>
      <c r="AMD57" s="145"/>
      <c r="AME57" s="145"/>
      <c r="AMF57" s="145"/>
      <c r="AMG57" s="145"/>
      <c r="AMH57" s="145"/>
      <c r="AMI57" s="145"/>
      <c r="AMJ57" s="145"/>
      <c r="AMK57" s="145"/>
    </row>
    <row r="58" spans="1:1025" s="131" customFormat="1">
      <c r="A58" s="145" t="str">
        <f t="shared" ref="A58" si="5">I58&amp;"."&amp;K58</f>
        <v>LOAN.MD_DEFER</v>
      </c>
      <c r="B58" s="154">
        <f t="shared" si="3"/>
        <v>110054</v>
      </c>
      <c r="C58" s="134">
        <v>0</v>
      </c>
      <c r="D58" s="134">
        <v>1</v>
      </c>
      <c r="E58" s="146">
        <f t="shared" si="4"/>
        <v>100000</v>
      </c>
      <c r="F58" s="146">
        <v>10000</v>
      </c>
      <c r="G58" s="146" t="s">
        <v>34</v>
      </c>
      <c r="H58" s="146">
        <v>100000</v>
      </c>
      <c r="I58" s="158" t="s">
        <v>505</v>
      </c>
      <c r="J58" s="146">
        <f>VLOOKUP(I58,T_FSM_TYPE!$A:$B,2,0)</f>
        <v>110000</v>
      </c>
      <c r="K58" s="131" t="s">
        <v>522</v>
      </c>
      <c r="L58" s="159"/>
      <c r="M58" s="133" t="str">
        <f t="shared" si="2"/>
        <v>INSERT INTO T_FSM_ACTION VALUES(110054, 0, 1, 100000, 10000, GETDATE(), 100000, 110000, 'MD_DEFER', '' )</v>
      </c>
      <c r="N58" s="145"/>
      <c r="O58" s="145"/>
      <c r="P58" s="145"/>
      <c r="Q58" s="145"/>
      <c r="R58" s="145"/>
      <c r="S58" s="145"/>
      <c r="T58" s="145"/>
      <c r="U58" s="145"/>
      <c r="V58" s="145"/>
      <c r="W58" s="145"/>
      <c r="X58" s="145"/>
      <c r="Y58" s="145"/>
      <c r="Z58" s="145"/>
      <c r="AA58" s="145"/>
      <c r="AB58" s="145"/>
      <c r="AC58" s="145"/>
      <c r="AD58" s="145"/>
      <c r="AE58" s="145"/>
      <c r="AF58" s="145"/>
      <c r="AG58" s="145"/>
      <c r="AH58" s="145"/>
      <c r="AI58" s="145"/>
      <c r="AJ58" s="145"/>
      <c r="AK58" s="145"/>
      <c r="AL58" s="145"/>
      <c r="AM58" s="145"/>
      <c r="AN58" s="145"/>
      <c r="AO58" s="145"/>
      <c r="AP58" s="145"/>
      <c r="AQ58" s="145"/>
      <c r="AR58" s="145"/>
      <c r="AS58" s="145"/>
      <c r="AT58" s="145"/>
      <c r="AU58" s="145"/>
      <c r="AV58" s="145"/>
      <c r="AW58" s="145"/>
      <c r="AX58" s="145"/>
      <c r="AY58" s="145"/>
      <c r="AZ58" s="145"/>
      <c r="BA58" s="145"/>
      <c r="BB58" s="145"/>
      <c r="BC58" s="145"/>
      <c r="BD58" s="145"/>
      <c r="BE58" s="145"/>
      <c r="BF58" s="145"/>
      <c r="BG58" s="145"/>
      <c r="BH58" s="145"/>
      <c r="BI58" s="145"/>
      <c r="BJ58" s="145"/>
      <c r="BK58" s="145"/>
      <c r="BL58" s="145"/>
      <c r="BM58" s="145"/>
      <c r="BN58" s="145"/>
      <c r="BO58" s="145"/>
      <c r="BP58" s="145"/>
      <c r="BQ58" s="145"/>
      <c r="BR58" s="145"/>
      <c r="BS58" s="145"/>
      <c r="BT58" s="145"/>
      <c r="BU58" s="145"/>
      <c r="BV58" s="145"/>
      <c r="BW58" s="145"/>
      <c r="BX58" s="145"/>
      <c r="BY58" s="145"/>
      <c r="BZ58" s="145"/>
      <c r="CA58" s="145"/>
      <c r="CB58" s="145"/>
      <c r="CC58" s="145"/>
      <c r="CD58" s="145"/>
      <c r="CE58" s="145"/>
      <c r="CF58" s="145"/>
      <c r="CG58" s="145"/>
      <c r="CH58" s="145"/>
      <c r="CI58" s="145"/>
      <c r="CJ58" s="145"/>
      <c r="CK58" s="145"/>
      <c r="CL58" s="145"/>
      <c r="CM58" s="145"/>
      <c r="CN58" s="145"/>
      <c r="CO58" s="145"/>
      <c r="CP58" s="145"/>
      <c r="CQ58" s="145"/>
      <c r="CR58" s="145"/>
      <c r="CS58" s="145"/>
      <c r="CT58" s="145"/>
      <c r="CU58" s="145"/>
      <c r="CV58" s="145"/>
      <c r="CW58" s="145"/>
      <c r="CX58" s="145"/>
      <c r="CY58" s="145"/>
      <c r="CZ58" s="145"/>
      <c r="DA58" s="145"/>
      <c r="DB58" s="145"/>
      <c r="DC58" s="145"/>
      <c r="DD58" s="145"/>
      <c r="DE58" s="145"/>
      <c r="DF58" s="145"/>
      <c r="DG58" s="145"/>
      <c r="DH58" s="145"/>
      <c r="DI58" s="145"/>
      <c r="DJ58" s="145"/>
      <c r="DK58" s="145"/>
      <c r="DL58" s="145"/>
      <c r="DM58" s="145"/>
      <c r="DN58" s="145"/>
      <c r="DO58" s="145"/>
      <c r="DP58" s="145"/>
      <c r="DQ58" s="145"/>
      <c r="DR58" s="145"/>
      <c r="DS58" s="145"/>
      <c r="DT58" s="145"/>
      <c r="DU58" s="145"/>
      <c r="DV58" s="145"/>
      <c r="DW58" s="145"/>
      <c r="DX58" s="145"/>
      <c r="DY58" s="145"/>
      <c r="DZ58" s="145"/>
      <c r="EA58" s="145"/>
      <c r="EB58" s="145"/>
      <c r="EC58" s="145"/>
      <c r="ED58" s="145"/>
      <c r="EE58" s="145"/>
      <c r="EF58" s="145"/>
      <c r="EG58" s="145"/>
      <c r="EH58" s="145"/>
      <c r="EI58" s="145"/>
      <c r="EJ58" s="145"/>
      <c r="EK58" s="145"/>
      <c r="EL58" s="145"/>
      <c r="EM58" s="145"/>
      <c r="EN58" s="145"/>
      <c r="EO58" s="145"/>
      <c r="EP58" s="145"/>
      <c r="EQ58" s="145"/>
      <c r="ER58" s="145"/>
      <c r="ES58" s="145"/>
      <c r="ET58" s="145"/>
      <c r="EU58" s="145"/>
      <c r="EV58" s="145"/>
      <c r="EW58" s="145"/>
      <c r="EX58" s="145"/>
      <c r="EY58" s="145"/>
      <c r="EZ58" s="145"/>
      <c r="FA58" s="145"/>
      <c r="FB58" s="145"/>
      <c r="FC58" s="145"/>
      <c r="FD58" s="145"/>
      <c r="FE58" s="145"/>
      <c r="FF58" s="145"/>
      <c r="FG58" s="145"/>
      <c r="FH58" s="145"/>
      <c r="FI58" s="145"/>
      <c r="FJ58" s="145"/>
      <c r="FK58" s="145"/>
      <c r="FL58" s="145"/>
      <c r="FM58" s="145"/>
      <c r="FN58" s="145"/>
      <c r="FO58" s="145"/>
      <c r="FP58" s="145"/>
      <c r="FQ58" s="145"/>
      <c r="FR58" s="145"/>
      <c r="FS58" s="145"/>
      <c r="FT58" s="145"/>
      <c r="FU58" s="145"/>
      <c r="FV58" s="145"/>
      <c r="FW58" s="145"/>
      <c r="FX58" s="145"/>
      <c r="FY58" s="145"/>
      <c r="FZ58" s="145"/>
      <c r="GA58" s="145"/>
      <c r="GB58" s="145"/>
      <c r="GC58" s="145"/>
      <c r="GD58" s="145"/>
      <c r="GE58" s="145"/>
      <c r="GF58" s="145"/>
      <c r="GG58" s="145"/>
      <c r="GH58" s="145"/>
      <c r="GI58" s="145"/>
      <c r="GJ58" s="145"/>
      <c r="GK58" s="145"/>
      <c r="GL58" s="145"/>
      <c r="GM58" s="145"/>
      <c r="GN58" s="145"/>
      <c r="GO58" s="145"/>
      <c r="GP58" s="145"/>
      <c r="GQ58" s="145"/>
      <c r="GR58" s="145"/>
      <c r="GS58" s="145"/>
      <c r="GT58" s="145"/>
      <c r="GU58" s="145"/>
      <c r="GV58" s="145"/>
      <c r="GW58" s="145"/>
      <c r="GX58" s="145"/>
      <c r="GY58" s="145"/>
      <c r="GZ58" s="145"/>
      <c r="HA58" s="145"/>
      <c r="HB58" s="145"/>
      <c r="HC58" s="145"/>
      <c r="HD58" s="145"/>
      <c r="HE58" s="145"/>
      <c r="HF58" s="145"/>
      <c r="HG58" s="145"/>
      <c r="HH58" s="145"/>
      <c r="HI58" s="145"/>
      <c r="HJ58" s="145"/>
      <c r="HK58" s="145"/>
      <c r="HL58" s="145"/>
      <c r="HM58" s="145"/>
      <c r="HN58" s="145"/>
      <c r="HO58" s="145"/>
      <c r="HP58" s="145"/>
      <c r="HQ58" s="145"/>
      <c r="HR58" s="145"/>
      <c r="HS58" s="145"/>
      <c r="HT58" s="145"/>
      <c r="HU58" s="145"/>
      <c r="HV58" s="145"/>
      <c r="HW58" s="145"/>
      <c r="HX58" s="145"/>
      <c r="HY58" s="145"/>
      <c r="HZ58" s="145"/>
      <c r="IA58" s="145"/>
      <c r="IB58" s="145"/>
      <c r="IC58" s="145"/>
      <c r="ID58" s="145"/>
      <c r="IE58" s="145"/>
      <c r="IF58" s="145"/>
      <c r="IG58" s="145"/>
      <c r="IH58" s="145"/>
      <c r="II58" s="145"/>
      <c r="IJ58" s="145"/>
      <c r="IK58" s="145"/>
      <c r="IL58" s="145"/>
      <c r="IM58" s="145"/>
      <c r="IN58" s="145"/>
      <c r="IO58" s="145"/>
      <c r="IP58" s="145"/>
      <c r="IQ58" s="145"/>
      <c r="IR58" s="145"/>
      <c r="IS58" s="145"/>
      <c r="IT58" s="145"/>
      <c r="IU58" s="145"/>
      <c r="IV58" s="145"/>
      <c r="IW58" s="145"/>
      <c r="IX58" s="145"/>
      <c r="IY58" s="145"/>
      <c r="IZ58" s="145"/>
      <c r="JA58" s="145"/>
      <c r="JB58" s="145"/>
      <c r="JC58" s="145"/>
      <c r="JD58" s="145"/>
      <c r="JE58" s="145"/>
      <c r="JF58" s="145"/>
      <c r="JG58" s="145"/>
      <c r="JH58" s="145"/>
      <c r="JI58" s="145"/>
      <c r="JJ58" s="145"/>
      <c r="JK58" s="145"/>
      <c r="JL58" s="145"/>
      <c r="JM58" s="145"/>
      <c r="JN58" s="145"/>
      <c r="JO58" s="145"/>
      <c r="JP58" s="145"/>
      <c r="JQ58" s="145"/>
      <c r="JR58" s="145"/>
      <c r="JS58" s="145"/>
      <c r="JT58" s="145"/>
      <c r="JU58" s="145"/>
      <c r="JV58" s="145"/>
      <c r="JW58" s="145"/>
      <c r="JX58" s="145"/>
      <c r="JY58" s="145"/>
      <c r="JZ58" s="145"/>
      <c r="KA58" s="145"/>
      <c r="KB58" s="145"/>
      <c r="KC58" s="145"/>
      <c r="KD58" s="145"/>
      <c r="KE58" s="145"/>
      <c r="KF58" s="145"/>
      <c r="KG58" s="145"/>
      <c r="KH58" s="145"/>
      <c r="KI58" s="145"/>
      <c r="KJ58" s="145"/>
      <c r="KK58" s="145"/>
      <c r="KL58" s="145"/>
      <c r="KM58" s="145"/>
      <c r="KN58" s="145"/>
      <c r="KO58" s="145"/>
      <c r="KP58" s="145"/>
      <c r="KQ58" s="145"/>
      <c r="KR58" s="145"/>
      <c r="KS58" s="145"/>
      <c r="KT58" s="145"/>
      <c r="KU58" s="145"/>
      <c r="KV58" s="145"/>
      <c r="KW58" s="145"/>
      <c r="KX58" s="145"/>
      <c r="KY58" s="145"/>
      <c r="KZ58" s="145"/>
      <c r="LA58" s="145"/>
      <c r="LB58" s="145"/>
      <c r="LC58" s="145"/>
      <c r="LD58" s="145"/>
      <c r="LE58" s="145"/>
      <c r="LF58" s="145"/>
      <c r="LG58" s="145"/>
      <c r="LH58" s="145"/>
      <c r="LI58" s="145"/>
      <c r="LJ58" s="145"/>
      <c r="LK58" s="145"/>
      <c r="LL58" s="145"/>
      <c r="LM58" s="145"/>
      <c r="LN58" s="145"/>
      <c r="LO58" s="145"/>
      <c r="LP58" s="145"/>
      <c r="LQ58" s="145"/>
      <c r="LR58" s="145"/>
      <c r="LS58" s="145"/>
      <c r="LT58" s="145"/>
      <c r="LU58" s="145"/>
      <c r="LV58" s="145"/>
      <c r="LW58" s="145"/>
      <c r="LX58" s="145"/>
      <c r="LY58" s="145"/>
      <c r="LZ58" s="145"/>
      <c r="MA58" s="145"/>
      <c r="MB58" s="145"/>
      <c r="MC58" s="145"/>
      <c r="MD58" s="145"/>
      <c r="ME58" s="145"/>
      <c r="MF58" s="145"/>
      <c r="MG58" s="145"/>
      <c r="MH58" s="145"/>
      <c r="MI58" s="145"/>
      <c r="MJ58" s="145"/>
      <c r="MK58" s="145"/>
      <c r="ML58" s="145"/>
      <c r="MM58" s="145"/>
      <c r="MN58" s="145"/>
      <c r="MO58" s="145"/>
      <c r="MP58" s="145"/>
      <c r="MQ58" s="145"/>
      <c r="MR58" s="145"/>
      <c r="MS58" s="145"/>
      <c r="MT58" s="145"/>
      <c r="MU58" s="145"/>
      <c r="MV58" s="145"/>
      <c r="MW58" s="145"/>
      <c r="MX58" s="145"/>
      <c r="MY58" s="145"/>
      <c r="MZ58" s="145"/>
      <c r="NA58" s="145"/>
      <c r="NB58" s="145"/>
      <c r="NC58" s="145"/>
      <c r="ND58" s="145"/>
      <c r="NE58" s="145"/>
      <c r="NF58" s="145"/>
      <c r="NG58" s="145"/>
      <c r="NH58" s="145"/>
      <c r="NI58" s="145"/>
      <c r="NJ58" s="145"/>
      <c r="NK58" s="145"/>
      <c r="NL58" s="145"/>
      <c r="NM58" s="145"/>
      <c r="NN58" s="145"/>
      <c r="NO58" s="145"/>
      <c r="NP58" s="145"/>
      <c r="NQ58" s="145"/>
      <c r="NR58" s="145"/>
      <c r="NS58" s="145"/>
      <c r="NT58" s="145"/>
      <c r="NU58" s="145"/>
      <c r="NV58" s="145"/>
      <c r="NW58" s="145"/>
      <c r="NX58" s="145"/>
      <c r="NY58" s="145"/>
      <c r="NZ58" s="145"/>
      <c r="OA58" s="145"/>
      <c r="OB58" s="145"/>
      <c r="OC58" s="145"/>
      <c r="OD58" s="145"/>
      <c r="OE58" s="145"/>
      <c r="OF58" s="145"/>
      <c r="OG58" s="145"/>
      <c r="OH58" s="145"/>
      <c r="OI58" s="145"/>
      <c r="OJ58" s="145"/>
      <c r="OK58" s="145"/>
      <c r="OL58" s="145"/>
      <c r="OM58" s="145"/>
      <c r="ON58" s="145"/>
      <c r="OO58" s="145"/>
      <c r="OP58" s="145"/>
      <c r="OQ58" s="145"/>
      <c r="OR58" s="145"/>
      <c r="OS58" s="145"/>
      <c r="OT58" s="145"/>
      <c r="OU58" s="145"/>
      <c r="OV58" s="145"/>
      <c r="OW58" s="145"/>
      <c r="OX58" s="145"/>
      <c r="OY58" s="145"/>
      <c r="OZ58" s="145"/>
      <c r="PA58" s="145"/>
      <c r="PB58" s="145"/>
      <c r="PC58" s="145"/>
      <c r="PD58" s="145"/>
      <c r="PE58" s="145"/>
      <c r="PF58" s="145"/>
      <c r="PG58" s="145"/>
      <c r="PH58" s="145"/>
      <c r="PI58" s="145"/>
      <c r="PJ58" s="145"/>
      <c r="PK58" s="145"/>
      <c r="PL58" s="145"/>
      <c r="PM58" s="145"/>
      <c r="PN58" s="145"/>
      <c r="PO58" s="145"/>
      <c r="PP58" s="145"/>
      <c r="PQ58" s="145"/>
      <c r="PR58" s="145"/>
      <c r="PS58" s="145"/>
      <c r="PT58" s="145"/>
      <c r="PU58" s="145"/>
      <c r="PV58" s="145"/>
      <c r="PW58" s="145"/>
      <c r="PX58" s="145"/>
      <c r="PY58" s="145"/>
      <c r="PZ58" s="145"/>
      <c r="QA58" s="145"/>
      <c r="QB58" s="145"/>
      <c r="QC58" s="145"/>
      <c r="QD58" s="145"/>
      <c r="QE58" s="145"/>
      <c r="QF58" s="145"/>
      <c r="QG58" s="145"/>
      <c r="QH58" s="145"/>
      <c r="QI58" s="145"/>
      <c r="QJ58" s="145"/>
      <c r="QK58" s="145"/>
      <c r="QL58" s="145"/>
      <c r="QM58" s="145"/>
      <c r="QN58" s="145"/>
      <c r="QO58" s="145"/>
      <c r="QP58" s="145"/>
      <c r="QQ58" s="145"/>
      <c r="QR58" s="145"/>
      <c r="QS58" s="145"/>
      <c r="QT58" s="145"/>
      <c r="QU58" s="145"/>
      <c r="QV58" s="145"/>
      <c r="QW58" s="145"/>
      <c r="QX58" s="145"/>
      <c r="QY58" s="145"/>
      <c r="QZ58" s="145"/>
      <c r="RA58" s="145"/>
      <c r="RB58" s="145"/>
      <c r="RC58" s="145"/>
      <c r="RD58" s="145"/>
      <c r="RE58" s="145"/>
      <c r="RF58" s="145"/>
      <c r="RG58" s="145"/>
      <c r="RH58" s="145"/>
      <c r="RI58" s="145"/>
      <c r="RJ58" s="145"/>
      <c r="RK58" s="145"/>
      <c r="RL58" s="145"/>
      <c r="RM58" s="145"/>
      <c r="RN58" s="145"/>
      <c r="RO58" s="145"/>
      <c r="RP58" s="145"/>
      <c r="RQ58" s="145"/>
      <c r="RR58" s="145"/>
      <c r="RS58" s="145"/>
      <c r="RT58" s="145"/>
      <c r="RU58" s="145"/>
      <c r="RV58" s="145"/>
      <c r="RW58" s="145"/>
      <c r="RX58" s="145"/>
      <c r="RY58" s="145"/>
      <c r="RZ58" s="145"/>
      <c r="SA58" s="145"/>
      <c r="SB58" s="145"/>
      <c r="SC58" s="145"/>
      <c r="SD58" s="145"/>
      <c r="SE58" s="145"/>
      <c r="SF58" s="145"/>
      <c r="SG58" s="145"/>
      <c r="SH58" s="145"/>
      <c r="SI58" s="145"/>
      <c r="SJ58" s="145"/>
      <c r="SK58" s="145"/>
      <c r="SL58" s="145"/>
      <c r="SM58" s="145"/>
      <c r="SN58" s="145"/>
      <c r="SO58" s="145"/>
      <c r="SP58" s="145"/>
      <c r="SQ58" s="145"/>
      <c r="SR58" s="145"/>
      <c r="SS58" s="145"/>
      <c r="ST58" s="145"/>
      <c r="SU58" s="145"/>
      <c r="SV58" s="145"/>
      <c r="SW58" s="145"/>
      <c r="SX58" s="145"/>
      <c r="SY58" s="145"/>
      <c r="SZ58" s="145"/>
      <c r="TA58" s="145"/>
      <c r="TB58" s="145"/>
      <c r="TC58" s="145"/>
      <c r="TD58" s="145"/>
      <c r="TE58" s="145"/>
      <c r="TF58" s="145"/>
      <c r="TG58" s="145"/>
      <c r="TH58" s="145"/>
      <c r="TI58" s="145"/>
      <c r="TJ58" s="145"/>
      <c r="TK58" s="145"/>
      <c r="TL58" s="145"/>
      <c r="TM58" s="145"/>
      <c r="TN58" s="145"/>
      <c r="TO58" s="145"/>
      <c r="TP58" s="145"/>
      <c r="TQ58" s="145"/>
      <c r="TR58" s="145"/>
      <c r="TS58" s="145"/>
      <c r="TT58" s="145"/>
      <c r="TU58" s="145"/>
      <c r="TV58" s="145"/>
      <c r="TW58" s="145"/>
      <c r="TX58" s="145"/>
      <c r="TY58" s="145"/>
      <c r="TZ58" s="145"/>
      <c r="UA58" s="145"/>
      <c r="UB58" s="145"/>
      <c r="UC58" s="145"/>
      <c r="UD58" s="145"/>
      <c r="UE58" s="145"/>
      <c r="UF58" s="145"/>
      <c r="UG58" s="145"/>
      <c r="UH58" s="145"/>
      <c r="UI58" s="145"/>
      <c r="UJ58" s="145"/>
      <c r="UK58" s="145"/>
      <c r="UL58" s="145"/>
      <c r="UM58" s="145"/>
      <c r="UN58" s="145"/>
      <c r="UO58" s="145"/>
      <c r="UP58" s="145"/>
      <c r="UQ58" s="145"/>
      <c r="UR58" s="145"/>
      <c r="US58" s="145"/>
      <c r="UT58" s="145"/>
      <c r="UU58" s="145"/>
      <c r="UV58" s="145"/>
      <c r="UW58" s="145"/>
      <c r="UX58" s="145"/>
      <c r="UY58" s="145"/>
      <c r="UZ58" s="145"/>
      <c r="VA58" s="145"/>
      <c r="VB58" s="145"/>
      <c r="VC58" s="145"/>
      <c r="VD58" s="145"/>
      <c r="VE58" s="145"/>
      <c r="VF58" s="145"/>
      <c r="VG58" s="145"/>
      <c r="VH58" s="145"/>
      <c r="VI58" s="145"/>
      <c r="VJ58" s="145"/>
      <c r="VK58" s="145"/>
      <c r="VL58" s="145"/>
      <c r="VM58" s="145"/>
      <c r="VN58" s="145"/>
      <c r="VO58" s="145"/>
      <c r="VP58" s="145"/>
      <c r="VQ58" s="145"/>
      <c r="VR58" s="145"/>
      <c r="VS58" s="145"/>
      <c r="VT58" s="145"/>
      <c r="VU58" s="145"/>
      <c r="VV58" s="145"/>
      <c r="VW58" s="145"/>
      <c r="VX58" s="145"/>
      <c r="VY58" s="145"/>
      <c r="VZ58" s="145"/>
      <c r="WA58" s="145"/>
      <c r="WB58" s="145"/>
      <c r="WC58" s="145"/>
      <c r="WD58" s="145"/>
      <c r="WE58" s="145"/>
      <c r="WF58" s="145"/>
      <c r="WG58" s="145"/>
      <c r="WH58" s="145"/>
      <c r="WI58" s="145"/>
      <c r="WJ58" s="145"/>
      <c r="WK58" s="145"/>
      <c r="WL58" s="145"/>
      <c r="WM58" s="145"/>
      <c r="WN58" s="145"/>
      <c r="WO58" s="145"/>
      <c r="WP58" s="145"/>
      <c r="WQ58" s="145"/>
      <c r="WR58" s="145"/>
      <c r="WS58" s="145"/>
      <c r="WT58" s="145"/>
      <c r="WU58" s="145"/>
      <c r="WV58" s="145"/>
      <c r="WW58" s="145"/>
      <c r="WX58" s="145"/>
      <c r="WY58" s="145"/>
      <c r="WZ58" s="145"/>
      <c r="XA58" s="145"/>
      <c r="XB58" s="145"/>
      <c r="XC58" s="145"/>
      <c r="XD58" s="145"/>
      <c r="XE58" s="145"/>
      <c r="XF58" s="145"/>
      <c r="XG58" s="145"/>
      <c r="XH58" s="145"/>
      <c r="XI58" s="145"/>
      <c r="XJ58" s="145"/>
      <c r="XK58" s="145"/>
      <c r="XL58" s="145"/>
      <c r="XM58" s="145"/>
      <c r="XN58" s="145"/>
      <c r="XO58" s="145"/>
      <c r="XP58" s="145"/>
      <c r="XQ58" s="145"/>
      <c r="XR58" s="145"/>
      <c r="XS58" s="145"/>
      <c r="XT58" s="145"/>
      <c r="XU58" s="145"/>
      <c r="XV58" s="145"/>
      <c r="XW58" s="145"/>
      <c r="XX58" s="145"/>
      <c r="XY58" s="145"/>
      <c r="XZ58" s="145"/>
      <c r="YA58" s="145"/>
      <c r="YB58" s="145"/>
      <c r="YC58" s="145"/>
      <c r="YD58" s="145"/>
      <c r="YE58" s="145"/>
      <c r="YF58" s="145"/>
      <c r="YG58" s="145"/>
      <c r="YH58" s="145"/>
      <c r="YI58" s="145"/>
      <c r="YJ58" s="145"/>
      <c r="YK58" s="145"/>
      <c r="YL58" s="145"/>
      <c r="YM58" s="145"/>
      <c r="YN58" s="145"/>
      <c r="YO58" s="145"/>
      <c r="YP58" s="145"/>
      <c r="YQ58" s="145"/>
      <c r="YR58" s="145"/>
      <c r="YS58" s="145"/>
      <c r="YT58" s="145"/>
      <c r="YU58" s="145"/>
      <c r="YV58" s="145"/>
      <c r="YW58" s="145"/>
      <c r="YX58" s="145"/>
      <c r="YY58" s="145"/>
      <c r="YZ58" s="145"/>
      <c r="ZA58" s="145"/>
      <c r="ZB58" s="145"/>
      <c r="ZC58" s="145"/>
      <c r="ZD58" s="145"/>
      <c r="ZE58" s="145"/>
      <c r="ZF58" s="145"/>
      <c r="ZG58" s="145"/>
      <c r="ZH58" s="145"/>
      <c r="ZI58" s="145"/>
      <c r="ZJ58" s="145"/>
      <c r="ZK58" s="145"/>
      <c r="ZL58" s="145"/>
      <c r="ZM58" s="145"/>
      <c r="ZN58" s="145"/>
      <c r="ZO58" s="145"/>
      <c r="ZP58" s="145"/>
      <c r="ZQ58" s="145"/>
      <c r="ZR58" s="145"/>
      <c r="ZS58" s="145"/>
      <c r="ZT58" s="145"/>
      <c r="ZU58" s="145"/>
      <c r="ZV58" s="145"/>
      <c r="ZW58" s="145"/>
      <c r="ZX58" s="145"/>
      <c r="ZY58" s="145"/>
      <c r="ZZ58" s="145"/>
      <c r="AAA58" s="145"/>
      <c r="AAB58" s="145"/>
      <c r="AAC58" s="145"/>
      <c r="AAD58" s="145"/>
      <c r="AAE58" s="145"/>
      <c r="AAF58" s="145"/>
      <c r="AAG58" s="145"/>
      <c r="AAH58" s="145"/>
      <c r="AAI58" s="145"/>
      <c r="AAJ58" s="145"/>
      <c r="AAK58" s="145"/>
      <c r="AAL58" s="145"/>
      <c r="AAM58" s="145"/>
      <c r="AAN58" s="145"/>
      <c r="AAO58" s="145"/>
      <c r="AAP58" s="145"/>
      <c r="AAQ58" s="145"/>
      <c r="AAR58" s="145"/>
      <c r="AAS58" s="145"/>
      <c r="AAT58" s="145"/>
      <c r="AAU58" s="145"/>
      <c r="AAV58" s="145"/>
      <c r="AAW58" s="145"/>
      <c r="AAX58" s="145"/>
      <c r="AAY58" s="145"/>
      <c r="AAZ58" s="145"/>
      <c r="ABA58" s="145"/>
      <c r="ABB58" s="145"/>
      <c r="ABC58" s="145"/>
      <c r="ABD58" s="145"/>
      <c r="ABE58" s="145"/>
      <c r="ABF58" s="145"/>
      <c r="ABG58" s="145"/>
      <c r="ABH58" s="145"/>
      <c r="ABI58" s="145"/>
      <c r="ABJ58" s="145"/>
      <c r="ABK58" s="145"/>
      <c r="ABL58" s="145"/>
      <c r="ABM58" s="145"/>
      <c r="ABN58" s="145"/>
      <c r="ABO58" s="145"/>
      <c r="ABP58" s="145"/>
      <c r="ABQ58" s="145"/>
      <c r="ABR58" s="145"/>
      <c r="ABS58" s="145"/>
      <c r="ABT58" s="145"/>
      <c r="ABU58" s="145"/>
      <c r="ABV58" s="145"/>
      <c r="ABW58" s="145"/>
      <c r="ABX58" s="145"/>
      <c r="ABY58" s="145"/>
      <c r="ABZ58" s="145"/>
      <c r="ACA58" s="145"/>
      <c r="ACB58" s="145"/>
      <c r="ACC58" s="145"/>
      <c r="ACD58" s="145"/>
      <c r="ACE58" s="145"/>
      <c r="ACF58" s="145"/>
      <c r="ACG58" s="145"/>
      <c r="ACH58" s="145"/>
      <c r="ACI58" s="145"/>
      <c r="ACJ58" s="145"/>
      <c r="ACK58" s="145"/>
      <c r="ACL58" s="145"/>
      <c r="ACM58" s="145"/>
      <c r="ACN58" s="145"/>
      <c r="ACO58" s="145"/>
      <c r="ACP58" s="145"/>
      <c r="ACQ58" s="145"/>
      <c r="ACR58" s="145"/>
      <c r="ACS58" s="145"/>
      <c r="ACT58" s="145"/>
      <c r="ACU58" s="145"/>
      <c r="ACV58" s="145"/>
      <c r="ACW58" s="145"/>
      <c r="ACX58" s="145"/>
      <c r="ACY58" s="145"/>
      <c r="ACZ58" s="145"/>
      <c r="ADA58" s="145"/>
      <c r="ADB58" s="145"/>
      <c r="ADC58" s="145"/>
      <c r="ADD58" s="145"/>
      <c r="ADE58" s="145"/>
      <c r="ADF58" s="145"/>
      <c r="ADG58" s="145"/>
      <c r="ADH58" s="145"/>
      <c r="ADI58" s="145"/>
      <c r="ADJ58" s="145"/>
      <c r="ADK58" s="145"/>
      <c r="ADL58" s="145"/>
      <c r="ADM58" s="145"/>
      <c r="ADN58" s="145"/>
      <c r="ADO58" s="145"/>
      <c r="ADP58" s="145"/>
      <c r="ADQ58" s="145"/>
      <c r="ADR58" s="145"/>
      <c r="ADS58" s="145"/>
      <c r="ADT58" s="145"/>
      <c r="ADU58" s="145"/>
      <c r="ADV58" s="145"/>
      <c r="ADW58" s="145"/>
      <c r="ADX58" s="145"/>
      <c r="ADY58" s="145"/>
      <c r="ADZ58" s="145"/>
      <c r="AEA58" s="145"/>
      <c r="AEB58" s="145"/>
      <c r="AEC58" s="145"/>
      <c r="AED58" s="145"/>
      <c r="AEE58" s="145"/>
      <c r="AEF58" s="145"/>
      <c r="AEG58" s="145"/>
      <c r="AEH58" s="145"/>
      <c r="AEI58" s="145"/>
      <c r="AEJ58" s="145"/>
      <c r="AEK58" s="145"/>
      <c r="AEL58" s="145"/>
      <c r="AEM58" s="145"/>
      <c r="AEN58" s="145"/>
      <c r="AEO58" s="145"/>
      <c r="AEP58" s="145"/>
      <c r="AEQ58" s="145"/>
      <c r="AER58" s="145"/>
      <c r="AES58" s="145"/>
      <c r="AET58" s="145"/>
      <c r="AEU58" s="145"/>
      <c r="AEV58" s="145"/>
      <c r="AEW58" s="145"/>
      <c r="AEX58" s="145"/>
      <c r="AEY58" s="145"/>
      <c r="AEZ58" s="145"/>
      <c r="AFA58" s="145"/>
      <c r="AFB58" s="145"/>
      <c r="AFC58" s="145"/>
      <c r="AFD58" s="145"/>
      <c r="AFE58" s="145"/>
      <c r="AFF58" s="145"/>
      <c r="AFG58" s="145"/>
      <c r="AFH58" s="145"/>
      <c r="AFI58" s="145"/>
      <c r="AFJ58" s="145"/>
      <c r="AFK58" s="145"/>
      <c r="AFL58" s="145"/>
      <c r="AFM58" s="145"/>
      <c r="AFN58" s="145"/>
      <c r="AFO58" s="145"/>
      <c r="AFP58" s="145"/>
      <c r="AFQ58" s="145"/>
      <c r="AFR58" s="145"/>
      <c r="AFS58" s="145"/>
      <c r="AFT58" s="145"/>
      <c r="AFU58" s="145"/>
      <c r="AFV58" s="145"/>
      <c r="AFW58" s="145"/>
      <c r="AFX58" s="145"/>
      <c r="AFY58" s="145"/>
      <c r="AFZ58" s="145"/>
      <c r="AGA58" s="145"/>
      <c r="AGB58" s="145"/>
      <c r="AGC58" s="145"/>
      <c r="AGD58" s="145"/>
      <c r="AGE58" s="145"/>
      <c r="AGF58" s="145"/>
      <c r="AGG58" s="145"/>
      <c r="AGH58" s="145"/>
      <c r="AGI58" s="145"/>
      <c r="AGJ58" s="145"/>
      <c r="AGK58" s="145"/>
      <c r="AGL58" s="145"/>
      <c r="AGM58" s="145"/>
      <c r="AGN58" s="145"/>
      <c r="AGO58" s="145"/>
      <c r="AGP58" s="145"/>
      <c r="AGQ58" s="145"/>
      <c r="AGR58" s="145"/>
      <c r="AGS58" s="145"/>
      <c r="AGT58" s="145"/>
      <c r="AGU58" s="145"/>
      <c r="AGV58" s="145"/>
      <c r="AGW58" s="145"/>
      <c r="AGX58" s="145"/>
      <c r="AGY58" s="145"/>
      <c r="AGZ58" s="145"/>
      <c r="AHA58" s="145"/>
      <c r="AHB58" s="145"/>
      <c r="AHC58" s="145"/>
      <c r="AHD58" s="145"/>
      <c r="AHE58" s="145"/>
      <c r="AHF58" s="145"/>
      <c r="AHG58" s="145"/>
      <c r="AHH58" s="145"/>
      <c r="AHI58" s="145"/>
      <c r="AHJ58" s="145"/>
      <c r="AHK58" s="145"/>
      <c r="AHL58" s="145"/>
      <c r="AHM58" s="145"/>
      <c r="AHN58" s="145"/>
      <c r="AHO58" s="145"/>
      <c r="AHP58" s="145"/>
      <c r="AHQ58" s="145"/>
      <c r="AHR58" s="145"/>
      <c r="AHS58" s="145"/>
      <c r="AHT58" s="145"/>
      <c r="AHU58" s="145"/>
      <c r="AHV58" s="145"/>
      <c r="AHW58" s="145"/>
      <c r="AHX58" s="145"/>
      <c r="AHY58" s="145"/>
      <c r="AHZ58" s="145"/>
      <c r="AIA58" s="145"/>
      <c r="AIB58" s="145"/>
      <c r="AIC58" s="145"/>
      <c r="AID58" s="145"/>
      <c r="AIE58" s="145"/>
      <c r="AIF58" s="145"/>
      <c r="AIG58" s="145"/>
      <c r="AIH58" s="145"/>
      <c r="AII58" s="145"/>
      <c r="AIJ58" s="145"/>
      <c r="AIK58" s="145"/>
      <c r="AIL58" s="145"/>
      <c r="AIM58" s="145"/>
      <c r="AIN58" s="145"/>
      <c r="AIO58" s="145"/>
      <c r="AIP58" s="145"/>
      <c r="AIQ58" s="145"/>
      <c r="AIR58" s="145"/>
      <c r="AIS58" s="145"/>
      <c r="AIT58" s="145"/>
      <c r="AIU58" s="145"/>
      <c r="AIV58" s="145"/>
      <c r="AIW58" s="145"/>
      <c r="AIX58" s="145"/>
      <c r="AIY58" s="145"/>
      <c r="AIZ58" s="145"/>
      <c r="AJA58" s="145"/>
      <c r="AJB58" s="145"/>
      <c r="AJC58" s="145"/>
      <c r="AJD58" s="145"/>
      <c r="AJE58" s="145"/>
      <c r="AJF58" s="145"/>
      <c r="AJG58" s="145"/>
      <c r="AJH58" s="145"/>
      <c r="AJI58" s="145"/>
      <c r="AJJ58" s="145"/>
      <c r="AJK58" s="145"/>
      <c r="AJL58" s="145"/>
      <c r="AJM58" s="145"/>
      <c r="AJN58" s="145"/>
      <c r="AJO58" s="145"/>
      <c r="AJP58" s="145"/>
      <c r="AJQ58" s="145"/>
      <c r="AJR58" s="145"/>
      <c r="AJS58" s="145"/>
      <c r="AJT58" s="145"/>
      <c r="AJU58" s="145"/>
      <c r="AJV58" s="145"/>
      <c r="AJW58" s="145"/>
      <c r="AJX58" s="145"/>
      <c r="AJY58" s="145"/>
      <c r="AJZ58" s="145"/>
      <c r="AKA58" s="145"/>
      <c r="AKB58" s="145"/>
      <c r="AKC58" s="145"/>
      <c r="AKD58" s="145"/>
      <c r="AKE58" s="145"/>
      <c r="AKF58" s="145"/>
      <c r="AKG58" s="145"/>
      <c r="AKH58" s="145"/>
      <c r="AKI58" s="145"/>
      <c r="AKJ58" s="145"/>
      <c r="AKK58" s="145"/>
      <c r="AKL58" s="145"/>
      <c r="AKM58" s="145"/>
      <c r="AKN58" s="145"/>
      <c r="AKO58" s="145"/>
      <c r="AKP58" s="145"/>
      <c r="AKQ58" s="145"/>
      <c r="AKR58" s="145"/>
      <c r="AKS58" s="145"/>
      <c r="AKT58" s="145"/>
      <c r="AKU58" s="145"/>
      <c r="AKV58" s="145"/>
      <c r="AKW58" s="145"/>
      <c r="AKX58" s="145"/>
      <c r="AKY58" s="145"/>
      <c r="AKZ58" s="145"/>
      <c r="ALA58" s="145"/>
      <c r="ALB58" s="145"/>
      <c r="ALC58" s="145"/>
      <c r="ALD58" s="145"/>
      <c r="ALE58" s="145"/>
      <c r="ALF58" s="145"/>
      <c r="ALG58" s="145"/>
      <c r="ALH58" s="145"/>
      <c r="ALI58" s="145"/>
      <c r="ALJ58" s="145"/>
      <c r="ALK58" s="145"/>
      <c r="ALL58" s="145"/>
      <c r="ALM58" s="145"/>
      <c r="ALN58" s="145"/>
      <c r="ALO58" s="145"/>
      <c r="ALP58" s="145"/>
      <c r="ALQ58" s="145"/>
      <c r="ALR58" s="145"/>
      <c r="ALS58" s="145"/>
      <c r="ALT58" s="145"/>
      <c r="ALU58" s="145"/>
      <c r="ALV58" s="145"/>
      <c r="ALW58" s="145"/>
      <c r="ALX58" s="145"/>
      <c r="ALY58" s="145"/>
      <c r="ALZ58" s="145"/>
      <c r="AMA58" s="145"/>
      <c r="AMB58" s="145"/>
      <c r="AMC58" s="145"/>
      <c r="AMD58" s="145"/>
      <c r="AME58" s="145"/>
      <c r="AMF58" s="145"/>
      <c r="AMG58" s="145"/>
      <c r="AMH58" s="145"/>
      <c r="AMI58" s="145"/>
      <c r="AMJ58" s="145"/>
      <c r="AMK58" s="145"/>
    </row>
    <row r="59" spans="1:1025" s="131" customFormat="1">
      <c r="A59" s="145" t="str">
        <f t="shared" ref="A59" si="6">I59&amp;"."&amp;K59</f>
        <v>LOAN.MIS_RETURN</v>
      </c>
      <c r="B59" s="154">
        <f t="shared" si="3"/>
        <v>110055</v>
      </c>
      <c r="C59" s="134">
        <v>0</v>
      </c>
      <c r="D59" s="134">
        <v>1</v>
      </c>
      <c r="E59" s="146">
        <f t="shared" si="4"/>
        <v>100000</v>
      </c>
      <c r="F59" s="146">
        <v>10000</v>
      </c>
      <c r="G59" s="146" t="s">
        <v>34</v>
      </c>
      <c r="H59" s="146">
        <v>100000</v>
      </c>
      <c r="I59" s="158" t="s">
        <v>505</v>
      </c>
      <c r="J59" s="146">
        <f>VLOOKUP(I59,T_FSM_TYPE!$A:$B,2,0)</f>
        <v>110000</v>
      </c>
      <c r="K59" s="131" t="s">
        <v>679</v>
      </c>
      <c r="L59" s="159"/>
      <c r="M59" s="133" t="str">
        <f t="shared" ref="M59" si="7">"INSERT INTO "&amp;$B$2&amp;" VALUES("&amp;B59&amp;", "&amp;C59&amp;", "&amp;D59&amp;", "&amp;E59&amp;", "&amp;F59&amp;", "&amp;G59&amp;", "&amp;H59&amp;", "&amp;J59&amp;", '"&amp;K59&amp;"', '"&amp;L59&amp;"' )"</f>
        <v>INSERT INTO T_FSM_ACTION VALUES(110055, 0, 1, 100000, 10000, GETDATE(), 100000, 110000, 'MIS_RETURN', '' )</v>
      </c>
      <c r="N59" s="145"/>
      <c r="O59" s="145"/>
      <c r="P59" s="145"/>
      <c r="Q59" s="145"/>
      <c r="R59" s="145"/>
      <c r="S59" s="145"/>
      <c r="T59" s="145"/>
      <c r="U59" s="145"/>
      <c r="V59" s="145"/>
      <c r="W59" s="145"/>
      <c r="X59" s="145"/>
      <c r="Y59" s="145"/>
      <c r="Z59" s="145"/>
      <c r="AA59" s="145"/>
      <c r="AB59" s="145"/>
      <c r="AC59" s="145"/>
      <c r="AD59" s="145"/>
      <c r="AE59" s="145"/>
      <c r="AF59" s="145"/>
      <c r="AG59" s="145"/>
      <c r="AH59" s="145"/>
      <c r="AI59" s="145"/>
      <c r="AJ59" s="145"/>
      <c r="AK59" s="145"/>
      <c r="AL59" s="145"/>
      <c r="AM59" s="145"/>
      <c r="AN59" s="145"/>
      <c r="AO59" s="145"/>
      <c r="AP59" s="145"/>
      <c r="AQ59" s="145"/>
      <c r="AR59" s="145"/>
      <c r="AS59" s="145"/>
      <c r="AT59" s="145"/>
      <c r="AU59" s="145"/>
      <c r="AV59" s="145"/>
      <c r="AW59" s="145"/>
      <c r="AX59" s="145"/>
      <c r="AY59" s="145"/>
      <c r="AZ59" s="145"/>
      <c r="BA59" s="145"/>
      <c r="BB59" s="145"/>
      <c r="BC59" s="145"/>
      <c r="BD59" s="145"/>
      <c r="BE59" s="145"/>
      <c r="BF59" s="145"/>
      <c r="BG59" s="145"/>
      <c r="BH59" s="145"/>
      <c r="BI59" s="145"/>
      <c r="BJ59" s="145"/>
      <c r="BK59" s="145"/>
      <c r="BL59" s="145"/>
      <c r="BM59" s="145"/>
      <c r="BN59" s="145"/>
      <c r="BO59" s="145"/>
      <c r="BP59" s="145"/>
      <c r="BQ59" s="145"/>
      <c r="BR59" s="145"/>
      <c r="BS59" s="145"/>
      <c r="BT59" s="145"/>
      <c r="BU59" s="145"/>
      <c r="BV59" s="145"/>
      <c r="BW59" s="145"/>
      <c r="BX59" s="145"/>
      <c r="BY59" s="145"/>
      <c r="BZ59" s="145"/>
      <c r="CA59" s="145"/>
      <c r="CB59" s="145"/>
      <c r="CC59" s="145"/>
      <c r="CD59" s="145"/>
      <c r="CE59" s="145"/>
      <c r="CF59" s="145"/>
      <c r="CG59" s="145"/>
      <c r="CH59" s="145"/>
      <c r="CI59" s="145"/>
      <c r="CJ59" s="145"/>
      <c r="CK59" s="145"/>
      <c r="CL59" s="145"/>
      <c r="CM59" s="145"/>
      <c r="CN59" s="145"/>
      <c r="CO59" s="145"/>
      <c r="CP59" s="145"/>
      <c r="CQ59" s="145"/>
      <c r="CR59" s="145"/>
      <c r="CS59" s="145"/>
      <c r="CT59" s="145"/>
      <c r="CU59" s="145"/>
      <c r="CV59" s="145"/>
      <c r="CW59" s="145"/>
      <c r="CX59" s="145"/>
      <c r="CY59" s="145"/>
      <c r="CZ59" s="145"/>
      <c r="DA59" s="145"/>
      <c r="DB59" s="145"/>
      <c r="DC59" s="145"/>
      <c r="DD59" s="145"/>
      <c r="DE59" s="145"/>
      <c r="DF59" s="145"/>
      <c r="DG59" s="145"/>
      <c r="DH59" s="145"/>
      <c r="DI59" s="145"/>
      <c r="DJ59" s="145"/>
      <c r="DK59" s="145"/>
      <c r="DL59" s="145"/>
      <c r="DM59" s="145"/>
      <c r="DN59" s="145"/>
      <c r="DO59" s="145"/>
      <c r="DP59" s="145"/>
      <c r="DQ59" s="145"/>
      <c r="DR59" s="145"/>
      <c r="DS59" s="145"/>
      <c r="DT59" s="145"/>
      <c r="DU59" s="145"/>
      <c r="DV59" s="145"/>
      <c r="DW59" s="145"/>
      <c r="DX59" s="145"/>
      <c r="DY59" s="145"/>
      <c r="DZ59" s="145"/>
      <c r="EA59" s="145"/>
      <c r="EB59" s="145"/>
      <c r="EC59" s="145"/>
      <c r="ED59" s="145"/>
      <c r="EE59" s="145"/>
      <c r="EF59" s="145"/>
      <c r="EG59" s="145"/>
      <c r="EH59" s="145"/>
      <c r="EI59" s="145"/>
      <c r="EJ59" s="145"/>
      <c r="EK59" s="145"/>
      <c r="EL59" s="145"/>
      <c r="EM59" s="145"/>
      <c r="EN59" s="145"/>
      <c r="EO59" s="145"/>
      <c r="EP59" s="145"/>
      <c r="EQ59" s="145"/>
      <c r="ER59" s="145"/>
      <c r="ES59" s="145"/>
      <c r="ET59" s="145"/>
      <c r="EU59" s="145"/>
      <c r="EV59" s="145"/>
      <c r="EW59" s="145"/>
      <c r="EX59" s="145"/>
      <c r="EY59" s="145"/>
      <c r="EZ59" s="145"/>
      <c r="FA59" s="145"/>
      <c r="FB59" s="145"/>
      <c r="FC59" s="145"/>
      <c r="FD59" s="145"/>
      <c r="FE59" s="145"/>
      <c r="FF59" s="145"/>
      <c r="FG59" s="145"/>
      <c r="FH59" s="145"/>
      <c r="FI59" s="145"/>
      <c r="FJ59" s="145"/>
      <c r="FK59" s="145"/>
      <c r="FL59" s="145"/>
      <c r="FM59" s="145"/>
      <c r="FN59" s="145"/>
      <c r="FO59" s="145"/>
      <c r="FP59" s="145"/>
      <c r="FQ59" s="145"/>
      <c r="FR59" s="145"/>
      <c r="FS59" s="145"/>
      <c r="FT59" s="145"/>
      <c r="FU59" s="145"/>
      <c r="FV59" s="145"/>
      <c r="FW59" s="145"/>
      <c r="FX59" s="145"/>
      <c r="FY59" s="145"/>
      <c r="FZ59" s="145"/>
      <c r="GA59" s="145"/>
      <c r="GB59" s="145"/>
      <c r="GC59" s="145"/>
      <c r="GD59" s="145"/>
      <c r="GE59" s="145"/>
      <c r="GF59" s="145"/>
      <c r="GG59" s="145"/>
      <c r="GH59" s="145"/>
      <c r="GI59" s="145"/>
      <c r="GJ59" s="145"/>
      <c r="GK59" s="145"/>
      <c r="GL59" s="145"/>
      <c r="GM59" s="145"/>
      <c r="GN59" s="145"/>
      <c r="GO59" s="145"/>
      <c r="GP59" s="145"/>
      <c r="GQ59" s="145"/>
      <c r="GR59" s="145"/>
      <c r="GS59" s="145"/>
      <c r="GT59" s="145"/>
      <c r="GU59" s="145"/>
      <c r="GV59" s="145"/>
      <c r="GW59" s="145"/>
      <c r="GX59" s="145"/>
      <c r="GY59" s="145"/>
      <c r="GZ59" s="145"/>
      <c r="HA59" s="145"/>
      <c r="HB59" s="145"/>
      <c r="HC59" s="145"/>
      <c r="HD59" s="145"/>
      <c r="HE59" s="145"/>
      <c r="HF59" s="145"/>
      <c r="HG59" s="145"/>
      <c r="HH59" s="145"/>
      <c r="HI59" s="145"/>
      <c r="HJ59" s="145"/>
      <c r="HK59" s="145"/>
      <c r="HL59" s="145"/>
      <c r="HM59" s="145"/>
      <c r="HN59" s="145"/>
      <c r="HO59" s="145"/>
      <c r="HP59" s="145"/>
      <c r="HQ59" s="145"/>
      <c r="HR59" s="145"/>
      <c r="HS59" s="145"/>
      <c r="HT59" s="145"/>
      <c r="HU59" s="145"/>
      <c r="HV59" s="145"/>
      <c r="HW59" s="145"/>
      <c r="HX59" s="145"/>
      <c r="HY59" s="145"/>
      <c r="HZ59" s="145"/>
      <c r="IA59" s="145"/>
      <c r="IB59" s="145"/>
      <c r="IC59" s="145"/>
      <c r="ID59" s="145"/>
      <c r="IE59" s="145"/>
      <c r="IF59" s="145"/>
      <c r="IG59" s="145"/>
      <c r="IH59" s="145"/>
      <c r="II59" s="145"/>
      <c r="IJ59" s="145"/>
      <c r="IK59" s="145"/>
      <c r="IL59" s="145"/>
      <c r="IM59" s="145"/>
      <c r="IN59" s="145"/>
      <c r="IO59" s="145"/>
      <c r="IP59" s="145"/>
      <c r="IQ59" s="145"/>
      <c r="IR59" s="145"/>
      <c r="IS59" s="145"/>
      <c r="IT59" s="145"/>
      <c r="IU59" s="145"/>
      <c r="IV59" s="145"/>
      <c r="IW59" s="145"/>
      <c r="IX59" s="145"/>
      <c r="IY59" s="145"/>
      <c r="IZ59" s="145"/>
      <c r="JA59" s="145"/>
      <c r="JB59" s="145"/>
      <c r="JC59" s="145"/>
      <c r="JD59" s="145"/>
      <c r="JE59" s="145"/>
      <c r="JF59" s="145"/>
      <c r="JG59" s="145"/>
      <c r="JH59" s="145"/>
      <c r="JI59" s="145"/>
      <c r="JJ59" s="145"/>
      <c r="JK59" s="145"/>
      <c r="JL59" s="145"/>
      <c r="JM59" s="145"/>
      <c r="JN59" s="145"/>
      <c r="JO59" s="145"/>
      <c r="JP59" s="145"/>
      <c r="JQ59" s="145"/>
      <c r="JR59" s="145"/>
      <c r="JS59" s="145"/>
      <c r="JT59" s="145"/>
      <c r="JU59" s="145"/>
      <c r="JV59" s="145"/>
      <c r="JW59" s="145"/>
      <c r="JX59" s="145"/>
      <c r="JY59" s="145"/>
      <c r="JZ59" s="145"/>
      <c r="KA59" s="145"/>
      <c r="KB59" s="145"/>
      <c r="KC59" s="145"/>
      <c r="KD59" s="145"/>
      <c r="KE59" s="145"/>
      <c r="KF59" s="145"/>
      <c r="KG59" s="145"/>
      <c r="KH59" s="145"/>
      <c r="KI59" s="145"/>
      <c r="KJ59" s="145"/>
      <c r="KK59" s="145"/>
      <c r="KL59" s="145"/>
      <c r="KM59" s="145"/>
      <c r="KN59" s="145"/>
      <c r="KO59" s="145"/>
      <c r="KP59" s="145"/>
      <c r="KQ59" s="145"/>
      <c r="KR59" s="145"/>
      <c r="KS59" s="145"/>
      <c r="KT59" s="145"/>
      <c r="KU59" s="145"/>
      <c r="KV59" s="145"/>
      <c r="KW59" s="145"/>
      <c r="KX59" s="145"/>
      <c r="KY59" s="145"/>
      <c r="KZ59" s="145"/>
      <c r="LA59" s="145"/>
      <c r="LB59" s="145"/>
      <c r="LC59" s="145"/>
      <c r="LD59" s="145"/>
      <c r="LE59" s="145"/>
      <c r="LF59" s="145"/>
      <c r="LG59" s="145"/>
      <c r="LH59" s="145"/>
      <c r="LI59" s="145"/>
      <c r="LJ59" s="145"/>
      <c r="LK59" s="145"/>
      <c r="LL59" s="145"/>
      <c r="LM59" s="145"/>
      <c r="LN59" s="145"/>
      <c r="LO59" s="145"/>
      <c r="LP59" s="145"/>
      <c r="LQ59" s="145"/>
      <c r="LR59" s="145"/>
      <c r="LS59" s="145"/>
      <c r="LT59" s="145"/>
      <c r="LU59" s="145"/>
      <c r="LV59" s="145"/>
      <c r="LW59" s="145"/>
      <c r="LX59" s="145"/>
      <c r="LY59" s="145"/>
      <c r="LZ59" s="145"/>
      <c r="MA59" s="145"/>
      <c r="MB59" s="145"/>
      <c r="MC59" s="145"/>
      <c r="MD59" s="145"/>
      <c r="ME59" s="145"/>
      <c r="MF59" s="145"/>
      <c r="MG59" s="145"/>
      <c r="MH59" s="145"/>
      <c r="MI59" s="145"/>
      <c r="MJ59" s="145"/>
      <c r="MK59" s="145"/>
      <c r="ML59" s="145"/>
      <c r="MM59" s="145"/>
      <c r="MN59" s="145"/>
      <c r="MO59" s="145"/>
      <c r="MP59" s="145"/>
      <c r="MQ59" s="145"/>
      <c r="MR59" s="145"/>
      <c r="MS59" s="145"/>
      <c r="MT59" s="145"/>
      <c r="MU59" s="145"/>
      <c r="MV59" s="145"/>
      <c r="MW59" s="145"/>
      <c r="MX59" s="145"/>
      <c r="MY59" s="145"/>
      <c r="MZ59" s="145"/>
      <c r="NA59" s="145"/>
      <c r="NB59" s="145"/>
      <c r="NC59" s="145"/>
      <c r="ND59" s="145"/>
      <c r="NE59" s="145"/>
      <c r="NF59" s="145"/>
      <c r="NG59" s="145"/>
      <c r="NH59" s="145"/>
      <c r="NI59" s="145"/>
      <c r="NJ59" s="145"/>
      <c r="NK59" s="145"/>
      <c r="NL59" s="145"/>
      <c r="NM59" s="145"/>
      <c r="NN59" s="145"/>
      <c r="NO59" s="145"/>
      <c r="NP59" s="145"/>
      <c r="NQ59" s="145"/>
      <c r="NR59" s="145"/>
      <c r="NS59" s="145"/>
      <c r="NT59" s="145"/>
      <c r="NU59" s="145"/>
      <c r="NV59" s="145"/>
      <c r="NW59" s="145"/>
      <c r="NX59" s="145"/>
      <c r="NY59" s="145"/>
      <c r="NZ59" s="145"/>
      <c r="OA59" s="145"/>
      <c r="OB59" s="145"/>
      <c r="OC59" s="145"/>
      <c r="OD59" s="145"/>
      <c r="OE59" s="145"/>
      <c r="OF59" s="145"/>
      <c r="OG59" s="145"/>
      <c r="OH59" s="145"/>
      <c r="OI59" s="145"/>
      <c r="OJ59" s="145"/>
      <c r="OK59" s="145"/>
      <c r="OL59" s="145"/>
      <c r="OM59" s="145"/>
      <c r="ON59" s="145"/>
      <c r="OO59" s="145"/>
      <c r="OP59" s="145"/>
      <c r="OQ59" s="145"/>
      <c r="OR59" s="145"/>
      <c r="OS59" s="145"/>
      <c r="OT59" s="145"/>
      <c r="OU59" s="145"/>
      <c r="OV59" s="145"/>
      <c r="OW59" s="145"/>
      <c r="OX59" s="145"/>
      <c r="OY59" s="145"/>
      <c r="OZ59" s="145"/>
      <c r="PA59" s="145"/>
      <c r="PB59" s="145"/>
      <c r="PC59" s="145"/>
      <c r="PD59" s="145"/>
      <c r="PE59" s="145"/>
      <c r="PF59" s="145"/>
      <c r="PG59" s="145"/>
      <c r="PH59" s="145"/>
      <c r="PI59" s="145"/>
      <c r="PJ59" s="145"/>
      <c r="PK59" s="145"/>
      <c r="PL59" s="145"/>
      <c r="PM59" s="145"/>
      <c r="PN59" s="145"/>
      <c r="PO59" s="145"/>
      <c r="PP59" s="145"/>
      <c r="PQ59" s="145"/>
      <c r="PR59" s="145"/>
      <c r="PS59" s="145"/>
      <c r="PT59" s="145"/>
      <c r="PU59" s="145"/>
      <c r="PV59" s="145"/>
      <c r="PW59" s="145"/>
      <c r="PX59" s="145"/>
      <c r="PY59" s="145"/>
      <c r="PZ59" s="145"/>
      <c r="QA59" s="145"/>
      <c r="QB59" s="145"/>
      <c r="QC59" s="145"/>
      <c r="QD59" s="145"/>
      <c r="QE59" s="145"/>
      <c r="QF59" s="145"/>
      <c r="QG59" s="145"/>
      <c r="QH59" s="145"/>
      <c r="QI59" s="145"/>
      <c r="QJ59" s="145"/>
      <c r="QK59" s="145"/>
      <c r="QL59" s="145"/>
      <c r="QM59" s="145"/>
      <c r="QN59" s="145"/>
      <c r="QO59" s="145"/>
      <c r="QP59" s="145"/>
      <c r="QQ59" s="145"/>
      <c r="QR59" s="145"/>
      <c r="QS59" s="145"/>
      <c r="QT59" s="145"/>
      <c r="QU59" s="145"/>
      <c r="QV59" s="145"/>
      <c r="QW59" s="145"/>
      <c r="QX59" s="145"/>
      <c r="QY59" s="145"/>
      <c r="QZ59" s="145"/>
      <c r="RA59" s="145"/>
      <c r="RB59" s="145"/>
      <c r="RC59" s="145"/>
      <c r="RD59" s="145"/>
      <c r="RE59" s="145"/>
      <c r="RF59" s="145"/>
      <c r="RG59" s="145"/>
      <c r="RH59" s="145"/>
      <c r="RI59" s="145"/>
      <c r="RJ59" s="145"/>
      <c r="RK59" s="145"/>
      <c r="RL59" s="145"/>
      <c r="RM59" s="145"/>
      <c r="RN59" s="145"/>
      <c r="RO59" s="145"/>
      <c r="RP59" s="145"/>
      <c r="RQ59" s="145"/>
      <c r="RR59" s="145"/>
      <c r="RS59" s="145"/>
      <c r="RT59" s="145"/>
      <c r="RU59" s="145"/>
      <c r="RV59" s="145"/>
      <c r="RW59" s="145"/>
      <c r="RX59" s="145"/>
      <c r="RY59" s="145"/>
      <c r="RZ59" s="145"/>
      <c r="SA59" s="145"/>
      <c r="SB59" s="145"/>
      <c r="SC59" s="145"/>
      <c r="SD59" s="145"/>
      <c r="SE59" s="145"/>
      <c r="SF59" s="145"/>
      <c r="SG59" s="145"/>
      <c r="SH59" s="145"/>
      <c r="SI59" s="145"/>
      <c r="SJ59" s="145"/>
      <c r="SK59" s="145"/>
      <c r="SL59" s="145"/>
      <c r="SM59" s="145"/>
      <c r="SN59" s="145"/>
      <c r="SO59" s="145"/>
      <c r="SP59" s="145"/>
      <c r="SQ59" s="145"/>
      <c r="SR59" s="145"/>
      <c r="SS59" s="145"/>
      <c r="ST59" s="145"/>
      <c r="SU59" s="145"/>
      <c r="SV59" s="145"/>
      <c r="SW59" s="145"/>
      <c r="SX59" s="145"/>
      <c r="SY59" s="145"/>
      <c r="SZ59" s="145"/>
      <c r="TA59" s="145"/>
      <c r="TB59" s="145"/>
      <c r="TC59" s="145"/>
      <c r="TD59" s="145"/>
      <c r="TE59" s="145"/>
      <c r="TF59" s="145"/>
      <c r="TG59" s="145"/>
      <c r="TH59" s="145"/>
      <c r="TI59" s="145"/>
      <c r="TJ59" s="145"/>
      <c r="TK59" s="145"/>
      <c r="TL59" s="145"/>
      <c r="TM59" s="145"/>
      <c r="TN59" s="145"/>
      <c r="TO59" s="145"/>
      <c r="TP59" s="145"/>
      <c r="TQ59" s="145"/>
      <c r="TR59" s="145"/>
      <c r="TS59" s="145"/>
      <c r="TT59" s="145"/>
      <c r="TU59" s="145"/>
      <c r="TV59" s="145"/>
      <c r="TW59" s="145"/>
      <c r="TX59" s="145"/>
      <c r="TY59" s="145"/>
      <c r="TZ59" s="145"/>
      <c r="UA59" s="145"/>
      <c r="UB59" s="145"/>
      <c r="UC59" s="145"/>
      <c r="UD59" s="145"/>
      <c r="UE59" s="145"/>
      <c r="UF59" s="145"/>
      <c r="UG59" s="145"/>
      <c r="UH59" s="145"/>
      <c r="UI59" s="145"/>
      <c r="UJ59" s="145"/>
      <c r="UK59" s="145"/>
      <c r="UL59" s="145"/>
      <c r="UM59" s="145"/>
      <c r="UN59" s="145"/>
      <c r="UO59" s="145"/>
      <c r="UP59" s="145"/>
      <c r="UQ59" s="145"/>
      <c r="UR59" s="145"/>
      <c r="US59" s="145"/>
      <c r="UT59" s="145"/>
      <c r="UU59" s="145"/>
      <c r="UV59" s="145"/>
      <c r="UW59" s="145"/>
      <c r="UX59" s="145"/>
      <c r="UY59" s="145"/>
      <c r="UZ59" s="145"/>
      <c r="VA59" s="145"/>
      <c r="VB59" s="145"/>
      <c r="VC59" s="145"/>
      <c r="VD59" s="145"/>
      <c r="VE59" s="145"/>
      <c r="VF59" s="145"/>
      <c r="VG59" s="145"/>
      <c r="VH59" s="145"/>
      <c r="VI59" s="145"/>
      <c r="VJ59" s="145"/>
      <c r="VK59" s="145"/>
      <c r="VL59" s="145"/>
      <c r="VM59" s="145"/>
      <c r="VN59" s="145"/>
      <c r="VO59" s="145"/>
      <c r="VP59" s="145"/>
      <c r="VQ59" s="145"/>
      <c r="VR59" s="145"/>
      <c r="VS59" s="145"/>
      <c r="VT59" s="145"/>
      <c r="VU59" s="145"/>
      <c r="VV59" s="145"/>
      <c r="VW59" s="145"/>
      <c r="VX59" s="145"/>
      <c r="VY59" s="145"/>
      <c r="VZ59" s="145"/>
      <c r="WA59" s="145"/>
      <c r="WB59" s="145"/>
      <c r="WC59" s="145"/>
      <c r="WD59" s="145"/>
      <c r="WE59" s="145"/>
      <c r="WF59" s="145"/>
      <c r="WG59" s="145"/>
      <c r="WH59" s="145"/>
      <c r="WI59" s="145"/>
      <c r="WJ59" s="145"/>
      <c r="WK59" s="145"/>
      <c r="WL59" s="145"/>
      <c r="WM59" s="145"/>
      <c r="WN59" s="145"/>
      <c r="WO59" s="145"/>
      <c r="WP59" s="145"/>
      <c r="WQ59" s="145"/>
      <c r="WR59" s="145"/>
      <c r="WS59" s="145"/>
      <c r="WT59" s="145"/>
      <c r="WU59" s="145"/>
      <c r="WV59" s="145"/>
      <c r="WW59" s="145"/>
      <c r="WX59" s="145"/>
      <c r="WY59" s="145"/>
      <c r="WZ59" s="145"/>
      <c r="XA59" s="145"/>
      <c r="XB59" s="145"/>
      <c r="XC59" s="145"/>
      <c r="XD59" s="145"/>
      <c r="XE59" s="145"/>
      <c r="XF59" s="145"/>
      <c r="XG59" s="145"/>
      <c r="XH59" s="145"/>
      <c r="XI59" s="145"/>
      <c r="XJ59" s="145"/>
      <c r="XK59" s="145"/>
      <c r="XL59" s="145"/>
      <c r="XM59" s="145"/>
      <c r="XN59" s="145"/>
      <c r="XO59" s="145"/>
      <c r="XP59" s="145"/>
      <c r="XQ59" s="145"/>
      <c r="XR59" s="145"/>
      <c r="XS59" s="145"/>
      <c r="XT59" s="145"/>
      <c r="XU59" s="145"/>
      <c r="XV59" s="145"/>
      <c r="XW59" s="145"/>
      <c r="XX59" s="145"/>
      <c r="XY59" s="145"/>
      <c r="XZ59" s="145"/>
      <c r="YA59" s="145"/>
      <c r="YB59" s="145"/>
      <c r="YC59" s="145"/>
      <c r="YD59" s="145"/>
      <c r="YE59" s="145"/>
      <c r="YF59" s="145"/>
      <c r="YG59" s="145"/>
      <c r="YH59" s="145"/>
      <c r="YI59" s="145"/>
      <c r="YJ59" s="145"/>
      <c r="YK59" s="145"/>
      <c r="YL59" s="145"/>
      <c r="YM59" s="145"/>
      <c r="YN59" s="145"/>
      <c r="YO59" s="145"/>
      <c r="YP59" s="145"/>
      <c r="YQ59" s="145"/>
      <c r="YR59" s="145"/>
      <c r="YS59" s="145"/>
      <c r="YT59" s="145"/>
      <c r="YU59" s="145"/>
      <c r="YV59" s="145"/>
      <c r="YW59" s="145"/>
      <c r="YX59" s="145"/>
      <c r="YY59" s="145"/>
      <c r="YZ59" s="145"/>
      <c r="ZA59" s="145"/>
      <c r="ZB59" s="145"/>
      <c r="ZC59" s="145"/>
      <c r="ZD59" s="145"/>
      <c r="ZE59" s="145"/>
      <c r="ZF59" s="145"/>
      <c r="ZG59" s="145"/>
      <c r="ZH59" s="145"/>
      <c r="ZI59" s="145"/>
      <c r="ZJ59" s="145"/>
      <c r="ZK59" s="145"/>
      <c r="ZL59" s="145"/>
      <c r="ZM59" s="145"/>
      <c r="ZN59" s="145"/>
      <c r="ZO59" s="145"/>
      <c r="ZP59" s="145"/>
      <c r="ZQ59" s="145"/>
      <c r="ZR59" s="145"/>
      <c r="ZS59" s="145"/>
      <c r="ZT59" s="145"/>
      <c r="ZU59" s="145"/>
      <c r="ZV59" s="145"/>
      <c r="ZW59" s="145"/>
      <c r="ZX59" s="145"/>
      <c r="ZY59" s="145"/>
      <c r="ZZ59" s="145"/>
      <c r="AAA59" s="145"/>
      <c r="AAB59" s="145"/>
      <c r="AAC59" s="145"/>
      <c r="AAD59" s="145"/>
      <c r="AAE59" s="145"/>
      <c r="AAF59" s="145"/>
      <c r="AAG59" s="145"/>
      <c r="AAH59" s="145"/>
      <c r="AAI59" s="145"/>
      <c r="AAJ59" s="145"/>
      <c r="AAK59" s="145"/>
      <c r="AAL59" s="145"/>
      <c r="AAM59" s="145"/>
      <c r="AAN59" s="145"/>
      <c r="AAO59" s="145"/>
      <c r="AAP59" s="145"/>
      <c r="AAQ59" s="145"/>
      <c r="AAR59" s="145"/>
      <c r="AAS59" s="145"/>
      <c r="AAT59" s="145"/>
      <c r="AAU59" s="145"/>
      <c r="AAV59" s="145"/>
      <c r="AAW59" s="145"/>
      <c r="AAX59" s="145"/>
      <c r="AAY59" s="145"/>
      <c r="AAZ59" s="145"/>
      <c r="ABA59" s="145"/>
      <c r="ABB59" s="145"/>
      <c r="ABC59" s="145"/>
      <c r="ABD59" s="145"/>
      <c r="ABE59" s="145"/>
      <c r="ABF59" s="145"/>
      <c r="ABG59" s="145"/>
      <c r="ABH59" s="145"/>
      <c r="ABI59" s="145"/>
      <c r="ABJ59" s="145"/>
      <c r="ABK59" s="145"/>
      <c r="ABL59" s="145"/>
      <c r="ABM59" s="145"/>
      <c r="ABN59" s="145"/>
      <c r="ABO59" s="145"/>
      <c r="ABP59" s="145"/>
      <c r="ABQ59" s="145"/>
      <c r="ABR59" s="145"/>
      <c r="ABS59" s="145"/>
      <c r="ABT59" s="145"/>
      <c r="ABU59" s="145"/>
      <c r="ABV59" s="145"/>
      <c r="ABW59" s="145"/>
      <c r="ABX59" s="145"/>
      <c r="ABY59" s="145"/>
      <c r="ABZ59" s="145"/>
      <c r="ACA59" s="145"/>
      <c r="ACB59" s="145"/>
      <c r="ACC59" s="145"/>
      <c r="ACD59" s="145"/>
      <c r="ACE59" s="145"/>
      <c r="ACF59" s="145"/>
      <c r="ACG59" s="145"/>
      <c r="ACH59" s="145"/>
      <c r="ACI59" s="145"/>
      <c r="ACJ59" s="145"/>
      <c r="ACK59" s="145"/>
      <c r="ACL59" s="145"/>
      <c r="ACM59" s="145"/>
      <c r="ACN59" s="145"/>
      <c r="ACO59" s="145"/>
      <c r="ACP59" s="145"/>
      <c r="ACQ59" s="145"/>
      <c r="ACR59" s="145"/>
      <c r="ACS59" s="145"/>
      <c r="ACT59" s="145"/>
      <c r="ACU59" s="145"/>
      <c r="ACV59" s="145"/>
      <c r="ACW59" s="145"/>
      <c r="ACX59" s="145"/>
      <c r="ACY59" s="145"/>
      <c r="ACZ59" s="145"/>
      <c r="ADA59" s="145"/>
      <c r="ADB59" s="145"/>
      <c r="ADC59" s="145"/>
      <c r="ADD59" s="145"/>
      <c r="ADE59" s="145"/>
      <c r="ADF59" s="145"/>
      <c r="ADG59" s="145"/>
      <c r="ADH59" s="145"/>
      <c r="ADI59" s="145"/>
      <c r="ADJ59" s="145"/>
      <c r="ADK59" s="145"/>
      <c r="ADL59" s="145"/>
      <c r="ADM59" s="145"/>
      <c r="ADN59" s="145"/>
      <c r="ADO59" s="145"/>
      <c r="ADP59" s="145"/>
      <c r="ADQ59" s="145"/>
      <c r="ADR59" s="145"/>
      <c r="ADS59" s="145"/>
      <c r="ADT59" s="145"/>
      <c r="ADU59" s="145"/>
      <c r="ADV59" s="145"/>
      <c r="ADW59" s="145"/>
      <c r="ADX59" s="145"/>
      <c r="ADY59" s="145"/>
      <c r="ADZ59" s="145"/>
      <c r="AEA59" s="145"/>
      <c r="AEB59" s="145"/>
      <c r="AEC59" s="145"/>
      <c r="AED59" s="145"/>
      <c r="AEE59" s="145"/>
      <c r="AEF59" s="145"/>
      <c r="AEG59" s="145"/>
      <c r="AEH59" s="145"/>
      <c r="AEI59" s="145"/>
      <c r="AEJ59" s="145"/>
      <c r="AEK59" s="145"/>
      <c r="AEL59" s="145"/>
      <c r="AEM59" s="145"/>
      <c r="AEN59" s="145"/>
      <c r="AEO59" s="145"/>
      <c r="AEP59" s="145"/>
      <c r="AEQ59" s="145"/>
      <c r="AER59" s="145"/>
      <c r="AES59" s="145"/>
      <c r="AET59" s="145"/>
      <c r="AEU59" s="145"/>
      <c r="AEV59" s="145"/>
      <c r="AEW59" s="145"/>
      <c r="AEX59" s="145"/>
      <c r="AEY59" s="145"/>
      <c r="AEZ59" s="145"/>
      <c r="AFA59" s="145"/>
      <c r="AFB59" s="145"/>
      <c r="AFC59" s="145"/>
      <c r="AFD59" s="145"/>
      <c r="AFE59" s="145"/>
      <c r="AFF59" s="145"/>
      <c r="AFG59" s="145"/>
      <c r="AFH59" s="145"/>
      <c r="AFI59" s="145"/>
      <c r="AFJ59" s="145"/>
      <c r="AFK59" s="145"/>
      <c r="AFL59" s="145"/>
      <c r="AFM59" s="145"/>
      <c r="AFN59" s="145"/>
      <c r="AFO59" s="145"/>
      <c r="AFP59" s="145"/>
      <c r="AFQ59" s="145"/>
      <c r="AFR59" s="145"/>
      <c r="AFS59" s="145"/>
      <c r="AFT59" s="145"/>
      <c r="AFU59" s="145"/>
      <c r="AFV59" s="145"/>
      <c r="AFW59" s="145"/>
      <c r="AFX59" s="145"/>
      <c r="AFY59" s="145"/>
      <c r="AFZ59" s="145"/>
      <c r="AGA59" s="145"/>
      <c r="AGB59" s="145"/>
      <c r="AGC59" s="145"/>
      <c r="AGD59" s="145"/>
      <c r="AGE59" s="145"/>
      <c r="AGF59" s="145"/>
      <c r="AGG59" s="145"/>
      <c r="AGH59" s="145"/>
      <c r="AGI59" s="145"/>
      <c r="AGJ59" s="145"/>
      <c r="AGK59" s="145"/>
      <c r="AGL59" s="145"/>
      <c r="AGM59" s="145"/>
      <c r="AGN59" s="145"/>
      <c r="AGO59" s="145"/>
      <c r="AGP59" s="145"/>
      <c r="AGQ59" s="145"/>
      <c r="AGR59" s="145"/>
      <c r="AGS59" s="145"/>
      <c r="AGT59" s="145"/>
      <c r="AGU59" s="145"/>
      <c r="AGV59" s="145"/>
      <c r="AGW59" s="145"/>
      <c r="AGX59" s="145"/>
      <c r="AGY59" s="145"/>
      <c r="AGZ59" s="145"/>
      <c r="AHA59" s="145"/>
      <c r="AHB59" s="145"/>
      <c r="AHC59" s="145"/>
      <c r="AHD59" s="145"/>
      <c r="AHE59" s="145"/>
      <c r="AHF59" s="145"/>
      <c r="AHG59" s="145"/>
      <c r="AHH59" s="145"/>
      <c r="AHI59" s="145"/>
      <c r="AHJ59" s="145"/>
      <c r="AHK59" s="145"/>
      <c r="AHL59" s="145"/>
      <c r="AHM59" s="145"/>
      <c r="AHN59" s="145"/>
      <c r="AHO59" s="145"/>
      <c r="AHP59" s="145"/>
      <c r="AHQ59" s="145"/>
      <c r="AHR59" s="145"/>
      <c r="AHS59" s="145"/>
      <c r="AHT59" s="145"/>
      <c r="AHU59" s="145"/>
      <c r="AHV59" s="145"/>
      <c r="AHW59" s="145"/>
      <c r="AHX59" s="145"/>
      <c r="AHY59" s="145"/>
      <c r="AHZ59" s="145"/>
      <c r="AIA59" s="145"/>
      <c r="AIB59" s="145"/>
      <c r="AIC59" s="145"/>
      <c r="AID59" s="145"/>
      <c r="AIE59" s="145"/>
      <c r="AIF59" s="145"/>
      <c r="AIG59" s="145"/>
      <c r="AIH59" s="145"/>
      <c r="AII59" s="145"/>
      <c r="AIJ59" s="145"/>
      <c r="AIK59" s="145"/>
      <c r="AIL59" s="145"/>
      <c r="AIM59" s="145"/>
      <c r="AIN59" s="145"/>
      <c r="AIO59" s="145"/>
      <c r="AIP59" s="145"/>
      <c r="AIQ59" s="145"/>
      <c r="AIR59" s="145"/>
      <c r="AIS59" s="145"/>
      <c r="AIT59" s="145"/>
      <c r="AIU59" s="145"/>
      <c r="AIV59" s="145"/>
      <c r="AIW59" s="145"/>
      <c r="AIX59" s="145"/>
      <c r="AIY59" s="145"/>
      <c r="AIZ59" s="145"/>
      <c r="AJA59" s="145"/>
      <c r="AJB59" s="145"/>
      <c r="AJC59" s="145"/>
      <c r="AJD59" s="145"/>
      <c r="AJE59" s="145"/>
      <c r="AJF59" s="145"/>
      <c r="AJG59" s="145"/>
      <c r="AJH59" s="145"/>
      <c r="AJI59" s="145"/>
      <c r="AJJ59" s="145"/>
      <c r="AJK59" s="145"/>
      <c r="AJL59" s="145"/>
      <c r="AJM59" s="145"/>
      <c r="AJN59" s="145"/>
      <c r="AJO59" s="145"/>
      <c r="AJP59" s="145"/>
      <c r="AJQ59" s="145"/>
      <c r="AJR59" s="145"/>
      <c r="AJS59" s="145"/>
      <c r="AJT59" s="145"/>
      <c r="AJU59" s="145"/>
      <c r="AJV59" s="145"/>
      <c r="AJW59" s="145"/>
      <c r="AJX59" s="145"/>
      <c r="AJY59" s="145"/>
      <c r="AJZ59" s="145"/>
      <c r="AKA59" s="145"/>
      <c r="AKB59" s="145"/>
      <c r="AKC59" s="145"/>
      <c r="AKD59" s="145"/>
      <c r="AKE59" s="145"/>
      <c r="AKF59" s="145"/>
      <c r="AKG59" s="145"/>
      <c r="AKH59" s="145"/>
      <c r="AKI59" s="145"/>
      <c r="AKJ59" s="145"/>
      <c r="AKK59" s="145"/>
      <c r="AKL59" s="145"/>
      <c r="AKM59" s="145"/>
      <c r="AKN59" s="145"/>
      <c r="AKO59" s="145"/>
      <c r="AKP59" s="145"/>
      <c r="AKQ59" s="145"/>
      <c r="AKR59" s="145"/>
      <c r="AKS59" s="145"/>
      <c r="AKT59" s="145"/>
      <c r="AKU59" s="145"/>
      <c r="AKV59" s="145"/>
      <c r="AKW59" s="145"/>
      <c r="AKX59" s="145"/>
      <c r="AKY59" s="145"/>
      <c r="AKZ59" s="145"/>
      <c r="ALA59" s="145"/>
      <c r="ALB59" s="145"/>
      <c r="ALC59" s="145"/>
      <c r="ALD59" s="145"/>
      <c r="ALE59" s="145"/>
      <c r="ALF59" s="145"/>
      <c r="ALG59" s="145"/>
      <c r="ALH59" s="145"/>
      <c r="ALI59" s="145"/>
      <c r="ALJ59" s="145"/>
      <c r="ALK59" s="145"/>
      <c r="ALL59" s="145"/>
      <c r="ALM59" s="145"/>
      <c r="ALN59" s="145"/>
      <c r="ALO59" s="145"/>
      <c r="ALP59" s="145"/>
      <c r="ALQ59" s="145"/>
      <c r="ALR59" s="145"/>
      <c r="ALS59" s="145"/>
      <c r="ALT59" s="145"/>
      <c r="ALU59" s="145"/>
      <c r="ALV59" s="145"/>
      <c r="ALW59" s="145"/>
      <c r="ALX59" s="145"/>
      <c r="ALY59" s="145"/>
      <c r="ALZ59" s="145"/>
      <c r="AMA59" s="145"/>
      <c r="AMB59" s="145"/>
      <c r="AMC59" s="145"/>
      <c r="AMD59" s="145"/>
      <c r="AME59" s="145"/>
      <c r="AMF59" s="145"/>
      <c r="AMG59" s="145"/>
      <c r="AMH59" s="145"/>
      <c r="AMI59" s="145"/>
      <c r="AMJ59" s="145"/>
      <c r="AMK59" s="145"/>
    </row>
    <row r="60" spans="1:1025" s="131" customFormat="1">
      <c r="A60" s="145" t="str">
        <f t="shared" ref="A60" si="8">I60&amp;"."&amp;K60</f>
        <v>LOAN.CA_C_FULFILL</v>
      </c>
      <c r="B60" s="154">
        <f t="shared" si="3"/>
        <v>110056</v>
      </c>
      <c r="C60" s="134">
        <v>0</v>
      </c>
      <c r="D60" s="134">
        <v>1</v>
      </c>
      <c r="E60" s="146">
        <f t="shared" si="4"/>
        <v>100000</v>
      </c>
      <c r="F60" s="146">
        <v>10000</v>
      </c>
      <c r="G60" s="146" t="s">
        <v>34</v>
      </c>
      <c r="H60" s="146">
        <v>100000</v>
      </c>
      <c r="I60" s="158" t="s">
        <v>505</v>
      </c>
      <c r="J60" s="146">
        <f>VLOOKUP(I60,T_FSM_TYPE!$A:$B,2,0)</f>
        <v>110000</v>
      </c>
      <c r="K60" s="131" t="s">
        <v>687</v>
      </c>
      <c r="L60" s="159"/>
      <c r="M60" s="133" t="str">
        <f t="shared" ref="M60" si="9">"INSERT INTO "&amp;$B$2&amp;" VALUES("&amp;B60&amp;", "&amp;C60&amp;", "&amp;D60&amp;", "&amp;E60&amp;", "&amp;F60&amp;", "&amp;G60&amp;", "&amp;H60&amp;", "&amp;J60&amp;", '"&amp;K60&amp;"', '"&amp;L60&amp;"' )"</f>
        <v>INSERT INTO T_FSM_ACTION VALUES(110056, 0, 1, 100000, 10000, GETDATE(), 100000, 110000, 'CA_C_FULFILL', '' )</v>
      </c>
      <c r="N60" s="145"/>
      <c r="O60" s="145"/>
      <c r="P60" s="145"/>
      <c r="Q60" s="145"/>
      <c r="R60" s="145"/>
      <c r="S60" s="145"/>
      <c r="T60" s="145"/>
      <c r="U60" s="145"/>
      <c r="V60" s="145"/>
      <c r="W60" s="145"/>
      <c r="X60" s="145"/>
      <c r="Y60" s="145"/>
      <c r="Z60" s="145"/>
      <c r="AA60" s="145"/>
      <c r="AB60" s="145"/>
      <c r="AC60" s="145"/>
      <c r="AD60" s="145"/>
      <c r="AE60" s="145"/>
      <c r="AF60" s="145"/>
      <c r="AG60" s="145"/>
      <c r="AH60" s="145"/>
      <c r="AI60" s="145"/>
      <c r="AJ60" s="145"/>
      <c r="AK60" s="145"/>
      <c r="AL60" s="145"/>
      <c r="AM60" s="145"/>
      <c r="AN60" s="145"/>
      <c r="AO60" s="145"/>
      <c r="AP60" s="145"/>
      <c r="AQ60" s="145"/>
      <c r="AR60" s="145"/>
      <c r="AS60" s="145"/>
      <c r="AT60" s="145"/>
      <c r="AU60" s="145"/>
      <c r="AV60" s="145"/>
      <c r="AW60" s="145"/>
      <c r="AX60" s="145"/>
      <c r="AY60" s="145"/>
      <c r="AZ60" s="145"/>
      <c r="BA60" s="145"/>
      <c r="BB60" s="145"/>
      <c r="BC60" s="145"/>
      <c r="BD60" s="145"/>
      <c r="BE60" s="145"/>
      <c r="BF60" s="145"/>
      <c r="BG60" s="145"/>
      <c r="BH60" s="145"/>
      <c r="BI60" s="145"/>
      <c r="BJ60" s="145"/>
      <c r="BK60" s="145"/>
      <c r="BL60" s="145"/>
      <c r="BM60" s="145"/>
      <c r="BN60" s="145"/>
      <c r="BO60" s="145"/>
      <c r="BP60" s="145"/>
      <c r="BQ60" s="145"/>
      <c r="BR60" s="145"/>
      <c r="BS60" s="145"/>
      <c r="BT60" s="145"/>
      <c r="BU60" s="145"/>
      <c r="BV60" s="145"/>
      <c r="BW60" s="145"/>
      <c r="BX60" s="145"/>
      <c r="BY60" s="145"/>
      <c r="BZ60" s="145"/>
      <c r="CA60" s="145"/>
      <c r="CB60" s="145"/>
      <c r="CC60" s="145"/>
      <c r="CD60" s="145"/>
      <c r="CE60" s="145"/>
      <c r="CF60" s="145"/>
      <c r="CG60" s="145"/>
      <c r="CH60" s="145"/>
      <c r="CI60" s="145"/>
      <c r="CJ60" s="145"/>
      <c r="CK60" s="145"/>
      <c r="CL60" s="145"/>
      <c r="CM60" s="145"/>
      <c r="CN60" s="145"/>
      <c r="CO60" s="145"/>
      <c r="CP60" s="145"/>
      <c r="CQ60" s="145"/>
      <c r="CR60" s="145"/>
      <c r="CS60" s="145"/>
      <c r="CT60" s="145"/>
      <c r="CU60" s="145"/>
      <c r="CV60" s="145"/>
      <c r="CW60" s="145"/>
      <c r="CX60" s="145"/>
      <c r="CY60" s="145"/>
      <c r="CZ60" s="145"/>
      <c r="DA60" s="145"/>
      <c r="DB60" s="145"/>
      <c r="DC60" s="145"/>
      <c r="DD60" s="145"/>
      <c r="DE60" s="145"/>
      <c r="DF60" s="145"/>
      <c r="DG60" s="145"/>
      <c r="DH60" s="145"/>
      <c r="DI60" s="145"/>
      <c r="DJ60" s="145"/>
      <c r="DK60" s="145"/>
      <c r="DL60" s="145"/>
      <c r="DM60" s="145"/>
      <c r="DN60" s="145"/>
      <c r="DO60" s="145"/>
      <c r="DP60" s="145"/>
      <c r="DQ60" s="145"/>
      <c r="DR60" s="145"/>
      <c r="DS60" s="145"/>
      <c r="DT60" s="145"/>
      <c r="DU60" s="145"/>
      <c r="DV60" s="145"/>
      <c r="DW60" s="145"/>
      <c r="DX60" s="145"/>
      <c r="DY60" s="145"/>
      <c r="DZ60" s="145"/>
      <c r="EA60" s="145"/>
      <c r="EB60" s="145"/>
      <c r="EC60" s="145"/>
      <c r="ED60" s="145"/>
      <c r="EE60" s="145"/>
      <c r="EF60" s="145"/>
      <c r="EG60" s="145"/>
      <c r="EH60" s="145"/>
      <c r="EI60" s="145"/>
      <c r="EJ60" s="145"/>
      <c r="EK60" s="145"/>
      <c r="EL60" s="145"/>
      <c r="EM60" s="145"/>
      <c r="EN60" s="145"/>
      <c r="EO60" s="145"/>
      <c r="EP60" s="145"/>
      <c r="EQ60" s="145"/>
      <c r="ER60" s="145"/>
      <c r="ES60" s="145"/>
      <c r="ET60" s="145"/>
      <c r="EU60" s="145"/>
      <c r="EV60" s="145"/>
      <c r="EW60" s="145"/>
      <c r="EX60" s="145"/>
      <c r="EY60" s="145"/>
      <c r="EZ60" s="145"/>
      <c r="FA60" s="145"/>
      <c r="FB60" s="145"/>
      <c r="FC60" s="145"/>
      <c r="FD60" s="145"/>
      <c r="FE60" s="145"/>
      <c r="FF60" s="145"/>
      <c r="FG60" s="145"/>
      <c r="FH60" s="145"/>
      <c r="FI60" s="145"/>
      <c r="FJ60" s="145"/>
      <c r="FK60" s="145"/>
      <c r="FL60" s="145"/>
      <c r="FM60" s="145"/>
      <c r="FN60" s="145"/>
      <c r="FO60" s="145"/>
      <c r="FP60" s="145"/>
      <c r="FQ60" s="145"/>
      <c r="FR60" s="145"/>
      <c r="FS60" s="145"/>
      <c r="FT60" s="145"/>
      <c r="FU60" s="145"/>
      <c r="FV60" s="145"/>
      <c r="FW60" s="145"/>
      <c r="FX60" s="145"/>
      <c r="FY60" s="145"/>
      <c r="FZ60" s="145"/>
      <c r="GA60" s="145"/>
      <c r="GB60" s="145"/>
      <c r="GC60" s="145"/>
      <c r="GD60" s="145"/>
      <c r="GE60" s="145"/>
      <c r="GF60" s="145"/>
      <c r="GG60" s="145"/>
      <c r="GH60" s="145"/>
      <c r="GI60" s="145"/>
      <c r="GJ60" s="145"/>
      <c r="GK60" s="145"/>
      <c r="GL60" s="145"/>
      <c r="GM60" s="145"/>
      <c r="GN60" s="145"/>
      <c r="GO60" s="145"/>
      <c r="GP60" s="145"/>
      <c r="GQ60" s="145"/>
      <c r="GR60" s="145"/>
      <c r="GS60" s="145"/>
      <c r="GT60" s="145"/>
      <c r="GU60" s="145"/>
      <c r="GV60" s="145"/>
      <c r="GW60" s="145"/>
      <c r="GX60" s="145"/>
      <c r="GY60" s="145"/>
      <c r="GZ60" s="145"/>
      <c r="HA60" s="145"/>
      <c r="HB60" s="145"/>
      <c r="HC60" s="145"/>
      <c r="HD60" s="145"/>
      <c r="HE60" s="145"/>
      <c r="HF60" s="145"/>
      <c r="HG60" s="145"/>
      <c r="HH60" s="145"/>
      <c r="HI60" s="145"/>
      <c r="HJ60" s="145"/>
      <c r="HK60" s="145"/>
      <c r="HL60" s="145"/>
      <c r="HM60" s="145"/>
      <c r="HN60" s="145"/>
      <c r="HO60" s="145"/>
      <c r="HP60" s="145"/>
      <c r="HQ60" s="145"/>
      <c r="HR60" s="145"/>
      <c r="HS60" s="145"/>
      <c r="HT60" s="145"/>
      <c r="HU60" s="145"/>
      <c r="HV60" s="145"/>
      <c r="HW60" s="145"/>
      <c r="HX60" s="145"/>
      <c r="HY60" s="145"/>
      <c r="HZ60" s="145"/>
      <c r="IA60" s="145"/>
      <c r="IB60" s="145"/>
      <c r="IC60" s="145"/>
      <c r="ID60" s="145"/>
      <c r="IE60" s="145"/>
      <c r="IF60" s="145"/>
      <c r="IG60" s="145"/>
      <c r="IH60" s="145"/>
      <c r="II60" s="145"/>
      <c r="IJ60" s="145"/>
      <c r="IK60" s="145"/>
      <c r="IL60" s="145"/>
      <c r="IM60" s="145"/>
      <c r="IN60" s="145"/>
      <c r="IO60" s="145"/>
      <c r="IP60" s="145"/>
      <c r="IQ60" s="145"/>
      <c r="IR60" s="145"/>
      <c r="IS60" s="145"/>
      <c r="IT60" s="145"/>
      <c r="IU60" s="145"/>
      <c r="IV60" s="145"/>
      <c r="IW60" s="145"/>
      <c r="IX60" s="145"/>
      <c r="IY60" s="145"/>
      <c r="IZ60" s="145"/>
      <c r="JA60" s="145"/>
      <c r="JB60" s="145"/>
      <c r="JC60" s="145"/>
      <c r="JD60" s="145"/>
      <c r="JE60" s="145"/>
      <c r="JF60" s="145"/>
      <c r="JG60" s="145"/>
      <c r="JH60" s="145"/>
      <c r="JI60" s="145"/>
      <c r="JJ60" s="145"/>
      <c r="JK60" s="145"/>
      <c r="JL60" s="145"/>
      <c r="JM60" s="145"/>
      <c r="JN60" s="145"/>
      <c r="JO60" s="145"/>
      <c r="JP60" s="145"/>
      <c r="JQ60" s="145"/>
      <c r="JR60" s="145"/>
      <c r="JS60" s="145"/>
      <c r="JT60" s="145"/>
      <c r="JU60" s="145"/>
      <c r="JV60" s="145"/>
      <c r="JW60" s="145"/>
      <c r="JX60" s="145"/>
      <c r="JY60" s="145"/>
      <c r="JZ60" s="145"/>
      <c r="KA60" s="145"/>
      <c r="KB60" s="145"/>
      <c r="KC60" s="145"/>
      <c r="KD60" s="145"/>
      <c r="KE60" s="145"/>
      <c r="KF60" s="145"/>
      <c r="KG60" s="145"/>
      <c r="KH60" s="145"/>
      <c r="KI60" s="145"/>
      <c r="KJ60" s="145"/>
      <c r="KK60" s="145"/>
      <c r="KL60" s="145"/>
      <c r="KM60" s="145"/>
      <c r="KN60" s="145"/>
      <c r="KO60" s="145"/>
      <c r="KP60" s="145"/>
      <c r="KQ60" s="145"/>
      <c r="KR60" s="145"/>
      <c r="KS60" s="145"/>
      <c r="KT60" s="145"/>
      <c r="KU60" s="145"/>
      <c r="KV60" s="145"/>
      <c r="KW60" s="145"/>
      <c r="KX60" s="145"/>
      <c r="KY60" s="145"/>
      <c r="KZ60" s="145"/>
      <c r="LA60" s="145"/>
      <c r="LB60" s="145"/>
      <c r="LC60" s="145"/>
      <c r="LD60" s="145"/>
      <c r="LE60" s="145"/>
      <c r="LF60" s="145"/>
      <c r="LG60" s="145"/>
      <c r="LH60" s="145"/>
      <c r="LI60" s="145"/>
      <c r="LJ60" s="145"/>
      <c r="LK60" s="145"/>
      <c r="LL60" s="145"/>
      <c r="LM60" s="145"/>
      <c r="LN60" s="145"/>
      <c r="LO60" s="145"/>
      <c r="LP60" s="145"/>
      <c r="LQ60" s="145"/>
      <c r="LR60" s="145"/>
      <c r="LS60" s="145"/>
      <c r="LT60" s="145"/>
      <c r="LU60" s="145"/>
      <c r="LV60" s="145"/>
      <c r="LW60" s="145"/>
      <c r="LX60" s="145"/>
      <c r="LY60" s="145"/>
      <c r="LZ60" s="145"/>
      <c r="MA60" s="145"/>
      <c r="MB60" s="145"/>
      <c r="MC60" s="145"/>
      <c r="MD60" s="145"/>
      <c r="ME60" s="145"/>
      <c r="MF60" s="145"/>
      <c r="MG60" s="145"/>
      <c r="MH60" s="145"/>
      <c r="MI60" s="145"/>
      <c r="MJ60" s="145"/>
      <c r="MK60" s="145"/>
      <c r="ML60" s="145"/>
      <c r="MM60" s="145"/>
      <c r="MN60" s="145"/>
      <c r="MO60" s="145"/>
      <c r="MP60" s="145"/>
      <c r="MQ60" s="145"/>
      <c r="MR60" s="145"/>
      <c r="MS60" s="145"/>
      <c r="MT60" s="145"/>
      <c r="MU60" s="145"/>
      <c r="MV60" s="145"/>
      <c r="MW60" s="145"/>
      <c r="MX60" s="145"/>
      <c r="MY60" s="145"/>
      <c r="MZ60" s="145"/>
      <c r="NA60" s="145"/>
      <c r="NB60" s="145"/>
      <c r="NC60" s="145"/>
      <c r="ND60" s="145"/>
      <c r="NE60" s="145"/>
      <c r="NF60" s="145"/>
      <c r="NG60" s="145"/>
      <c r="NH60" s="145"/>
      <c r="NI60" s="145"/>
      <c r="NJ60" s="145"/>
      <c r="NK60" s="145"/>
      <c r="NL60" s="145"/>
      <c r="NM60" s="145"/>
      <c r="NN60" s="145"/>
      <c r="NO60" s="145"/>
      <c r="NP60" s="145"/>
      <c r="NQ60" s="145"/>
      <c r="NR60" s="145"/>
      <c r="NS60" s="145"/>
      <c r="NT60" s="145"/>
      <c r="NU60" s="145"/>
      <c r="NV60" s="145"/>
      <c r="NW60" s="145"/>
      <c r="NX60" s="145"/>
      <c r="NY60" s="145"/>
      <c r="NZ60" s="145"/>
      <c r="OA60" s="145"/>
      <c r="OB60" s="145"/>
      <c r="OC60" s="145"/>
      <c r="OD60" s="145"/>
      <c r="OE60" s="145"/>
      <c r="OF60" s="145"/>
      <c r="OG60" s="145"/>
      <c r="OH60" s="145"/>
      <c r="OI60" s="145"/>
      <c r="OJ60" s="145"/>
      <c r="OK60" s="145"/>
      <c r="OL60" s="145"/>
      <c r="OM60" s="145"/>
      <c r="ON60" s="145"/>
      <c r="OO60" s="145"/>
      <c r="OP60" s="145"/>
      <c r="OQ60" s="145"/>
      <c r="OR60" s="145"/>
      <c r="OS60" s="145"/>
      <c r="OT60" s="145"/>
      <c r="OU60" s="145"/>
      <c r="OV60" s="145"/>
      <c r="OW60" s="145"/>
      <c r="OX60" s="145"/>
      <c r="OY60" s="145"/>
      <c r="OZ60" s="145"/>
      <c r="PA60" s="145"/>
      <c r="PB60" s="145"/>
      <c r="PC60" s="145"/>
      <c r="PD60" s="145"/>
      <c r="PE60" s="145"/>
      <c r="PF60" s="145"/>
      <c r="PG60" s="145"/>
      <c r="PH60" s="145"/>
      <c r="PI60" s="145"/>
      <c r="PJ60" s="145"/>
      <c r="PK60" s="145"/>
      <c r="PL60" s="145"/>
      <c r="PM60" s="145"/>
      <c r="PN60" s="145"/>
      <c r="PO60" s="145"/>
      <c r="PP60" s="145"/>
      <c r="PQ60" s="145"/>
      <c r="PR60" s="145"/>
      <c r="PS60" s="145"/>
      <c r="PT60" s="145"/>
      <c r="PU60" s="145"/>
      <c r="PV60" s="145"/>
      <c r="PW60" s="145"/>
      <c r="PX60" s="145"/>
      <c r="PY60" s="145"/>
      <c r="PZ60" s="145"/>
      <c r="QA60" s="145"/>
      <c r="QB60" s="145"/>
      <c r="QC60" s="145"/>
      <c r="QD60" s="145"/>
      <c r="QE60" s="145"/>
      <c r="QF60" s="145"/>
      <c r="QG60" s="145"/>
      <c r="QH60" s="145"/>
      <c r="QI60" s="145"/>
      <c r="QJ60" s="145"/>
      <c r="QK60" s="145"/>
      <c r="QL60" s="145"/>
      <c r="QM60" s="145"/>
      <c r="QN60" s="145"/>
      <c r="QO60" s="145"/>
      <c r="QP60" s="145"/>
      <c r="QQ60" s="145"/>
      <c r="QR60" s="145"/>
      <c r="QS60" s="145"/>
      <c r="QT60" s="145"/>
      <c r="QU60" s="145"/>
      <c r="QV60" s="145"/>
      <c r="QW60" s="145"/>
      <c r="QX60" s="145"/>
      <c r="QY60" s="145"/>
      <c r="QZ60" s="145"/>
      <c r="RA60" s="145"/>
      <c r="RB60" s="145"/>
      <c r="RC60" s="145"/>
      <c r="RD60" s="145"/>
      <c r="RE60" s="145"/>
      <c r="RF60" s="145"/>
      <c r="RG60" s="145"/>
      <c r="RH60" s="145"/>
      <c r="RI60" s="145"/>
      <c r="RJ60" s="145"/>
      <c r="RK60" s="145"/>
      <c r="RL60" s="145"/>
      <c r="RM60" s="145"/>
      <c r="RN60" s="145"/>
      <c r="RO60" s="145"/>
      <c r="RP60" s="145"/>
      <c r="RQ60" s="145"/>
      <c r="RR60" s="145"/>
      <c r="RS60" s="145"/>
      <c r="RT60" s="145"/>
      <c r="RU60" s="145"/>
      <c r="RV60" s="145"/>
      <c r="RW60" s="145"/>
      <c r="RX60" s="145"/>
      <c r="RY60" s="145"/>
      <c r="RZ60" s="145"/>
      <c r="SA60" s="145"/>
      <c r="SB60" s="145"/>
      <c r="SC60" s="145"/>
      <c r="SD60" s="145"/>
      <c r="SE60" s="145"/>
      <c r="SF60" s="145"/>
      <c r="SG60" s="145"/>
      <c r="SH60" s="145"/>
      <c r="SI60" s="145"/>
      <c r="SJ60" s="145"/>
      <c r="SK60" s="145"/>
      <c r="SL60" s="145"/>
      <c r="SM60" s="145"/>
      <c r="SN60" s="145"/>
      <c r="SO60" s="145"/>
      <c r="SP60" s="145"/>
      <c r="SQ60" s="145"/>
      <c r="SR60" s="145"/>
      <c r="SS60" s="145"/>
      <c r="ST60" s="145"/>
      <c r="SU60" s="145"/>
      <c r="SV60" s="145"/>
      <c r="SW60" s="145"/>
      <c r="SX60" s="145"/>
      <c r="SY60" s="145"/>
      <c r="SZ60" s="145"/>
      <c r="TA60" s="145"/>
      <c r="TB60" s="145"/>
      <c r="TC60" s="145"/>
      <c r="TD60" s="145"/>
      <c r="TE60" s="145"/>
      <c r="TF60" s="145"/>
      <c r="TG60" s="145"/>
      <c r="TH60" s="145"/>
      <c r="TI60" s="145"/>
      <c r="TJ60" s="145"/>
      <c r="TK60" s="145"/>
      <c r="TL60" s="145"/>
      <c r="TM60" s="145"/>
      <c r="TN60" s="145"/>
      <c r="TO60" s="145"/>
      <c r="TP60" s="145"/>
      <c r="TQ60" s="145"/>
      <c r="TR60" s="145"/>
      <c r="TS60" s="145"/>
      <c r="TT60" s="145"/>
      <c r="TU60" s="145"/>
      <c r="TV60" s="145"/>
      <c r="TW60" s="145"/>
      <c r="TX60" s="145"/>
      <c r="TY60" s="145"/>
      <c r="TZ60" s="145"/>
      <c r="UA60" s="145"/>
      <c r="UB60" s="145"/>
      <c r="UC60" s="145"/>
      <c r="UD60" s="145"/>
      <c r="UE60" s="145"/>
      <c r="UF60" s="145"/>
      <c r="UG60" s="145"/>
      <c r="UH60" s="145"/>
      <c r="UI60" s="145"/>
      <c r="UJ60" s="145"/>
      <c r="UK60" s="145"/>
      <c r="UL60" s="145"/>
      <c r="UM60" s="145"/>
      <c r="UN60" s="145"/>
      <c r="UO60" s="145"/>
      <c r="UP60" s="145"/>
      <c r="UQ60" s="145"/>
      <c r="UR60" s="145"/>
      <c r="US60" s="145"/>
      <c r="UT60" s="145"/>
      <c r="UU60" s="145"/>
      <c r="UV60" s="145"/>
      <c r="UW60" s="145"/>
      <c r="UX60" s="145"/>
      <c r="UY60" s="145"/>
      <c r="UZ60" s="145"/>
      <c r="VA60" s="145"/>
      <c r="VB60" s="145"/>
      <c r="VC60" s="145"/>
      <c r="VD60" s="145"/>
      <c r="VE60" s="145"/>
      <c r="VF60" s="145"/>
      <c r="VG60" s="145"/>
      <c r="VH60" s="145"/>
      <c r="VI60" s="145"/>
      <c r="VJ60" s="145"/>
      <c r="VK60" s="145"/>
      <c r="VL60" s="145"/>
      <c r="VM60" s="145"/>
      <c r="VN60" s="145"/>
      <c r="VO60" s="145"/>
      <c r="VP60" s="145"/>
      <c r="VQ60" s="145"/>
      <c r="VR60" s="145"/>
      <c r="VS60" s="145"/>
      <c r="VT60" s="145"/>
      <c r="VU60" s="145"/>
      <c r="VV60" s="145"/>
      <c r="VW60" s="145"/>
      <c r="VX60" s="145"/>
      <c r="VY60" s="145"/>
      <c r="VZ60" s="145"/>
      <c r="WA60" s="145"/>
      <c r="WB60" s="145"/>
      <c r="WC60" s="145"/>
      <c r="WD60" s="145"/>
      <c r="WE60" s="145"/>
      <c r="WF60" s="145"/>
      <c r="WG60" s="145"/>
      <c r="WH60" s="145"/>
      <c r="WI60" s="145"/>
      <c r="WJ60" s="145"/>
      <c r="WK60" s="145"/>
      <c r="WL60" s="145"/>
      <c r="WM60" s="145"/>
      <c r="WN60" s="145"/>
      <c r="WO60" s="145"/>
      <c r="WP60" s="145"/>
      <c r="WQ60" s="145"/>
      <c r="WR60" s="145"/>
      <c r="WS60" s="145"/>
      <c r="WT60" s="145"/>
      <c r="WU60" s="145"/>
      <c r="WV60" s="145"/>
      <c r="WW60" s="145"/>
      <c r="WX60" s="145"/>
      <c r="WY60" s="145"/>
      <c r="WZ60" s="145"/>
      <c r="XA60" s="145"/>
      <c r="XB60" s="145"/>
      <c r="XC60" s="145"/>
      <c r="XD60" s="145"/>
      <c r="XE60" s="145"/>
      <c r="XF60" s="145"/>
      <c r="XG60" s="145"/>
      <c r="XH60" s="145"/>
      <c r="XI60" s="145"/>
      <c r="XJ60" s="145"/>
      <c r="XK60" s="145"/>
      <c r="XL60" s="145"/>
      <c r="XM60" s="145"/>
      <c r="XN60" s="145"/>
      <c r="XO60" s="145"/>
      <c r="XP60" s="145"/>
      <c r="XQ60" s="145"/>
      <c r="XR60" s="145"/>
      <c r="XS60" s="145"/>
      <c r="XT60" s="145"/>
      <c r="XU60" s="145"/>
      <c r="XV60" s="145"/>
      <c r="XW60" s="145"/>
      <c r="XX60" s="145"/>
      <c r="XY60" s="145"/>
      <c r="XZ60" s="145"/>
      <c r="YA60" s="145"/>
      <c r="YB60" s="145"/>
      <c r="YC60" s="145"/>
      <c r="YD60" s="145"/>
      <c r="YE60" s="145"/>
      <c r="YF60" s="145"/>
      <c r="YG60" s="145"/>
      <c r="YH60" s="145"/>
      <c r="YI60" s="145"/>
      <c r="YJ60" s="145"/>
      <c r="YK60" s="145"/>
      <c r="YL60" s="145"/>
      <c r="YM60" s="145"/>
      <c r="YN60" s="145"/>
      <c r="YO60" s="145"/>
      <c r="YP60" s="145"/>
      <c r="YQ60" s="145"/>
      <c r="YR60" s="145"/>
      <c r="YS60" s="145"/>
      <c r="YT60" s="145"/>
      <c r="YU60" s="145"/>
      <c r="YV60" s="145"/>
      <c r="YW60" s="145"/>
      <c r="YX60" s="145"/>
      <c r="YY60" s="145"/>
      <c r="YZ60" s="145"/>
      <c r="ZA60" s="145"/>
      <c r="ZB60" s="145"/>
      <c r="ZC60" s="145"/>
      <c r="ZD60" s="145"/>
      <c r="ZE60" s="145"/>
      <c r="ZF60" s="145"/>
      <c r="ZG60" s="145"/>
      <c r="ZH60" s="145"/>
      <c r="ZI60" s="145"/>
      <c r="ZJ60" s="145"/>
      <c r="ZK60" s="145"/>
      <c r="ZL60" s="145"/>
      <c r="ZM60" s="145"/>
      <c r="ZN60" s="145"/>
      <c r="ZO60" s="145"/>
      <c r="ZP60" s="145"/>
      <c r="ZQ60" s="145"/>
      <c r="ZR60" s="145"/>
      <c r="ZS60" s="145"/>
      <c r="ZT60" s="145"/>
      <c r="ZU60" s="145"/>
      <c r="ZV60" s="145"/>
      <c r="ZW60" s="145"/>
      <c r="ZX60" s="145"/>
      <c r="ZY60" s="145"/>
      <c r="ZZ60" s="145"/>
      <c r="AAA60" s="145"/>
      <c r="AAB60" s="145"/>
      <c r="AAC60" s="145"/>
      <c r="AAD60" s="145"/>
      <c r="AAE60" s="145"/>
      <c r="AAF60" s="145"/>
      <c r="AAG60" s="145"/>
      <c r="AAH60" s="145"/>
      <c r="AAI60" s="145"/>
      <c r="AAJ60" s="145"/>
      <c r="AAK60" s="145"/>
      <c r="AAL60" s="145"/>
      <c r="AAM60" s="145"/>
      <c r="AAN60" s="145"/>
      <c r="AAO60" s="145"/>
      <c r="AAP60" s="145"/>
      <c r="AAQ60" s="145"/>
      <c r="AAR60" s="145"/>
      <c r="AAS60" s="145"/>
      <c r="AAT60" s="145"/>
      <c r="AAU60" s="145"/>
      <c r="AAV60" s="145"/>
      <c r="AAW60" s="145"/>
      <c r="AAX60" s="145"/>
      <c r="AAY60" s="145"/>
      <c r="AAZ60" s="145"/>
      <c r="ABA60" s="145"/>
      <c r="ABB60" s="145"/>
      <c r="ABC60" s="145"/>
      <c r="ABD60" s="145"/>
      <c r="ABE60" s="145"/>
      <c r="ABF60" s="145"/>
      <c r="ABG60" s="145"/>
      <c r="ABH60" s="145"/>
      <c r="ABI60" s="145"/>
      <c r="ABJ60" s="145"/>
      <c r="ABK60" s="145"/>
      <c r="ABL60" s="145"/>
      <c r="ABM60" s="145"/>
      <c r="ABN60" s="145"/>
      <c r="ABO60" s="145"/>
      <c r="ABP60" s="145"/>
      <c r="ABQ60" s="145"/>
      <c r="ABR60" s="145"/>
      <c r="ABS60" s="145"/>
      <c r="ABT60" s="145"/>
      <c r="ABU60" s="145"/>
      <c r="ABV60" s="145"/>
      <c r="ABW60" s="145"/>
      <c r="ABX60" s="145"/>
      <c r="ABY60" s="145"/>
      <c r="ABZ60" s="145"/>
      <c r="ACA60" s="145"/>
      <c r="ACB60" s="145"/>
      <c r="ACC60" s="145"/>
      <c r="ACD60" s="145"/>
      <c r="ACE60" s="145"/>
      <c r="ACF60" s="145"/>
      <c r="ACG60" s="145"/>
      <c r="ACH60" s="145"/>
      <c r="ACI60" s="145"/>
      <c r="ACJ60" s="145"/>
      <c r="ACK60" s="145"/>
      <c r="ACL60" s="145"/>
      <c r="ACM60" s="145"/>
      <c r="ACN60" s="145"/>
      <c r="ACO60" s="145"/>
      <c r="ACP60" s="145"/>
      <c r="ACQ60" s="145"/>
      <c r="ACR60" s="145"/>
      <c r="ACS60" s="145"/>
      <c r="ACT60" s="145"/>
      <c r="ACU60" s="145"/>
      <c r="ACV60" s="145"/>
      <c r="ACW60" s="145"/>
      <c r="ACX60" s="145"/>
      <c r="ACY60" s="145"/>
      <c r="ACZ60" s="145"/>
      <c r="ADA60" s="145"/>
      <c r="ADB60" s="145"/>
      <c r="ADC60" s="145"/>
      <c r="ADD60" s="145"/>
      <c r="ADE60" s="145"/>
      <c r="ADF60" s="145"/>
      <c r="ADG60" s="145"/>
      <c r="ADH60" s="145"/>
      <c r="ADI60" s="145"/>
      <c r="ADJ60" s="145"/>
      <c r="ADK60" s="145"/>
      <c r="ADL60" s="145"/>
      <c r="ADM60" s="145"/>
      <c r="ADN60" s="145"/>
      <c r="ADO60" s="145"/>
      <c r="ADP60" s="145"/>
      <c r="ADQ60" s="145"/>
      <c r="ADR60" s="145"/>
      <c r="ADS60" s="145"/>
      <c r="ADT60" s="145"/>
      <c r="ADU60" s="145"/>
      <c r="ADV60" s="145"/>
      <c r="ADW60" s="145"/>
      <c r="ADX60" s="145"/>
      <c r="ADY60" s="145"/>
      <c r="ADZ60" s="145"/>
      <c r="AEA60" s="145"/>
      <c r="AEB60" s="145"/>
      <c r="AEC60" s="145"/>
      <c r="AED60" s="145"/>
      <c r="AEE60" s="145"/>
      <c r="AEF60" s="145"/>
      <c r="AEG60" s="145"/>
      <c r="AEH60" s="145"/>
      <c r="AEI60" s="145"/>
      <c r="AEJ60" s="145"/>
      <c r="AEK60" s="145"/>
      <c r="AEL60" s="145"/>
      <c r="AEM60" s="145"/>
      <c r="AEN60" s="145"/>
      <c r="AEO60" s="145"/>
      <c r="AEP60" s="145"/>
      <c r="AEQ60" s="145"/>
      <c r="AER60" s="145"/>
      <c r="AES60" s="145"/>
      <c r="AET60" s="145"/>
      <c r="AEU60" s="145"/>
      <c r="AEV60" s="145"/>
      <c r="AEW60" s="145"/>
      <c r="AEX60" s="145"/>
      <c r="AEY60" s="145"/>
      <c r="AEZ60" s="145"/>
      <c r="AFA60" s="145"/>
      <c r="AFB60" s="145"/>
      <c r="AFC60" s="145"/>
      <c r="AFD60" s="145"/>
      <c r="AFE60" s="145"/>
      <c r="AFF60" s="145"/>
      <c r="AFG60" s="145"/>
      <c r="AFH60" s="145"/>
      <c r="AFI60" s="145"/>
      <c r="AFJ60" s="145"/>
      <c r="AFK60" s="145"/>
      <c r="AFL60" s="145"/>
      <c r="AFM60" s="145"/>
      <c r="AFN60" s="145"/>
      <c r="AFO60" s="145"/>
      <c r="AFP60" s="145"/>
      <c r="AFQ60" s="145"/>
      <c r="AFR60" s="145"/>
      <c r="AFS60" s="145"/>
      <c r="AFT60" s="145"/>
      <c r="AFU60" s="145"/>
      <c r="AFV60" s="145"/>
      <c r="AFW60" s="145"/>
      <c r="AFX60" s="145"/>
      <c r="AFY60" s="145"/>
      <c r="AFZ60" s="145"/>
      <c r="AGA60" s="145"/>
      <c r="AGB60" s="145"/>
      <c r="AGC60" s="145"/>
      <c r="AGD60" s="145"/>
      <c r="AGE60" s="145"/>
      <c r="AGF60" s="145"/>
      <c r="AGG60" s="145"/>
      <c r="AGH60" s="145"/>
      <c r="AGI60" s="145"/>
      <c r="AGJ60" s="145"/>
      <c r="AGK60" s="145"/>
      <c r="AGL60" s="145"/>
      <c r="AGM60" s="145"/>
      <c r="AGN60" s="145"/>
      <c r="AGO60" s="145"/>
      <c r="AGP60" s="145"/>
      <c r="AGQ60" s="145"/>
      <c r="AGR60" s="145"/>
      <c r="AGS60" s="145"/>
      <c r="AGT60" s="145"/>
      <c r="AGU60" s="145"/>
      <c r="AGV60" s="145"/>
      <c r="AGW60" s="145"/>
      <c r="AGX60" s="145"/>
      <c r="AGY60" s="145"/>
      <c r="AGZ60" s="145"/>
      <c r="AHA60" s="145"/>
      <c r="AHB60" s="145"/>
      <c r="AHC60" s="145"/>
      <c r="AHD60" s="145"/>
      <c r="AHE60" s="145"/>
      <c r="AHF60" s="145"/>
      <c r="AHG60" s="145"/>
      <c r="AHH60" s="145"/>
      <c r="AHI60" s="145"/>
      <c r="AHJ60" s="145"/>
      <c r="AHK60" s="145"/>
      <c r="AHL60" s="145"/>
      <c r="AHM60" s="145"/>
      <c r="AHN60" s="145"/>
      <c r="AHO60" s="145"/>
      <c r="AHP60" s="145"/>
      <c r="AHQ60" s="145"/>
      <c r="AHR60" s="145"/>
      <c r="AHS60" s="145"/>
      <c r="AHT60" s="145"/>
      <c r="AHU60" s="145"/>
      <c r="AHV60" s="145"/>
      <c r="AHW60" s="145"/>
      <c r="AHX60" s="145"/>
      <c r="AHY60" s="145"/>
      <c r="AHZ60" s="145"/>
      <c r="AIA60" s="145"/>
      <c r="AIB60" s="145"/>
      <c r="AIC60" s="145"/>
      <c r="AID60" s="145"/>
      <c r="AIE60" s="145"/>
      <c r="AIF60" s="145"/>
      <c r="AIG60" s="145"/>
      <c r="AIH60" s="145"/>
      <c r="AII60" s="145"/>
      <c r="AIJ60" s="145"/>
      <c r="AIK60" s="145"/>
      <c r="AIL60" s="145"/>
      <c r="AIM60" s="145"/>
      <c r="AIN60" s="145"/>
      <c r="AIO60" s="145"/>
      <c r="AIP60" s="145"/>
      <c r="AIQ60" s="145"/>
      <c r="AIR60" s="145"/>
      <c r="AIS60" s="145"/>
      <c r="AIT60" s="145"/>
      <c r="AIU60" s="145"/>
      <c r="AIV60" s="145"/>
      <c r="AIW60" s="145"/>
      <c r="AIX60" s="145"/>
      <c r="AIY60" s="145"/>
      <c r="AIZ60" s="145"/>
      <c r="AJA60" s="145"/>
      <c r="AJB60" s="145"/>
      <c r="AJC60" s="145"/>
      <c r="AJD60" s="145"/>
      <c r="AJE60" s="145"/>
      <c r="AJF60" s="145"/>
      <c r="AJG60" s="145"/>
      <c r="AJH60" s="145"/>
      <c r="AJI60" s="145"/>
      <c r="AJJ60" s="145"/>
      <c r="AJK60" s="145"/>
      <c r="AJL60" s="145"/>
      <c r="AJM60" s="145"/>
      <c r="AJN60" s="145"/>
      <c r="AJO60" s="145"/>
      <c r="AJP60" s="145"/>
      <c r="AJQ60" s="145"/>
      <c r="AJR60" s="145"/>
      <c r="AJS60" s="145"/>
      <c r="AJT60" s="145"/>
      <c r="AJU60" s="145"/>
      <c r="AJV60" s="145"/>
      <c r="AJW60" s="145"/>
      <c r="AJX60" s="145"/>
      <c r="AJY60" s="145"/>
      <c r="AJZ60" s="145"/>
      <c r="AKA60" s="145"/>
      <c r="AKB60" s="145"/>
      <c r="AKC60" s="145"/>
      <c r="AKD60" s="145"/>
      <c r="AKE60" s="145"/>
      <c r="AKF60" s="145"/>
      <c r="AKG60" s="145"/>
      <c r="AKH60" s="145"/>
      <c r="AKI60" s="145"/>
      <c r="AKJ60" s="145"/>
      <c r="AKK60" s="145"/>
      <c r="AKL60" s="145"/>
      <c r="AKM60" s="145"/>
      <c r="AKN60" s="145"/>
      <c r="AKO60" s="145"/>
      <c r="AKP60" s="145"/>
      <c r="AKQ60" s="145"/>
      <c r="AKR60" s="145"/>
      <c r="AKS60" s="145"/>
      <c r="AKT60" s="145"/>
      <c r="AKU60" s="145"/>
      <c r="AKV60" s="145"/>
      <c r="AKW60" s="145"/>
      <c r="AKX60" s="145"/>
      <c r="AKY60" s="145"/>
      <c r="AKZ60" s="145"/>
      <c r="ALA60" s="145"/>
      <c r="ALB60" s="145"/>
      <c r="ALC60" s="145"/>
      <c r="ALD60" s="145"/>
      <c r="ALE60" s="145"/>
      <c r="ALF60" s="145"/>
      <c r="ALG60" s="145"/>
      <c r="ALH60" s="145"/>
      <c r="ALI60" s="145"/>
      <c r="ALJ60" s="145"/>
      <c r="ALK60" s="145"/>
      <c r="ALL60" s="145"/>
      <c r="ALM60" s="145"/>
      <c r="ALN60" s="145"/>
      <c r="ALO60" s="145"/>
      <c r="ALP60" s="145"/>
      <c r="ALQ60" s="145"/>
      <c r="ALR60" s="145"/>
      <c r="ALS60" s="145"/>
      <c r="ALT60" s="145"/>
      <c r="ALU60" s="145"/>
      <c r="ALV60" s="145"/>
      <c r="ALW60" s="145"/>
      <c r="ALX60" s="145"/>
      <c r="ALY60" s="145"/>
      <c r="ALZ60" s="145"/>
      <c r="AMA60" s="145"/>
      <c r="AMB60" s="145"/>
      <c r="AMC60" s="145"/>
      <c r="AMD60" s="145"/>
      <c r="AME60" s="145"/>
      <c r="AMF60" s="145"/>
      <c r="AMG60" s="145"/>
      <c r="AMH60" s="145"/>
      <c r="AMI60" s="145"/>
      <c r="AMJ60" s="145"/>
      <c r="AMK60" s="145"/>
    </row>
    <row r="61" spans="1:1025" s="131" customFormat="1">
      <c r="A61" s="145" t="str">
        <f t="shared" ref="A61:A62" si="10">I61&amp;"."&amp;K61</f>
        <v>LOAN.GENERATE_SL</v>
      </c>
      <c r="B61" s="154">
        <f t="shared" si="3"/>
        <v>110057</v>
      </c>
      <c r="C61" s="134">
        <v>0</v>
      </c>
      <c r="D61" s="134">
        <v>1</v>
      </c>
      <c r="E61" s="146">
        <f t="shared" si="4"/>
        <v>100000</v>
      </c>
      <c r="F61" s="146">
        <v>10000</v>
      </c>
      <c r="G61" s="146" t="s">
        <v>34</v>
      </c>
      <c r="H61" s="146">
        <v>100000</v>
      </c>
      <c r="I61" s="158" t="s">
        <v>505</v>
      </c>
      <c r="J61" s="146">
        <f>VLOOKUP(I61,T_FSM_TYPE!$A:$B,2,0)</f>
        <v>110000</v>
      </c>
      <c r="K61" s="165" t="s">
        <v>690</v>
      </c>
      <c r="L61" s="159"/>
      <c r="M61" s="133" t="str">
        <f t="shared" ref="M61:M67" si="11">"INSERT INTO "&amp;$B$2&amp;" VALUES("&amp;B61&amp;", "&amp;C61&amp;", "&amp;D61&amp;", "&amp;E61&amp;", "&amp;F61&amp;", "&amp;G61&amp;", "&amp;H61&amp;", "&amp;J61&amp;", '"&amp;K61&amp;"', '"&amp;L61&amp;"' )"</f>
        <v>INSERT INTO T_FSM_ACTION VALUES(110057, 0, 1, 100000, 10000, GETDATE(), 100000, 110000, 'GENERATE_SL', '' )</v>
      </c>
      <c r="N61" s="145"/>
      <c r="O61" s="145"/>
      <c r="P61" s="145"/>
      <c r="Q61" s="145"/>
      <c r="R61" s="145"/>
      <c r="S61" s="145"/>
      <c r="T61" s="145"/>
      <c r="U61" s="145"/>
      <c r="V61" s="145"/>
      <c r="W61" s="145"/>
      <c r="X61" s="145"/>
      <c r="Y61" s="145"/>
      <c r="Z61" s="145"/>
      <c r="AA61" s="145"/>
      <c r="AB61" s="145"/>
      <c r="AC61" s="145"/>
      <c r="AD61" s="145"/>
      <c r="AE61" s="145"/>
      <c r="AF61" s="145"/>
      <c r="AG61" s="145"/>
      <c r="AH61" s="145"/>
      <c r="AI61" s="145"/>
      <c r="AJ61" s="145"/>
      <c r="AK61" s="145"/>
      <c r="AL61" s="145"/>
      <c r="AM61" s="145"/>
      <c r="AN61" s="145"/>
      <c r="AO61" s="145"/>
      <c r="AP61" s="145"/>
      <c r="AQ61" s="145"/>
      <c r="AR61" s="145"/>
      <c r="AS61" s="145"/>
      <c r="AT61" s="145"/>
      <c r="AU61" s="145"/>
      <c r="AV61" s="145"/>
      <c r="AW61" s="145"/>
      <c r="AX61" s="145"/>
      <c r="AY61" s="145"/>
      <c r="AZ61" s="145"/>
      <c r="BA61" s="145"/>
      <c r="BB61" s="145"/>
      <c r="BC61" s="145"/>
      <c r="BD61" s="145"/>
      <c r="BE61" s="145"/>
      <c r="BF61" s="145"/>
      <c r="BG61" s="145"/>
      <c r="BH61" s="145"/>
      <c r="BI61" s="145"/>
      <c r="BJ61" s="145"/>
      <c r="BK61" s="145"/>
      <c r="BL61" s="145"/>
      <c r="BM61" s="145"/>
      <c r="BN61" s="145"/>
      <c r="BO61" s="145"/>
      <c r="BP61" s="145"/>
      <c r="BQ61" s="145"/>
      <c r="BR61" s="145"/>
      <c r="BS61" s="145"/>
      <c r="BT61" s="145"/>
      <c r="BU61" s="145"/>
      <c r="BV61" s="145"/>
      <c r="BW61" s="145"/>
      <c r="BX61" s="145"/>
      <c r="BY61" s="145"/>
      <c r="BZ61" s="145"/>
      <c r="CA61" s="145"/>
      <c r="CB61" s="145"/>
      <c r="CC61" s="145"/>
      <c r="CD61" s="145"/>
      <c r="CE61" s="145"/>
      <c r="CF61" s="145"/>
      <c r="CG61" s="145"/>
      <c r="CH61" s="145"/>
      <c r="CI61" s="145"/>
      <c r="CJ61" s="145"/>
      <c r="CK61" s="145"/>
      <c r="CL61" s="145"/>
      <c r="CM61" s="145"/>
      <c r="CN61" s="145"/>
      <c r="CO61" s="145"/>
      <c r="CP61" s="145"/>
      <c r="CQ61" s="145"/>
      <c r="CR61" s="145"/>
      <c r="CS61" s="145"/>
      <c r="CT61" s="145"/>
      <c r="CU61" s="145"/>
      <c r="CV61" s="145"/>
      <c r="CW61" s="145"/>
      <c r="CX61" s="145"/>
      <c r="CY61" s="145"/>
      <c r="CZ61" s="145"/>
      <c r="DA61" s="145"/>
      <c r="DB61" s="145"/>
      <c r="DC61" s="145"/>
      <c r="DD61" s="145"/>
      <c r="DE61" s="145"/>
      <c r="DF61" s="145"/>
      <c r="DG61" s="145"/>
      <c r="DH61" s="145"/>
      <c r="DI61" s="145"/>
      <c r="DJ61" s="145"/>
      <c r="DK61" s="145"/>
      <c r="DL61" s="145"/>
      <c r="DM61" s="145"/>
      <c r="DN61" s="145"/>
      <c r="DO61" s="145"/>
      <c r="DP61" s="145"/>
      <c r="DQ61" s="145"/>
      <c r="DR61" s="145"/>
      <c r="DS61" s="145"/>
      <c r="DT61" s="145"/>
      <c r="DU61" s="145"/>
      <c r="DV61" s="145"/>
      <c r="DW61" s="145"/>
      <c r="DX61" s="145"/>
      <c r="DY61" s="145"/>
      <c r="DZ61" s="145"/>
      <c r="EA61" s="145"/>
      <c r="EB61" s="145"/>
      <c r="EC61" s="145"/>
      <c r="ED61" s="145"/>
      <c r="EE61" s="145"/>
      <c r="EF61" s="145"/>
      <c r="EG61" s="145"/>
      <c r="EH61" s="145"/>
      <c r="EI61" s="145"/>
      <c r="EJ61" s="145"/>
      <c r="EK61" s="145"/>
      <c r="EL61" s="145"/>
      <c r="EM61" s="145"/>
      <c r="EN61" s="145"/>
      <c r="EO61" s="145"/>
      <c r="EP61" s="145"/>
      <c r="EQ61" s="145"/>
      <c r="ER61" s="145"/>
      <c r="ES61" s="145"/>
      <c r="ET61" s="145"/>
      <c r="EU61" s="145"/>
      <c r="EV61" s="145"/>
      <c r="EW61" s="145"/>
      <c r="EX61" s="145"/>
      <c r="EY61" s="145"/>
      <c r="EZ61" s="145"/>
      <c r="FA61" s="145"/>
      <c r="FB61" s="145"/>
      <c r="FC61" s="145"/>
      <c r="FD61" s="145"/>
      <c r="FE61" s="145"/>
      <c r="FF61" s="145"/>
      <c r="FG61" s="145"/>
      <c r="FH61" s="145"/>
      <c r="FI61" s="145"/>
      <c r="FJ61" s="145"/>
      <c r="FK61" s="145"/>
      <c r="FL61" s="145"/>
      <c r="FM61" s="145"/>
      <c r="FN61" s="145"/>
      <c r="FO61" s="145"/>
      <c r="FP61" s="145"/>
      <c r="FQ61" s="145"/>
      <c r="FR61" s="145"/>
      <c r="FS61" s="145"/>
      <c r="FT61" s="145"/>
      <c r="FU61" s="145"/>
      <c r="FV61" s="145"/>
      <c r="FW61" s="145"/>
      <c r="FX61" s="145"/>
      <c r="FY61" s="145"/>
      <c r="FZ61" s="145"/>
      <c r="GA61" s="145"/>
      <c r="GB61" s="145"/>
      <c r="GC61" s="145"/>
      <c r="GD61" s="145"/>
      <c r="GE61" s="145"/>
      <c r="GF61" s="145"/>
      <c r="GG61" s="145"/>
      <c r="GH61" s="145"/>
      <c r="GI61" s="145"/>
      <c r="GJ61" s="145"/>
      <c r="GK61" s="145"/>
      <c r="GL61" s="145"/>
      <c r="GM61" s="145"/>
      <c r="GN61" s="145"/>
      <c r="GO61" s="145"/>
      <c r="GP61" s="145"/>
      <c r="GQ61" s="145"/>
      <c r="GR61" s="145"/>
      <c r="GS61" s="145"/>
      <c r="GT61" s="145"/>
      <c r="GU61" s="145"/>
      <c r="GV61" s="145"/>
      <c r="GW61" s="145"/>
      <c r="GX61" s="145"/>
      <c r="GY61" s="145"/>
      <c r="GZ61" s="145"/>
      <c r="HA61" s="145"/>
      <c r="HB61" s="145"/>
      <c r="HC61" s="145"/>
      <c r="HD61" s="145"/>
      <c r="HE61" s="145"/>
      <c r="HF61" s="145"/>
      <c r="HG61" s="145"/>
      <c r="HH61" s="145"/>
      <c r="HI61" s="145"/>
      <c r="HJ61" s="145"/>
      <c r="HK61" s="145"/>
      <c r="HL61" s="145"/>
      <c r="HM61" s="145"/>
      <c r="HN61" s="145"/>
      <c r="HO61" s="145"/>
      <c r="HP61" s="145"/>
      <c r="HQ61" s="145"/>
      <c r="HR61" s="145"/>
      <c r="HS61" s="145"/>
      <c r="HT61" s="145"/>
      <c r="HU61" s="145"/>
      <c r="HV61" s="145"/>
      <c r="HW61" s="145"/>
      <c r="HX61" s="145"/>
      <c r="HY61" s="145"/>
      <c r="HZ61" s="145"/>
      <c r="IA61" s="145"/>
      <c r="IB61" s="145"/>
      <c r="IC61" s="145"/>
      <c r="ID61" s="145"/>
      <c r="IE61" s="145"/>
      <c r="IF61" s="145"/>
      <c r="IG61" s="145"/>
      <c r="IH61" s="145"/>
      <c r="II61" s="145"/>
      <c r="IJ61" s="145"/>
      <c r="IK61" s="145"/>
      <c r="IL61" s="145"/>
      <c r="IM61" s="145"/>
      <c r="IN61" s="145"/>
      <c r="IO61" s="145"/>
      <c r="IP61" s="145"/>
      <c r="IQ61" s="145"/>
      <c r="IR61" s="145"/>
      <c r="IS61" s="145"/>
      <c r="IT61" s="145"/>
      <c r="IU61" s="145"/>
      <c r="IV61" s="145"/>
      <c r="IW61" s="145"/>
      <c r="IX61" s="145"/>
      <c r="IY61" s="145"/>
      <c r="IZ61" s="145"/>
      <c r="JA61" s="145"/>
      <c r="JB61" s="145"/>
      <c r="JC61" s="145"/>
      <c r="JD61" s="145"/>
      <c r="JE61" s="145"/>
      <c r="JF61" s="145"/>
      <c r="JG61" s="145"/>
      <c r="JH61" s="145"/>
      <c r="JI61" s="145"/>
      <c r="JJ61" s="145"/>
      <c r="JK61" s="145"/>
      <c r="JL61" s="145"/>
      <c r="JM61" s="145"/>
      <c r="JN61" s="145"/>
      <c r="JO61" s="145"/>
      <c r="JP61" s="145"/>
      <c r="JQ61" s="145"/>
      <c r="JR61" s="145"/>
      <c r="JS61" s="145"/>
      <c r="JT61" s="145"/>
      <c r="JU61" s="145"/>
      <c r="JV61" s="145"/>
      <c r="JW61" s="145"/>
      <c r="JX61" s="145"/>
      <c r="JY61" s="145"/>
      <c r="JZ61" s="145"/>
      <c r="KA61" s="145"/>
      <c r="KB61" s="145"/>
      <c r="KC61" s="145"/>
      <c r="KD61" s="145"/>
      <c r="KE61" s="145"/>
      <c r="KF61" s="145"/>
      <c r="KG61" s="145"/>
      <c r="KH61" s="145"/>
      <c r="KI61" s="145"/>
      <c r="KJ61" s="145"/>
      <c r="KK61" s="145"/>
      <c r="KL61" s="145"/>
      <c r="KM61" s="145"/>
      <c r="KN61" s="145"/>
      <c r="KO61" s="145"/>
      <c r="KP61" s="145"/>
      <c r="KQ61" s="145"/>
      <c r="KR61" s="145"/>
      <c r="KS61" s="145"/>
      <c r="KT61" s="145"/>
      <c r="KU61" s="145"/>
      <c r="KV61" s="145"/>
      <c r="KW61" s="145"/>
      <c r="KX61" s="145"/>
      <c r="KY61" s="145"/>
      <c r="KZ61" s="145"/>
      <c r="LA61" s="145"/>
      <c r="LB61" s="145"/>
      <c r="LC61" s="145"/>
      <c r="LD61" s="145"/>
      <c r="LE61" s="145"/>
      <c r="LF61" s="145"/>
      <c r="LG61" s="145"/>
      <c r="LH61" s="145"/>
      <c r="LI61" s="145"/>
      <c r="LJ61" s="145"/>
      <c r="LK61" s="145"/>
      <c r="LL61" s="145"/>
      <c r="LM61" s="145"/>
      <c r="LN61" s="145"/>
      <c r="LO61" s="145"/>
      <c r="LP61" s="145"/>
      <c r="LQ61" s="145"/>
      <c r="LR61" s="145"/>
      <c r="LS61" s="145"/>
      <c r="LT61" s="145"/>
      <c r="LU61" s="145"/>
      <c r="LV61" s="145"/>
      <c r="LW61" s="145"/>
      <c r="LX61" s="145"/>
      <c r="LY61" s="145"/>
      <c r="LZ61" s="145"/>
      <c r="MA61" s="145"/>
      <c r="MB61" s="145"/>
      <c r="MC61" s="145"/>
      <c r="MD61" s="145"/>
      <c r="ME61" s="145"/>
      <c r="MF61" s="145"/>
      <c r="MG61" s="145"/>
      <c r="MH61" s="145"/>
      <c r="MI61" s="145"/>
      <c r="MJ61" s="145"/>
      <c r="MK61" s="145"/>
      <c r="ML61" s="145"/>
      <c r="MM61" s="145"/>
      <c r="MN61" s="145"/>
      <c r="MO61" s="145"/>
      <c r="MP61" s="145"/>
      <c r="MQ61" s="145"/>
      <c r="MR61" s="145"/>
      <c r="MS61" s="145"/>
      <c r="MT61" s="145"/>
      <c r="MU61" s="145"/>
      <c r="MV61" s="145"/>
      <c r="MW61" s="145"/>
      <c r="MX61" s="145"/>
      <c r="MY61" s="145"/>
      <c r="MZ61" s="145"/>
      <c r="NA61" s="145"/>
      <c r="NB61" s="145"/>
      <c r="NC61" s="145"/>
      <c r="ND61" s="145"/>
      <c r="NE61" s="145"/>
      <c r="NF61" s="145"/>
      <c r="NG61" s="145"/>
      <c r="NH61" s="145"/>
      <c r="NI61" s="145"/>
      <c r="NJ61" s="145"/>
      <c r="NK61" s="145"/>
      <c r="NL61" s="145"/>
      <c r="NM61" s="145"/>
      <c r="NN61" s="145"/>
      <c r="NO61" s="145"/>
      <c r="NP61" s="145"/>
      <c r="NQ61" s="145"/>
      <c r="NR61" s="145"/>
      <c r="NS61" s="145"/>
      <c r="NT61" s="145"/>
      <c r="NU61" s="145"/>
      <c r="NV61" s="145"/>
      <c r="NW61" s="145"/>
      <c r="NX61" s="145"/>
      <c r="NY61" s="145"/>
      <c r="NZ61" s="145"/>
      <c r="OA61" s="145"/>
      <c r="OB61" s="145"/>
      <c r="OC61" s="145"/>
      <c r="OD61" s="145"/>
      <c r="OE61" s="145"/>
      <c r="OF61" s="145"/>
      <c r="OG61" s="145"/>
      <c r="OH61" s="145"/>
      <c r="OI61" s="145"/>
      <c r="OJ61" s="145"/>
      <c r="OK61" s="145"/>
      <c r="OL61" s="145"/>
      <c r="OM61" s="145"/>
      <c r="ON61" s="145"/>
      <c r="OO61" s="145"/>
      <c r="OP61" s="145"/>
      <c r="OQ61" s="145"/>
      <c r="OR61" s="145"/>
      <c r="OS61" s="145"/>
      <c r="OT61" s="145"/>
      <c r="OU61" s="145"/>
      <c r="OV61" s="145"/>
      <c r="OW61" s="145"/>
      <c r="OX61" s="145"/>
      <c r="OY61" s="145"/>
      <c r="OZ61" s="145"/>
      <c r="PA61" s="145"/>
      <c r="PB61" s="145"/>
      <c r="PC61" s="145"/>
      <c r="PD61" s="145"/>
      <c r="PE61" s="145"/>
      <c r="PF61" s="145"/>
      <c r="PG61" s="145"/>
      <c r="PH61" s="145"/>
      <c r="PI61" s="145"/>
      <c r="PJ61" s="145"/>
      <c r="PK61" s="145"/>
      <c r="PL61" s="145"/>
      <c r="PM61" s="145"/>
      <c r="PN61" s="145"/>
      <c r="PO61" s="145"/>
      <c r="PP61" s="145"/>
      <c r="PQ61" s="145"/>
      <c r="PR61" s="145"/>
      <c r="PS61" s="145"/>
      <c r="PT61" s="145"/>
      <c r="PU61" s="145"/>
      <c r="PV61" s="145"/>
      <c r="PW61" s="145"/>
      <c r="PX61" s="145"/>
      <c r="PY61" s="145"/>
      <c r="PZ61" s="145"/>
      <c r="QA61" s="145"/>
      <c r="QB61" s="145"/>
      <c r="QC61" s="145"/>
      <c r="QD61" s="145"/>
      <c r="QE61" s="145"/>
      <c r="QF61" s="145"/>
      <c r="QG61" s="145"/>
      <c r="QH61" s="145"/>
      <c r="QI61" s="145"/>
      <c r="QJ61" s="145"/>
      <c r="QK61" s="145"/>
      <c r="QL61" s="145"/>
      <c r="QM61" s="145"/>
      <c r="QN61" s="145"/>
      <c r="QO61" s="145"/>
      <c r="QP61" s="145"/>
      <c r="QQ61" s="145"/>
      <c r="QR61" s="145"/>
      <c r="QS61" s="145"/>
      <c r="QT61" s="145"/>
      <c r="QU61" s="145"/>
      <c r="QV61" s="145"/>
      <c r="QW61" s="145"/>
      <c r="QX61" s="145"/>
      <c r="QY61" s="145"/>
      <c r="QZ61" s="145"/>
      <c r="RA61" s="145"/>
      <c r="RB61" s="145"/>
      <c r="RC61" s="145"/>
      <c r="RD61" s="145"/>
      <c r="RE61" s="145"/>
      <c r="RF61" s="145"/>
      <c r="RG61" s="145"/>
      <c r="RH61" s="145"/>
      <c r="RI61" s="145"/>
      <c r="RJ61" s="145"/>
      <c r="RK61" s="145"/>
      <c r="RL61" s="145"/>
      <c r="RM61" s="145"/>
      <c r="RN61" s="145"/>
      <c r="RO61" s="145"/>
      <c r="RP61" s="145"/>
      <c r="RQ61" s="145"/>
      <c r="RR61" s="145"/>
      <c r="RS61" s="145"/>
      <c r="RT61" s="145"/>
      <c r="RU61" s="145"/>
      <c r="RV61" s="145"/>
      <c r="RW61" s="145"/>
      <c r="RX61" s="145"/>
      <c r="RY61" s="145"/>
      <c r="RZ61" s="145"/>
      <c r="SA61" s="145"/>
      <c r="SB61" s="145"/>
      <c r="SC61" s="145"/>
      <c r="SD61" s="145"/>
      <c r="SE61" s="145"/>
      <c r="SF61" s="145"/>
      <c r="SG61" s="145"/>
      <c r="SH61" s="145"/>
      <c r="SI61" s="145"/>
      <c r="SJ61" s="145"/>
      <c r="SK61" s="145"/>
      <c r="SL61" s="145"/>
      <c r="SM61" s="145"/>
      <c r="SN61" s="145"/>
      <c r="SO61" s="145"/>
      <c r="SP61" s="145"/>
      <c r="SQ61" s="145"/>
      <c r="SR61" s="145"/>
      <c r="SS61" s="145"/>
      <c r="ST61" s="145"/>
      <c r="SU61" s="145"/>
      <c r="SV61" s="145"/>
      <c r="SW61" s="145"/>
      <c r="SX61" s="145"/>
      <c r="SY61" s="145"/>
      <c r="SZ61" s="145"/>
      <c r="TA61" s="145"/>
      <c r="TB61" s="145"/>
      <c r="TC61" s="145"/>
      <c r="TD61" s="145"/>
      <c r="TE61" s="145"/>
      <c r="TF61" s="145"/>
      <c r="TG61" s="145"/>
      <c r="TH61" s="145"/>
      <c r="TI61" s="145"/>
      <c r="TJ61" s="145"/>
      <c r="TK61" s="145"/>
      <c r="TL61" s="145"/>
      <c r="TM61" s="145"/>
      <c r="TN61" s="145"/>
      <c r="TO61" s="145"/>
      <c r="TP61" s="145"/>
      <c r="TQ61" s="145"/>
      <c r="TR61" s="145"/>
      <c r="TS61" s="145"/>
      <c r="TT61" s="145"/>
      <c r="TU61" s="145"/>
      <c r="TV61" s="145"/>
      <c r="TW61" s="145"/>
      <c r="TX61" s="145"/>
      <c r="TY61" s="145"/>
      <c r="TZ61" s="145"/>
      <c r="UA61" s="145"/>
      <c r="UB61" s="145"/>
      <c r="UC61" s="145"/>
      <c r="UD61" s="145"/>
      <c r="UE61" s="145"/>
      <c r="UF61" s="145"/>
      <c r="UG61" s="145"/>
      <c r="UH61" s="145"/>
      <c r="UI61" s="145"/>
      <c r="UJ61" s="145"/>
      <c r="UK61" s="145"/>
      <c r="UL61" s="145"/>
      <c r="UM61" s="145"/>
      <c r="UN61" s="145"/>
      <c r="UO61" s="145"/>
      <c r="UP61" s="145"/>
      <c r="UQ61" s="145"/>
      <c r="UR61" s="145"/>
      <c r="US61" s="145"/>
      <c r="UT61" s="145"/>
      <c r="UU61" s="145"/>
      <c r="UV61" s="145"/>
      <c r="UW61" s="145"/>
      <c r="UX61" s="145"/>
      <c r="UY61" s="145"/>
      <c r="UZ61" s="145"/>
      <c r="VA61" s="145"/>
      <c r="VB61" s="145"/>
      <c r="VC61" s="145"/>
      <c r="VD61" s="145"/>
      <c r="VE61" s="145"/>
      <c r="VF61" s="145"/>
      <c r="VG61" s="145"/>
      <c r="VH61" s="145"/>
      <c r="VI61" s="145"/>
      <c r="VJ61" s="145"/>
      <c r="VK61" s="145"/>
      <c r="VL61" s="145"/>
      <c r="VM61" s="145"/>
      <c r="VN61" s="145"/>
      <c r="VO61" s="145"/>
      <c r="VP61" s="145"/>
      <c r="VQ61" s="145"/>
      <c r="VR61" s="145"/>
      <c r="VS61" s="145"/>
      <c r="VT61" s="145"/>
      <c r="VU61" s="145"/>
      <c r="VV61" s="145"/>
      <c r="VW61" s="145"/>
      <c r="VX61" s="145"/>
      <c r="VY61" s="145"/>
      <c r="VZ61" s="145"/>
      <c r="WA61" s="145"/>
      <c r="WB61" s="145"/>
      <c r="WC61" s="145"/>
      <c r="WD61" s="145"/>
      <c r="WE61" s="145"/>
      <c r="WF61" s="145"/>
      <c r="WG61" s="145"/>
      <c r="WH61" s="145"/>
      <c r="WI61" s="145"/>
      <c r="WJ61" s="145"/>
      <c r="WK61" s="145"/>
      <c r="WL61" s="145"/>
      <c r="WM61" s="145"/>
      <c r="WN61" s="145"/>
      <c r="WO61" s="145"/>
      <c r="WP61" s="145"/>
      <c r="WQ61" s="145"/>
      <c r="WR61" s="145"/>
      <c r="WS61" s="145"/>
      <c r="WT61" s="145"/>
      <c r="WU61" s="145"/>
      <c r="WV61" s="145"/>
      <c r="WW61" s="145"/>
      <c r="WX61" s="145"/>
      <c r="WY61" s="145"/>
      <c r="WZ61" s="145"/>
      <c r="XA61" s="145"/>
      <c r="XB61" s="145"/>
      <c r="XC61" s="145"/>
      <c r="XD61" s="145"/>
      <c r="XE61" s="145"/>
      <c r="XF61" s="145"/>
      <c r="XG61" s="145"/>
      <c r="XH61" s="145"/>
      <c r="XI61" s="145"/>
      <c r="XJ61" s="145"/>
      <c r="XK61" s="145"/>
      <c r="XL61" s="145"/>
      <c r="XM61" s="145"/>
      <c r="XN61" s="145"/>
      <c r="XO61" s="145"/>
      <c r="XP61" s="145"/>
      <c r="XQ61" s="145"/>
      <c r="XR61" s="145"/>
      <c r="XS61" s="145"/>
      <c r="XT61" s="145"/>
      <c r="XU61" s="145"/>
      <c r="XV61" s="145"/>
      <c r="XW61" s="145"/>
      <c r="XX61" s="145"/>
      <c r="XY61" s="145"/>
      <c r="XZ61" s="145"/>
      <c r="YA61" s="145"/>
      <c r="YB61" s="145"/>
      <c r="YC61" s="145"/>
      <c r="YD61" s="145"/>
      <c r="YE61" s="145"/>
      <c r="YF61" s="145"/>
      <c r="YG61" s="145"/>
      <c r="YH61" s="145"/>
      <c r="YI61" s="145"/>
      <c r="YJ61" s="145"/>
      <c r="YK61" s="145"/>
      <c r="YL61" s="145"/>
      <c r="YM61" s="145"/>
      <c r="YN61" s="145"/>
      <c r="YO61" s="145"/>
      <c r="YP61" s="145"/>
      <c r="YQ61" s="145"/>
      <c r="YR61" s="145"/>
      <c r="YS61" s="145"/>
      <c r="YT61" s="145"/>
      <c r="YU61" s="145"/>
      <c r="YV61" s="145"/>
      <c r="YW61" s="145"/>
      <c r="YX61" s="145"/>
      <c r="YY61" s="145"/>
      <c r="YZ61" s="145"/>
      <c r="ZA61" s="145"/>
      <c r="ZB61" s="145"/>
      <c r="ZC61" s="145"/>
      <c r="ZD61" s="145"/>
      <c r="ZE61" s="145"/>
      <c r="ZF61" s="145"/>
      <c r="ZG61" s="145"/>
      <c r="ZH61" s="145"/>
      <c r="ZI61" s="145"/>
      <c r="ZJ61" s="145"/>
      <c r="ZK61" s="145"/>
      <c r="ZL61" s="145"/>
      <c r="ZM61" s="145"/>
      <c r="ZN61" s="145"/>
      <c r="ZO61" s="145"/>
      <c r="ZP61" s="145"/>
      <c r="ZQ61" s="145"/>
      <c r="ZR61" s="145"/>
      <c r="ZS61" s="145"/>
      <c r="ZT61" s="145"/>
      <c r="ZU61" s="145"/>
      <c r="ZV61" s="145"/>
      <c r="ZW61" s="145"/>
      <c r="ZX61" s="145"/>
      <c r="ZY61" s="145"/>
      <c r="ZZ61" s="145"/>
      <c r="AAA61" s="145"/>
      <c r="AAB61" s="145"/>
      <c r="AAC61" s="145"/>
      <c r="AAD61" s="145"/>
      <c r="AAE61" s="145"/>
      <c r="AAF61" s="145"/>
      <c r="AAG61" s="145"/>
      <c r="AAH61" s="145"/>
      <c r="AAI61" s="145"/>
      <c r="AAJ61" s="145"/>
      <c r="AAK61" s="145"/>
      <c r="AAL61" s="145"/>
      <c r="AAM61" s="145"/>
      <c r="AAN61" s="145"/>
      <c r="AAO61" s="145"/>
      <c r="AAP61" s="145"/>
      <c r="AAQ61" s="145"/>
      <c r="AAR61" s="145"/>
      <c r="AAS61" s="145"/>
      <c r="AAT61" s="145"/>
      <c r="AAU61" s="145"/>
      <c r="AAV61" s="145"/>
      <c r="AAW61" s="145"/>
      <c r="AAX61" s="145"/>
      <c r="AAY61" s="145"/>
      <c r="AAZ61" s="145"/>
      <c r="ABA61" s="145"/>
      <c r="ABB61" s="145"/>
      <c r="ABC61" s="145"/>
      <c r="ABD61" s="145"/>
      <c r="ABE61" s="145"/>
      <c r="ABF61" s="145"/>
      <c r="ABG61" s="145"/>
      <c r="ABH61" s="145"/>
      <c r="ABI61" s="145"/>
      <c r="ABJ61" s="145"/>
      <c r="ABK61" s="145"/>
      <c r="ABL61" s="145"/>
      <c r="ABM61" s="145"/>
      <c r="ABN61" s="145"/>
      <c r="ABO61" s="145"/>
      <c r="ABP61" s="145"/>
      <c r="ABQ61" s="145"/>
      <c r="ABR61" s="145"/>
      <c r="ABS61" s="145"/>
      <c r="ABT61" s="145"/>
      <c r="ABU61" s="145"/>
      <c r="ABV61" s="145"/>
      <c r="ABW61" s="145"/>
      <c r="ABX61" s="145"/>
      <c r="ABY61" s="145"/>
      <c r="ABZ61" s="145"/>
      <c r="ACA61" s="145"/>
      <c r="ACB61" s="145"/>
      <c r="ACC61" s="145"/>
      <c r="ACD61" s="145"/>
      <c r="ACE61" s="145"/>
      <c r="ACF61" s="145"/>
      <c r="ACG61" s="145"/>
      <c r="ACH61" s="145"/>
      <c r="ACI61" s="145"/>
      <c r="ACJ61" s="145"/>
      <c r="ACK61" s="145"/>
      <c r="ACL61" s="145"/>
      <c r="ACM61" s="145"/>
      <c r="ACN61" s="145"/>
      <c r="ACO61" s="145"/>
      <c r="ACP61" s="145"/>
      <c r="ACQ61" s="145"/>
      <c r="ACR61" s="145"/>
      <c r="ACS61" s="145"/>
      <c r="ACT61" s="145"/>
      <c r="ACU61" s="145"/>
      <c r="ACV61" s="145"/>
      <c r="ACW61" s="145"/>
      <c r="ACX61" s="145"/>
      <c r="ACY61" s="145"/>
      <c r="ACZ61" s="145"/>
      <c r="ADA61" s="145"/>
      <c r="ADB61" s="145"/>
      <c r="ADC61" s="145"/>
      <c r="ADD61" s="145"/>
      <c r="ADE61" s="145"/>
      <c r="ADF61" s="145"/>
      <c r="ADG61" s="145"/>
      <c r="ADH61" s="145"/>
      <c r="ADI61" s="145"/>
      <c r="ADJ61" s="145"/>
      <c r="ADK61" s="145"/>
      <c r="ADL61" s="145"/>
      <c r="ADM61" s="145"/>
      <c r="ADN61" s="145"/>
      <c r="ADO61" s="145"/>
      <c r="ADP61" s="145"/>
      <c r="ADQ61" s="145"/>
      <c r="ADR61" s="145"/>
      <c r="ADS61" s="145"/>
      <c r="ADT61" s="145"/>
      <c r="ADU61" s="145"/>
      <c r="ADV61" s="145"/>
      <c r="ADW61" s="145"/>
      <c r="ADX61" s="145"/>
      <c r="ADY61" s="145"/>
      <c r="ADZ61" s="145"/>
      <c r="AEA61" s="145"/>
      <c r="AEB61" s="145"/>
      <c r="AEC61" s="145"/>
      <c r="AED61" s="145"/>
      <c r="AEE61" s="145"/>
      <c r="AEF61" s="145"/>
      <c r="AEG61" s="145"/>
      <c r="AEH61" s="145"/>
      <c r="AEI61" s="145"/>
      <c r="AEJ61" s="145"/>
      <c r="AEK61" s="145"/>
      <c r="AEL61" s="145"/>
      <c r="AEM61" s="145"/>
      <c r="AEN61" s="145"/>
      <c r="AEO61" s="145"/>
      <c r="AEP61" s="145"/>
      <c r="AEQ61" s="145"/>
      <c r="AER61" s="145"/>
      <c r="AES61" s="145"/>
      <c r="AET61" s="145"/>
      <c r="AEU61" s="145"/>
      <c r="AEV61" s="145"/>
      <c r="AEW61" s="145"/>
      <c r="AEX61" s="145"/>
      <c r="AEY61" s="145"/>
      <c r="AEZ61" s="145"/>
      <c r="AFA61" s="145"/>
      <c r="AFB61" s="145"/>
      <c r="AFC61" s="145"/>
      <c r="AFD61" s="145"/>
      <c r="AFE61" s="145"/>
      <c r="AFF61" s="145"/>
      <c r="AFG61" s="145"/>
      <c r="AFH61" s="145"/>
      <c r="AFI61" s="145"/>
      <c r="AFJ61" s="145"/>
      <c r="AFK61" s="145"/>
      <c r="AFL61" s="145"/>
      <c r="AFM61" s="145"/>
      <c r="AFN61" s="145"/>
      <c r="AFO61" s="145"/>
      <c r="AFP61" s="145"/>
      <c r="AFQ61" s="145"/>
      <c r="AFR61" s="145"/>
      <c r="AFS61" s="145"/>
      <c r="AFT61" s="145"/>
      <c r="AFU61" s="145"/>
      <c r="AFV61" s="145"/>
      <c r="AFW61" s="145"/>
      <c r="AFX61" s="145"/>
      <c r="AFY61" s="145"/>
      <c r="AFZ61" s="145"/>
      <c r="AGA61" s="145"/>
      <c r="AGB61" s="145"/>
      <c r="AGC61" s="145"/>
      <c r="AGD61" s="145"/>
      <c r="AGE61" s="145"/>
      <c r="AGF61" s="145"/>
      <c r="AGG61" s="145"/>
      <c r="AGH61" s="145"/>
      <c r="AGI61" s="145"/>
      <c r="AGJ61" s="145"/>
      <c r="AGK61" s="145"/>
      <c r="AGL61" s="145"/>
      <c r="AGM61" s="145"/>
      <c r="AGN61" s="145"/>
      <c r="AGO61" s="145"/>
      <c r="AGP61" s="145"/>
      <c r="AGQ61" s="145"/>
      <c r="AGR61" s="145"/>
      <c r="AGS61" s="145"/>
      <c r="AGT61" s="145"/>
      <c r="AGU61" s="145"/>
      <c r="AGV61" s="145"/>
      <c r="AGW61" s="145"/>
      <c r="AGX61" s="145"/>
      <c r="AGY61" s="145"/>
      <c r="AGZ61" s="145"/>
      <c r="AHA61" s="145"/>
      <c r="AHB61" s="145"/>
      <c r="AHC61" s="145"/>
      <c r="AHD61" s="145"/>
      <c r="AHE61" s="145"/>
      <c r="AHF61" s="145"/>
      <c r="AHG61" s="145"/>
      <c r="AHH61" s="145"/>
      <c r="AHI61" s="145"/>
      <c r="AHJ61" s="145"/>
      <c r="AHK61" s="145"/>
      <c r="AHL61" s="145"/>
      <c r="AHM61" s="145"/>
      <c r="AHN61" s="145"/>
      <c r="AHO61" s="145"/>
      <c r="AHP61" s="145"/>
      <c r="AHQ61" s="145"/>
      <c r="AHR61" s="145"/>
      <c r="AHS61" s="145"/>
      <c r="AHT61" s="145"/>
      <c r="AHU61" s="145"/>
      <c r="AHV61" s="145"/>
      <c r="AHW61" s="145"/>
      <c r="AHX61" s="145"/>
      <c r="AHY61" s="145"/>
      <c r="AHZ61" s="145"/>
      <c r="AIA61" s="145"/>
      <c r="AIB61" s="145"/>
      <c r="AIC61" s="145"/>
      <c r="AID61" s="145"/>
      <c r="AIE61" s="145"/>
      <c r="AIF61" s="145"/>
      <c r="AIG61" s="145"/>
      <c r="AIH61" s="145"/>
      <c r="AII61" s="145"/>
      <c r="AIJ61" s="145"/>
      <c r="AIK61" s="145"/>
      <c r="AIL61" s="145"/>
      <c r="AIM61" s="145"/>
      <c r="AIN61" s="145"/>
      <c r="AIO61" s="145"/>
      <c r="AIP61" s="145"/>
      <c r="AIQ61" s="145"/>
      <c r="AIR61" s="145"/>
      <c r="AIS61" s="145"/>
      <c r="AIT61" s="145"/>
      <c r="AIU61" s="145"/>
      <c r="AIV61" s="145"/>
      <c r="AIW61" s="145"/>
      <c r="AIX61" s="145"/>
      <c r="AIY61" s="145"/>
      <c r="AIZ61" s="145"/>
      <c r="AJA61" s="145"/>
      <c r="AJB61" s="145"/>
      <c r="AJC61" s="145"/>
      <c r="AJD61" s="145"/>
      <c r="AJE61" s="145"/>
      <c r="AJF61" s="145"/>
      <c r="AJG61" s="145"/>
      <c r="AJH61" s="145"/>
      <c r="AJI61" s="145"/>
      <c r="AJJ61" s="145"/>
      <c r="AJK61" s="145"/>
      <c r="AJL61" s="145"/>
      <c r="AJM61" s="145"/>
      <c r="AJN61" s="145"/>
      <c r="AJO61" s="145"/>
      <c r="AJP61" s="145"/>
      <c r="AJQ61" s="145"/>
      <c r="AJR61" s="145"/>
      <c r="AJS61" s="145"/>
      <c r="AJT61" s="145"/>
      <c r="AJU61" s="145"/>
      <c r="AJV61" s="145"/>
      <c r="AJW61" s="145"/>
      <c r="AJX61" s="145"/>
      <c r="AJY61" s="145"/>
      <c r="AJZ61" s="145"/>
      <c r="AKA61" s="145"/>
      <c r="AKB61" s="145"/>
      <c r="AKC61" s="145"/>
      <c r="AKD61" s="145"/>
      <c r="AKE61" s="145"/>
      <c r="AKF61" s="145"/>
      <c r="AKG61" s="145"/>
      <c r="AKH61" s="145"/>
      <c r="AKI61" s="145"/>
      <c r="AKJ61" s="145"/>
      <c r="AKK61" s="145"/>
      <c r="AKL61" s="145"/>
      <c r="AKM61" s="145"/>
      <c r="AKN61" s="145"/>
      <c r="AKO61" s="145"/>
      <c r="AKP61" s="145"/>
      <c r="AKQ61" s="145"/>
      <c r="AKR61" s="145"/>
      <c r="AKS61" s="145"/>
      <c r="AKT61" s="145"/>
      <c r="AKU61" s="145"/>
      <c r="AKV61" s="145"/>
      <c r="AKW61" s="145"/>
      <c r="AKX61" s="145"/>
      <c r="AKY61" s="145"/>
      <c r="AKZ61" s="145"/>
      <c r="ALA61" s="145"/>
      <c r="ALB61" s="145"/>
      <c r="ALC61" s="145"/>
      <c r="ALD61" s="145"/>
      <c r="ALE61" s="145"/>
      <c r="ALF61" s="145"/>
      <c r="ALG61" s="145"/>
      <c r="ALH61" s="145"/>
      <c r="ALI61" s="145"/>
      <c r="ALJ61" s="145"/>
      <c r="ALK61" s="145"/>
      <c r="ALL61" s="145"/>
      <c r="ALM61" s="145"/>
      <c r="ALN61" s="145"/>
      <c r="ALO61" s="145"/>
      <c r="ALP61" s="145"/>
      <c r="ALQ61" s="145"/>
      <c r="ALR61" s="145"/>
      <c r="ALS61" s="145"/>
      <c r="ALT61" s="145"/>
      <c r="ALU61" s="145"/>
      <c r="ALV61" s="145"/>
      <c r="ALW61" s="145"/>
      <c r="ALX61" s="145"/>
      <c r="ALY61" s="145"/>
      <c r="ALZ61" s="145"/>
      <c r="AMA61" s="145"/>
      <c r="AMB61" s="145"/>
      <c r="AMC61" s="145"/>
      <c r="AMD61" s="145"/>
      <c r="AME61" s="145"/>
      <c r="AMF61" s="145"/>
      <c r="AMG61" s="145"/>
      <c r="AMH61" s="145"/>
      <c r="AMI61" s="145"/>
      <c r="AMJ61" s="145"/>
      <c r="AMK61" s="145"/>
    </row>
    <row r="62" spans="1:1025" s="183" customFormat="1">
      <c r="A62" s="192" t="str">
        <f t="shared" si="10"/>
        <v>REF_LEGAL_ENTITY.NEW</v>
      </c>
      <c r="B62" s="193">
        <f t="shared" si="3"/>
        <v>110058</v>
      </c>
      <c r="C62" s="193">
        <v>0</v>
      </c>
      <c r="D62" s="193">
        <v>1</v>
      </c>
      <c r="E62" s="194">
        <f t="shared" si="4"/>
        <v>100000</v>
      </c>
      <c r="F62" s="194">
        <v>10001</v>
      </c>
      <c r="G62" s="194" t="s">
        <v>34</v>
      </c>
      <c r="H62" s="194">
        <v>100001</v>
      </c>
      <c r="I62" s="197" t="s">
        <v>693</v>
      </c>
      <c r="J62" s="194">
        <f>VLOOKUP(I62,T_FSM_TYPE!$A:$B,2,0)</f>
        <v>110001</v>
      </c>
      <c r="K62" s="198" t="s">
        <v>699</v>
      </c>
      <c r="L62" s="198"/>
      <c r="M62" s="192" t="str">
        <f t="shared" si="11"/>
        <v>INSERT INTO T_FSM_ACTION VALUES(110058, 0, 1, 100000, 10001, GETDATE(), 100001, 110001, 'NEW', '' )</v>
      </c>
      <c r="N62" s="192"/>
      <c r="O62" s="192"/>
      <c r="P62" s="192"/>
      <c r="Q62" s="192"/>
      <c r="R62" s="192"/>
      <c r="S62" s="192"/>
      <c r="T62" s="192"/>
      <c r="U62" s="192"/>
      <c r="V62" s="192"/>
      <c r="W62" s="192"/>
      <c r="X62" s="192"/>
      <c r="Y62" s="192"/>
      <c r="Z62" s="192"/>
      <c r="AA62" s="192"/>
      <c r="AB62" s="192"/>
      <c r="AC62" s="192"/>
      <c r="AD62" s="192"/>
      <c r="AE62" s="192"/>
      <c r="AF62" s="192"/>
      <c r="AG62" s="192"/>
      <c r="AH62" s="192"/>
      <c r="AI62" s="192"/>
      <c r="AJ62" s="192"/>
      <c r="AK62" s="192"/>
      <c r="AL62" s="192"/>
      <c r="AM62" s="192"/>
      <c r="AN62" s="192"/>
      <c r="AO62" s="192"/>
      <c r="AP62" s="192"/>
      <c r="AQ62" s="192"/>
      <c r="AR62" s="192"/>
      <c r="AS62" s="192"/>
      <c r="AT62" s="192"/>
      <c r="AU62" s="192"/>
      <c r="AV62" s="192"/>
      <c r="AW62" s="192"/>
      <c r="AX62" s="192"/>
      <c r="AY62" s="192"/>
      <c r="AZ62" s="192"/>
      <c r="BA62" s="192"/>
      <c r="BB62" s="192"/>
      <c r="BC62" s="192"/>
      <c r="BD62" s="192"/>
      <c r="BE62" s="192"/>
      <c r="BF62" s="192"/>
      <c r="BG62" s="192"/>
      <c r="BH62" s="192"/>
      <c r="BI62" s="192"/>
      <c r="BJ62" s="192"/>
      <c r="BK62" s="192"/>
      <c r="BL62" s="192"/>
      <c r="BM62" s="192"/>
      <c r="BN62" s="192"/>
      <c r="BO62" s="192"/>
      <c r="BP62" s="192"/>
      <c r="BQ62" s="192"/>
      <c r="BR62" s="192"/>
      <c r="BS62" s="192"/>
      <c r="BT62" s="192"/>
      <c r="BU62" s="192"/>
      <c r="BV62" s="192"/>
      <c r="BW62" s="192"/>
      <c r="BX62" s="192"/>
      <c r="BY62" s="192"/>
      <c r="BZ62" s="192"/>
      <c r="CA62" s="192"/>
      <c r="CB62" s="192"/>
      <c r="CC62" s="192"/>
      <c r="CD62" s="192"/>
      <c r="CE62" s="192"/>
      <c r="CF62" s="192"/>
      <c r="CG62" s="192"/>
      <c r="CH62" s="192"/>
      <c r="CI62" s="192"/>
      <c r="CJ62" s="192"/>
      <c r="CK62" s="192"/>
      <c r="CL62" s="192"/>
      <c r="CM62" s="192"/>
      <c r="CN62" s="192"/>
      <c r="CO62" s="192"/>
      <c r="CP62" s="192"/>
      <c r="CQ62" s="192"/>
      <c r="CR62" s="192"/>
      <c r="CS62" s="192"/>
      <c r="CT62" s="192"/>
      <c r="CU62" s="192"/>
      <c r="CV62" s="192"/>
      <c r="CW62" s="192"/>
      <c r="CX62" s="192"/>
      <c r="CY62" s="192"/>
      <c r="CZ62" s="192"/>
      <c r="DA62" s="192"/>
      <c r="DB62" s="192"/>
      <c r="DC62" s="192"/>
      <c r="DD62" s="192"/>
      <c r="DE62" s="192"/>
      <c r="DF62" s="192"/>
      <c r="DG62" s="192"/>
      <c r="DH62" s="192"/>
      <c r="DI62" s="192"/>
      <c r="DJ62" s="192"/>
      <c r="DK62" s="192"/>
      <c r="DL62" s="192"/>
      <c r="DM62" s="192"/>
      <c r="DN62" s="192"/>
      <c r="DO62" s="192"/>
      <c r="DP62" s="192"/>
      <c r="DQ62" s="192"/>
      <c r="DR62" s="192"/>
      <c r="DS62" s="192"/>
      <c r="DT62" s="192"/>
      <c r="DU62" s="192"/>
      <c r="DV62" s="192"/>
      <c r="DW62" s="192"/>
      <c r="DX62" s="192"/>
      <c r="DY62" s="192"/>
      <c r="DZ62" s="192"/>
      <c r="EA62" s="192"/>
      <c r="EB62" s="192"/>
      <c r="EC62" s="192"/>
      <c r="ED62" s="192"/>
      <c r="EE62" s="192"/>
      <c r="EF62" s="192"/>
      <c r="EG62" s="192"/>
      <c r="EH62" s="192"/>
      <c r="EI62" s="192"/>
      <c r="EJ62" s="192"/>
      <c r="EK62" s="192"/>
      <c r="EL62" s="192"/>
      <c r="EM62" s="192"/>
      <c r="EN62" s="192"/>
      <c r="EO62" s="192"/>
      <c r="EP62" s="192"/>
      <c r="EQ62" s="192"/>
      <c r="ER62" s="192"/>
      <c r="ES62" s="192"/>
      <c r="ET62" s="192"/>
      <c r="EU62" s="192"/>
      <c r="EV62" s="192"/>
      <c r="EW62" s="192"/>
      <c r="EX62" s="192"/>
      <c r="EY62" s="192"/>
      <c r="EZ62" s="192"/>
      <c r="FA62" s="192"/>
      <c r="FB62" s="192"/>
      <c r="FC62" s="192"/>
      <c r="FD62" s="192"/>
      <c r="FE62" s="192"/>
      <c r="FF62" s="192"/>
      <c r="FG62" s="192"/>
      <c r="FH62" s="192"/>
      <c r="FI62" s="192"/>
      <c r="FJ62" s="192"/>
      <c r="FK62" s="192"/>
      <c r="FL62" s="192"/>
      <c r="FM62" s="192"/>
      <c r="FN62" s="192"/>
      <c r="FO62" s="192"/>
      <c r="FP62" s="192"/>
      <c r="FQ62" s="192"/>
      <c r="FR62" s="192"/>
      <c r="FS62" s="192"/>
      <c r="FT62" s="192"/>
      <c r="FU62" s="192"/>
      <c r="FV62" s="192"/>
      <c r="FW62" s="192"/>
      <c r="FX62" s="192"/>
      <c r="FY62" s="192"/>
      <c r="FZ62" s="192"/>
      <c r="GA62" s="192"/>
      <c r="GB62" s="192"/>
      <c r="GC62" s="192"/>
      <c r="GD62" s="192"/>
      <c r="GE62" s="192"/>
      <c r="GF62" s="192"/>
      <c r="GG62" s="192"/>
      <c r="GH62" s="192"/>
      <c r="GI62" s="192"/>
      <c r="GJ62" s="192"/>
      <c r="GK62" s="192"/>
      <c r="GL62" s="192"/>
      <c r="GM62" s="192"/>
      <c r="GN62" s="192"/>
      <c r="GO62" s="192"/>
      <c r="GP62" s="192"/>
      <c r="GQ62" s="192"/>
      <c r="GR62" s="192"/>
      <c r="GS62" s="192"/>
      <c r="GT62" s="192"/>
      <c r="GU62" s="192"/>
      <c r="GV62" s="192"/>
      <c r="GW62" s="192"/>
      <c r="GX62" s="192"/>
      <c r="GY62" s="192"/>
      <c r="GZ62" s="192"/>
      <c r="HA62" s="192"/>
      <c r="HB62" s="192"/>
      <c r="HC62" s="192"/>
      <c r="HD62" s="192"/>
      <c r="HE62" s="192"/>
      <c r="HF62" s="192"/>
      <c r="HG62" s="192"/>
      <c r="HH62" s="192"/>
      <c r="HI62" s="192"/>
      <c r="HJ62" s="192"/>
      <c r="HK62" s="192"/>
      <c r="HL62" s="192"/>
      <c r="HM62" s="192"/>
      <c r="HN62" s="192"/>
      <c r="HO62" s="192"/>
      <c r="HP62" s="192"/>
      <c r="HQ62" s="192"/>
      <c r="HR62" s="192"/>
      <c r="HS62" s="192"/>
      <c r="HT62" s="192"/>
      <c r="HU62" s="192"/>
      <c r="HV62" s="192"/>
      <c r="HW62" s="192"/>
      <c r="HX62" s="192"/>
      <c r="HY62" s="192"/>
      <c r="HZ62" s="192"/>
      <c r="IA62" s="192"/>
      <c r="IB62" s="192"/>
      <c r="IC62" s="192"/>
      <c r="ID62" s="192"/>
      <c r="IE62" s="192"/>
      <c r="IF62" s="192"/>
      <c r="IG62" s="192"/>
      <c r="IH62" s="192"/>
      <c r="II62" s="192"/>
      <c r="IJ62" s="192"/>
      <c r="IK62" s="192"/>
      <c r="IL62" s="192"/>
      <c r="IM62" s="192"/>
      <c r="IN62" s="192"/>
      <c r="IO62" s="192"/>
      <c r="IP62" s="192"/>
      <c r="IQ62" s="192"/>
      <c r="IR62" s="192"/>
      <c r="IS62" s="192"/>
      <c r="IT62" s="192"/>
      <c r="IU62" s="192"/>
      <c r="IV62" s="192"/>
      <c r="IW62" s="192"/>
      <c r="IX62" s="192"/>
      <c r="IY62" s="192"/>
      <c r="IZ62" s="192"/>
      <c r="JA62" s="192"/>
      <c r="JB62" s="192"/>
      <c r="JC62" s="192"/>
      <c r="JD62" s="192"/>
      <c r="JE62" s="192"/>
      <c r="JF62" s="192"/>
      <c r="JG62" s="192"/>
      <c r="JH62" s="192"/>
      <c r="JI62" s="192"/>
      <c r="JJ62" s="192"/>
      <c r="JK62" s="192"/>
      <c r="JL62" s="192"/>
      <c r="JM62" s="192"/>
      <c r="JN62" s="192"/>
      <c r="JO62" s="192"/>
      <c r="JP62" s="192"/>
      <c r="JQ62" s="192"/>
      <c r="JR62" s="192"/>
      <c r="JS62" s="192"/>
      <c r="JT62" s="192"/>
      <c r="JU62" s="192"/>
      <c r="JV62" s="192"/>
      <c r="JW62" s="192"/>
      <c r="JX62" s="192"/>
      <c r="JY62" s="192"/>
      <c r="JZ62" s="192"/>
      <c r="KA62" s="192"/>
      <c r="KB62" s="192"/>
      <c r="KC62" s="192"/>
      <c r="KD62" s="192"/>
      <c r="KE62" s="192"/>
      <c r="KF62" s="192"/>
      <c r="KG62" s="192"/>
      <c r="KH62" s="192"/>
      <c r="KI62" s="192"/>
      <c r="KJ62" s="192"/>
      <c r="KK62" s="192"/>
      <c r="KL62" s="192"/>
      <c r="KM62" s="192"/>
      <c r="KN62" s="192"/>
      <c r="KO62" s="192"/>
      <c r="KP62" s="192"/>
      <c r="KQ62" s="192"/>
      <c r="KR62" s="192"/>
      <c r="KS62" s="192"/>
      <c r="KT62" s="192"/>
      <c r="KU62" s="192"/>
      <c r="KV62" s="192"/>
      <c r="KW62" s="192"/>
      <c r="KX62" s="192"/>
      <c r="KY62" s="192"/>
      <c r="KZ62" s="192"/>
      <c r="LA62" s="192"/>
      <c r="LB62" s="192"/>
      <c r="LC62" s="192"/>
      <c r="LD62" s="192"/>
      <c r="LE62" s="192"/>
      <c r="LF62" s="192"/>
      <c r="LG62" s="192"/>
      <c r="LH62" s="192"/>
      <c r="LI62" s="192"/>
      <c r="LJ62" s="192"/>
      <c r="LK62" s="192"/>
      <c r="LL62" s="192"/>
      <c r="LM62" s="192"/>
      <c r="LN62" s="192"/>
      <c r="LO62" s="192"/>
      <c r="LP62" s="192"/>
      <c r="LQ62" s="192"/>
      <c r="LR62" s="192"/>
      <c r="LS62" s="192"/>
      <c r="LT62" s="192"/>
      <c r="LU62" s="192"/>
      <c r="LV62" s="192"/>
      <c r="LW62" s="192"/>
      <c r="LX62" s="192"/>
      <c r="LY62" s="192"/>
      <c r="LZ62" s="192"/>
      <c r="MA62" s="192"/>
      <c r="MB62" s="192"/>
      <c r="MC62" s="192"/>
      <c r="MD62" s="192"/>
      <c r="ME62" s="192"/>
      <c r="MF62" s="192"/>
      <c r="MG62" s="192"/>
      <c r="MH62" s="192"/>
      <c r="MI62" s="192"/>
      <c r="MJ62" s="192"/>
      <c r="MK62" s="192"/>
      <c r="ML62" s="192"/>
      <c r="MM62" s="192"/>
      <c r="MN62" s="192"/>
      <c r="MO62" s="192"/>
      <c r="MP62" s="192"/>
      <c r="MQ62" s="192"/>
      <c r="MR62" s="192"/>
      <c r="MS62" s="192"/>
      <c r="MT62" s="192"/>
      <c r="MU62" s="192"/>
      <c r="MV62" s="192"/>
      <c r="MW62" s="192"/>
      <c r="MX62" s="192"/>
      <c r="MY62" s="192"/>
      <c r="MZ62" s="192"/>
      <c r="NA62" s="192"/>
      <c r="NB62" s="192"/>
      <c r="NC62" s="192"/>
      <c r="ND62" s="192"/>
      <c r="NE62" s="192"/>
      <c r="NF62" s="192"/>
      <c r="NG62" s="192"/>
      <c r="NH62" s="192"/>
      <c r="NI62" s="192"/>
      <c r="NJ62" s="192"/>
      <c r="NK62" s="192"/>
      <c r="NL62" s="192"/>
      <c r="NM62" s="192"/>
      <c r="NN62" s="192"/>
      <c r="NO62" s="192"/>
      <c r="NP62" s="192"/>
      <c r="NQ62" s="192"/>
      <c r="NR62" s="192"/>
      <c r="NS62" s="192"/>
      <c r="NT62" s="192"/>
      <c r="NU62" s="192"/>
      <c r="NV62" s="192"/>
      <c r="NW62" s="192"/>
      <c r="NX62" s="192"/>
      <c r="NY62" s="192"/>
      <c r="NZ62" s="192"/>
      <c r="OA62" s="192"/>
      <c r="OB62" s="192"/>
      <c r="OC62" s="192"/>
      <c r="OD62" s="192"/>
      <c r="OE62" s="192"/>
      <c r="OF62" s="192"/>
      <c r="OG62" s="192"/>
      <c r="OH62" s="192"/>
      <c r="OI62" s="192"/>
      <c r="OJ62" s="192"/>
      <c r="OK62" s="192"/>
      <c r="OL62" s="192"/>
      <c r="OM62" s="192"/>
      <c r="ON62" s="192"/>
      <c r="OO62" s="192"/>
      <c r="OP62" s="192"/>
      <c r="OQ62" s="192"/>
      <c r="OR62" s="192"/>
      <c r="OS62" s="192"/>
      <c r="OT62" s="192"/>
      <c r="OU62" s="192"/>
      <c r="OV62" s="192"/>
      <c r="OW62" s="192"/>
      <c r="OX62" s="192"/>
      <c r="OY62" s="192"/>
      <c r="OZ62" s="192"/>
      <c r="PA62" s="192"/>
      <c r="PB62" s="192"/>
      <c r="PC62" s="192"/>
      <c r="PD62" s="192"/>
      <c r="PE62" s="192"/>
      <c r="PF62" s="192"/>
      <c r="PG62" s="192"/>
      <c r="PH62" s="192"/>
      <c r="PI62" s="192"/>
      <c r="PJ62" s="192"/>
      <c r="PK62" s="192"/>
      <c r="PL62" s="192"/>
      <c r="PM62" s="192"/>
      <c r="PN62" s="192"/>
      <c r="PO62" s="192"/>
      <c r="PP62" s="192"/>
      <c r="PQ62" s="192"/>
      <c r="PR62" s="192"/>
      <c r="PS62" s="192"/>
      <c r="PT62" s="192"/>
      <c r="PU62" s="192"/>
      <c r="PV62" s="192"/>
      <c r="PW62" s="192"/>
      <c r="PX62" s="192"/>
      <c r="PY62" s="192"/>
      <c r="PZ62" s="192"/>
      <c r="QA62" s="192"/>
      <c r="QB62" s="192"/>
      <c r="QC62" s="192"/>
      <c r="QD62" s="192"/>
      <c r="QE62" s="192"/>
      <c r="QF62" s="192"/>
      <c r="QG62" s="192"/>
      <c r="QH62" s="192"/>
      <c r="QI62" s="192"/>
      <c r="QJ62" s="192"/>
      <c r="QK62" s="192"/>
      <c r="QL62" s="192"/>
      <c r="QM62" s="192"/>
      <c r="QN62" s="192"/>
      <c r="QO62" s="192"/>
      <c r="QP62" s="192"/>
      <c r="QQ62" s="192"/>
      <c r="QR62" s="192"/>
      <c r="QS62" s="192"/>
      <c r="QT62" s="192"/>
      <c r="QU62" s="192"/>
      <c r="QV62" s="192"/>
      <c r="QW62" s="192"/>
      <c r="QX62" s="192"/>
      <c r="QY62" s="192"/>
      <c r="QZ62" s="192"/>
      <c r="RA62" s="192"/>
      <c r="RB62" s="192"/>
      <c r="RC62" s="192"/>
      <c r="RD62" s="192"/>
      <c r="RE62" s="192"/>
      <c r="RF62" s="192"/>
      <c r="RG62" s="192"/>
      <c r="RH62" s="192"/>
      <c r="RI62" s="192"/>
      <c r="RJ62" s="192"/>
      <c r="RK62" s="192"/>
      <c r="RL62" s="192"/>
      <c r="RM62" s="192"/>
      <c r="RN62" s="192"/>
      <c r="RO62" s="192"/>
      <c r="RP62" s="192"/>
      <c r="RQ62" s="192"/>
      <c r="RR62" s="192"/>
      <c r="RS62" s="192"/>
      <c r="RT62" s="192"/>
      <c r="RU62" s="192"/>
      <c r="RV62" s="192"/>
      <c r="RW62" s="192"/>
      <c r="RX62" s="192"/>
      <c r="RY62" s="192"/>
      <c r="RZ62" s="192"/>
      <c r="SA62" s="192"/>
      <c r="SB62" s="192"/>
      <c r="SC62" s="192"/>
      <c r="SD62" s="192"/>
      <c r="SE62" s="192"/>
      <c r="SF62" s="192"/>
      <c r="SG62" s="192"/>
      <c r="SH62" s="192"/>
      <c r="SI62" s="192"/>
      <c r="SJ62" s="192"/>
      <c r="SK62" s="192"/>
      <c r="SL62" s="192"/>
      <c r="SM62" s="192"/>
      <c r="SN62" s="192"/>
      <c r="SO62" s="192"/>
      <c r="SP62" s="192"/>
      <c r="SQ62" s="192"/>
      <c r="SR62" s="192"/>
      <c r="SS62" s="192"/>
      <c r="ST62" s="192"/>
      <c r="SU62" s="192"/>
      <c r="SV62" s="192"/>
      <c r="SW62" s="192"/>
      <c r="SX62" s="192"/>
      <c r="SY62" s="192"/>
      <c r="SZ62" s="192"/>
      <c r="TA62" s="192"/>
      <c r="TB62" s="192"/>
      <c r="TC62" s="192"/>
      <c r="TD62" s="192"/>
      <c r="TE62" s="192"/>
      <c r="TF62" s="192"/>
      <c r="TG62" s="192"/>
      <c r="TH62" s="192"/>
      <c r="TI62" s="192"/>
      <c r="TJ62" s="192"/>
      <c r="TK62" s="192"/>
      <c r="TL62" s="192"/>
      <c r="TM62" s="192"/>
      <c r="TN62" s="192"/>
      <c r="TO62" s="192"/>
      <c r="TP62" s="192"/>
      <c r="TQ62" s="192"/>
      <c r="TR62" s="192"/>
      <c r="TS62" s="192"/>
      <c r="TT62" s="192"/>
      <c r="TU62" s="192"/>
      <c r="TV62" s="192"/>
      <c r="TW62" s="192"/>
      <c r="TX62" s="192"/>
      <c r="TY62" s="192"/>
      <c r="TZ62" s="192"/>
      <c r="UA62" s="192"/>
      <c r="UB62" s="192"/>
      <c r="UC62" s="192"/>
      <c r="UD62" s="192"/>
      <c r="UE62" s="192"/>
      <c r="UF62" s="192"/>
      <c r="UG62" s="192"/>
      <c r="UH62" s="192"/>
      <c r="UI62" s="192"/>
      <c r="UJ62" s="192"/>
      <c r="UK62" s="192"/>
      <c r="UL62" s="192"/>
      <c r="UM62" s="192"/>
      <c r="UN62" s="192"/>
      <c r="UO62" s="192"/>
      <c r="UP62" s="192"/>
      <c r="UQ62" s="192"/>
      <c r="UR62" s="192"/>
      <c r="US62" s="192"/>
      <c r="UT62" s="192"/>
      <c r="UU62" s="192"/>
      <c r="UV62" s="192"/>
      <c r="UW62" s="192"/>
      <c r="UX62" s="192"/>
      <c r="UY62" s="192"/>
      <c r="UZ62" s="192"/>
      <c r="VA62" s="192"/>
      <c r="VB62" s="192"/>
      <c r="VC62" s="192"/>
      <c r="VD62" s="192"/>
      <c r="VE62" s="192"/>
      <c r="VF62" s="192"/>
      <c r="VG62" s="192"/>
      <c r="VH62" s="192"/>
      <c r="VI62" s="192"/>
      <c r="VJ62" s="192"/>
      <c r="VK62" s="192"/>
      <c r="VL62" s="192"/>
      <c r="VM62" s="192"/>
      <c r="VN62" s="192"/>
      <c r="VO62" s="192"/>
      <c r="VP62" s="192"/>
      <c r="VQ62" s="192"/>
      <c r="VR62" s="192"/>
      <c r="VS62" s="192"/>
      <c r="VT62" s="192"/>
      <c r="VU62" s="192"/>
      <c r="VV62" s="192"/>
      <c r="VW62" s="192"/>
      <c r="VX62" s="192"/>
      <c r="VY62" s="192"/>
      <c r="VZ62" s="192"/>
      <c r="WA62" s="192"/>
      <c r="WB62" s="192"/>
      <c r="WC62" s="192"/>
      <c r="WD62" s="192"/>
      <c r="WE62" s="192"/>
      <c r="WF62" s="192"/>
      <c r="WG62" s="192"/>
      <c r="WH62" s="192"/>
      <c r="WI62" s="192"/>
      <c r="WJ62" s="192"/>
      <c r="WK62" s="192"/>
      <c r="WL62" s="192"/>
      <c r="WM62" s="192"/>
      <c r="WN62" s="192"/>
      <c r="WO62" s="192"/>
      <c r="WP62" s="192"/>
      <c r="WQ62" s="192"/>
      <c r="WR62" s="192"/>
      <c r="WS62" s="192"/>
      <c r="WT62" s="192"/>
      <c r="WU62" s="192"/>
      <c r="WV62" s="192"/>
      <c r="WW62" s="192"/>
      <c r="WX62" s="192"/>
      <c r="WY62" s="192"/>
      <c r="WZ62" s="192"/>
      <c r="XA62" s="192"/>
      <c r="XB62" s="192"/>
      <c r="XC62" s="192"/>
      <c r="XD62" s="192"/>
      <c r="XE62" s="192"/>
      <c r="XF62" s="192"/>
      <c r="XG62" s="192"/>
      <c r="XH62" s="192"/>
      <c r="XI62" s="192"/>
      <c r="XJ62" s="192"/>
      <c r="XK62" s="192"/>
      <c r="XL62" s="192"/>
      <c r="XM62" s="192"/>
      <c r="XN62" s="192"/>
      <c r="XO62" s="192"/>
      <c r="XP62" s="192"/>
      <c r="XQ62" s="192"/>
      <c r="XR62" s="192"/>
      <c r="XS62" s="192"/>
      <c r="XT62" s="192"/>
      <c r="XU62" s="192"/>
      <c r="XV62" s="192"/>
      <c r="XW62" s="192"/>
      <c r="XX62" s="192"/>
      <c r="XY62" s="192"/>
      <c r="XZ62" s="192"/>
      <c r="YA62" s="192"/>
      <c r="YB62" s="192"/>
      <c r="YC62" s="192"/>
      <c r="YD62" s="192"/>
      <c r="YE62" s="192"/>
      <c r="YF62" s="192"/>
      <c r="YG62" s="192"/>
      <c r="YH62" s="192"/>
      <c r="YI62" s="192"/>
      <c r="YJ62" s="192"/>
      <c r="YK62" s="192"/>
      <c r="YL62" s="192"/>
      <c r="YM62" s="192"/>
      <c r="YN62" s="192"/>
      <c r="YO62" s="192"/>
      <c r="YP62" s="192"/>
      <c r="YQ62" s="192"/>
      <c r="YR62" s="192"/>
      <c r="YS62" s="192"/>
      <c r="YT62" s="192"/>
      <c r="YU62" s="192"/>
      <c r="YV62" s="192"/>
      <c r="YW62" s="192"/>
      <c r="YX62" s="192"/>
      <c r="YY62" s="192"/>
      <c r="YZ62" s="192"/>
      <c r="ZA62" s="192"/>
      <c r="ZB62" s="192"/>
      <c r="ZC62" s="192"/>
      <c r="ZD62" s="192"/>
      <c r="ZE62" s="192"/>
      <c r="ZF62" s="192"/>
      <c r="ZG62" s="192"/>
      <c r="ZH62" s="192"/>
      <c r="ZI62" s="192"/>
      <c r="ZJ62" s="192"/>
      <c r="ZK62" s="192"/>
      <c r="ZL62" s="192"/>
      <c r="ZM62" s="192"/>
      <c r="ZN62" s="192"/>
      <c r="ZO62" s="192"/>
      <c r="ZP62" s="192"/>
      <c r="ZQ62" s="192"/>
      <c r="ZR62" s="192"/>
      <c r="ZS62" s="192"/>
      <c r="ZT62" s="192"/>
      <c r="ZU62" s="192"/>
      <c r="ZV62" s="192"/>
      <c r="ZW62" s="192"/>
      <c r="ZX62" s="192"/>
      <c r="ZY62" s="192"/>
      <c r="ZZ62" s="192"/>
      <c r="AAA62" s="192"/>
      <c r="AAB62" s="192"/>
      <c r="AAC62" s="192"/>
      <c r="AAD62" s="192"/>
      <c r="AAE62" s="192"/>
      <c r="AAF62" s="192"/>
      <c r="AAG62" s="192"/>
      <c r="AAH62" s="192"/>
      <c r="AAI62" s="192"/>
      <c r="AAJ62" s="192"/>
      <c r="AAK62" s="192"/>
      <c r="AAL62" s="192"/>
      <c r="AAM62" s="192"/>
      <c r="AAN62" s="192"/>
      <c r="AAO62" s="192"/>
      <c r="AAP62" s="192"/>
      <c r="AAQ62" s="192"/>
      <c r="AAR62" s="192"/>
      <c r="AAS62" s="192"/>
      <c r="AAT62" s="192"/>
      <c r="AAU62" s="192"/>
      <c r="AAV62" s="192"/>
      <c r="AAW62" s="192"/>
      <c r="AAX62" s="192"/>
      <c r="AAY62" s="192"/>
      <c r="AAZ62" s="192"/>
      <c r="ABA62" s="192"/>
      <c r="ABB62" s="192"/>
      <c r="ABC62" s="192"/>
      <c r="ABD62" s="192"/>
      <c r="ABE62" s="192"/>
      <c r="ABF62" s="192"/>
      <c r="ABG62" s="192"/>
      <c r="ABH62" s="192"/>
      <c r="ABI62" s="192"/>
      <c r="ABJ62" s="192"/>
      <c r="ABK62" s="192"/>
      <c r="ABL62" s="192"/>
      <c r="ABM62" s="192"/>
      <c r="ABN62" s="192"/>
      <c r="ABO62" s="192"/>
      <c r="ABP62" s="192"/>
      <c r="ABQ62" s="192"/>
      <c r="ABR62" s="192"/>
      <c r="ABS62" s="192"/>
      <c r="ABT62" s="192"/>
      <c r="ABU62" s="192"/>
      <c r="ABV62" s="192"/>
      <c r="ABW62" s="192"/>
      <c r="ABX62" s="192"/>
      <c r="ABY62" s="192"/>
      <c r="ABZ62" s="192"/>
      <c r="ACA62" s="192"/>
      <c r="ACB62" s="192"/>
      <c r="ACC62" s="192"/>
      <c r="ACD62" s="192"/>
      <c r="ACE62" s="192"/>
      <c r="ACF62" s="192"/>
      <c r="ACG62" s="192"/>
      <c r="ACH62" s="192"/>
      <c r="ACI62" s="192"/>
      <c r="ACJ62" s="192"/>
      <c r="ACK62" s="192"/>
      <c r="ACL62" s="192"/>
      <c r="ACM62" s="192"/>
      <c r="ACN62" s="192"/>
      <c r="ACO62" s="192"/>
      <c r="ACP62" s="192"/>
      <c r="ACQ62" s="192"/>
      <c r="ACR62" s="192"/>
      <c r="ACS62" s="192"/>
      <c r="ACT62" s="192"/>
      <c r="ACU62" s="192"/>
      <c r="ACV62" s="192"/>
      <c r="ACW62" s="192"/>
      <c r="ACX62" s="192"/>
      <c r="ACY62" s="192"/>
      <c r="ACZ62" s="192"/>
      <c r="ADA62" s="192"/>
      <c r="ADB62" s="192"/>
      <c r="ADC62" s="192"/>
      <c r="ADD62" s="192"/>
      <c r="ADE62" s="192"/>
      <c r="ADF62" s="192"/>
      <c r="ADG62" s="192"/>
      <c r="ADH62" s="192"/>
      <c r="ADI62" s="192"/>
      <c r="ADJ62" s="192"/>
      <c r="ADK62" s="192"/>
      <c r="ADL62" s="192"/>
      <c r="ADM62" s="192"/>
      <c r="ADN62" s="192"/>
      <c r="ADO62" s="192"/>
      <c r="ADP62" s="192"/>
      <c r="ADQ62" s="192"/>
      <c r="ADR62" s="192"/>
      <c r="ADS62" s="192"/>
      <c r="ADT62" s="192"/>
      <c r="ADU62" s="192"/>
      <c r="ADV62" s="192"/>
      <c r="ADW62" s="192"/>
      <c r="ADX62" s="192"/>
      <c r="ADY62" s="192"/>
      <c r="ADZ62" s="192"/>
      <c r="AEA62" s="192"/>
      <c r="AEB62" s="192"/>
      <c r="AEC62" s="192"/>
      <c r="AED62" s="192"/>
      <c r="AEE62" s="192"/>
      <c r="AEF62" s="192"/>
      <c r="AEG62" s="192"/>
      <c r="AEH62" s="192"/>
      <c r="AEI62" s="192"/>
      <c r="AEJ62" s="192"/>
      <c r="AEK62" s="192"/>
      <c r="AEL62" s="192"/>
      <c r="AEM62" s="192"/>
      <c r="AEN62" s="192"/>
      <c r="AEO62" s="192"/>
      <c r="AEP62" s="192"/>
      <c r="AEQ62" s="192"/>
      <c r="AER62" s="192"/>
      <c r="AES62" s="192"/>
      <c r="AET62" s="192"/>
      <c r="AEU62" s="192"/>
      <c r="AEV62" s="192"/>
      <c r="AEW62" s="192"/>
      <c r="AEX62" s="192"/>
      <c r="AEY62" s="192"/>
      <c r="AEZ62" s="192"/>
      <c r="AFA62" s="192"/>
      <c r="AFB62" s="192"/>
      <c r="AFC62" s="192"/>
      <c r="AFD62" s="192"/>
      <c r="AFE62" s="192"/>
      <c r="AFF62" s="192"/>
      <c r="AFG62" s="192"/>
      <c r="AFH62" s="192"/>
      <c r="AFI62" s="192"/>
      <c r="AFJ62" s="192"/>
      <c r="AFK62" s="192"/>
      <c r="AFL62" s="192"/>
      <c r="AFM62" s="192"/>
      <c r="AFN62" s="192"/>
      <c r="AFO62" s="192"/>
      <c r="AFP62" s="192"/>
      <c r="AFQ62" s="192"/>
      <c r="AFR62" s="192"/>
      <c r="AFS62" s="192"/>
      <c r="AFT62" s="192"/>
      <c r="AFU62" s="192"/>
      <c r="AFV62" s="192"/>
      <c r="AFW62" s="192"/>
      <c r="AFX62" s="192"/>
      <c r="AFY62" s="192"/>
      <c r="AFZ62" s="192"/>
      <c r="AGA62" s="192"/>
      <c r="AGB62" s="192"/>
      <c r="AGC62" s="192"/>
      <c r="AGD62" s="192"/>
      <c r="AGE62" s="192"/>
      <c r="AGF62" s="192"/>
      <c r="AGG62" s="192"/>
      <c r="AGH62" s="192"/>
      <c r="AGI62" s="192"/>
      <c r="AGJ62" s="192"/>
      <c r="AGK62" s="192"/>
      <c r="AGL62" s="192"/>
      <c r="AGM62" s="192"/>
      <c r="AGN62" s="192"/>
      <c r="AGO62" s="192"/>
      <c r="AGP62" s="192"/>
      <c r="AGQ62" s="192"/>
      <c r="AGR62" s="192"/>
      <c r="AGS62" s="192"/>
      <c r="AGT62" s="192"/>
      <c r="AGU62" s="192"/>
      <c r="AGV62" s="192"/>
      <c r="AGW62" s="192"/>
      <c r="AGX62" s="192"/>
      <c r="AGY62" s="192"/>
      <c r="AGZ62" s="192"/>
      <c r="AHA62" s="192"/>
      <c r="AHB62" s="192"/>
      <c r="AHC62" s="192"/>
      <c r="AHD62" s="192"/>
      <c r="AHE62" s="192"/>
      <c r="AHF62" s="192"/>
      <c r="AHG62" s="192"/>
      <c r="AHH62" s="192"/>
      <c r="AHI62" s="192"/>
      <c r="AHJ62" s="192"/>
      <c r="AHK62" s="192"/>
      <c r="AHL62" s="192"/>
      <c r="AHM62" s="192"/>
      <c r="AHN62" s="192"/>
      <c r="AHO62" s="192"/>
      <c r="AHP62" s="192"/>
      <c r="AHQ62" s="192"/>
      <c r="AHR62" s="192"/>
      <c r="AHS62" s="192"/>
      <c r="AHT62" s="192"/>
      <c r="AHU62" s="192"/>
      <c r="AHV62" s="192"/>
      <c r="AHW62" s="192"/>
      <c r="AHX62" s="192"/>
      <c r="AHY62" s="192"/>
      <c r="AHZ62" s="192"/>
      <c r="AIA62" s="192"/>
      <c r="AIB62" s="192"/>
      <c r="AIC62" s="192"/>
      <c r="AID62" s="192"/>
      <c r="AIE62" s="192"/>
      <c r="AIF62" s="192"/>
      <c r="AIG62" s="192"/>
      <c r="AIH62" s="192"/>
      <c r="AII62" s="192"/>
      <c r="AIJ62" s="192"/>
      <c r="AIK62" s="192"/>
      <c r="AIL62" s="192"/>
      <c r="AIM62" s="192"/>
      <c r="AIN62" s="192"/>
      <c r="AIO62" s="192"/>
      <c r="AIP62" s="192"/>
      <c r="AIQ62" s="192"/>
      <c r="AIR62" s="192"/>
      <c r="AIS62" s="192"/>
      <c r="AIT62" s="192"/>
      <c r="AIU62" s="192"/>
      <c r="AIV62" s="192"/>
      <c r="AIW62" s="192"/>
      <c r="AIX62" s="192"/>
      <c r="AIY62" s="192"/>
      <c r="AIZ62" s="192"/>
      <c r="AJA62" s="192"/>
      <c r="AJB62" s="192"/>
      <c r="AJC62" s="192"/>
      <c r="AJD62" s="192"/>
      <c r="AJE62" s="192"/>
      <c r="AJF62" s="192"/>
      <c r="AJG62" s="192"/>
      <c r="AJH62" s="192"/>
      <c r="AJI62" s="192"/>
      <c r="AJJ62" s="192"/>
      <c r="AJK62" s="192"/>
      <c r="AJL62" s="192"/>
      <c r="AJM62" s="192"/>
      <c r="AJN62" s="192"/>
      <c r="AJO62" s="192"/>
      <c r="AJP62" s="192"/>
      <c r="AJQ62" s="192"/>
      <c r="AJR62" s="192"/>
      <c r="AJS62" s="192"/>
      <c r="AJT62" s="192"/>
      <c r="AJU62" s="192"/>
      <c r="AJV62" s="192"/>
      <c r="AJW62" s="192"/>
      <c r="AJX62" s="192"/>
      <c r="AJY62" s="192"/>
      <c r="AJZ62" s="192"/>
      <c r="AKA62" s="192"/>
      <c r="AKB62" s="192"/>
      <c r="AKC62" s="192"/>
      <c r="AKD62" s="192"/>
      <c r="AKE62" s="192"/>
      <c r="AKF62" s="192"/>
      <c r="AKG62" s="192"/>
      <c r="AKH62" s="192"/>
      <c r="AKI62" s="192"/>
      <c r="AKJ62" s="192"/>
      <c r="AKK62" s="192"/>
      <c r="AKL62" s="192"/>
      <c r="AKM62" s="192"/>
      <c r="AKN62" s="192"/>
      <c r="AKO62" s="192"/>
      <c r="AKP62" s="192"/>
      <c r="AKQ62" s="192"/>
      <c r="AKR62" s="192"/>
      <c r="AKS62" s="192"/>
      <c r="AKT62" s="192"/>
      <c r="AKU62" s="192"/>
      <c r="AKV62" s="192"/>
      <c r="AKW62" s="192"/>
      <c r="AKX62" s="192"/>
      <c r="AKY62" s="192"/>
      <c r="AKZ62" s="192"/>
      <c r="ALA62" s="192"/>
      <c r="ALB62" s="192"/>
      <c r="ALC62" s="192"/>
      <c r="ALD62" s="192"/>
      <c r="ALE62" s="192"/>
      <c r="ALF62" s="192"/>
      <c r="ALG62" s="192"/>
      <c r="ALH62" s="192"/>
      <c r="ALI62" s="192"/>
      <c r="ALJ62" s="192"/>
      <c r="ALK62" s="192"/>
      <c r="ALL62" s="192"/>
      <c r="ALM62" s="192"/>
      <c r="ALN62" s="192"/>
      <c r="ALO62" s="192"/>
      <c r="ALP62" s="192"/>
      <c r="ALQ62" s="192"/>
      <c r="ALR62" s="192"/>
      <c r="ALS62" s="192"/>
      <c r="ALT62" s="192"/>
      <c r="ALU62" s="192"/>
      <c r="ALV62" s="192"/>
      <c r="ALW62" s="192"/>
      <c r="ALX62" s="192"/>
      <c r="ALY62" s="192"/>
      <c r="ALZ62" s="192"/>
      <c r="AMA62" s="192"/>
      <c r="AMB62" s="192"/>
      <c r="AMC62" s="192"/>
      <c r="AMD62" s="192"/>
      <c r="AME62" s="192"/>
      <c r="AMF62" s="192"/>
      <c r="AMG62" s="192"/>
      <c r="AMH62" s="192"/>
      <c r="AMI62" s="192"/>
      <c r="AMJ62" s="192"/>
      <c r="AMK62" s="192"/>
    </row>
    <row r="63" spans="1:1025" s="183" customFormat="1">
      <c r="A63" s="192" t="str">
        <f t="shared" ref="A63:A67" si="12">I63&amp;"."&amp;K63</f>
        <v>REF_LEGAL_ENTITY.UPDATE</v>
      </c>
      <c r="B63" s="193">
        <f t="shared" si="3"/>
        <v>110059</v>
      </c>
      <c r="C63" s="193">
        <v>0</v>
      </c>
      <c r="D63" s="193">
        <v>1</v>
      </c>
      <c r="E63" s="194">
        <f t="shared" si="4"/>
        <v>100000</v>
      </c>
      <c r="F63" s="194">
        <v>10002</v>
      </c>
      <c r="G63" s="194" t="s">
        <v>34</v>
      </c>
      <c r="H63" s="194">
        <v>100002</v>
      </c>
      <c r="I63" s="197" t="s">
        <v>693</v>
      </c>
      <c r="J63" s="194">
        <f>VLOOKUP(I63,T_FSM_TYPE!$A:$B,2,0)</f>
        <v>110001</v>
      </c>
      <c r="K63" s="198" t="s">
        <v>700</v>
      </c>
      <c r="L63" s="198"/>
      <c r="M63" s="192" t="str">
        <f t="shared" si="11"/>
        <v>INSERT INTO T_FSM_ACTION VALUES(110059, 0, 1, 100000, 10002, GETDATE(), 100002, 110001, 'UPDATE', '' )</v>
      </c>
      <c r="N63" s="192"/>
      <c r="O63" s="192"/>
      <c r="P63" s="192"/>
      <c r="Q63" s="192"/>
      <c r="R63" s="192"/>
      <c r="S63" s="192"/>
      <c r="T63" s="192"/>
      <c r="U63" s="192"/>
      <c r="V63" s="192"/>
      <c r="W63" s="192"/>
      <c r="X63" s="192"/>
      <c r="Y63" s="192"/>
      <c r="Z63" s="192"/>
      <c r="AA63" s="192"/>
      <c r="AB63" s="192"/>
      <c r="AC63" s="192"/>
      <c r="AD63" s="192"/>
      <c r="AE63" s="192"/>
      <c r="AF63" s="192"/>
      <c r="AG63" s="192"/>
      <c r="AH63" s="192"/>
      <c r="AI63" s="192"/>
      <c r="AJ63" s="192"/>
      <c r="AK63" s="192"/>
      <c r="AL63" s="192"/>
      <c r="AM63" s="192"/>
      <c r="AN63" s="192"/>
      <c r="AO63" s="192"/>
      <c r="AP63" s="192"/>
      <c r="AQ63" s="192"/>
      <c r="AR63" s="192"/>
      <c r="AS63" s="192"/>
      <c r="AT63" s="192"/>
      <c r="AU63" s="192"/>
      <c r="AV63" s="192"/>
      <c r="AW63" s="192"/>
      <c r="AX63" s="192"/>
      <c r="AY63" s="192"/>
      <c r="AZ63" s="192"/>
      <c r="BA63" s="192"/>
      <c r="BB63" s="192"/>
      <c r="BC63" s="192"/>
      <c r="BD63" s="192"/>
      <c r="BE63" s="192"/>
      <c r="BF63" s="192"/>
      <c r="BG63" s="192"/>
      <c r="BH63" s="192"/>
      <c r="BI63" s="192"/>
      <c r="BJ63" s="192"/>
      <c r="BK63" s="192"/>
      <c r="BL63" s="192"/>
      <c r="BM63" s="192"/>
      <c r="BN63" s="192"/>
      <c r="BO63" s="192"/>
      <c r="BP63" s="192"/>
      <c r="BQ63" s="192"/>
      <c r="BR63" s="192"/>
      <c r="BS63" s="192"/>
      <c r="BT63" s="192"/>
      <c r="BU63" s="192"/>
      <c r="BV63" s="192"/>
      <c r="BW63" s="192"/>
      <c r="BX63" s="192"/>
      <c r="BY63" s="192"/>
      <c r="BZ63" s="192"/>
      <c r="CA63" s="192"/>
      <c r="CB63" s="192"/>
      <c r="CC63" s="192"/>
      <c r="CD63" s="192"/>
      <c r="CE63" s="192"/>
      <c r="CF63" s="192"/>
      <c r="CG63" s="192"/>
      <c r="CH63" s="192"/>
      <c r="CI63" s="192"/>
      <c r="CJ63" s="192"/>
      <c r="CK63" s="192"/>
      <c r="CL63" s="192"/>
      <c r="CM63" s="192"/>
      <c r="CN63" s="192"/>
      <c r="CO63" s="192"/>
      <c r="CP63" s="192"/>
      <c r="CQ63" s="192"/>
      <c r="CR63" s="192"/>
      <c r="CS63" s="192"/>
      <c r="CT63" s="192"/>
      <c r="CU63" s="192"/>
      <c r="CV63" s="192"/>
      <c r="CW63" s="192"/>
      <c r="CX63" s="192"/>
      <c r="CY63" s="192"/>
      <c r="CZ63" s="192"/>
      <c r="DA63" s="192"/>
      <c r="DB63" s="192"/>
      <c r="DC63" s="192"/>
      <c r="DD63" s="192"/>
      <c r="DE63" s="192"/>
      <c r="DF63" s="192"/>
      <c r="DG63" s="192"/>
      <c r="DH63" s="192"/>
      <c r="DI63" s="192"/>
      <c r="DJ63" s="192"/>
      <c r="DK63" s="192"/>
      <c r="DL63" s="192"/>
      <c r="DM63" s="192"/>
      <c r="DN63" s="192"/>
      <c r="DO63" s="192"/>
      <c r="DP63" s="192"/>
      <c r="DQ63" s="192"/>
      <c r="DR63" s="192"/>
      <c r="DS63" s="192"/>
      <c r="DT63" s="192"/>
      <c r="DU63" s="192"/>
      <c r="DV63" s="192"/>
      <c r="DW63" s="192"/>
      <c r="DX63" s="192"/>
      <c r="DY63" s="192"/>
      <c r="DZ63" s="192"/>
      <c r="EA63" s="192"/>
      <c r="EB63" s="192"/>
      <c r="EC63" s="192"/>
      <c r="ED63" s="192"/>
      <c r="EE63" s="192"/>
      <c r="EF63" s="192"/>
      <c r="EG63" s="192"/>
      <c r="EH63" s="192"/>
      <c r="EI63" s="192"/>
      <c r="EJ63" s="192"/>
      <c r="EK63" s="192"/>
      <c r="EL63" s="192"/>
      <c r="EM63" s="192"/>
      <c r="EN63" s="192"/>
      <c r="EO63" s="192"/>
      <c r="EP63" s="192"/>
      <c r="EQ63" s="192"/>
      <c r="ER63" s="192"/>
      <c r="ES63" s="192"/>
      <c r="ET63" s="192"/>
      <c r="EU63" s="192"/>
      <c r="EV63" s="192"/>
      <c r="EW63" s="192"/>
      <c r="EX63" s="192"/>
      <c r="EY63" s="192"/>
      <c r="EZ63" s="192"/>
      <c r="FA63" s="192"/>
      <c r="FB63" s="192"/>
      <c r="FC63" s="192"/>
      <c r="FD63" s="192"/>
      <c r="FE63" s="192"/>
      <c r="FF63" s="192"/>
      <c r="FG63" s="192"/>
      <c r="FH63" s="192"/>
      <c r="FI63" s="192"/>
      <c r="FJ63" s="192"/>
      <c r="FK63" s="192"/>
      <c r="FL63" s="192"/>
      <c r="FM63" s="192"/>
      <c r="FN63" s="192"/>
      <c r="FO63" s="192"/>
      <c r="FP63" s="192"/>
      <c r="FQ63" s="192"/>
      <c r="FR63" s="192"/>
      <c r="FS63" s="192"/>
      <c r="FT63" s="192"/>
      <c r="FU63" s="192"/>
      <c r="FV63" s="192"/>
      <c r="FW63" s="192"/>
      <c r="FX63" s="192"/>
      <c r="FY63" s="192"/>
      <c r="FZ63" s="192"/>
      <c r="GA63" s="192"/>
      <c r="GB63" s="192"/>
      <c r="GC63" s="192"/>
      <c r="GD63" s="192"/>
      <c r="GE63" s="192"/>
      <c r="GF63" s="192"/>
      <c r="GG63" s="192"/>
      <c r="GH63" s="192"/>
      <c r="GI63" s="192"/>
      <c r="GJ63" s="192"/>
      <c r="GK63" s="192"/>
      <c r="GL63" s="192"/>
      <c r="GM63" s="192"/>
      <c r="GN63" s="192"/>
      <c r="GO63" s="192"/>
      <c r="GP63" s="192"/>
      <c r="GQ63" s="192"/>
      <c r="GR63" s="192"/>
      <c r="GS63" s="192"/>
      <c r="GT63" s="192"/>
      <c r="GU63" s="192"/>
      <c r="GV63" s="192"/>
      <c r="GW63" s="192"/>
      <c r="GX63" s="192"/>
      <c r="GY63" s="192"/>
      <c r="GZ63" s="192"/>
      <c r="HA63" s="192"/>
      <c r="HB63" s="192"/>
      <c r="HC63" s="192"/>
      <c r="HD63" s="192"/>
      <c r="HE63" s="192"/>
      <c r="HF63" s="192"/>
      <c r="HG63" s="192"/>
      <c r="HH63" s="192"/>
      <c r="HI63" s="192"/>
      <c r="HJ63" s="192"/>
      <c r="HK63" s="192"/>
      <c r="HL63" s="192"/>
      <c r="HM63" s="192"/>
      <c r="HN63" s="192"/>
      <c r="HO63" s="192"/>
      <c r="HP63" s="192"/>
      <c r="HQ63" s="192"/>
      <c r="HR63" s="192"/>
      <c r="HS63" s="192"/>
      <c r="HT63" s="192"/>
      <c r="HU63" s="192"/>
      <c r="HV63" s="192"/>
      <c r="HW63" s="192"/>
      <c r="HX63" s="192"/>
      <c r="HY63" s="192"/>
      <c r="HZ63" s="192"/>
      <c r="IA63" s="192"/>
      <c r="IB63" s="192"/>
      <c r="IC63" s="192"/>
      <c r="ID63" s="192"/>
      <c r="IE63" s="192"/>
      <c r="IF63" s="192"/>
      <c r="IG63" s="192"/>
      <c r="IH63" s="192"/>
      <c r="II63" s="192"/>
      <c r="IJ63" s="192"/>
      <c r="IK63" s="192"/>
      <c r="IL63" s="192"/>
      <c r="IM63" s="192"/>
      <c r="IN63" s="192"/>
      <c r="IO63" s="192"/>
      <c r="IP63" s="192"/>
      <c r="IQ63" s="192"/>
      <c r="IR63" s="192"/>
      <c r="IS63" s="192"/>
      <c r="IT63" s="192"/>
      <c r="IU63" s="192"/>
      <c r="IV63" s="192"/>
      <c r="IW63" s="192"/>
      <c r="IX63" s="192"/>
      <c r="IY63" s="192"/>
      <c r="IZ63" s="192"/>
      <c r="JA63" s="192"/>
      <c r="JB63" s="192"/>
      <c r="JC63" s="192"/>
      <c r="JD63" s="192"/>
      <c r="JE63" s="192"/>
      <c r="JF63" s="192"/>
      <c r="JG63" s="192"/>
      <c r="JH63" s="192"/>
      <c r="JI63" s="192"/>
      <c r="JJ63" s="192"/>
      <c r="JK63" s="192"/>
      <c r="JL63" s="192"/>
      <c r="JM63" s="192"/>
      <c r="JN63" s="192"/>
      <c r="JO63" s="192"/>
      <c r="JP63" s="192"/>
      <c r="JQ63" s="192"/>
      <c r="JR63" s="192"/>
      <c r="JS63" s="192"/>
      <c r="JT63" s="192"/>
      <c r="JU63" s="192"/>
      <c r="JV63" s="192"/>
      <c r="JW63" s="192"/>
      <c r="JX63" s="192"/>
      <c r="JY63" s="192"/>
      <c r="JZ63" s="192"/>
      <c r="KA63" s="192"/>
      <c r="KB63" s="192"/>
      <c r="KC63" s="192"/>
      <c r="KD63" s="192"/>
      <c r="KE63" s="192"/>
      <c r="KF63" s="192"/>
      <c r="KG63" s="192"/>
      <c r="KH63" s="192"/>
      <c r="KI63" s="192"/>
      <c r="KJ63" s="192"/>
      <c r="KK63" s="192"/>
      <c r="KL63" s="192"/>
      <c r="KM63" s="192"/>
      <c r="KN63" s="192"/>
      <c r="KO63" s="192"/>
      <c r="KP63" s="192"/>
      <c r="KQ63" s="192"/>
      <c r="KR63" s="192"/>
      <c r="KS63" s="192"/>
      <c r="KT63" s="192"/>
      <c r="KU63" s="192"/>
      <c r="KV63" s="192"/>
      <c r="KW63" s="192"/>
      <c r="KX63" s="192"/>
      <c r="KY63" s="192"/>
      <c r="KZ63" s="192"/>
      <c r="LA63" s="192"/>
      <c r="LB63" s="192"/>
      <c r="LC63" s="192"/>
      <c r="LD63" s="192"/>
      <c r="LE63" s="192"/>
      <c r="LF63" s="192"/>
      <c r="LG63" s="192"/>
      <c r="LH63" s="192"/>
      <c r="LI63" s="192"/>
      <c r="LJ63" s="192"/>
      <c r="LK63" s="192"/>
      <c r="LL63" s="192"/>
      <c r="LM63" s="192"/>
      <c r="LN63" s="192"/>
      <c r="LO63" s="192"/>
      <c r="LP63" s="192"/>
      <c r="LQ63" s="192"/>
      <c r="LR63" s="192"/>
      <c r="LS63" s="192"/>
      <c r="LT63" s="192"/>
      <c r="LU63" s="192"/>
      <c r="LV63" s="192"/>
      <c r="LW63" s="192"/>
      <c r="LX63" s="192"/>
      <c r="LY63" s="192"/>
      <c r="LZ63" s="192"/>
      <c r="MA63" s="192"/>
      <c r="MB63" s="192"/>
      <c r="MC63" s="192"/>
      <c r="MD63" s="192"/>
      <c r="ME63" s="192"/>
      <c r="MF63" s="192"/>
      <c r="MG63" s="192"/>
      <c r="MH63" s="192"/>
      <c r="MI63" s="192"/>
      <c r="MJ63" s="192"/>
      <c r="MK63" s="192"/>
      <c r="ML63" s="192"/>
      <c r="MM63" s="192"/>
      <c r="MN63" s="192"/>
      <c r="MO63" s="192"/>
      <c r="MP63" s="192"/>
      <c r="MQ63" s="192"/>
      <c r="MR63" s="192"/>
      <c r="MS63" s="192"/>
      <c r="MT63" s="192"/>
      <c r="MU63" s="192"/>
      <c r="MV63" s="192"/>
      <c r="MW63" s="192"/>
      <c r="MX63" s="192"/>
      <c r="MY63" s="192"/>
      <c r="MZ63" s="192"/>
      <c r="NA63" s="192"/>
      <c r="NB63" s="192"/>
      <c r="NC63" s="192"/>
      <c r="ND63" s="192"/>
      <c r="NE63" s="192"/>
      <c r="NF63" s="192"/>
      <c r="NG63" s="192"/>
      <c r="NH63" s="192"/>
      <c r="NI63" s="192"/>
      <c r="NJ63" s="192"/>
      <c r="NK63" s="192"/>
      <c r="NL63" s="192"/>
      <c r="NM63" s="192"/>
      <c r="NN63" s="192"/>
      <c r="NO63" s="192"/>
      <c r="NP63" s="192"/>
      <c r="NQ63" s="192"/>
      <c r="NR63" s="192"/>
      <c r="NS63" s="192"/>
      <c r="NT63" s="192"/>
      <c r="NU63" s="192"/>
      <c r="NV63" s="192"/>
      <c r="NW63" s="192"/>
      <c r="NX63" s="192"/>
      <c r="NY63" s="192"/>
      <c r="NZ63" s="192"/>
      <c r="OA63" s="192"/>
      <c r="OB63" s="192"/>
      <c r="OC63" s="192"/>
      <c r="OD63" s="192"/>
      <c r="OE63" s="192"/>
      <c r="OF63" s="192"/>
      <c r="OG63" s="192"/>
      <c r="OH63" s="192"/>
      <c r="OI63" s="192"/>
      <c r="OJ63" s="192"/>
      <c r="OK63" s="192"/>
      <c r="OL63" s="192"/>
      <c r="OM63" s="192"/>
      <c r="ON63" s="192"/>
      <c r="OO63" s="192"/>
      <c r="OP63" s="192"/>
      <c r="OQ63" s="192"/>
      <c r="OR63" s="192"/>
      <c r="OS63" s="192"/>
      <c r="OT63" s="192"/>
      <c r="OU63" s="192"/>
      <c r="OV63" s="192"/>
      <c r="OW63" s="192"/>
      <c r="OX63" s="192"/>
      <c r="OY63" s="192"/>
      <c r="OZ63" s="192"/>
      <c r="PA63" s="192"/>
      <c r="PB63" s="192"/>
      <c r="PC63" s="192"/>
      <c r="PD63" s="192"/>
      <c r="PE63" s="192"/>
      <c r="PF63" s="192"/>
      <c r="PG63" s="192"/>
      <c r="PH63" s="192"/>
      <c r="PI63" s="192"/>
      <c r="PJ63" s="192"/>
      <c r="PK63" s="192"/>
      <c r="PL63" s="192"/>
      <c r="PM63" s="192"/>
      <c r="PN63" s="192"/>
      <c r="PO63" s="192"/>
      <c r="PP63" s="192"/>
      <c r="PQ63" s="192"/>
      <c r="PR63" s="192"/>
      <c r="PS63" s="192"/>
      <c r="PT63" s="192"/>
      <c r="PU63" s="192"/>
      <c r="PV63" s="192"/>
      <c r="PW63" s="192"/>
      <c r="PX63" s="192"/>
      <c r="PY63" s="192"/>
      <c r="PZ63" s="192"/>
      <c r="QA63" s="192"/>
      <c r="QB63" s="192"/>
      <c r="QC63" s="192"/>
      <c r="QD63" s="192"/>
      <c r="QE63" s="192"/>
      <c r="QF63" s="192"/>
      <c r="QG63" s="192"/>
      <c r="QH63" s="192"/>
      <c r="QI63" s="192"/>
      <c r="QJ63" s="192"/>
      <c r="QK63" s="192"/>
      <c r="QL63" s="192"/>
      <c r="QM63" s="192"/>
      <c r="QN63" s="192"/>
      <c r="QO63" s="192"/>
      <c r="QP63" s="192"/>
      <c r="QQ63" s="192"/>
      <c r="QR63" s="192"/>
      <c r="QS63" s="192"/>
      <c r="QT63" s="192"/>
      <c r="QU63" s="192"/>
      <c r="QV63" s="192"/>
      <c r="QW63" s="192"/>
      <c r="QX63" s="192"/>
      <c r="QY63" s="192"/>
      <c r="QZ63" s="192"/>
      <c r="RA63" s="192"/>
      <c r="RB63" s="192"/>
      <c r="RC63" s="192"/>
      <c r="RD63" s="192"/>
      <c r="RE63" s="192"/>
      <c r="RF63" s="192"/>
      <c r="RG63" s="192"/>
      <c r="RH63" s="192"/>
      <c r="RI63" s="192"/>
      <c r="RJ63" s="192"/>
      <c r="RK63" s="192"/>
      <c r="RL63" s="192"/>
      <c r="RM63" s="192"/>
      <c r="RN63" s="192"/>
      <c r="RO63" s="192"/>
      <c r="RP63" s="192"/>
      <c r="RQ63" s="192"/>
      <c r="RR63" s="192"/>
      <c r="RS63" s="192"/>
      <c r="RT63" s="192"/>
      <c r="RU63" s="192"/>
      <c r="RV63" s="192"/>
      <c r="RW63" s="192"/>
      <c r="RX63" s="192"/>
      <c r="RY63" s="192"/>
      <c r="RZ63" s="192"/>
      <c r="SA63" s="192"/>
      <c r="SB63" s="192"/>
      <c r="SC63" s="192"/>
      <c r="SD63" s="192"/>
      <c r="SE63" s="192"/>
      <c r="SF63" s="192"/>
      <c r="SG63" s="192"/>
      <c r="SH63" s="192"/>
      <c r="SI63" s="192"/>
      <c r="SJ63" s="192"/>
      <c r="SK63" s="192"/>
      <c r="SL63" s="192"/>
      <c r="SM63" s="192"/>
      <c r="SN63" s="192"/>
      <c r="SO63" s="192"/>
      <c r="SP63" s="192"/>
      <c r="SQ63" s="192"/>
      <c r="SR63" s="192"/>
      <c r="SS63" s="192"/>
      <c r="ST63" s="192"/>
      <c r="SU63" s="192"/>
      <c r="SV63" s="192"/>
      <c r="SW63" s="192"/>
      <c r="SX63" s="192"/>
      <c r="SY63" s="192"/>
      <c r="SZ63" s="192"/>
      <c r="TA63" s="192"/>
      <c r="TB63" s="192"/>
      <c r="TC63" s="192"/>
      <c r="TD63" s="192"/>
      <c r="TE63" s="192"/>
      <c r="TF63" s="192"/>
      <c r="TG63" s="192"/>
      <c r="TH63" s="192"/>
      <c r="TI63" s="192"/>
      <c r="TJ63" s="192"/>
      <c r="TK63" s="192"/>
      <c r="TL63" s="192"/>
      <c r="TM63" s="192"/>
      <c r="TN63" s="192"/>
      <c r="TO63" s="192"/>
      <c r="TP63" s="192"/>
      <c r="TQ63" s="192"/>
      <c r="TR63" s="192"/>
      <c r="TS63" s="192"/>
      <c r="TT63" s="192"/>
      <c r="TU63" s="192"/>
      <c r="TV63" s="192"/>
      <c r="TW63" s="192"/>
      <c r="TX63" s="192"/>
      <c r="TY63" s="192"/>
      <c r="TZ63" s="192"/>
      <c r="UA63" s="192"/>
      <c r="UB63" s="192"/>
      <c r="UC63" s="192"/>
      <c r="UD63" s="192"/>
      <c r="UE63" s="192"/>
      <c r="UF63" s="192"/>
      <c r="UG63" s="192"/>
      <c r="UH63" s="192"/>
      <c r="UI63" s="192"/>
      <c r="UJ63" s="192"/>
      <c r="UK63" s="192"/>
      <c r="UL63" s="192"/>
      <c r="UM63" s="192"/>
      <c r="UN63" s="192"/>
      <c r="UO63" s="192"/>
      <c r="UP63" s="192"/>
      <c r="UQ63" s="192"/>
      <c r="UR63" s="192"/>
      <c r="US63" s="192"/>
      <c r="UT63" s="192"/>
      <c r="UU63" s="192"/>
      <c r="UV63" s="192"/>
      <c r="UW63" s="192"/>
      <c r="UX63" s="192"/>
      <c r="UY63" s="192"/>
      <c r="UZ63" s="192"/>
      <c r="VA63" s="192"/>
      <c r="VB63" s="192"/>
      <c r="VC63" s="192"/>
      <c r="VD63" s="192"/>
      <c r="VE63" s="192"/>
      <c r="VF63" s="192"/>
      <c r="VG63" s="192"/>
      <c r="VH63" s="192"/>
      <c r="VI63" s="192"/>
      <c r="VJ63" s="192"/>
      <c r="VK63" s="192"/>
      <c r="VL63" s="192"/>
      <c r="VM63" s="192"/>
      <c r="VN63" s="192"/>
      <c r="VO63" s="192"/>
      <c r="VP63" s="192"/>
      <c r="VQ63" s="192"/>
      <c r="VR63" s="192"/>
      <c r="VS63" s="192"/>
      <c r="VT63" s="192"/>
      <c r="VU63" s="192"/>
      <c r="VV63" s="192"/>
      <c r="VW63" s="192"/>
      <c r="VX63" s="192"/>
      <c r="VY63" s="192"/>
      <c r="VZ63" s="192"/>
      <c r="WA63" s="192"/>
      <c r="WB63" s="192"/>
      <c r="WC63" s="192"/>
      <c r="WD63" s="192"/>
      <c r="WE63" s="192"/>
      <c r="WF63" s="192"/>
      <c r="WG63" s="192"/>
      <c r="WH63" s="192"/>
      <c r="WI63" s="192"/>
      <c r="WJ63" s="192"/>
      <c r="WK63" s="192"/>
      <c r="WL63" s="192"/>
      <c r="WM63" s="192"/>
      <c r="WN63" s="192"/>
      <c r="WO63" s="192"/>
      <c r="WP63" s="192"/>
      <c r="WQ63" s="192"/>
      <c r="WR63" s="192"/>
      <c r="WS63" s="192"/>
      <c r="WT63" s="192"/>
      <c r="WU63" s="192"/>
      <c r="WV63" s="192"/>
      <c r="WW63" s="192"/>
      <c r="WX63" s="192"/>
      <c r="WY63" s="192"/>
      <c r="WZ63" s="192"/>
      <c r="XA63" s="192"/>
      <c r="XB63" s="192"/>
      <c r="XC63" s="192"/>
      <c r="XD63" s="192"/>
      <c r="XE63" s="192"/>
      <c r="XF63" s="192"/>
      <c r="XG63" s="192"/>
      <c r="XH63" s="192"/>
      <c r="XI63" s="192"/>
      <c r="XJ63" s="192"/>
      <c r="XK63" s="192"/>
      <c r="XL63" s="192"/>
      <c r="XM63" s="192"/>
      <c r="XN63" s="192"/>
      <c r="XO63" s="192"/>
      <c r="XP63" s="192"/>
      <c r="XQ63" s="192"/>
      <c r="XR63" s="192"/>
      <c r="XS63" s="192"/>
      <c r="XT63" s="192"/>
      <c r="XU63" s="192"/>
      <c r="XV63" s="192"/>
      <c r="XW63" s="192"/>
      <c r="XX63" s="192"/>
      <c r="XY63" s="192"/>
      <c r="XZ63" s="192"/>
      <c r="YA63" s="192"/>
      <c r="YB63" s="192"/>
      <c r="YC63" s="192"/>
      <c r="YD63" s="192"/>
      <c r="YE63" s="192"/>
      <c r="YF63" s="192"/>
      <c r="YG63" s="192"/>
      <c r="YH63" s="192"/>
      <c r="YI63" s="192"/>
      <c r="YJ63" s="192"/>
      <c r="YK63" s="192"/>
      <c r="YL63" s="192"/>
      <c r="YM63" s="192"/>
      <c r="YN63" s="192"/>
      <c r="YO63" s="192"/>
      <c r="YP63" s="192"/>
      <c r="YQ63" s="192"/>
      <c r="YR63" s="192"/>
      <c r="YS63" s="192"/>
      <c r="YT63" s="192"/>
      <c r="YU63" s="192"/>
      <c r="YV63" s="192"/>
      <c r="YW63" s="192"/>
      <c r="YX63" s="192"/>
      <c r="YY63" s="192"/>
      <c r="YZ63" s="192"/>
      <c r="ZA63" s="192"/>
      <c r="ZB63" s="192"/>
      <c r="ZC63" s="192"/>
      <c r="ZD63" s="192"/>
      <c r="ZE63" s="192"/>
      <c r="ZF63" s="192"/>
      <c r="ZG63" s="192"/>
      <c r="ZH63" s="192"/>
      <c r="ZI63" s="192"/>
      <c r="ZJ63" s="192"/>
      <c r="ZK63" s="192"/>
      <c r="ZL63" s="192"/>
      <c r="ZM63" s="192"/>
      <c r="ZN63" s="192"/>
      <c r="ZO63" s="192"/>
      <c r="ZP63" s="192"/>
      <c r="ZQ63" s="192"/>
      <c r="ZR63" s="192"/>
      <c r="ZS63" s="192"/>
      <c r="ZT63" s="192"/>
      <c r="ZU63" s="192"/>
      <c r="ZV63" s="192"/>
      <c r="ZW63" s="192"/>
      <c r="ZX63" s="192"/>
      <c r="ZY63" s="192"/>
      <c r="ZZ63" s="192"/>
      <c r="AAA63" s="192"/>
      <c r="AAB63" s="192"/>
      <c r="AAC63" s="192"/>
      <c r="AAD63" s="192"/>
      <c r="AAE63" s="192"/>
      <c r="AAF63" s="192"/>
      <c r="AAG63" s="192"/>
      <c r="AAH63" s="192"/>
      <c r="AAI63" s="192"/>
      <c r="AAJ63" s="192"/>
      <c r="AAK63" s="192"/>
      <c r="AAL63" s="192"/>
      <c r="AAM63" s="192"/>
      <c r="AAN63" s="192"/>
      <c r="AAO63" s="192"/>
      <c r="AAP63" s="192"/>
      <c r="AAQ63" s="192"/>
      <c r="AAR63" s="192"/>
      <c r="AAS63" s="192"/>
      <c r="AAT63" s="192"/>
      <c r="AAU63" s="192"/>
      <c r="AAV63" s="192"/>
      <c r="AAW63" s="192"/>
      <c r="AAX63" s="192"/>
      <c r="AAY63" s="192"/>
      <c r="AAZ63" s="192"/>
      <c r="ABA63" s="192"/>
      <c r="ABB63" s="192"/>
      <c r="ABC63" s="192"/>
      <c r="ABD63" s="192"/>
      <c r="ABE63" s="192"/>
      <c r="ABF63" s="192"/>
      <c r="ABG63" s="192"/>
      <c r="ABH63" s="192"/>
      <c r="ABI63" s="192"/>
      <c r="ABJ63" s="192"/>
      <c r="ABK63" s="192"/>
      <c r="ABL63" s="192"/>
      <c r="ABM63" s="192"/>
      <c r="ABN63" s="192"/>
      <c r="ABO63" s="192"/>
      <c r="ABP63" s="192"/>
      <c r="ABQ63" s="192"/>
      <c r="ABR63" s="192"/>
      <c r="ABS63" s="192"/>
      <c r="ABT63" s="192"/>
      <c r="ABU63" s="192"/>
      <c r="ABV63" s="192"/>
      <c r="ABW63" s="192"/>
      <c r="ABX63" s="192"/>
      <c r="ABY63" s="192"/>
      <c r="ABZ63" s="192"/>
      <c r="ACA63" s="192"/>
      <c r="ACB63" s="192"/>
      <c r="ACC63" s="192"/>
      <c r="ACD63" s="192"/>
      <c r="ACE63" s="192"/>
      <c r="ACF63" s="192"/>
      <c r="ACG63" s="192"/>
      <c r="ACH63" s="192"/>
      <c r="ACI63" s="192"/>
      <c r="ACJ63" s="192"/>
      <c r="ACK63" s="192"/>
      <c r="ACL63" s="192"/>
      <c r="ACM63" s="192"/>
      <c r="ACN63" s="192"/>
      <c r="ACO63" s="192"/>
      <c r="ACP63" s="192"/>
      <c r="ACQ63" s="192"/>
      <c r="ACR63" s="192"/>
      <c r="ACS63" s="192"/>
      <c r="ACT63" s="192"/>
      <c r="ACU63" s="192"/>
      <c r="ACV63" s="192"/>
      <c r="ACW63" s="192"/>
      <c r="ACX63" s="192"/>
      <c r="ACY63" s="192"/>
      <c r="ACZ63" s="192"/>
      <c r="ADA63" s="192"/>
      <c r="ADB63" s="192"/>
      <c r="ADC63" s="192"/>
      <c r="ADD63" s="192"/>
      <c r="ADE63" s="192"/>
      <c r="ADF63" s="192"/>
      <c r="ADG63" s="192"/>
      <c r="ADH63" s="192"/>
      <c r="ADI63" s="192"/>
      <c r="ADJ63" s="192"/>
      <c r="ADK63" s="192"/>
      <c r="ADL63" s="192"/>
      <c r="ADM63" s="192"/>
      <c r="ADN63" s="192"/>
      <c r="ADO63" s="192"/>
      <c r="ADP63" s="192"/>
      <c r="ADQ63" s="192"/>
      <c r="ADR63" s="192"/>
      <c r="ADS63" s="192"/>
      <c r="ADT63" s="192"/>
      <c r="ADU63" s="192"/>
      <c r="ADV63" s="192"/>
      <c r="ADW63" s="192"/>
      <c r="ADX63" s="192"/>
      <c r="ADY63" s="192"/>
      <c r="ADZ63" s="192"/>
      <c r="AEA63" s="192"/>
      <c r="AEB63" s="192"/>
      <c r="AEC63" s="192"/>
      <c r="AED63" s="192"/>
      <c r="AEE63" s="192"/>
      <c r="AEF63" s="192"/>
      <c r="AEG63" s="192"/>
      <c r="AEH63" s="192"/>
      <c r="AEI63" s="192"/>
      <c r="AEJ63" s="192"/>
      <c r="AEK63" s="192"/>
      <c r="AEL63" s="192"/>
      <c r="AEM63" s="192"/>
      <c r="AEN63" s="192"/>
      <c r="AEO63" s="192"/>
      <c r="AEP63" s="192"/>
      <c r="AEQ63" s="192"/>
      <c r="AER63" s="192"/>
      <c r="AES63" s="192"/>
      <c r="AET63" s="192"/>
      <c r="AEU63" s="192"/>
      <c r="AEV63" s="192"/>
      <c r="AEW63" s="192"/>
      <c r="AEX63" s="192"/>
      <c r="AEY63" s="192"/>
      <c r="AEZ63" s="192"/>
      <c r="AFA63" s="192"/>
      <c r="AFB63" s="192"/>
      <c r="AFC63" s="192"/>
      <c r="AFD63" s="192"/>
      <c r="AFE63" s="192"/>
      <c r="AFF63" s="192"/>
      <c r="AFG63" s="192"/>
      <c r="AFH63" s="192"/>
      <c r="AFI63" s="192"/>
      <c r="AFJ63" s="192"/>
      <c r="AFK63" s="192"/>
      <c r="AFL63" s="192"/>
      <c r="AFM63" s="192"/>
      <c r="AFN63" s="192"/>
      <c r="AFO63" s="192"/>
      <c r="AFP63" s="192"/>
      <c r="AFQ63" s="192"/>
      <c r="AFR63" s="192"/>
      <c r="AFS63" s="192"/>
      <c r="AFT63" s="192"/>
      <c r="AFU63" s="192"/>
      <c r="AFV63" s="192"/>
      <c r="AFW63" s="192"/>
      <c r="AFX63" s="192"/>
      <c r="AFY63" s="192"/>
      <c r="AFZ63" s="192"/>
      <c r="AGA63" s="192"/>
      <c r="AGB63" s="192"/>
      <c r="AGC63" s="192"/>
      <c r="AGD63" s="192"/>
      <c r="AGE63" s="192"/>
      <c r="AGF63" s="192"/>
      <c r="AGG63" s="192"/>
      <c r="AGH63" s="192"/>
      <c r="AGI63" s="192"/>
      <c r="AGJ63" s="192"/>
      <c r="AGK63" s="192"/>
      <c r="AGL63" s="192"/>
      <c r="AGM63" s="192"/>
      <c r="AGN63" s="192"/>
      <c r="AGO63" s="192"/>
      <c r="AGP63" s="192"/>
      <c r="AGQ63" s="192"/>
      <c r="AGR63" s="192"/>
      <c r="AGS63" s="192"/>
      <c r="AGT63" s="192"/>
      <c r="AGU63" s="192"/>
      <c r="AGV63" s="192"/>
      <c r="AGW63" s="192"/>
      <c r="AGX63" s="192"/>
      <c r="AGY63" s="192"/>
      <c r="AGZ63" s="192"/>
      <c r="AHA63" s="192"/>
      <c r="AHB63" s="192"/>
      <c r="AHC63" s="192"/>
      <c r="AHD63" s="192"/>
      <c r="AHE63" s="192"/>
      <c r="AHF63" s="192"/>
      <c r="AHG63" s="192"/>
      <c r="AHH63" s="192"/>
      <c r="AHI63" s="192"/>
      <c r="AHJ63" s="192"/>
      <c r="AHK63" s="192"/>
      <c r="AHL63" s="192"/>
      <c r="AHM63" s="192"/>
      <c r="AHN63" s="192"/>
      <c r="AHO63" s="192"/>
      <c r="AHP63" s="192"/>
      <c r="AHQ63" s="192"/>
      <c r="AHR63" s="192"/>
      <c r="AHS63" s="192"/>
      <c r="AHT63" s="192"/>
      <c r="AHU63" s="192"/>
      <c r="AHV63" s="192"/>
      <c r="AHW63" s="192"/>
      <c r="AHX63" s="192"/>
      <c r="AHY63" s="192"/>
      <c r="AHZ63" s="192"/>
      <c r="AIA63" s="192"/>
      <c r="AIB63" s="192"/>
      <c r="AIC63" s="192"/>
      <c r="AID63" s="192"/>
      <c r="AIE63" s="192"/>
      <c r="AIF63" s="192"/>
      <c r="AIG63" s="192"/>
      <c r="AIH63" s="192"/>
      <c r="AII63" s="192"/>
      <c r="AIJ63" s="192"/>
      <c r="AIK63" s="192"/>
      <c r="AIL63" s="192"/>
      <c r="AIM63" s="192"/>
      <c r="AIN63" s="192"/>
      <c r="AIO63" s="192"/>
      <c r="AIP63" s="192"/>
      <c r="AIQ63" s="192"/>
      <c r="AIR63" s="192"/>
      <c r="AIS63" s="192"/>
      <c r="AIT63" s="192"/>
      <c r="AIU63" s="192"/>
      <c r="AIV63" s="192"/>
      <c r="AIW63" s="192"/>
      <c r="AIX63" s="192"/>
      <c r="AIY63" s="192"/>
      <c r="AIZ63" s="192"/>
      <c r="AJA63" s="192"/>
      <c r="AJB63" s="192"/>
      <c r="AJC63" s="192"/>
      <c r="AJD63" s="192"/>
      <c r="AJE63" s="192"/>
      <c r="AJF63" s="192"/>
      <c r="AJG63" s="192"/>
      <c r="AJH63" s="192"/>
      <c r="AJI63" s="192"/>
      <c r="AJJ63" s="192"/>
      <c r="AJK63" s="192"/>
      <c r="AJL63" s="192"/>
      <c r="AJM63" s="192"/>
      <c r="AJN63" s="192"/>
      <c r="AJO63" s="192"/>
      <c r="AJP63" s="192"/>
      <c r="AJQ63" s="192"/>
      <c r="AJR63" s="192"/>
      <c r="AJS63" s="192"/>
      <c r="AJT63" s="192"/>
      <c r="AJU63" s="192"/>
      <c r="AJV63" s="192"/>
      <c r="AJW63" s="192"/>
      <c r="AJX63" s="192"/>
      <c r="AJY63" s="192"/>
      <c r="AJZ63" s="192"/>
      <c r="AKA63" s="192"/>
      <c r="AKB63" s="192"/>
      <c r="AKC63" s="192"/>
      <c r="AKD63" s="192"/>
      <c r="AKE63" s="192"/>
      <c r="AKF63" s="192"/>
      <c r="AKG63" s="192"/>
      <c r="AKH63" s="192"/>
      <c r="AKI63" s="192"/>
      <c r="AKJ63" s="192"/>
      <c r="AKK63" s="192"/>
      <c r="AKL63" s="192"/>
      <c r="AKM63" s="192"/>
      <c r="AKN63" s="192"/>
      <c r="AKO63" s="192"/>
      <c r="AKP63" s="192"/>
      <c r="AKQ63" s="192"/>
      <c r="AKR63" s="192"/>
      <c r="AKS63" s="192"/>
      <c r="AKT63" s="192"/>
      <c r="AKU63" s="192"/>
      <c r="AKV63" s="192"/>
      <c r="AKW63" s="192"/>
      <c r="AKX63" s="192"/>
      <c r="AKY63" s="192"/>
      <c r="AKZ63" s="192"/>
      <c r="ALA63" s="192"/>
      <c r="ALB63" s="192"/>
      <c r="ALC63" s="192"/>
      <c r="ALD63" s="192"/>
      <c r="ALE63" s="192"/>
      <c r="ALF63" s="192"/>
      <c r="ALG63" s="192"/>
      <c r="ALH63" s="192"/>
      <c r="ALI63" s="192"/>
      <c r="ALJ63" s="192"/>
      <c r="ALK63" s="192"/>
      <c r="ALL63" s="192"/>
      <c r="ALM63" s="192"/>
      <c r="ALN63" s="192"/>
      <c r="ALO63" s="192"/>
      <c r="ALP63" s="192"/>
      <c r="ALQ63" s="192"/>
      <c r="ALR63" s="192"/>
      <c r="ALS63" s="192"/>
      <c r="ALT63" s="192"/>
      <c r="ALU63" s="192"/>
      <c r="ALV63" s="192"/>
      <c r="ALW63" s="192"/>
      <c r="ALX63" s="192"/>
      <c r="ALY63" s="192"/>
      <c r="ALZ63" s="192"/>
      <c r="AMA63" s="192"/>
      <c r="AMB63" s="192"/>
      <c r="AMC63" s="192"/>
      <c r="AMD63" s="192"/>
      <c r="AME63" s="192"/>
      <c r="AMF63" s="192"/>
      <c r="AMG63" s="192"/>
      <c r="AMH63" s="192"/>
      <c r="AMI63" s="192"/>
      <c r="AMJ63" s="192"/>
      <c r="AMK63" s="192"/>
    </row>
    <row r="64" spans="1:1025" s="183" customFormat="1">
      <c r="A64" s="192" t="str">
        <f t="shared" si="12"/>
        <v>REF_LEGAL_ENTITY.REQUEST_APPROVAL</v>
      </c>
      <c r="B64" s="193">
        <f t="shared" si="3"/>
        <v>110060</v>
      </c>
      <c r="C64" s="193">
        <v>0</v>
      </c>
      <c r="D64" s="193">
        <v>1</v>
      </c>
      <c r="E64" s="194">
        <f t="shared" si="4"/>
        <v>100000</v>
      </c>
      <c r="F64" s="194">
        <v>10003</v>
      </c>
      <c r="G64" s="194" t="s">
        <v>34</v>
      </c>
      <c r="H64" s="194">
        <v>100003</v>
      </c>
      <c r="I64" s="197" t="s">
        <v>693</v>
      </c>
      <c r="J64" s="194">
        <f>VLOOKUP(I64,T_FSM_TYPE!$A:$B,2,0)</f>
        <v>110001</v>
      </c>
      <c r="K64" s="198" t="s">
        <v>701</v>
      </c>
      <c r="L64" s="198"/>
      <c r="M64" s="192" t="str">
        <f t="shared" si="11"/>
        <v>INSERT INTO T_FSM_ACTION VALUES(110060, 0, 1, 100000, 10003, GETDATE(), 100003, 110001, 'REQUEST_APPROVAL', '' )</v>
      </c>
      <c r="N64" s="192"/>
      <c r="O64" s="192"/>
      <c r="P64" s="192"/>
      <c r="Q64" s="192"/>
      <c r="R64" s="192"/>
      <c r="S64" s="192"/>
      <c r="T64" s="192"/>
      <c r="U64" s="192"/>
      <c r="V64" s="192"/>
      <c r="W64" s="192"/>
      <c r="X64" s="192"/>
      <c r="Y64" s="192"/>
      <c r="Z64" s="192"/>
      <c r="AA64" s="192"/>
      <c r="AB64" s="192"/>
      <c r="AC64" s="192"/>
      <c r="AD64" s="192"/>
      <c r="AE64" s="192"/>
      <c r="AF64" s="192"/>
      <c r="AG64" s="192"/>
      <c r="AH64" s="192"/>
      <c r="AI64" s="192"/>
      <c r="AJ64" s="192"/>
      <c r="AK64" s="192"/>
      <c r="AL64" s="192"/>
      <c r="AM64" s="192"/>
      <c r="AN64" s="192"/>
      <c r="AO64" s="192"/>
      <c r="AP64" s="192"/>
      <c r="AQ64" s="192"/>
      <c r="AR64" s="192"/>
      <c r="AS64" s="192"/>
      <c r="AT64" s="192"/>
      <c r="AU64" s="192"/>
      <c r="AV64" s="192"/>
      <c r="AW64" s="192"/>
      <c r="AX64" s="192"/>
      <c r="AY64" s="192"/>
      <c r="AZ64" s="192"/>
      <c r="BA64" s="192"/>
      <c r="BB64" s="192"/>
      <c r="BC64" s="192"/>
      <c r="BD64" s="192"/>
      <c r="BE64" s="192"/>
      <c r="BF64" s="192"/>
      <c r="BG64" s="192"/>
      <c r="BH64" s="192"/>
      <c r="BI64" s="192"/>
      <c r="BJ64" s="192"/>
      <c r="BK64" s="192"/>
      <c r="BL64" s="192"/>
      <c r="BM64" s="192"/>
      <c r="BN64" s="192"/>
      <c r="BO64" s="192"/>
      <c r="BP64" s="192"/>
      <c r="BQ64" s="192"/>
      <c r="BR64" s="192"/>
      <c r="BS64" s="192"/>
      <c r="BT64" s="192"/>
      <c r="BU64" s="192"/>
      <c r="BV64" s="192"/>
      <c r="BW64" s="192"/>
      <c r="BX64" s="192"/>
      <c r="BY64" s="192"/>
      <c r="BZ64" s="192"/>
      <c r="CA64" s="192"/>
      <c r="CB64" s="192"/>
      <c r="CC64" s="192"/>
      <c r="CD64" s="192"/>
      <c r="CE64" s="192"/>
      <c r="CF64" s="192"/>
      <c r="CG64" s="192"/>
      <c r="CH64" s="192"/>
      <c r="CI64" s="192"/>
      <c r="CJ64" s="192"/>
      <c r="CK64" s="192"/>
      <c r="CL64" s="192"/>
      <c r="CM64" s="192"/>
      <c r="CN64" s="192"/>
      <c r="CO64" s="192"/>
      <c r="CP64" s="192"/>
      <c r="CQ64" s="192"/>
      <c r="CR64" s="192"/>
      <c r="CS64" s="192"/>
      <c r="CT64" s="192"/>
      <c r="CU64" s="192"/>
      <c r="CV64" s="192"/>
      <c r="CW64" s="192"/>
      <c r="CX64" s="192"/>
      <c r="CY64" s="192"/>
      <c r="CZ64" s="192"/>
      <c r="DA64" s="192"/>
      <c r="DB64" s="192"/>
      <c r="DC64" s="192"/>
      <c r="DD64" s="192"/>
      <c r="DE64" s="192"/>
      <c r="DF64" s="192"/>
      <c r="DG64" s="192"/>
      <c r="DH64" s="192"/>
      <c r="DI64" s="192"/>
      <c r="DJ64" s="192"/>
      <c r="DK64" s="192"/>
      <c r="DL64" s="192"/>
      <c r="DM64" s="192"/>
      <c r="DN64" s="192"/>
      <c r="DO64" s="192"/>
      <c r="DP64" s="192"/>
      <c r="DQ64" s="192"/>
      <c r="DR64" s="192"/>
      <c r="DS64" s="192"/>
      <c r="DT64" s="192"/>
      <c r="DU64" s="192"/>
      <c r="DV64" s="192"/>
      <c r="DW64" s="192"/>
      <c r="DX64" s="192"/>
      <c r="DY64" s="192"/>
      <c r="DZ64" s="192"/>
      <c r="EA64" s="192"/>
      <c r="EB64" s="192"/>
      <c r="EC64" s="192"/>
      <c r="ED64" s="192"/>
      <c r="EE64" s="192"/>
      <c r="EF64" s="192"/>
      <c r="EG64" s="192"/>
      <c r="EH64" s="192"/>
      <c r="EI64" s="192"/>
      <c r="EJ64" s="192"/>
      <c r="EK64" s="192"/>
      <c r="EL64" s="192"/>
      <c r="EM64" s="192"/>
      <c r="EN64" s="192"/>
      <c r="EO64" s="192"/>
      <c r="EP64" s="192"/>
      <c r="EQ64" s="192"/>
      <c r="ER64" s="192"/>
      <c r="ES64" s="192"/>
      <c r="ET64" s="192"/>
      <c r="EU64" s="192"/>
      <c r="EV64" s="192"/>
      <c r="EW64" s="192"/>
      <c r="EX64" s="192"/>
      <c r="EY64" s="192"/>
      <c r="EZ64" s="192"/>
      <c r="FA64" s="192"/>
      <c r="FB64" s="192"/>
      <c r="FC64" s="192"/>
      <c r="FD64" s="192"/>
      <c r="FE64" s="192"/>
      <c r="FF64" s="192"/>
      <c r="FG64" s="192"/>
      <c r="FH64" s="192"/>
      <c r="FI64" s="192"/>
      <c r="FJ64" s="192"/>
      <c r="FK64" s="192"/>
      <c r="FL64" s="192"/>
      <c r="FM64" s="192"/>
      <c r="FN64" s="192"/>
      <c r="FO64" s="192"/>
      <c r="FP64" s="192"/>
      <c r="FQ64" s="192"/>
      <c r="FR64" s="192"/>
      <c r="FS64" s="192"/>
      <c r="FT64" s="192"/>
      <c r="FU64" s="192"/>
      <c r="FV64" s="192"/>
      <c r="FW64" s="192"/>
      <c r="FX64" s="192"/>
      <c r="FY64" s="192"/>
      <c r="FZ64" s="192"/>
      <c r="GA64" s="192"/>
      <c r="GB64" s="192"/>
      <c r="GC64" s="192"/>
      <c r="GD64" s="192"/>
      <c r="GE64" s="192"/>
      <c r="GF64" s="192"/>
      <c r="GG64" s="192"/>
      <c r="GH64" s="192"/>
      <c r="GI64" s="192"/>
      <c r="GJ64" s="192"/>
      <c r="GK64" s="192"/>
      <c r="GL64" s="192"/>
      <c r="GM64" s="192"/>
      <c r="GN64" s="192"/>
      <c r="GO64" s="192"/>
      <c r="GP64" s="192"/>
      <c r="GQ64" s="192"/>
      <c r="GR64" s="192"/>
      <c r="GS64" s="192"/>
      <c r="GT64" s="192"/>
      <c r="GU64" s="192"/>
      <c r="GV64" s="192"/>
      <c r="GW64" s="192"/>
      <c r="GX64" s="192"/>
      <c r="GY64" s="192"/>
      <c r="GZ64" s="192"/>
      <c r="HA64" s="192"/>
      <c r="HB64" s="192"/>
      <c r="HC64" s="192"/>
      <c r="HD64" s="192"/>
      <c r="HE64" s="192"/>
      <c r="HF64" s="192"/>
      <c r="HG64" s="192"/>
      <c r="HH64" s="192"/>
      <c r="HI64" s="192"/>
      <c r="HJ64" s="192"/>
      <c r="HK64" s="192"/>
      <c r="HL64" s="192"/>
      <c r="HM64" s="192"/>
      <c r="HN64" s="192"/>
      <c r="HO64" s="192"/>
      <c r="HP64" s="192"/>
      <c r="HQ64" s="192"/>
      <c r="HR64" s="192"/>
      <c r="HS64" s="192"/>
      <c r="HT64" s="192"/>
      <c r="HU64" s="192"/>
      <c r="HV64" s="192"/>
      <c r="HW64" s="192"/>
      <c r="HX64" s="192"/>
      <c r="HY64" s="192"/>
      <c r="HZ64" s="192"/>
      <c r="IA64" s="192"/>
      <c r="IB64" s="192"/>
      <c r="IC64" s="192"/>
      <c r="ID64" s="192"/>
      <c r="IE64" s="192"/>
      <c r="IF64" s="192"/>
      <c r="IG64" s="192"/>
      <c r="IH64" s="192"/>
      <c r="II64" s="192"/>
      <c r="IJ64" s="192"/>
      <c r="IK64" s="192"/>
      <c r="IL64" s="192"/>
      <c r="IM64" s="192"/>
      <c r="IN64" s="192"/>
      <c r="IO64" s="192"/>
      <c r="IP64" s="192"/>
      <c r="IQ64" s="192"/>
      <c r="IR64" s="192"/>
      <c r="IS64" s="192"/>
      <c r="IT64" s="192"/>
      <c r="IU64" s="192"/>
      <c r="IV64" s="192"/>
      <c r="IW64" s="192"/>
      <c r="IX64" s="192"/>
      <c r="IY64" s="192"/>
      <c r="IZ64" s="192"/>
      <c r="JA64" s="192"/>
      <c r="JB64" s="192"/>
      <c r="JC64" s="192"/>
      <c r="JD64" s="192"/>
      <c r="JE64" s="192"/>
      <c r="JF64" s="192"/>
      <c r="JG64" s="192"/>
      <c r="JH64" s="192"/>
      <c r="JI64" s="192"/>
      <c r="JJ64" s="192"/>
      <c r="JK64" s="192"/>
      <c r="JL64" s="192"/>
      <c r="JM64" s="192"/>
      <c r="JN64" s="192"/>
      <c r="JO64" s="192"/>
      <c r="JP64" s="192"/>
      <c r="JQ64" s="192"/>
      <c r="JR64" s="192"/>
      <c r="JS64" s="192"/>
      <c r="JT64" s="192"/>
      <c r="JU64" s="192"/>
      <c r="JV64" s="192"/>
      <c r="JW64" s="192"/>
      <c r="JX64" s="192"/>
      <c r="JY64" s="192"/>
      <c r="JZ64" s="192"/>
      <c r="KA64" s="192"/>
      <c r="KB64" s="192"/>
      <c r="KC64" s="192"/>
      <c r="KD64" s="192"/>
      <c r="KE64" s="192"/>
      <c r="KF64" s="192"/>
      <c r="KG64" s="192"/>
      <c r="KH64" s="192"/>
      <c r="KI64" s="192"/>
      <c r="KJ64" s="192"/>
      <c r="KK64" s="192"/>
      <c r="KL64" s="192"/>
      <c r="KM64" s="192"/>
      <c r="KN64" s="192"/>
      <c r="KO64" s="192"/>
      <c r="KP64" s="192"/>
      <c r="KQ64" s="192"/>
      <c r="KR64" s="192"/>
      <c r="KS64" s="192"/>
      <c r="KT64" s="192"/>
      <c r="KU64" s="192"/>
      <c r="KV64" s="192"/>
      <c r="KW64" s="192"/>
      <c r="KX64" s="192"/>
      <c r="KY64" s="192"/>
      <c r="KZ64" s="192"/>
      <c r="LA64" s="192"/>
      <c r="LB64" s="192"/>
      <c r="LC64" s="192"/>
      <c r="LD64" s="192"/>
      <c r="LE64" s="192"/>
      <c r="LF64" s="192"/>
      <c r="LG64" s="192"/>
      <c r="LH64" s="192"/>
      <c r="LI64" s="192"/>
      <c r="LJ64" s="192"/>
      <c r="LK64" s="192"/>
      <c r="LL64" s="192"/>
      <c r="LM64" s="192"/>
      <c r="LN64" s="192"/>
      <c r="LO64" s="192"/>
      <c r="LP64" s="192"/>
      <c r="LQ64" s="192"/>
      <c r="LR64" s="192"/>
      <c r="LS64" s="192"/>
      <c r="LT64" s="192"/>
      <c r="LU64" s="192"/>
      <c r="LV64" s="192"/>
      <c r="LW64" s="192"/>
      <c r="LX64" s="192"/>
      <c r="LY64" s="192"/>
      <c r="LZ64" s="192"/>
      <c r="MA64" s="192"/>
      <c r="MB64" s="192"/>
      <c r="MC64" s="192"/>
      <c r="MD64" s="192"/>
      <c r="ME64" s="192"/>
      <c r="MF64" s="192"/>
      <c r="MG64" s="192"/>
      <c r="MH64" s="192"/>
      <c r="MI64" s="192"/>
      <c r="MJ64" s="192"/>
      <c r="MK64" s="192"/>
      <c r="ML64" s="192"/>
      <c r="MM64" s="192"/>
      <c r="MN64" s="192"/>
      <c r="MO64" s="192"/>
      <c r="MP64" s="192"/>
      <c r="MQ64" s="192"/>
      <c r="MR64" s="192"/>
      <c r="MS64" s="192"/>
      <c r="MT64" s="192"/>
      <c r="MU64" s="192"/>
      <c r="MV64" s="192"/>
      <c r="MW64" s="192"/>
      <c r="MX64" s="192"/>
      <c r="MY64" s="192"/>
      <c r="MZ64" s="192"/>
      <c r="NA64" s="192"/>
      <c r="NB64" s="192"/>
      <c r="NC64" s="192"/>
      <c r="ND64" s="192"/>
      <c r="NE64" s="192"/>
      <c r="NF64" s="192"/>
      <c r="NG64" s="192"/>
      <c r="NH64" s="192"/>
      <c r="NI64" s="192"/>
      <c r="NJ64" s="192"/>
      <c r="NK64" s="192"/>
      <c r="NL64" s="192"/>
      <c r="NM64" s="192"/>
      <c r="NN64" s="192"/>
      <c r="NO64" s="192"/>
      <c r="NP64" s="192"/>
      <c r="NQ64" s="192"/>
      <c r="NR64" s="192"/>
      <c r="NS64" s="192"/>
      <c r="NT64" s="192"/>
      <c r="NU64" s="192"/>
      <c r="NV64" s="192"/>
      <c r="NW64" s="192"/>
      <c r="NX64" s="192"/>
      <c r="NY64" s="192"/>
      <c r="NZ64" s="192"/>
      <c r="OA64" s="192"/>
      <c r="OB64" s="192"/>
      <c r="OC64" s="192"/>
      <c r="OD64" s="192"/>
      <c r="OE64" s="192"/>
      <c r="OF64" s="192"/>
      <c r="OG64" s="192"/>
      <c r="OH64" s="192"/>
      <c r="OI64" s="192"/>
      <c r="OJ64" s="192"/>
      <c r="OK64" s="192"/>
      <c r="OL64" s="192"/>
      <c r="OM64" s="192"/>
      <c r="ON64" s="192"/>
      <c r="OO64" s="192"/>
      <c r="OP64" s="192"/>
      <c r="OQ64" s="192"/>
      <c r="OR64" s="192"/>
      <c r="OS64" s="192"/>
      <c r="OT64" s="192"/>
      <c r="OU64" s="192"/>
      <c r="OV64" s="192"/>
      <c r="OW64" s="192"/>
      <c r="OX64" s="192"/>
      <c r="OY64" s="192"/>
      <c r="OZ64" s="192"/>
      <c r="PA64" s="192"/>
      <c r="PB64" s="192"/>
      <c r="PC64" s="192"/>
      <c r="PD64" s="192"/>
      <c r="PE64" s="192"/>
      <c r="PF64" s="192"/>
      <c r="PG64" s="192"/>
      <c r="PH64" s="192"/>
      <c r="PI64" s="192"/>
      <c r="PJ64" s="192"/>
      <c r="PK64" s="192"/>
      <c r="PL64" s="192"/>
      <c r="PM64" s="192"/>
      <c r="PN64" s="192"/>
      <c r="PO64" s="192"/>
      <c r="PP64" s="192"/>
      <c r="PQ64" s="192"/>
      <c r="PR64" s="192"/>
      <c r="PS64" s="192"/>
      <c r="PT64" s="192"/>
      <c r="PU64" s="192"/>
      <c r="PV64" s="192"/>
      <c r="PW64" s="192"/>
      <c r="PX64" s="192"/>
      <c r="PY64" s="192"/>
      <c r="PZ64" s="192"/>
      <c r="QA64" s="192"/>
      <c r="QB64" s="192"/>
      <c r="QC64" s="192"/>
      <c r="QD64" s="192"/>
      <c r="QE64" s="192"/>
      <c r="QF64" s="192"/>
      <c r="QG64" s="192"/>
      <c r="QH64" s="192"/>
      <c r="QI64" s="192"/>
      <c r="QJ64" s="192"/>
      <c r="QK64" s="192"/>
      <c r="QL64" s="192"/>
      <c r="QM64" s="192"/>
      <c r="QN64" s="192"/>
      <c r="QO64" s="192"/>
      <c r="QP64" s="192"/>
      <c r="QQ64" s="192"/>
      <c r="QR64" s="192"/>
      <c r="QS64" s="192"/>
      <c r="QT64" s="192"/>
      <c r="QU64" s="192"/>
      <c r="QV64" s="192"/>
      <c r="QW64" s="192"/>
      <c r="QX64" s="192"/>
      <c r="QY64" s="192"/>
      <c r="QZ64" s="192"/>
      <c r="RA64" s="192"/>
      <c r="RB64" s="192"/>
      <c r="RC64" s="192"/>
      <c r="RD64" s="192"/>
      <c r="RE64" s="192"/>
      <c r="RF64" s="192"/>
      <c r="RG64" s="192"/>
      <c r="RH64" s="192"/>
      <c r="RI64" s="192"/>
      <c r="RJ64" s="192"/>
      <c r="RK64" s="192"/>
      <c r="RL64" s="192"/>
      <c r="RM64" s="192"/>
      <c r="RN64" s="192"/>
      <c r="RO64" s="192"/>
      <c r="RP64" s="192"/>
      <c r="RQ64" s="192"/>
      <c r="RR64" s="192"/>
      <c r="RS64" s="192"/>
      <c r="RT64" s="192"/>
      <c r="RU64" s="192"/>
      <c r="RV64" s="192"/>
      <c r="RW64" s="192"/>
      <c r="RX64" s="192"/>
      <c r="RY64" s="192"/>
      <c r="RZ64" s="192"/>
      <c r="SA64" s="192"/>
      <c r="SB64" s="192"/>
      <c r="SC64" s="192"/>
      <c r="SD64" s="192"/>
      <c r="SE64" s="192"/>
      <c r="SF64" s="192"/>
      <c r="SG64" s="192"/>
      <c r="SH64" s="192"/>
      <c r="SI64" s="192"/>
      <c r="SJ64" s="192"/>
      <c r="SK64" s="192"/>
      <c r="SL64" s="192"/>
      <c r="SM64" s="192"/>
      <c r="SN64" s="192"/>
      <c r="SO64" s="192"/>
      <c r="SP64" s="192"/>
      <c r="SQ64" s="192"/>
      <c r="SR64" s="192"/>
      <c r="SS64" s="192"/>
      <c r="ST64" s="192"/>
      <c r="SU64" s="192"/>
      <c r="SV64" s="192"/>
      <c r="SW64" s="192"/>
      <c r="SX64" s="192"/>
      <c r="SY64" s="192"/>
      <c r="SZ64" s="192"/>
      <c r="TA64" s="192"/>
      <c r="TB64" s="192"/>
      <c r="TC64" s="192"/>
      <c r="TD64" s="192"/>
      <c r="TE64" s="192"/>
      <c r="TF64" s="192"/>
      <c r="TG64" s="192"/>
      <c r="TH64" s="192"/>
      <c r="TI64" s="192"/>
      <c r="TJ64" s="192"/>
      <c r="TK64" s="192"/>
      <c r="TL64" s="192"/>
      <c r="TM64" s="192"/>
      <c r="TN64" s="192"/>
      <c r="TO64" s="192"/>
      <c r="TP64" s="192"/>
      <c r="TQ64" s="192"/>
      <c r="TR64" s="192"/>
      <c r="TS64" s="192"/>
      <c r="TT64" s="192"/>
      <c r="TU64" s="192"/>
      <c r="TV64" s="192"/>
      <c r="TW64" s="192"/>
      <c r="TX64" s="192"/>
      <c r="TY64" s="192"/>
      <c r="TZ64" s="192"/>
      <c r="UA64" s="192"/>
      <c r="UB64" s="192"/>
      <c r="UC64" s="192"/>
      <c r="UD64" s="192"/>
      <c r="UE64" s="192"/>
      <c r="UF64" s="192"/>
      <c r="UG64" s="192"/>
      <c r="UH64" s="192"/>
      <c r="UI64" s="192"/>
      <c r="UJ64" s="192"/>
      <c r="UK64" s="192"/>
      <c r="UL64" s="192"/>
      <c r="UM64" s="192"/>
      <c r="UN64" s="192"/>
      <c r="UO64" s="192"/>
      <c r="UP64" s="192"/>
      <c r="UQ64" s="192"/>
      <c r="UR64" s="192"/>
      <c r="US64" s="192"/>
      <c r="UT64" s="192"/>
      <c r="UU64" s="192"/>
      <c r="UV64" s="192"/>
      <c r="UW64" s="192"/>
      <c r="UX64" s="192"/>
      <c r="UY64" s="192"/>
      <c r="UZ64" s="192"/>
      <c r="VA64" s="192"/>
      <c r="VB64" s="192"/>
      <c r="VC64" s="192"/>
      <c r="VD64" s="192"/>
      <c r="VE64" s="192"/>
      <c r="VF64" s="192"/>
      <c r="VG64" s="192"/>
      <c r="VH64" s="192"/>
      <c r="VI64" s="192"/>
      <c r="VJ64" s="192"/>
      <c r="VK64" s="192"/>
      <c r="VL64" s="192"/>
      <c r="VM64" s="192"/>
      <c r="VN64" s="192"/>
      <c r="VO64" s="192"/>
      <c r="VP64" s="192"/>
      <c r="VQ64" s="192"/>
      <c r="VR64" s="192"/>
      <c r="VS64" s="192"/>
      <c r="VT64" s="192"/>
      <c r="VU64" s="192"/>
      <c r="VV64" s="192"/>
      <c r="VW64" s="192"/>
      <c r="VX64" s="192"/>
      <c r="VY64" s="192"/>
      <c r="VZ64" s="192"/>
      <c r="WA64" s="192"/>
      <c r="WB64" s="192"/>
      <c r="WC64" s="192"/>
      <c r="WD64" s="192"/>
      <c r="WE64" s="192"/>
      <c r="WF64" s="192"/>
      <c r="WG64" s="192"/>
      <c r="WH64" s="192"/>
      <c r="WI64" s="192"/>
      <c r="WJ64" s="192"/>
      <c r="WK64" s="192"/>
      <c r="WL64" s="192"/>
      <c r="WM64" s="192"/>
      <c r="WN64" s="192"/>
      <c r="WO64" s="192"/>
      <c r="WP64" s="192"/>
      <c r="WQ64" s="192"/>
      <c r="WR64" s="192"/>
      <c r="WS64" s="192"/>
      <c r="WT64" s="192"/>
      <c r="WU64" s="192"/>
      <c r="WV64" s="192"/>
      <c r="WW64" s="192"/>
      <c r="WX64" s="192"/>
      <c r="WY64" s="192"/>
      <c r="WZ64" s="192"/>
      <c r="XA64" s="192"/>
      <c r="XB64" s="192"/>
      <c r="XC64" s="192"/>
      <c r="XD64" s="192"/>
      <c r="XE64" s="192"/>
      <c r="XF64" s="192"/>
      <c r="XG64" s="192"/>
      <c r="XH64" s="192"/>
      <c r="XI64" s="192"/>
      <c r="XJ64" s="192"/>
      <c r="XK64" s="192"/>
      <c r="XL64" s="192"/>
      <c r="XM64" s="192"/>
      <c r="XN64" s="192"/>
      <c r="XO64" s="192"/>
      <c r="XP64" s="192"/>
      <c r="XQ64" s="192"/>
      <c r="XR64" s="192"/>
      <c r="XS64" s="192"/>
      <c r="XT64" s="192"/>
      <c r="XU64" s="192"/>
      <c r="XV64" s="192"/>
      <c r="XW64" s="192"/>
      <c r="XX64" s="192"/>
      <c r="XY64" s="192"/>
      <c r="XZ64" s="192"/>
      <c r="YA64" s="192"/>
      <c r="YB64" s="192"/>
      <c r="YC64" s="192"/>
      <c r="YD64" s="192"/>
      <c r="YE64" s="192"/>
      <c r="YF64" s="192"/>
      <c r="YG64" s="192"/>
      <c r="YH64" s="192"/>
      <c r="YI64" s="192"/>
      <c r="YJ64" s="192"/>
      <c r="YK64" s="192"/>
      <c r="YL64" s="192"/>
      <c r="YM64" s="192"/>
      <c r="YN64" s="192"/>
      <c r="YO64" s="192"/>
      <c r="YP64" s="192"/>
      <c r="YQ64" s="192"/>
      <c r="YR64" s="192"/>
      <c r="YS64" s="192"/>
      <c r="YT64" s="192"/>
      <c r="YU64" s="192"/>
      <c r="YV64" s="192"/>
      <c r="YW64" s="192"/>
      <c r="YX64" s="192"/>
      <c r="YY64" s="192"/>
      <c r="YZ64" s="192"/>
      <c r="ZA64" s="192"/>
      <c r="ZB64" s="192"/>
      <c r="ZC64" s="192"/>
      <c r="ZD64" s="192"/>
      <c r="ZE64" s="192"/>
      <c r="ZF64" s="192"/>
      <c r="ZG64" s="192"/>
      <c r="ZH64" s="192"/>
      <c r="ZI64" s="192"/>
      <c r="ZJ64" s="192"/>
      <c r="ZK64" s="192"/>
      <c r="ZL64" s="192"/>
      <c r="ZM64" s="192"/>
      <c r="ZN64" s="192"/>
      <c r="ZO64" s="192"/>
      <c r="ZP64" s="192"/>
      <c r="ZQ64" s="192"/>
      <c r="ZR64" s="192"/>
      <c r="ZS64" s="192"/>
      <c r="ZT64" s="192"/>
      <c r="ZU64" s="192"/>
      <c r="ZV64" s="192"/>
      <c r="ZW64" s="192"/>
      <c r="ZX64" s="192"/>
      <c r="ZY64" s="192"/>
      <c r="ZZ64" s="192"/>
      <c r="AAA64" s="192"/>
      <c r="AAB64" s="192"/>
      <c r="AAC64" s="192"/>
      <c r="AAD64" s="192"/>
      <c r="AAE64" s="192"/>
      <c r="AAF64" s="192"/>
      <c r="AAG64" s="192"/>
      <c r="AAH64" s="192"/>
      <c r="AAI64" s="192"/>
      <c r="AAJ64" s="192"/>
      <c r="AAK64" s="192"/>
      <c r="AAL64" s="192"/>
      <c r="AAM64" s="192"/>
      <c r="AAN64" s="192"/>
      <c r="AAO64" s="192"/>
      <c r="AAP64" s="192"/>
      <c r="AAQ64" s="192"/>
      <c r="AAR64" s="192"/>
      <c r="AAS64" s="192"/>
      <c r="AAT64" s="192"/>
      <c r="AAU64" s="192"/>
      <c r="AAV64" s="192"/>
      <c r="AAW64" s="192"/>
      <c r="AAX64" s="192"/>
      <c r="AAY64" s="192"/>
      <c r="AAZ64" s="192"/>
      <c r="ABA64" s="192"/>
      <c r="ABB64" s="192"/>
      <c r="ABC64" s="192"/>
      <c r="ABD64" s="192"/>
      <c r="ABE64" s="192"/>
      <c r="ABF64" s="192"/>
      <c r="ABG64" s="192"/>
      <c r="ABH64" s="192"/>
      <c r="ABI64" s="192"/>
      <c r="ABJ64" s="192"/>
      <c r="ABK64" s="192"/>
      <c r="ABL64" s="192"/>
      <c r="ABM64" s="192"/>
      <c r="ABN64" s="192"/>
      <c r="ABO64" s="192"/>
      <c r="ABP64" s="192"/>
      <c r="ABQ64" s="192"/>
      <c r="ABR64" s="192"/>
      <c r="ABS64" s="192"/>
      <c r="ABT64" s="192"/>
      <c r="ABU64" s="192"/>
      <c r="ABV64" s="192"/>
      <c r="ABW64" s="192"/>
      <c r="ABX64" s="192"/>
      <c r="ABY64" s="192"/>
      <c r="ABZ64" s="192"/>
      <c r="ACA64" s="192"/>
      <c r="ACB64" s="192"/>
      <c r="ACC64" s="192"/>
      <c r="ACD64" s="192"/>
      <c r="ACE64" s="192"/>
      <c r="ACF64" s="192"/>
      <c r="ACG64" s="192"/>
      <c r="ACH64" s="192"/>
      <c r="ACI64" s="192"/>
      <c r="ACJ64" s="192"/>
      <c r="ACK64" s="192"/>
      <c r="ACL64" s="192"/>
      <c r="ACM64" s="192"/>
      <c r="ACN64" s="192"/>
      <c r="ACO64" s="192"/>
      <c r="ACP64" s="192"/>
      <c r="ACQ64" s="192"/>
      <c r="ACR64" s="192"/>
      <c r="ACS64" s="192"/>
      <c r="ACT64" s="192"/>
      <c r="ACU64" s="192"/>
      <c r="ACV64" s="192"/>
      <c r="ACW64" s="192"/>
      <c r="ACX64" s="192"/>
      <c r="ACY64" s="192"/>
      <c r="ACZ64" s="192"/>
      <c r="ADA64" s="192"/>
      <c r="ADB64" s="192"/>
      <c r="ADC64" s="192"/>
      <c r="ADD64" s="192"/>
      <c r="ADE64" s="192"/>
      <c r="ADF64" s="192"/>
      <c r="ADG64" s="192"/>
      <c r="ADH64" s="192"/>
      <c r="ADI64" s="192"/>
      <c r="ADJ64" s="192"/>
      <c r="ADK64" s="192"/>
      <c r="ADL64" s="192"/>
      <c r="ADM64" s="192"/>
      <c r="ADN64" s="192"/>
      <c r="ADO64" s="192"/>
      <c r="ADP64" s="192"/>
      <c r="ADQ64" s="192"/>
      <c r="ADR64" s="192"/>
      <c r="ADS64" s="192"/>
      <c r="ADT64" s="192"/>
      <c r="ADU64" s="192"/>
      <c r="ADV64" s="192"/>
      <c r="ADW64" s="192"/>
      <c r="ADX64" s="192"/>
      <c r="ADY64" s="192"/>
      <c r="ADZ64" s="192"/>
      <c r="AEA64" s="192"/>
      <c r="AEB64" s="192"/>
      <c r="AEC64" s="192"/>
      <c r="AED64" s="192"/>
      <c r="AEE64" s="192"/>
      <c r="AEF64" s="192"/>
      <c r="AEG64" s="192"/>
      <c r="AEH64" s="192"/>
      <c r="AEI64" s="192"/>
      <c r="AEJ64" s="192"/>
      <c r="AEK64" s="192"/>
      <c r="AEL64" s="192"/>
      <c r="AEM64" s="192"/>
      <c r="AEN64" s="192"/>
      <c r="AEO64" s="192"/>
      <c r="AEP64" s="192"/>
      <c r="AEQ64" s="192"/>
      <c r="AER64" s="192"/>
      <c r="AES64" s="192"/>
      <c r="AET64" s="192"/>
      <c r="AEU64" s="192"/>
      <c r="AEV64" s="192"/>
      <c r="AEW64" s="192"/>
      <c r="AEX64" s="192"/>
      <c r="AEY64" s="192"/>
      <c r="AEZ64" s="192"/>
      <c r="AFA64" s="192"/>
      <c r="AFB64" s="192"/>
      <c r="AFC64" s="192"/>
      <c r="AFD64" s="192"/>
      <c r="AFE64" s="192"/>
      <c r="AFF64" s="192"/>
      <c r="AFG64" s="192"/>
      <c r="AFH64" s="192"/>
      <c r="AFI64" s="192"/>
      <c r="AFJ64" s="192"/>
      <c r="AFK64" s="192"/>
      <c r="AFL64" s="192"/>
      <c r="AFM64" s="192"/>
      <c r="AFN64" s="192"/>
      <c r="AFO64" s="192"/>
      <c r="AFP64" s="192"/>
      <c r="AFQ64" s="192"/>
      <c r="AFR64" s="192"/>
      <c r="AFS64" s="192"/>
      <c r="AFT64" s="192"/>
      <c r="AFU64" s="192"/>
      <c r="AFV64" s="192"/>
      <c r="AFW64" s="192"/>
      <c r="AFX64" s="192"/>
      <c r="AFY64" s="192"/>
      <c r="AFZ64" s="192"/>
      <c r="AGA64" s="192"/>
      <c r="AGB64" s="192"/>
      <c r="AGC64" s="192"/>
      <c r="AGD64" s="192"/>
      <c r="AGE64" s="192"/>
      <c r="AGF64" s="192"/>
      <c r="AGG64" s="192"/>
      <c r="AGH64" s="192"/>
      <c r="AGI64" s="192"/>
      <c r="AGJ64" s="192"/>
      <c r="AGK64" s="192"/>
      <c r="AGL64" s="192"/>
      <c r="AGM64" s="192"/>
      <c r="AGN64" s="192"/>
      <c r="AGO64" s="192"/>
      <c r="AGP64" s="192"/>
      <c r="AGQ64" s="192"/>
      <c r="AGR64" s="192"/>
      <c r="AGS64" s="192"/>
      <c r="AGT64" s="192"/>
      <c r="AGU64" s="192"/>
      <c r="AGV64" s="192"/>
      <c r="AGW64" s="192"/>
      <c r="AGX64" s="192"/>
      <c r="AGY64" s="192"/>
      <c r="AGZ64" s="192"/>
      <c r="AHA64" s="192"/>
      <c r="AHB64" s="192"/>
      <c r="AHC64" s="192"/>
      <c r="AHD64" s="192"/>
      <c r="AHE64" s="192"/>
      <c r="AHF64" s="192"/>
      <c r="AHG64" s="192"/>
      <c r="AHH64" s="192"/>
      <c r="AHI64" s="192"/>
      <c r="AHJ64" s="192"/>
      <c r="AHK64" s="192"/>
      <c r="AHL64" s="192"/>
      <c r="AHM64" s="192"/>
      <c r="AHN64" s="192"/>
      <c r="AHO64" s="192"/>
      <c r="AHP64" s="192"/>
      <c r="AHQ64" s="192"/>
      <c r="AHR64" s="192"/>
      <c r="AHS64" s="192"/>
      <c r="AHT64" s="192"/>
      <c r="AHU64" s="192"/>
      <c r="AHV64" s="192"/>
      <c r="AHW64" s="192"/>
      <c r="AHX64" s="192"/>
      <c r="AHY64" s="192"/>
      <c r="AHZ64" s="192"/>
      <c r="AIA64" s="192"/>
      <c r="AIB64" s="192"/>
      <c r="AIC64" s="192"/>
      <c r="AID64" s="192"/>
      <c r="AIE64" s="192"/>
      <c r="AIF64" s="192"/>
      <c r="AIG64" s="192"/>
      <c r="AIH64" s="192"/>
      <c r="AII64" s="192"/>
      <c r="AIJ64" s="192"/>
      <c r="AIK64" s="192"/>
      <c r="AIL64" s="192"/>
      <c r="AIM64" s="192"/>
      <c r="AIN64" s="192"/>
      <c r="AIO64" s="192"/>
      <c r="AIP64" s="192"/>
      <c r="AIQ64" s="192"/>
      <c r="AIR64" s="192"/>
      <c r="AIS64" s="192"/>
      <c r="AIT64" s="192"/>
      <c r="AIU64" s="192"/>
      <c r="AIV64" s="192"/>
      <c r="AIW64" s="192"/>
      <c r="AIX64" s="192"/>
      <c r="AIY64" s="192"/>
      <c r="AIZ64" s="192"/>
      <c r="AJA64" s="192"/>
      <c r="AJB64" s="192"/>
      <c r="AJC64" s="192"/>
      <c r="AJD64" s="192"/>
      <c r="AJE64" s="192"/>
      <c r="AJF64" s="192"/>
      <c r="AJG64" s="192"/>
      <c r="AJH64" s="192"/>
      <c r="AJI64" s="192"/>
      <c r="AJJ64" s="192"/>
      <c r="AJK64" s="192"/>
      <c r="AJL64" s="192"/>
      <c r="AJM64" s="192"/>
      <c r="AJN64" s="192"/>
      <c r="AJO64" s="192"/>
      <c r="AJP64" s="192"/>
      <c r="AJQ64" s="192"/>
      <c r="AJR64" s="192"/>
      <c r="AJS64" s="192"/>
      <c r="AJT64" s="192"/>
      <c r="AJU64" s="192"/>
      <c r="AJV64" s="192"/>
      <c r="AJW64" s="192"/>
      <c r="AJX64" s="192"/>
      <c r="AJY64" s="192"/>
      <c r="AJZ64" s="192"/>
      <c r="AKA64" s="192"/>
      <c r="AKB64" s="192"/>
      <c r="AKC64" s="192"/>
      <c r="AKD64" s="192"/>
      <c r="AKE64" s="192"/>
      <c r="AKF64" s="192"/>
      <c r="AKG64" s="192"/>
      <c r="AKH64" s="192"/>
      <c r="AKI64" s="192"/>
      <c r="AKJ64" s="192"/>
      <c r="AKK64" s="192"/>
      <c r="AKL64" s="192"/>
      <c r="AKM64" s="192"/>
      <c r="AKN64" s="192"/>
      <c r="AKO64" s="192"/>
      <c r="AKP64" s="192"/>
      <c r="AKQ64" s="192"/>
      <c r="AKR64" s="192"/>
      <c r="AKS64" s="192"/>
      <c r="AKT64" s="192"/>
      <c r="AKU64" s="192"/>
      <c r="AKV64" s="192"/>
      <c r="AKW64" s="192"/>
      <c r="AKX64" s="192"/>
      <c r="AKY64" s="192"/>
      <c r="AKZ64" s="192"/>
      <c r="ALA64" s="192"/>
      <c r="ALB64" s="192"/>
      <c r="ALC64" s="192"/>
      <c r="ALD64" s="192"/>
      <c r="ALE64" s="192"/>
      <c r="ALF64" s="192"/>
      <c r="ALG64" s="192"/>
      <c r="ALH64" s="192"/>
      <c r="ALI64" s="192"/>
      <c r="ALJ64" s="192"/>
      <c r="ALK64" s="192"/>
      <c r="ALL64" s="192"/>
      <c r="ALM64" s="192"/>
      <c r="ALN64" s="192"/>
      <c r="ALO64" s="192"/>
      <c r="ALP64" s="192"/>
      <c r="ALQ64" s="192"/>
      <c r="ALR64" s="192"/>
      <c r="ALS64" s="192"/>
      <c r="ALT64" s="192"/>
      <c r="ALU64" s="192"/>
      <c r="ALV64" s="192"/>
      <c r="ALW64" s="192"/>
      <c r="ALX64" s="192"/>
      <c r="ALY64" s="192"/>
      <c r="ALZ64" s="192"/>
      <c r="AMA64" s="192"/>
      <c r="AMB64" s="192"/>
      <c r="AMC64" s="192"/>
      <c r="AMD64" s="192"/>
      <c r="AME64" s="192"/>
      <c r="AMF64" s="192"/>
      <c r="AMG64" s="192"/>
      <c r="AMH64" s="192"/>
      <c r="AMI64" s="192"/>
      <c r="AMJ64" s="192"/>
      <c r="AMK64" s="192"/>
    </row>
    <row r="65" spans="1:1025" s="183" customFormat="1">
      <c r="A65" s="192" t="str">
        <f t="shared" si="12"/>
        <v>REF_LEGAL_ENTITY.APPROVE</v>
      </c>
      <c r="B65" s="193">
        <f t="shared" si="3"/>
        <v>110061</v>
      </c>
      <c r="C65" s="193">
        <v>0</v>
      </c>
      <c r="D65" s="193">
        <v>1</v>
      </c>
      <c r="E65" s="194">
        <f t="shared" si="4"/>
        <v>100000</v>
      </c>
      <c r="F65" s="194">
        <v>10004</v>
      </c>
      <c r="G65" s="194" t="s">
        <v>34</v>
      </c>
      <c r="H65" s="194">
        <v>100004</v>
      </c>
      <c r="I65" s="197" t="s">
        <v>693</v>
      </c>
      <c r="J65" s="194">
        <f>VLOOKUP(I65,T_FSM_TYPE!$A:$B,2,0)</f>
        <v>110001</v>
      </c>
      <c r="K65" s="198" t="s">
        <v>702</v>
      </c>
      <c r="L65" s="198"/>
      <c r="M65" s="192" t="str">
        <f t="shared" si="11"/>
        <v>INSERT INTO T_FSM_ACTION VALUES(110061, 0, 1, 100000, 10004, GETDATE(), 100004, 110001, 'APPROVE', '' )</v>
      </c>
      <c r="N65" s="192"/>
      <c r="O65" s="192"/>
      <c r="P65" s="192"/>
      <c r="Q65" s="192"/>
      <c r="R65" s="192"/>
      <c r="S65" s="192"/>
      <c r="T65" s="192"/>
      <c r="U65" s="192"/>
      <c r="V65" s="192"/>
      <c r="W65" s="192"/>
      <c r="X65" s="192"/>
      <c r="Y65" s="192"/>
      <c r="Z65" s="192"/>
      <c r="AA65" s="192"/>
      <c r="AB65" s="192"/>
      <c r="AC65" s="192"/>
      <c r="AD65" s="192"/>
      <c r="AE65" s="192"/>
      <c r="AF65" s="192"/>
      <c r="AG65" s="192"/>
      <c r="AH65" s="192"/>
      <c r="AI65" s="192"/>
      <c r="AJ65" s="192"/>
      <c r="AK65" s="192"/>
      <c r="AL65" s="192"/>
      <c r="AM65" s="192"/>
      <c r="AN65" s="192"/>
      <c r="AO65" s="192"/>
      <c r="AP65" s="192"/>
      <c r="AQ65" s="192"/>
      <c r="AR65" s="192"/>
      <c r="AS65" s="192"/>
      <c r="AT65" s="192"/>
      <c r="AU65" s="192"/>
      <c r="AV65" s="192"/>
      <c r="AW65" s="192"/>
      <c r="AX65" s="192"/>
      <c r="AY65" s="192"/>
      <c r="AZ65" s="192"/>
      <c r="BA65" s="192"/>
      <c r="BB65" s="192"/>
      <c r="BC65" s="192"/>
      <c r="BD65" s="192"/>
      <c r="BE65" s="192"/>
      <c r="BF65" s="192"/>
      <c r="BG65" s="192"/>
      <c r="BH65" s="192"/>
      <c r="BI65" s="192"/>
      <c r="BJ65" s="192"/>
      <c r="BK65" s="192"/>
      <c r="BL65" s="192"/>
      <c r="BM65" s="192"/>
      <c r="BN65" s="192"/>
      <c r="BO65" s="192"/>
      <c r="BP65" s="192"/>
      <c r="BQ65" s="192"/>
      <c r="BR65" s="192"/>
      <c r="BS65" s="192"/>
      <c r="BT65" s="192"/>
      <c r="BU65" s="192"/>
      <c r="BV65" s="192"/>
      <c r="BW65" s="192"/>
      <c r="BX65" s="192"/>
      <c r="BY65" s="192"/>
      <c r="BZ65" s="192"/>
      <c r="CA65" s="192"/>
      <c r="CB65" s="192"/>
      <c r="CC65" s="192"/>
      <c r="CD65" s="192"/>
      <c r="CE65" s="192"/>
      <c r="CF65" s="192"/>
      <c r="CG65" s="192"/>
      <c r="CH65" s="192"/>
      <c r="CI65" s="192"/>
      <c r="CJ65" s="192"/>
      <c r="CK65" s="192"/>
      <c r="CL65" s="192"/>
      <c r="CM65" s="192"/>
      <c r="CN65" s="192"/>
      <c r="CO65" s="192"/>
      <c r="CP65" s="192"/>
      <c r="CQ65" s="192"/>
      <c r="CR65" s="192"/>
      <c r="CS65" s="192"/>
      <c r="CT65" s="192"/>
      <c r="CU65" s="192"/>
      <c r="CV65" s="192"/>
      <c r="CW65" s="192"/>
      <c r="CX65" s="192"/>
      <c r="CY65" s="192"/>
      <c r="CZ65" s="192"/>
      <c r="DA65" s="192"/>
      <c r="DB65" s="192"/>
      <c r="DC65" s="192"/>
      <c r="DD65" s="192"/>
      <c r="DE65" s="192"/>
      <c r="DF65" s="192"/>
      <c r="DG65" s="192"/>
      <c r="DH65" s="192"/>
      <c r="DI65" s="192"/>
      <c r="DJ65" s="192"/>
      <c r="DK65" s="192"/>
      <c r="DL65" s="192"/>
      <c r="DM65" s="192"/>
      <c r="DN65" s="192"/>
      <c r="DO65" s="192"/>
      <c r="DP65" s="192"/>
      <c r="DQ65" s="192"/>
      <c r="DR65" s="192"/>
      <c r="DS65" s="192"/>
      <c r="DT65" s="192"/>
      <c r="DU65" s="192"/>
      <c r="DV65" s="192"/>
      <c r="DW65" s="192"/>
      <c r="DX65" s="192"/>
      <c r="DY65" s="192"/>
      <c r="DZ65" s="192"/>
      <c r="EA65" s="192"/>
      <c r="EB65" s="192"/>
      <c r="EC65" s="192"/>
      <c r="ED65" s="192"/>
      <c r="EE65" s="192"/>
      <c r="EF65" s="192"/>
      <c r="EG65" s="192"/>
      <c r="EH65" s="192"/>
      <c r="EI65" s="192"/>
      <c r="EJ65" s="192"/>
      <c r="EK65" s="192"/>
      <c r="EL65" s="192"/>
      <c r="EM65" s="192"/>
      <c r="EN65" s="192"/>
      <c r="EO65" s="192"/>
      <c r="EP65" s="192"/>
      <c r="EQ65" s="192"/>
      <c r="ER65" s="192"/>
      <c r="ES65" s="192"/>
      <c r="ET65" s="192"/>
      <c r="EU65" s="192"/>
      <c r="EV65" s="192"/>
      <c r="EW65" s="192"/>
      <c r="EX65" s="192"/>
      <c r="EY65" s="192"/>
      <c r="EZ65" s="192"/>
      <c r="FA65" s="192"/>
      <c r="FB65" s="192"/>
      <c r="FC65" s="192"/>
      <c r="FD65" s="192"/>
      <c r="FE65" s="192"/>
      <c r="FF65" s="192"/>
      <c r="FG65" s="192"/>
      <c r="FH65" s="192"/>
      <c r="FI65" s="192"/>
      <c r="FJ65" s="192"/>
      <c r="FK65" s="192"/>
      <c r="FL65" s="192"/>
      <c r="FM65" s="192"/>
      <c r="FN65" s="192"/>
      <c r="FO65" s="192"/>
      <c r="FP65" s="192"/>
      <c r="FQ65" s="192"/>
      <c r="FR65" s="192"/>
      <c r="FS65" s="192"/>
      <c r="FT65" s="192"/>
      <c r="FU65" s="192"/>
      <c r="FV65" s="192"/>
      <c r="FW65" s="192"/>
      <c r="FX65" s="192"/>
      <c r="FY65" s="192"/>
      <c r="FZ65" s="192"/>
      <c r="GA65" s="192"/>
      <c r="GB65" s="192"/>
      <c r="GC65" s="192"/>
      <c r="GD65" s="192"/>
      <c r="GE65" s="192"/>
      <c r="GF65" s="192"/>
      <c r="GG65" s="192"/>
      <c r="GH65" s="192"/>
      <c r="GI65" s="192"/>
      <c r="GJ65" s="192"/>
      <c r="GK65" s="192"/>
      <c r="GL65" s="192"/>
      <c r="GM65" s="192"/>
      <c r="GN65" s="192"/>
      <c r="GO65" s="192"/>
      <c r="GP65" s="192"/>
      <c r="GQ65" s="192"/>
      <c r="GR65" s="192"/>
      <c r="GS65" s="192"/>
      <c r="GT65" s="192"/>
      <c r="GU65" s="192"/>
      <c r="GV65" s="192"/>
      <c r="GW65" s="192"/>
      <c r="GX65" s="192"/>
      <c r="GY65" s="192"/>
      <c r="GZ65" s="192"/>
      <c r="HA65" s="192"/>
      <c r="HB65" s="192"/>
      <c r="HC65" s="192"/>
      <c r="HD65" s="192"/>
      <c r="HE65" s="192"/>
      <c r="HF65" s="192"/>
      <c r="HG65" s="192"/>
      <c r="HH65" s="192"/>
      <c r="HI65" s="192"/>
      <c r="HJ65" s="192"/>
      <c r="HK65" s="192"/>
      <c r="HL65" s="192"/>
      <c r="HM65" s="192"/>
      <c r="HN65" s="192"/>
      <c r="HO65" s="192"/>
      <c r="HP65" s="192"/>
      <c r="HQ65" s="192"/>
      <c r="HR65" s="192"/>
      <c r="HS65" s="192"/>
      <c r="HT65" s="192"/>
      <c r="HU65" s="192"/>
      <c r="HV65" s="192"/>
      <c r="HW65" s="192"/>
      <c r="HX65" s="192"/>
      <c r="HY65" s="192"/>
      <c r="HZ65" s="192"/>
      <c r="IA65" s="192"/>
      <c r="IB65" s="192"/>
      <c r="IC65" s="192"/>
      <c r="ID65" s="192"/>
      <c r="IE65" s="192"/>
      <c r="IF65" s="192"/>
      <c r="IG65" s="192"/>
      <c r="IH65" s="192"/>
      <c r="II65" s="192"/>
      <c r="IJ65" s="192"/>
      <c r="IK65" s="192"/>
      <c r="IL65" s="192"/>
      <c r="IM65" s="192"/>
      <c r="IN65" s="192"/>
      <c r="IO65" s="192"/>
      <c r="IP65" s="192"/>
      <c r="IQ65" s="192"/>
      <c r="IR65" s="192"/>
      <c r="IS65" s="192"/>
      <c r="IT65" s="192"/>
      <c r="IU65" s="192"/>
      <c r="IV65" s="192"/>
      <c r="IW65" s="192"/>
      <c r="IX65" s="192"/>
      <c r="IY65" s="192"/>
      <c r="IZ65" s="192"/>
      <c r="JA65" s="192"/>
      <c r="JB65" s="192"/>
      <c r="JC65" s="192"/>
      <c r="JD65" s="192"/>
      <c r="JE65" s="192"/>
      <c r="JF65" s="192"/>
      <c r="JG65" s="192"/>
      <c r="JH65" s="192"/>
      <c r="JI65" s="192"/>
      <c r="JJ65" s="192"/>
      <c r="JK65" s="192"/>
      <c r="JL65" s="192"/>
      <c r="JM65" s="192"/>
      <c r="JN65" s="192"/>
      <c r="JO65" s="192"/>
      <c r="JP65" s="192"/>
      <c r="JQ65" s="192"/>
      <c r="JR65" s="192"/>
      <c r="JS65" s="192"/>
      <c r="JT65" s="192"/>
      <c r="JU65" s="192"/>
      <c r="JV65" s="192"/>
      <c r="JW65" s="192"/>
      <c r="JX65" s="192"/>
      <c r="JY65" s="192"/>
      <c r="JZ65" s="192"/>
      <c r="KA65" s="192"/>
      <c r="KB65" s="192"/>
      <c r="KC65" s="192"/>
      <c r="KD65" s="192"/>
      <c r="KE65" s="192"/>
      <c r="KF65" s="192"/>
      <c r="KG65" s="192"/>
      <c r="KH65" s="192"/>
      <c r="KI65" s="192"/>
      <c r="KJ65" s="192"/>
      <c r="KK65" s="192"/>
      <c r="KL65" s="192"/>
      <c r="KM65" s="192"/>
      <c r="KN65" s="192"/>
      <c r="KO65" s="192"/>
      <c r="KP65" s="192"/>
      <c r="KQ65" s="192"/>
      <c r="KR65" s="192"/>
      <c r="KS65" s="192"/>
      <c r="KT65" s="192"/>
      <c r="KU65" s="192"/>
      <c r="KV65" s="192"/>
      <c r="KW65" s="192"/>
      <c r="KX65" s="192"/>
      <c r="KY65" s="192"/>
      <c r="KZ65" s="192"/>
      <c r="LA65" s="192"/>
      <c r="LB65" s="192"/>
      <c r="LC65" s="192"/>
      <c r="LD65" s="192"/>
      <c r="LE65" s="192"/>
      <c r="LF65" s="192"/>
      <c r="LG65" s="192"/>
      <c r="LH65" s="192"/>
      <c r="LI65" s="192"/>
      <c r="LJ65" s="192"/>
      <c r="LK65" s="192"/>
      <c r="LL65" s="192"/>
      <c r="LM65" s="192"/>
      <c r="LN65" s="192"/>
      <c r="LO65" s="192"/>
      <c r="LP65" s="192"/>
      <c r="LQ65" s="192"/>
      <c r="LR65" s="192"/>
      <c r="LS65" s="192"/>
      <c r="LT65" s="192"/>
      <c r="LU65" s="192"/>
      <c r="LV65" s="192"/>
      <c r="LW65" s="192"/>
      <c r="LX65" s="192"/>
      <c r="LY65" s="192"/>
      <c r="LZ65" s="192"/>
      <c r="MA65" s="192"/>
      <c r="MB65" s="192"/>
      <c r="MC65" s="192"/>
      <c r="MD65" s="192"/>
      <c r="ME65" s="192"/>
      <c r="MF65" s="192"/>
      <c r="MG65" s="192"/>
      <c r="MH65" s="192"/>
      <c r="MI65" s="192"/>
      <c r="MJ65" s="192"/>
      <c r="MK65" s="192"/>
      <c r="ML65" s="192"/>
      <c r="MM65" s="192"/>
      <c r="MN65" s="192"/>
      <c r="MO65" s="192"/>
      <c r="MP65" s="192"/>
      <c r="MQ65" s="192"/>
      <c r="MR65" s="192"/>
      <c r="MS65" s="192"/>
      <c r="MT65" s="192"/>
      <c r="MU65" s="192"/>
      <c r="MV65" s="192"/>
      <c r="MW65" s="192"/>
      <c r="MX65" s="192"/>
      <c r="MY65" s="192"/>
      <c r="MZ65" s="192"/>
      <c r="NA65" s="192"/>
      <c r="NB65" s="192"/>
      <c r="NC65" s="192"/>
      <c r="ND65" s="192"/>
      <c r="NE65" s="192"/>
      <c r="NF65" s="192"/>
      <c r="NG65" s="192"/>
      <c r="NH65" s="192"/>
      <c r="NI65" s="192"/>
      <c r="NJ65" s="192"/>
      <c r="NK65" s="192"/>
      <c r="NL65" s="192"/>
      <c r="NM65" s="192"/>
      <c r="NN65" s="192"/>
      <c r="NO65" s="192"/>
      <c r="NP65" s="192"/>
      <c r="NQ65" s="192"/>
      <c r="NR65" s="192"/>
      <c r="NS65" s="192"/>
      <c r="NT65" s="192"/>
      <c r="NU65" s="192"/>
      <c r="NV65" s="192"/>
      <c r="NW65" s="192"/>
      <c r="NX65" s="192"/>
      <c r="NY65" s="192"/>
      <c r="NZ65" s="192"/>
      <c r="OA65" s="192"/>
      <c r="OB65" s="192"/>
      <c r="OC65" s="192"/>
      <c r="OD65" s="192"/>
      <c r="OE65" s="192"/>
      <c r="OF65" s="192"/>
      <c r="OG65" s="192"/>
      <c r="OH65" s="192"/>
      <c r="OI65" s="192"/>
      <c r="OJ65" s="192"/>
      <c r="OK65" s="192"/>
      <c r="OL65" s="192"/>
      <c r="OM65" s="192"/>
      <c r="ON65" s="192"/>
      <c r="OO65" s="192"/>
      <c r="OP65" s="192"/>
      <c r="OQ65" s="192"/>
      <c r="OR65" s="192"/>
      <c r="OS65" s="192"/>
      <c r="OT65" s="192"/>
      <c r="OU65" s="192"/>
      <c r="OV65" s="192"/>
      <c r="OW65" s="192"/>
      <c r="OX65" s="192"/>
      <c r="OY65" s="192"/>
      <c r="OZ65" s="192"/>
      <c r="PA65" s="192"/>
      <c r="PB65" s="192"/>
      <c r="PC65" s="192"/>
      <c r="PD65" s="192"/>
      <c r="PE65" s="192"/>
      <c r="PF65" s="192"/>
      <c r="PG65" s="192"/>
      <c r="PH65" s="192"/>
      <c r="PI65" s="192"/>
      <c r="PJ65" s="192"/>
      <c r="PK65" s="192"/>
      <c r="PL65" s="192"/>
      <c r="PM65" s="192"/>
      <c r="PN65" s="192"/>
      <c r="PO65" s="192"/>
      <c r="PP65" s="192"/>
      <c r="PQ65" s="192"/>
      <c r="PR65" s="192"/>
      <c r="PS65" s="192"/>
      <c r="PT65" s="192"/>
      <c r="PU65" s="192"/>
      <c r="PV65" s="192"/>
      <c r="PW65" s="192"/>
      <c r="PX65" s="192"/>
      <c r="PY65" s="192"/>
      <c r="PZ65" s="192"/>
      <c r="QA65" s="192"/>
      <c r="QB65" s="192"/>
      <c r="QC65" s="192"/>
      <c r="QD65" s="192"/>
      <c r="QE65" s="192"/>
      <c r="QF65" s="192"/>
      <c r="QG65" s="192"/>
      <c r="QH65" s="192"/>
      <c r="QI65" s="192"/>
      <c r="QJ65" s="192"/>
      <c r="QK65" s="192"/>
      <c r="QL65" s="192"/>
      <c r="QM65" s="192"/>
      <c r="QN65" s="192"/>
      <c r="QO65" s="192"/>
      <c r="QP65" s="192"/>
      <c r="QQ65" s="192"/>
      <c r="QR65" s="192"/>
      <c r="QS65" s="192"/>
      <c r="QT65" s="192"/>
      <c r="QU65" s="192"/>
      <c r="QV65" s="192"/>
      <c r="QW65" s="192"/>
      <c r="QX65" s="192"/>
      <c r="QY65" s="192"/>
      <c r="QZ65" s="192"/>
      <c r="RA65" s="192"/>
      <c r="RB65" s="192"/>
      <c r="RC65" s="192"/>
      <c r="RD65" s="192"/>
      <c r="RE65" s="192"/>
      <c r="RF65" s="192"/>
      <c r="RG65" s="192"/>
      <c r="RH65" s="192"/>
      <c r="RI65" s="192"/>
      <c r="RJ65" s="192"/>
      <c r="RK65" s="192"/>
      <c r="RL65" s="192"/>
      <c r="RM65" s="192"/>
      <c r="RN65" s="192"/>
      <c r="RO65" s="192"/>
      <c r="RP65" s="192"/>
      <c r="RQ65" s="192"/>
      <c r="RR65" s="192"/>
      <c r="RS65" s="192"/>
      <c r="RT65" s="192"/>
      <c r="RU65" s="192"/>
      <c r="RV65" s="192"/>
      <c r="RW65" s="192"/>
      <c r="RX65" s="192"/>
      <c r="RY65" s="192"/>
      <c r="RZ65" s="192"/>
      <c r="SA65" s="192"/>
      <c r="SB65" s="192"/>
      <c r="SC65" s="192"/>
      <c r="SD65" s="192"/>
      <c r="SE65" s="192"/>
      <c r="SF65" s="192"/>
      <c r="SG65" s="192"/>
      <c r="SH65" s="192"/>
      <c r="SI65" s="192"/>
      <c r="SJ65" s="192"/>
      <c r="SK65" s="192"/>
      <c r="SL65" s="192"/>
      <c r="SM65" s="192"/>
      <c r="SN65" s="192"/>
      <c r="SO65" s="192"/>
      <c r="SP65" s="192"/>
      <c r="SQ65" s="192"/>
      <c r="SR65" s="192"/>
      <c r="SS65" s="192"/>
      <c r="ST65" s="192"/>
      <c r="SU65" s="192"/>
      <c r="SV65" s="192"/>
      <c r="SW65" s="192"/>
      <c r="SX65" s="192"/>
      <c r="SY65" s="192"/>
      <c r="SZ65" s="192"/>
      <c r="TA65" s="192"/>
      <c r="TB65" s="192"/>
      <c r="TC65" s="192"/>
      <c r="TD65" s="192"/>
      <c r="TE65" s="192"/>
      <c r="TF65" s="192"/>
      <c r="TG65" s="192"/>
      <c r="TH65" s="192"/>
      <c r="TI65" s="192"/>
      <c r="TJ65" s="192"/>
      <c r="TK65" s="192"/>
      <c r="TL65" s="192"/>
      <c r="TM65" s="192"/>
      <c r="TN65" s="192"/>
      <c r="TO65" s="192"/>
      <c r="TP65" s="192"/>
      <c r="TQ65" s="192"/>
      <c r="TR65" s="192"/>
      <c r="TS65" s="192"/>
      <c r="TT65" s="192"/>
      <c r="TU65" s="192"/>
      <c r="TV65" s="192"/>
      <c r="TW65" s="192"/>
      <c r="TX65" s="192"/>
      <c r="TY65" s="192"/>
      <c r="TZ65" s="192"/>
      <c r="UA65" s="192"/>
      <c r="UB65" s="192"/>
      <c r="UC65" s="192"/>
      <c r="UD65" s="192"/>
      <c r="UE65" s="192"/>
      <c r="UF65" s="192"/>
      <c r="UG65" s="192"/>
      <c r="UH65" s="192"/>
      <c r="UI65" s="192"/>
      <c r="UJ65" s="192"/>
      <c r="UK65" s="192"/>
      <c r="UL65" s="192"/>
      <c r="UM65" s="192"/>
      <c r="UN65" s="192"/>
      <c r="UO65" s="192"/>
      <c r="UP65" s="192"/>
      <c r="UQ65" s="192"/>
      <c r="UR65" s="192"/>
      <c r="US65" s="192"/>
      <c r="UT65" s="192"/>
      <c r="UU65" s="192"/>
      <c r="UV65" s="192"/>
      <c r="UW65" s="192"/>
      <c r="UX65" s="192"/>
      <c r="UY65" s="192"/>
      <c r="UZ65" s="192"/>
      <c r="VA65" s="192"/>
      <c r="VB65" s="192"/>
      <c r="VC65" s="192"/>
      <c r="VD65" s="192"/>
      <c r="VE65" s="192"/>
      <c r="VF65" s="192"/>
      <c r="VG65" s="192"/>
      <c r="VH65" s="192"/>
      <c r="VI65" s="192"/>
      <c r="VJ65" s="192"/>
      <c r="VK65" s="192"/>
      <c r="VL65" s="192"/>
      <c r="VM65" s="192"/>
      <c r="VN65" s="192"/>
      <c r="VO65" s="192"/>
      <c r="VP65" s="192"/>
      <c r="VQ65" s="192"/>
      <c r="VR65" s="192"/>
      <c r="VS65" s="192"/>
      <c r="VT65" s="192"/>
      <c r="VU65" s="192"/>
      <c r="VV65" s="192"/>
      <c r="VW65" s="192"/>
      <c r="VX65" s="192"/>
      <c r="VY65" s="192"/>
      <c r="VZ65" s="192"/>
      <c r="WA65" s="192"/>
      <c r="WB65" s="192"/>
      <c r="WC65" s="192"/>
      <c r="WD65" s="192"/>
      <c r="WE65" s="192"/>
      <c r="WF65" s="192"/>
      <c r="WG65" s="192"/>
      <c r="WH65" s="192"/>
      <c r="WI65" s="192"/>
      <c r="WJ65" s="192"/>
      <c r="WK65" s="192"/>
      <c r="WL65" s="192"/>
      <c r="WM65" s="192"/>
      <c r="WN65" s="192"/>
      <c r="WO65" s="192"/>
      <c r="WP65" s="192"/>
      <c r="WQ65" s="192"/>
      <c r="WR65" s="192"/>
      <c r="WS65" s="192"/>
      <c r="WT65" s="192"/>
      <c r="WU65" s="192"/>
      <c r="WV65" s="192"/>
      <c r="WW65" s="192"/>
      <c r="WX65" s="192"/>
      <c r="WY65" s="192"/>
      <c r="WZ65" s="192"/>
      <c r="XA65" s="192"/>
      <c r="XB65" s="192"/>
      <c r="XC65" s="192"/>
      <c r="XD65" s="192"/>
      <c r="XE65" s="192"/>
      <c r="XF65" s="192"/>
      <c r="XG65" s="192"/>
      <c r="XH65" s="192"/>
      <c r="XI65" s="192"/>
      <c r="XJ65" s="192"/>
      <c r="XK65" s="192"/>
      <c r="XL65" s="192"/>
      <c r="XM65" s="192"/>
      <c r="XN65" s="192"/>
      <c r="XO65" s="192"/>
      <c r="XP65" s="192"/>
      <c r="XQ65" s="192"/>
      <c r="XR65" s="192"/>
      <c r="XS65" s="192"/>
      <c r="XT65" s="192"/>
      <c r="XU65" s="192"/>
      <c r="XV65" s="192"/>
      <c r="XW65" s="192"/>
      <c r="XX65" s="192"/>
      <c r="XY65" s="192"/>
      <c r="XZ65" s="192"/>
      <c r="YA65" s="192"/>
      <c r="YB65" s="192"/>
      <c r="YC65" s="192"/>
      <c r="YD65" s="192"/>
      <c r="YE65" s="192"/>
      <c r="YF65" s="192"/>
      <c r="YG65" s="192"/>
      <c r="YH65" s="192"/>
      <c r="YI65" s="192"/>
      <c r="YJ65" s="192"/>
      <c r="YK65" s="192"/>
      <c r="YL65" s="192"/>
      <c r="YM65" s="192"/>
      <c r="YN65" s="192"/>
      <c r="YO65" s="192"/>
      <c r="YP65" s="192"/>
      <c r="YQ65" s="192"/>
      <c r="YR65" s="192"/>
      <c r="YS65" s="192"/>
      <c r="YT65" s="192"/>
      <c r="YU65" s="192"/>
      <c r="YV65" s="192"/>
      <c r="YW65" s="192"/>
      <c r="YX65" s="192"/>
      <c r="YY65" s="192"/>
      <c r="YZ65" s="192"/>
      <c r="ZA65" s="192"/>
      <c r="ZB65" s="192"/>
      <c r="ZC65" s="192"/>
      <c r="ZD65" s="192"/>
      <c r="ZE65" s="192"/>
      <c r="ZF65" s="192"/>
      <c r="ZG65" s="192"/>
      <c r="ZH65" s="192"/>
      <c r="ZI65" s="192"/>
      <c r="ZJ65" s="192"/>
      <c r="ZK65" s="192"/>
      <c r="ZL65" s="192"/>
      <c r="ZM65" s="192"/>
      <c r="ZN65" s="192"/>
      <c r="ZO65" s="192"/>
      <c r="ZP65" s="192"/>
      <c r="ZQ65" s="192"/>
      <c r="ZR65" s="192"/>
      <c r="ZS65" s="192"/>
      <c r="ZT65" s="192"/>
      <c r="ZU65" s="192"/>
      <c r="ZV65" s="192"/>
      <c r="ZW65" s="192"/>
      <c r="ZX65" s="192"/>
      <c r="ZY65" s="192"/>
      <c r="ZZ65" s="192"/>
      <c r="AAA65" s="192"/>
      <c r="AAB65" s="192"/>
      <c r="AAC65" s="192"/>
      <c r="AAD65" s="192"/>
      <c r="AAE65" s="192"/>
      <c r="AAF65" s="192"/>
      <c r="AAG65" s="192"/>
      <c r="AAH65" s="192"/>
      <c r="AAI65" s="192"/>
      <c r="AAJ65" s="192"/>
      <c r="AAK65" s="192"/>
      <c r="AAL65" s="192"/>
      <c r="AAM65" s="192"/>
      <c r="AAN65" s="192"/>
      <c r="AAO65" s="192"/>
      <c r="AAP65" s="192"/>
      <c r="AAQ65" s="192"/>
      <c r="AAR65" s="192"/>
      <c r="AAS65" s="192"/>
      <c r="AAT65" s="192"/>
      <c r="AAU65" s="192"/>
      <c r="AAV65" s="192"/>
      <c r="AAW65" s="192"/>
      <c r="AAX65" s="192"/>
      <c r="AAY65" s="192"/>
      <c r="AAZ65" s="192"/>
      <c r="ABA65" s="192"/>
      <c r="ABB65" s="192"/>
      <c r="ABC65" s="192"/>
      <c r="ABD65" s="192"/>
      <c r="ABE65" s="192"/>
      <c r="ABF65" s="192"/>
      <c r="ABG65" s="192"/>
      <c r="ABH65" s="192"/>
      <c r="ABI65" s="192"/>
      <c r="ABJ65" s="192"/>
      <c r="ABK65" s="192"/>
      <c r="ABL65" s="192"/>
      <c r="ABM65" s="192"/>
      <c r="ABN65" s="192"/>
      <c r="ABO65" s="192"/>
      <c r="ABP65" s="192"/>
      <c r="ABQ65" s="192"/>
      <c r="ABR65" s="192"/>
      <c r="ABS65" s="192"/>
      <c r="ABT65" s="192"/>
      <c r="ABU65" s="192"/>
      <c r="ABV65" s="192"/>
      <c r="ABW65" s="192"/>
      <c r="ABX65" s="192"/>
      <c r="ABY65" s="192"/>
      <c r="ABZ65" s="192"/>
      <c r="ACA65" s="192"/>
      <c r="ACB65" s="192"/>
      <c r="ACC65" s="192"/>
      <c r="ACD65" s="192"/>
      <c r="ACE65" s="192"/>
      <c r="ACF65" s="192"/>
      <c r="ACG65" s="192"/>
      <c r="ACH65" s="192"/>
      <c r="ACI65" s="192"/>
      <c r="ACJ65" s="192"/>
      <c r="ACK65" s="192"/>
      <c r="ACL65" s="192"/>
      <c r="ACM65" s="192"/>
      <c r="ACN65" s="192"/>
      <c r="ACO65" s="192"/>
      <c r="ACP65" s="192"/>
      <c r="ACQ65" s="192"/>
      <c r="ACR65" s="192"/>
      <c r="ACS65" s="192"/>
      <c r="ACT65" s="192"/>
      <c r="ACU65" s="192"/>
      <c r="ACV65" s="192"/>
      <c r="ACW65" s="192"/>
      <c r="ACX65" s="192"/>
      <c r="ACY65" s="192"/>
      <c r="ACZ65" s="192"/>
      <c r="ADA65" s="192"/>
      <c r="ADB65" s="192"/>
      <c r="ADC65" s="192"/>
      <c r="ADD65" s="192"/>
      <c r="ADE65" s="192"/>
      <c r="ADF65" s="192"/>
      <c r="ADG65" s="192"/>
      <c r="ADH65" s="192"/>
      <c r="ADI65" s="192"/>
      <c r="ADJ65" s="192"/>
      <c r="ADK65" s="192"/>
      <c r="ADL65" s="192"/>
      <c r="ADM65" s="192"/>
      <c r="ADN65" s="192"/>
      <c r="ADO65" s="192"/>
      <c r="ADP65" s="192"/>
      <c r="ADQ65" s="192"/>
      <c r="ADR65" s="192"/>
      <c r="ADS65" s="192"/>
      <c r="ADT65" s="192"/>
      <c r="ADU65" s="192"/>
      <c r="ADV65" s="192"/>
      <c r="ADW65" s="192"/>
      <c r="ADX65" s="192"/>
      <c r="ADY65" s="192"/>
      <c r="ADZ65" s="192"/>
      <c r="AEA65" s="192"/>
      <c r="AEB65" s="192"/>
      <c r="AEC65" s="192"/>
      <c r="AED65" s="192"/>
      <c r="AEE65" s="192"/>
      <c r="AEF65" s="192"/>
      <c r="AEG65" s="192"/>
      <c r="AEH65" s="192"/>
      <c r="AEI65" s="192"/>
      <c r="AEJ65" s="192"/>
      <c r="AEK65" s="192"/>
      <c r="AEL65" s="192"/>
      <c r="AEM65" s="192"/>
      <c r="AEN65" s="192"/>
      <c r="AEO65" s="192"/>
      <c r="AEP65" s="192"/>
      <c r="AEQ65" s="192"/>
      <c r="AER65" s="192"/>
      <c r="AES65" s="192"/>
      <c r="AET65" s="192"/>
      <c r="AEU65" s="192"/>
      <c r="AEV65" s="192"/>
      <c r="AEW65" s="192"/>
      <c r="AEX65" s="192"/>
      <c r="AEY65" s="192"/>
      <c r="AEZ65" s="192"/>
      <c r="AFA65" s="192"/>
      <c r="AFB65" s="192"/>
      <c r="AFC65" s="192"/>
      <c r="AFD65" s="192"/>
      <c r="AFE65" s="192"/>
      <c r="AFF65" s="192"/>
      <c r="AFG65" s="192"/>
      <c r="AFH65" s="192"/>
      <c r="AFI65" s="192"/>
      <c r="AFJ65" s="192"/>
      <c r="AFK65" s="192"/>
      <c r="AFL65" s="192"/>
      <c r="AFM65" s="192"/>
      <c r="AFN65" s="192"/>
      <c r="AFO65" s="192"/>
      <c r="AFP65" s="192"/>
      <c r="AFQ65" s="192"/>
      <c r="AFR65" s="192"/>
      <c r="AFS65" s="192"/>
      <c r="AFT65" s="192"/>
      <c r="AFU65" s="192"/>
      <c r="AFV65" s="192"/>
      <c r="AFW65" s="192"/>
      <c r="AFX65" s="192"/>
      <c r="AFY65" s="192"/>
      <c r="AFZ65" s="192"/>
      <c r="AGA65" s="192"/>
      <c r="AGB65" s="192"/>
      <c r="AGC65" s="192"/>
      <c r="AGD65" s="192"/>
      <c r="AGE65" s="192"/>
      <c r="AGF65" s="192"/>
      <c r="AGG65" s="192"/>
      <c r="AGH65" s="192"/>
      <c r="AGI65" s="192"/>
      <c r="AGJ65" s="192"/>
      <c r="AGK65" s="192"/>
      <c r="AGL65" s="192"/>
      <c r="AGM65" s="192"/>
      <c r="AGN65" s="192"/>
      <c r="AGO65" s="192"/>
      <c r="AGP65" s="192"/>
      <c r="AGQ65" s="192"/>
      <c r="AGR65" s="192"/>
      <c r="AGS65" s="192"/>
      <c r="AGT65" s="192"/>
      <c r="AGU65" s="192"/>
      <c r="AGV65" s="192"/>
      <c r="AGW65" s="192"/>
      <c r="AGX65" s="192"/>
      <c r="AGY65" s="192"/>
      <c r="AGZ65" s="192"/>
      <c r="AHA65" s="192"/>
      <c r="AHB65" s="192"/>
      <c r="AHC65" s="192"/>
      <c r="AHD65" s="192"/>
      <c r="AHE65" s="192"/>
      <c r="AHF65" s="192"/>
      <c r="AHG65" s="192"/>
      <c r="AHH65" s="192"/>
      <c r="AHI65" s="192"/>
      <c r="AHJ65" s="192"/>
      <c r="AHK65" s="192"/>
      <c r="AHL65" s="192"/>
      <c r="AHM65" s="192"/>
      <c r="AHN65" s="192"/>
      <c r="AHO65" s="192"/>
      <c r="AHP65" s="192"/>
      <c r="AHQ65" s="192"/>
      <c r="AHR65" s="192"/>
      <c r="AHS65" s="192"/>
      <c r="AHT65" s="192"/>
      <c r="AHU65" s="192"/>
      <c r="AHV65" s="192"/>
      <c r="AHW65" s="192"/>
      <c r="AHX65" s="192"/>
      <c r="AHY65" s="192"/>
      <c r="AHZ65" s="192"/>
      <c r="AIA65" s="192"/>
      <c r="AIB65" s="192"/>
      <c r="AIC65" s="192"/>
      <c r="AID65" s="192"/>
      <c r="AIE65" s="192"/>
      <c r="AIF65" s="192"/>
      <c r="AIG65" s="192"/>
      <c r="AIH65" s="192"/>
      <c r="AII65" s="192"/>
      <c r="AIJ65" s="192"/>
      <c r="AIK65" s="192"/>
      <c r="AIL65" s="192"/>
      <c r="AIM65" s="192"/>
      <c r="AIN65" s="192"/>
      <c r="AIO65" s="192"/>
      <c r="AIP65" s="192"/>
      <c r="AIQ65" s="192"/>
      <c r="AIR65" s="192"/>
      <c r="AIS65" s="192"/>
      <c r="AIT65" s="192"/>
      <c r="AIU65" s="192"/>
      <c r="AIV65" s="192"/>
      <c r="AIW65" s="192"/>
      <c r="AIX65" s="192"/>
      <c r="AIY65" s="192"/>
      <c r="AIZ65" s="192"/>
      <c r="AJA65" s="192"/>
      <c r="AJB65" s="192"/>
      <c r="AJC65" s="192"/>
      <c r="AJD65" s="192"/>
      <c r="AJE65" s="192"/>
      <c r="AJF65" s="192"/>
      <c r="AJG65" s="192"/>
      <c r="AJH65" s="192"/>
      <c r="AJI65" s="192"/>
      <c r="AJJ65" s="192"/>
      <c r="AJK65" s="192"/>
      <c r="AJL65" s="192"/>
      <c r="AJM65" s="192"/>
      <c r="AJN65" s="192"/>
      <c r="AJO65" s="192"/>
      <c r="AJP65" s="192"/>
      <c r="AJQ65" s="192"/>
      <c r="AJR65" s="192"/>
      <c r="AJS65" s="192"/>
      <c r="AJT65" s="192"/>
      <c r="AJU65" s="192"/>
      <c r="AJV65" s="192"/>
      <c r="AJW65" s="192"/>
      <c r="AJX65" s="192"/>
      <c r="AJY65" s="192"/>
      <c r="AJZ65" s="192"/>
      <c r="AKA65" s="192"/>
      <c r="AKB65" s="192"/>
      <c r="AKC65" s="192"/>
      <c r="AKD65" s="192"/>
      <c r="AKE65" s="192"/>
      <c r="AKF65" s="192"/>
      <c r="AKG65" s="192"/>
      <c r="AKH65" s="192"/>
      <c r="AKI65" s="192"/>
      <c r="AKJ65" s="192"/>
      <c r="AKK65" s="192"/>
      <c r="AKL65" s="192"/>
      <c r="AKM65" s="192"/>
      <c r="AKN65" s="192"/>
      <c r="AKO65" s="192"/>
      <c r="AKP65" s="192"/>
      <c r="AKQ65" s="192"/>
      <c r="AKR65" s="192"/>
      <c r="AKS65" s="192"/>
      <c r="AKT65" s="192"/>
      <c r="AKU65" s="192"/>
      <c r="AKV65" s="192"/>
      <c r="AKW65" s="192"/>
      <c r="AKX65" s="192"/>
      <c r="AKY65" s="192"/>
      <c r="AKZ65" s="192"/>
      <c r="ALA65" s="192"/>
      <c r="ALB65" s="192"/>
      <c r="ALC65" s="192"/>
      <c r="ALD65" s="192"/>
      <c r="ALE65" s="192"/>
      <c r="ALF65" s="192"/>
      <c r="ALG65" s="192"/>
      <c r="ALH65" s="192"/>
      <c r="ALI65" s="192"/>
      <c r="ALJ65" s="192"/>
      <c r="ALK65" s="192"/>
      <c r="ALL65" s="192"/>
      <c r="ALM65" s="192"/>
      <c r="ALN65" s="192"/>
      <c r="ALO65" s="192"/>
      <c r="ALP65" s="192"/>
      <c r="ALQ65" s="192"/>
      <c r="ALR65" s="192"/>
      <c r="ALS65" s="192"/>
      <c r="ALT65" s="192"/>
      <c r="ALU65" s="192"/>
      <c r="ALV65" s="192"/>
      <c r="ALW65" s="192"/>
      <c r="ALX65" s="192"/>
      <c r="ALY65" s="192"/>
      <c r="ALZ65" s="192"/>
      <c r="AMA65" s="192"/>
      <c r="AMB65" s="192"/>
      <c r="AMC65" s="192"/>
      <c r="AMD65" s="192"/>
      <c r="AME65" s="192"/>
      <c r="AMF65" s="192"/>
      <c r="AMG65" s="192"/>
      <c r="AMH65" s="192"/>
      <c r="AMI65" s="192"/>
      <c r="AMJ65" s="192"/>
      <c r="AMK65" s="192"/>
    </row>
    <row r="66" spans="1:1025" s="183" customFormat="1">
      <c r="A66" s="192" t="str">
        <f t="shared" si="12"/>
        <v>REF_LEGAL_ENTITY.REJECT</v>
      </c>
      <c r="B66" s="193">
        <f t="shared" si="3"/>
        <v>110062</v>
      </c>
      <c r="C66" s="193">
        <v>0</v>
      </c>
      <c r="D66" s="193">
        <v>1</v>
      </c>
      <c r="E66" s="194">
        <f t="shared" si="4"/>
        <v>100000</v>
      </c>
      <c r="F66" s="194">
        <v>10005</v>
      </c>
      <c r="G66" s="194" t="s">
        <v>34</v>
      </c>
      <c r="H66" s="194">
        <v>100005</v>
      </c>
      <c r="I66" s="197" t="s">
        <v>693</v>
      </c>
      <c r="J66" s="194">
        <f>VLOOKUP(I66,T_FSM_TYPE!$A:$B,2,0)</f>
        <v>110001</v>
      </c>
      <c r="K66" s="198" t="s">
        <v>703</v>
      </c>
      <c r="L66" s="198"/>
      <c r="M66" s="192" t="str">
        <f t="shared" si="11"/>
        <v>INSERT INTO T_FSM_ACTION VALUES(110062, 0, 1, 100000, 10005, GETDATE(), 100005, 110001, 'REJECT', '' )</v>
      </c>
      <c r="N66" s="192"/>
      <c r="O66" s="192"/>
      <c r="P66" s="192"/>
      <c r="Q66" s="192"/>
      <c r="R66" s="192"/>
      <c r="S66" s="192"/>
      <c r="T66" s="192"/>
      <c r="U66" s="192"/>
      <c r="V66" s="192"/>
      <c r="W66" s="192"/>
      <c r="X66" s="192"/>
      <c r="Y66" s="192"/>
      <c r="Z66" s="192"/>
      <c r="AA66" s="192"/>
      <c r="AB66" s="192"/>
      <c r="AC66" s="192"/>
      <c r="AD66" s="192"/>
      <c r="AE66" s="192"/>
      <c r="AF66" s="192"/>
      <c r="AG66" s="192"/>
      <c r="AH66" s="192"/>
      <c r="AI66" s="192"/>
      <c r="AJ66" s="192"/>
      <c r="AK66" s="192"/>
      <c r="AL66" s="192"/>
      <c r="AM66" s="192"/>
      <c r="AN66" s="192"/>
      <c r="AO66" s="192"/>
      <c r="AP66" s="192"/>
      <c r="AQ66" s="192"/>
      <c r="AR66" s="192"/>
      <c r="AS66" s="192"/>
      <c r="AT66" s="192"/>
      <c r="AU66" s="192"/>
      <c r="AV66" s="192"/>
      <c r="AW66" s="192"/>
      <c r="AX66" s="192"/>
      <c r="AY66" s="192"/>
      <c r="AZ66" s="192"/>
      <c r="BA66" s="192"/>
      <c r="BB66" s="192"/>
      <c r="BC66" s="192"/>
      <c r="BD66" s="192"/>
      <c r="BE66" s="192"/>
      <c r="BF66" s="192"/>
      <c r="BG66" s="192"/>
      <c r="BH66" s="192"/>
      <c r="BI66" s="192"/>
      <c r="BJ66" s="192"/>
      <c r="BK66" s="192"/>
      <c r="BL66" s="192"/>
      <c r="BM66" s="192"/>
      <c r="BN66" s="192"/>
      <c r="BO66" s="192"/>
      <c r="BP66" s="192"/>
      <c r="BQ66" s="192"/>
      <c r="BR66" s="192"/>
      <c r="BS66" s="192"/>
      <c r="BT66" s="192"/>
      <c r="BU66" s="192"/>
      <c r="BV66" s="192"/>
      <c r="BW66" s="192"/>
      <c r="BX66" s="192"/>
      <c r="BY66" s="192"/>
      <c r="BZ66" s="192"/>
      <c r="CA66" s="192"/>
      <c r="CB66" s="192"/>
      <c r="CC66" s="192"/>
      <c r="CD66" s="192"/>
      <c r="CE66" s="192"/>
      <c r="CF66" s="192"/>
      <c r="CG66" s="192"/>
      <c r="CH66" s="192"/>
      <c r="CI66" s="192"/>
      <c r="CJ66" s="192"/>
      <c r="CK66" s="192"/>
      <c r="CL66" s="192"/>
      <c r="CM66" s="192"/>
      <c r="CN66" s="192"/>
      <c r="CO66" s="192"/>
      <c r="CP66" s="192"/>
      <c r="CQ66" s="192"/>
      <c r="CR66" s="192"/>
      <c r="CS66" s="192"/>
      <c r="CT66" s="192"/>
      <c r="CU66" s="192"/>
      <c r="CV66" s="192"/>
      <c r="CW66" s="192"/>
      <c r="CX66" s="192"/>
      <c r="CY66" s="192"/>
      <c r="CZ66" s="192"/>
      <c r="DA66" s="192"/>
      <c r="DB66" s="192"/>
      <c r="DC66" s="192"/>
      <c r="DD66" s="192"/>
      <c r="DE66" s="192"/>
      <c r="DF66" s="192"/>
      <c r="DG66" s="192"/>
      <c r="DH66" s="192"/>
      <c r="DI66" s="192"/>
      <c r="DJ66" s="192"/>
      <c r="DK66" s="192"/>
      <c r="DL66" s="192"/>
      <c r="DM66" s="192"/>
      <c r="DN66" s="192"/>
      <c r="DO66" s="192"/>
      <c r="DP66" s="192"/>
      <c r="DQ66" s="192"/>
      <c r="DR66" s="192"/>
      <c r="DS66" s="192"/>
      <c r="DT66" s="192"/>
      <c r="DU66" s="192"/>
      <c r="DV66" s="192"/>
      <c r="DW66" s="192"/>
      <c r="DX66" s="192"/>
      <c r="DY66" s="192"/>
      <c r="DZ66" s="192"/>
      <c r="EA66" s="192"/>
      <c r="EB66" s="192"/>
      <c r="EC66" s="192"/>
      <c r="ED66" s="192"/>
      <c r="EE66" s="192"/>
      <c r="EF66" s="192"/>
      <c r="EG66" s="192"/>
      <c r="EH66" s="192"/>
      <c r="EI66" s="192"/>
      <c r="EJ66" s="192"/>
      <c r="EK66" s="192"/>
      <c r="EL66" s="192"/>
      <c r="EM66" s="192"/>
      <c r="EN66" s="192"/>
      <c r="EO66" s="192"/>
      <c r="EP66" s="192"/>
      <c r="EQ66" s="192"/>
      <c r="ER66" s="192"/>
      <c r="ES66" s="192"/>
      <c r="ET66" s="192"/>
      <c r="EU66" s="192"/>
      <c r="EV66" s="192"/>
      <c r="EW66" s="192"/>
      <c r="EX66" s="192"/>
      <c r="EY66" s="192"/>
      <c r="EZ66" s="192"/>
      <c r="FA66" s="192"/>
      <c r="FB66" s="192"/>
      <c r="FC66" s="192"/>
      <c r="FD66" s="192"/>
      <c r="FE66" s="192"/>
      <c r="FF66" s="192"/>
      <c r="FG66" s="192"/>
      <c r="FH66" s="192"/>
      <c r="FI66" s="192"/>
      <c r="FJ66" s="192"/>
      <c r="FK66" s="192"/>
      <c r="FL66" s="192"/>
      <c r="FM66" s="192"/>
      <c r="FN66" s="192"/>
      <c r="FO66" s="192"/>
      <c r="FP66" s="192"/>
      <c r="FQ66" s="192"/>
      <c r="FR66" s="192"/>
      <c r="FS66" s="192"/>
      <c r="FT66" s="192"/>
      <c r="FU66" s="192"/>
      <c r="FV66" s="192"/>
      <c r="FW66" s="192"/>
      <c r="FX66" s="192"/>
      <c r="FY66" s="192"/>
      <c r="FZ66" s="192"/>
      <c r="GA66" s="192"/>
      <c r="GB66" s="192"/>
      <c r="GC66" s="192"/>
      <c r="GD66" s="192"/>
      <c r="GE66" s="192"/>
      <c r="GF66" s="192"/>
      <c r="GG66" s="192"/>
      <c r="GH66" s="192"/>
      <c r="GI66" s="192"/>
      <c r="GJ66" s="192"/>
      <c r="GK66" s="192"/>
      <c r="GL66" s="192"/>
      <c r="GM66" s="192"/>
      <c r="GN66" s="192"/>
      <c r="GO66" s="192"/>
      <c r="GP66" s="192"/>
      <c r="GQ66" s="192"/>
      <c r="GR66" s="192"/>
      <c r="GS66" s="192"/>
      <c r="GT66" s="192"/>
      <c r="GU66" s="192"/>
      <c r="GV66" s="192"/>
      <c r="GW66" s="192"/>
      <c r="GX66" s="192"/>
      <c r="GY66" s="192"/>
      <c r="GZ66" s="192"/>
      <c r="HA66" s="192"/>
      <c r="HB66" s="192"/>
      <c r="HC66" s="192"/>
      <c r="HD66" s="192"/>
      <c r="HE66" s="192"/>
      <c r="HF66" s="192"/>
      <c r="HG66" s="192"/>
      <c r="HH66" s="192"/>
      <c r="HI66" s="192"/>
      <c r="HJ66" s="192"/>
      <c r="HK66" s="192"/>
      <c r="HL66" s="192"/>
      <c r="HM66" s="192"/>
      <c r="HN66" s="192"/>
      <c r="HO66" s="192"/>
      <c r="HP66" s="192"/>
      <c r="HQ66" s="192"/>
      <c r="HR66" s="192"/>
      <c r="HS66" s="192"/>
      <c r="HT66" s="192"/>
      <c r="HU66" s="192"/>
      <c r="HV66" s="192"/>
      <c r="HW66" s="192"/>
      <c r="HX66" s="192"/>
      <c r="HY66" s="192"/>
      <c r="HZ66" s="192"/>
      <c r="IA66" s="192"/>
      <c r="IB66" s="192"/>
      <c r="IC66" s="192"/>
      <c r="ID66" s="192"/>
      <c r="IE66" s="192"/>
      <c r="IF66" s="192"/>
      <c r="IG66" s="192"/>
      <c r="IH66" s="192"/>
      <c r="II66" s="192"/>
      <c r="IJ66" s="192"/>
      <c r="IK66" s="192"/>
      <c r="IL66" s="192"/>
      <c r="IM66" s="192"/>
      <c r="IN66" s="192"/>
      <c r="IO66" s="192"/>
      <c r="IP66" s="192"/>
      <c r="IQ66" s="192"/>
      <c r="IR66" s="192"/>
      <c r="IS66" s="192"/>
      <c r="IT66" s="192"/>
      <c r="IU66" s="192"/>
      <c r="IV66" s="192"/>
      <c r="IW66" s="192"/>
      <c r="IX66" s="192"/>
      <c r="IY66" s="192"/>
      <c r="IZ66" s="192"/>
      <c r="JA66" s="192"/>
      <c r="JB66" s="192"/>
      <c r="JC66" s="192"/>
      <c r="JD66" s="192"/>
      <c r="JE66" s="192"/>
      <c r="JF66" s="192"/>
      <c r="JG66" s="192"/>
      <c r="JH66" s="192"/>
      <c r="JI66" s="192"/>
      <c r="JJ66" s="192"/>
      <c r="JK66" s="192"/>
      <c r="JL66" s="192"/>
      <c r="JM66" s="192"/>
      <c r="JN66" s="192"/>
      <c r="JO66" s="192"/>
      <c r="JP66" s="192"/>
      <c r="JQ66" s="192"/>
      <c r="JR66" s="192"/>
      <c r="JS66" s="192"/>
      <c r="JT66" s="192"/>
      <c r="JU66" s="192"/>
      <c r="JV66" s="192"/>
      <c r="JW66" s="192"/>
      <c r="JX66" s="192"/>
      <c r="JY66" s="192"/>
      <c r="JZ66" s="192"/>
      <c r="KA66" s="192"/>
      <c r="KB66" s="192"/>
      <c r="KC66" s="192"/>
      <c r="KD66" s="192"/>
      <c r="KE66" s="192"/>
      <c r="KF66" s="192"/>
      <c r="KG66" s="192"/>
      <c r="KH66" s="192"/>
      <c r="KI66" s="192"/>
      <c r="KJ66" s="192"/>
      <c r="KK66" s="192"/>
      <c r="KL66" s="192"/>
      <c r="KM66" s="192"/>
      <c r="KN66" s="192"/>
      <c r="KO66" s="192"/>
      <c r="KP66" s="192"/>
      <c r="KQ66" s="192"/>
      <c r="KR66" s="192"/>
      <c r="KS66" s="192"/>
      <c r="KT66" s="192"/>
      <c r="KU66" s="192"/>
      <c r="KV66" s="192"/>
      <c r="KW66" s="192"/>
      <c r="KX66" s="192"/>
      <c r="KY66" s="192"/>
      <c r="KZ66" s="192"/>
      <c r="LA66" s="192"/>
      <c r="LB66" s="192"/>
      <c r="LC66" s="192"/>
      <c r="LD66" s="192"/>
      <c r="LE66" s="192"/>
      <c r="LF66" s="192"/>
      <c r="LG66" s="192"/>
      <c r="LH66" s="192"/>
      <c r="LI66" s="192"/>
      <c r="LJ66" s="192"/>
      <c r="LK66" s="192"/>
      <c r="LL66" s="192"/>
      <c r="LM66" s="192"/>
      <c r="LN66" s="192"/>
      <c r="LO66" s="192"/>
      <c r="LP66" s="192"/>
      <c r="LQ66" s="192"/>
      <c r="LR66" s="192"/>
      <c r="LS66" s="192"/>
      <c r="LT66" s="192"/>
      <c r="LU66" s="192"/>
      <c r="LV66" s="192"/>
      <c r="LW66" s="192"/>
      <c r="LX66" s="192"/>
      <c r="LY66" s="192"/>
      <c r="LZ66" s="192"/>
      <c r="MA66" s="192"/>
      <c r="MB66" s="192"/>
      <c r="MC66" s="192"/>
      <c r="MD66" s="192"/>
      <c r="ME66" s="192"/>
      <c r="MF66" s="192"/>
      <c r="MG66" s="192"/>
      <c r="MH66" s="192"/>
      <c r="MI66" s="192"/>
      <c r="MJ66" s="192"/>
      <c r="MK66" s="192"/>
      <c r="ML66" s="192"/>
      <c r="MM66" s="192"/>
      <c r="MN66" s="192"/>
      <c r="MO66" s="192"/>
      <c r="MP66" s="192"/>
      <c r="MQ66" s="192"/>
      <c r="MR66" s="192"/>
      <c r="MS66" s="192"/>
      <c r="MT66" s="192"/>
      <c r="MU66" s="192"/>
      <c r="MV66" s="192"/>
      <c r="MW66" s="192"/>
      <c r="MX66" s="192"/>
      <c r="MY66" s="192"/>
      <c r="MZ66" s="192"/>
      <c r="NA66" s="192"/>
      <c r="NB66" s="192"/>
      <c r="NC66" s="192"/>
      <c r="ND66" s="192"/>
      <c r="NE66" s="192"/>
      <c r="NF66" s="192"/>
      <c r="NG66" s="192"/>
      <c r="NH66" s="192"/>
      <c r="NI66" s="192"/>
      <c r="NJ66" s="192"/>
      <c r="NK66" s="192"/>
      <c r="NL66" s="192"/>
      <c r="NM66" s="192"/>
      <c r="NN66" s="192"/>
      <c r="NO66" s="192"/>
      <c r="NP66" s="192"/>
      <c r="NQ66" s="192"/>
      <c r="NR66" s="192"/>
      <c r="NS66" s="192"/>
      <c r="NT66" s="192"/>
      <c r="NU66" s="192"/>
      <c r="NV66" s="192"/>
      <c r="NW66" s="192"/>
      <c r="NX66" s="192"/>
      <c r="NY66" s="192"/>
      <c r="NZ66" s="192"/>
      <c r="OA66" s="192"/>
      <c r="OB66" s="192"/>
      <c r="OC66" s="192"/>
      <c r="OD66" s="192"/>
      <c r="OE66" s="192"/>
      <c r="OF66" s="192"/>
      <c r="OG66" s="192"/>
      <c r="OH66" s="192"/>
      <c r="OI66" s="192"/>
      <c r="OJ66" s="192"/>
      <c r="OK66" s="192"/>
      <c r="OL66" s="192"/>
      <c r="OM66" s="192"/>
      <c r="ON66" s="192"/>
      <c r="OO66" s="192"/>
      <c r="OP66" s="192"/>
      <c r="OQ66" s="192"/>
      <c r="OR66" s="192"/>
      <c r="OS66" s="192"/>
      <c r="OT66" s="192"/>
      <c r="OU66" s="192"/>
      <c r="OV66" s="192"/>
      <c r="OW66" s="192"/>
      <c r="OX66" s="192"/>
      <c r="OY66" s="192"/>
      <c r="OZ66" s="192"/>
      <c r="PA66" s="192"/>
      <c r="PB66" s="192"/>
      <c r="PC66" s="192"/>
      <c r="PD66" s="192"/>
      <c r="PE66" s="192"/>
      <c r="PF66" s="192"/>
      <c r="PG66" s="192"/>
      <c r="PH66" s="192"/>
      <c r="PI66" s="192"/>
      <c r="PJ66" s="192"/>
      <c r="PK66" s="192"/>
      <c r="PL66" s="192"/>
      <c r="PM66" s="192"/>
      <c r="PN66" s="192"/>
      <c r="PO66" s="192"/>
      <c r="PP66" s="192"/>
      <c r="PQ66" s="192"/>
      <c r="PR66" s="192"/>
      <c r="PS66" s="192"/>
      <c r="PT66" s="192"/>
      <c r="PU66" s="192"/>
      <c r="PV66" s="192"/>
      <c r="PW66" s="192"/>
      <c r="PX66" s="192"/>
      <c r="PY66" s="192"/>
      <c r="PZ66" s="192"/>
      <c r="QA66" s="192"/>
      <c r="QB66" s="192"/>
      <c r="QC66" s="192"/>
      <c r="QD66" s="192"/>
      <c r="QE66" s="192"/>
      <c r="QF66" s="192"/>
      <c r="QG66" s="192"/>
      <c r="QH66" s="192"/>
      <c r="QI66" s="192"/>
      <c r="QJ66" s="192"/>
      <c r="QK66" s="192"/>
      <c r="QL66" s="192"/>
      <c r="QM66" s="192"/>
      <c r="QN66" s="192"/>
      <c r="QO66" s="192"/>
      <c r="QP66" s="192"/>
      <c r="QQ66" s="192"/>
      <c r="QR66" s="192"/>
      <c r="QS66" s="192"/>
      <c r="QT66" s="192"/>
      <c r="QU66" s="192"/>
      <c r="QV66" s="192"/>
      <c r="QW66" s="192"/>
      <c r="QX66" s="192"/>
      <c r="QY66" s="192"/>
      <c r="QZ66" s="192"/>
      <c r="RA66" s="192"/>
      <c r="RB66" s="192"/>
      <c r="RC66" s="192"/>
      <c r="RD66" s="192"/>
      <c r="RE66" s="192"/>
      <c r="RF66" s="192"/>
      <c r="RG66" s="192"/>
      <c r="RH66" s="192"/>
      <c r="RI66" s="192"/>
      <c r="RJ66" s="192"/>
      <c r="RK66" s="192"/>
      <c r="RL66" s="192"/>
      <c r="RM66" s="192"/>
      <c r="RN66" s="192"/>
      <c r="RO66" s="192"/>
      <c r="RP66" s="192"/>
      <c r="RQ66" s="192"/>
      <c r="RR66" s="192"/>
      <c r="RS66" s="192"/>
      <c r="RT66" s="192"/>
      <c r="RU66" s="192"/>
      <c r="RV66" s="192"/>
      <c r="RW66" s="192"/>
      <c r="RX66" s="192"/>
      <c r="RY66" s="192"/>
      <c r="RZ66" s="192"/>
      <c r="SA66" s="192"/>
      <c r="SB66" s="192"/>
      <c r="SC66" s="192"/>
      <c r="SD66" s="192"/>
      <c r="SE66" s="192"/>
      <c r="SF66" s="192"/>
      <c r="SG66" s="192"/>
      <c r="SH66" s="192"/>
      <c r="SI66" s="192"/>
      <c r="SJ66" s="192"/>
      <c r="SK66" s="192"/>
      <c r="SL66" s="192"/>
      <c r="SM66" s="192"/>
      <c r="SN66" s="192"/>
      <c r="SO66" s="192"/>
      <c r="SP66" s="192"/>
      <c r="SQ66" s="192"/>
      <c r="SR66" s="192"/>
      <c r="SS66" s="192"/>
      <c r="ST66" s="192"/>
      <c r="SU66" s="192"/>
      <c r="SV66" s="192"/>
      <c r="SW66" s="192"/>
      <c r="SX66" s="192"/>
      <c r="SY66" s="192"/>
      <c r="SZ66" s="192"/>
      <c r="TA66" s="192"/>
      <c r="TB66" s="192"/>
      <c r="TC66" s="192"/>
      <c r="TD66" s="192"/>
      <c r="TE66" s="192"/>
      <c r="TF66" s="192"/>
      <c r="TG66" s="192"/>
      <c r="TH66" s="192"/>
      <c r="TI66" s="192"/>
      <c r="TJ66" s="192"/>
      <c r="TK66" s="192"/>
      <c r="TL66" s="192"/>
      <c r="TM66" s="192"/>
      <c r="TN66" s="192"/>
      <c r="TO66" s="192"/>
      <c r="TP66" s="192"/>
      <c r="TQ66" s="192"/>
      <c r="TR66" s="192"/>
      <c r="TS66" s="192"/>
      <c r="TT66" s="192"/>
      <c r="TU66" s="192"/>
      <c r="TV66" s="192"/>
      <c r="TW66" s="192"/>
      <c r="TX66" s="192"/>
      <c r="TY66" s="192"/>
      <c r="TZ66" s="192"/>
      <c r="UA66" s="192"/>
      <c r="UB66" s="192"/>
      <c r="UC66" s="192"/>
      <c r="UD66" s="192"/>
      <c r="UE66" s="192"/>
      <c r="UF66" s="192"/>
      <c r="UG66" s="192"/>
      <c r="UH66" s="192"/>
      <c r="UI66" s="192"/>
      <c r="UJ66" s="192"/>
      <c r="UK66" s="192"/>
      <c r="UL66" s="192"/>
      <c r="UM66" s="192"/>
      <c r="UN66" s="192"/>
      <c r="UO66" s="192"/>
      <c r="UP66" s="192"/>
      <c r="UQ66" s="192"/>
      <c r="UR66" s="192"/>
      <c r="US66" s="192"/>
      <c r="UT66" s="192"/>
      <c r="UU66" s="192"/>
      <c r="UV66" s="192"/>
      <c r="UW66" s="192"/>
      <c r="UX66" s="192"/>
      <c r="UY66" s="192"/>
      <c r="UZ66" s="192"/>
      <c r="VA66" s="192"/>
      <c r="VB66" s="192"/>
      <c r="VC66" s="192"/>
      <c r="VD66" s="192"/>
      <c r="VE66" s="192"/>
      <c r="VF66" s="192"/>
      <c r="VG66" s="192"/>
      <c r="VH66" s="192"/>
      <c r="VI66" s="192"/>
      <c r="VJ66" s="192"/>
      <c r="VK66" s="192"/>
      <c r="VL66" s="192"/>
      <c r="VM66" s="192"/>
      <c r="VN66" s="192"/>
      <c r="VO66" s="192"/>
      <c r="VP66" s="192"/>
      <c r="VQ66" s="192"/>
      <c r="VR66" s="192"/>
      <c r="VS66" s="192"/>
      <c r="VT66" s="192"/>
      <c r="VU66" s="192"/>
      <c r="VV66" s="192"/>
      <c r="VW66" s="192"/>
      <c r="VX66" s="192"/>
      <c r="VY66" s="192"/>
      <c r="VZ66" s="192"/>
      <c r="WA66" s="192"/>
      <c r="WB66" s="192"/>
      <c r="WC66" s="192"/>
      <c r="WD66" s="192"/>
      <c r="WE66" s="192"/>
      <c r="WF66" s="192"/>
      <c r="WG66" s="192"/>
      <c r="WH66" s="192"/>
      <c r="WI66" s="192"/>
      <c r="WJ66" s="192"/>
      <c r="WK66" s="192"/>
      <c r="WL66" s="192"/>
      <c r="WM66" s="192"/>
      <c r="WN66" s="192"/>
      <c r="WO66" s="192"/>
      <c r="WP66" s="192"/>
      <c r="WQ66" s="192"/>
      <c r="WR66" s="192"/>
      <c r="WS66" s="192"/>
      <c r="WT66" s="192"/>
      <c r="WU66" s="192"/>
      <c r="WV66" s="192"/>
      <c r="WW66" s="192"/>
      <c r="WX66" s="192"/>
      <c r="WY66" s="192"/>
      <c r="WZ66" s="192"/>
      <c r="XA66" s="192"/>
      <c r="XB66" s="192"/>
      <c r="XC66" s="192"/>
      <c r="XD66" s="192"/>
      <c r="XE66" s="192"/>
      <c r="XF66" s="192"/>
      <c r="XG66" s="192"/>
      <c r="XH66" s="192"/>
      <c r="XI66" s="192"/>
      <c r="XJ66" s="192"/>
      <c r="XK66" s="192"/>
      <c r="XL66" s="192"/>
      <c r="XM66" s="192"/>
      <c r="XN66" s="192"/>
      <c r="XO66" s="192"/>
      <c r="XP66" s="192"/>
      <c r="XQ66" s="192"/>
      <c r="XR66" s="192"/>
      <c r="XS66" s="192"/>
      <c r="XT66" s="192"/>
      <c r="XU66" s="192"/>
      <c r="XV66" s="192"/>
      <c r="XW66" s="192"/>
      <c r="XX66" s="192"/>
      <c r="XY66" s="192"/>
      <c r="XZ66" s="192"/>
      <c r="YA66" s="192"/>
      <c r="YB66" s="192"/>
      <c r="YC66" s="192"/>
      <c r="YD66" s="192"/>
      <c r="YE66" s="192"/>
      <c r="YF66" s="192"/>
      <c r="YG66" s="192"/>
      <c r="YH66" s="192"/>
      <c r="YI66" s="192"/>
      <c r="YJ66" s="192"/>
      <c r="YK66" s="192"/>
      <c r="YL66" s="192"/>
      <c r="YM66" s="192"/>
      <c r="YN66" s="192"/>
      <c r="YO66" s="192"/>
      <c r="YP66" s="192"/>
      <c r="YQ66" s="192"/>
      <c r="YR66" s="192"/>
      <c r="YS66" s="192"/>
      <c r="YT66" s="192"/>
      <c r="YU66" s="192"/>
      <c r="YV66" s="192"/>
      <c r="YW66" s="192"/>
      <c r="YX66" s="192"/>
      <c r="YY66" s="192"/>
      <c r="YZ66" s="192"/>
      <c r="ZA66" s="192"/>
      <c r="ZB66" s="192"/>
      <c r="ZC66" s="192"/>
      <c r="ZD66" s="192"/>
      <c r="ZE66" s="192"/>
      <c r="ZF66" s="192"/>
      <c r="ZG66" s="192"/>
      <c r="ZH66" s="192"/>
      <c r="ZI66" s="192"/>
      <c r="ZJ66" s="192"/>
      <c r="ZK66" s="192"/>
      <c r="ZL66" s="192"/>
      <c r="ZM66" s="192"/>
      <c r="ZN66" s="192"/>
      <c r="ZO66" s="192"/>
      <c r="ZP66" s="192"/>
      <c r="ZQ66" s="192"/>
      <c r="ZR66" s="192"/>
      <c r="ZS66" s="192"/>
      <c r="ZT66" s="192"/>
      <c r="ZU66" s="192"/>
      <c r="ZV66" s="192"/>
      <c r="ZW66" s="192"/>
      <c r="ZX66" s="192"/>
      <c r="ZY66" s="192"/>
      <c r="ZZ66" s="192"/>
      <c r="AAA66" s="192"/>
      <c r="AAB66" s="192"/>
      <c r="AAC66" s="192"/>
      <c r="AAD66" s="192"/>
      <c r="AAE66" s="192"/>
      <c r="AAF66" s="192"/>
      <c r="AAG66" s="192"/>
      <c r="AAH66" s="192"/>
      <c r="AAI66" s="192"/>
      <c r="AAJ66" s="192"/>
      <c r="AAK66" s="192"/>
      <c r="AAL66" s="192"/>
      <c r="AAM66" s="192"/>
      <c r="AAN66" s="192"/>
      <c r="AAO66" s="192"/>
      <c r="AAP66" s="192"/>
      <c r="AAQ66" s="192"/>
      <c r="AAR66" s="192"/>
      <c r="AAS66" s="192"/>
      <c r="AAT66" s="192"/>
      <c r="AAU66" s="192"/>
      <c r="AAV66" s="192"/>
      <c r="AAW66" s="192"/>
      <c r="AAX66" s="192"/>
      <c r="AAY66" s="192"/>
      <c r="AAZ66" s="192"/>
      <c r="ABA66" s="192"/>
      <c r="ABB66" s="192"/>
      <c r="ABC66" s="192"/>
      <c r="ABD66" s="192"/>
      <c r="ABE66" s="192"/>
      <c r="ABF66" s="192"/>
      <c r="ABG66" s="192"/>
      <c r="ABH66" s="192"/>
      <c r="ABI66" s="192"/>
      <c r="ABJ66" s="192"/>
      <c r="ABK66" s="192"/>
      <c r="ABL66" s="192"/>
      <c r="ABM66" s="192"/>
      <c r="ABN66" s="192"/>
      <c r="ABO66" s="192"/>
      <c r="ABP66" s="192"/>
      <c r="ABQ66" s="192"/>
      <c r="ABR66" s="192"/>
      <c r="ABS66" s="192"/>
      <c r="ABT66" s="192"/>
      <c r="ABU66" s="192"/>
      <c r="ABV66" s="192"/>
      <c r="ABW66" s="192"/>
      <c r="ABX66" s="192"/>
      <c r="ABY66" s="192"/>
      <c r="ABZ66" s="192"/>
      <c r="ACA66" s="192"/>
      <c r="ACB66" s="192"/>
      <c r="ACC66" s="192"/>
      <c r="ACD66" s="192"/>
      <c r="ACE66" s="192"/>
      <c r="ACF66" s="192"/>
      <c r="ACG66" s="192"/>
      <c r="ACH66" s="192"/>
      <c r="ACI66" s="192"/>
      <c r="ACJ66" s="192"/>
      <c r="ACK66" s="192"/>
      <c r="ACL66" s="192"/>
      <c r="ACM66" s="192"/>
      <c r="ACN66" s="192"/>
      <c r="ACO66" s="192"/>
      <c r="ACP66" s="192"/>
      <c r="ACQ66" s="192"/>
      <c r="ACR66" s="192"/>
      <c r="ACS66" s="192"/>
      <c r="ACT66" s="192"/>
      <c r="ACU66" s="192"/>
      <c r="ACV66" s="192"/>
      <c r="ACW66" s="192"/>
      <c r="ACX66" s="192"/>
      <c r="ACY66" s="192"/>
      <c r="ACZ66" s="192"/>
      <c r="ADA66" s="192"/>
      <c r="ADB66" s="192"/>
      <c r="ADC66" s="192"/>
      <c r="ADD66" s="192"/>
      <c r="ADE66" s="192"/>
      <c r="ADF66" s="192"/>
      <c r="ADG66" s="192"/>
      <c r="ADH66" s="192"/>
      <c r="ADI66" s="192"/>
      <c r="ADJ66" s="192"/>
      <c r="ADK66" s="192"/>
      <c r="ADL66" s="192"/>
      <c r="ADM66" s="192"/>
      <c r="ADN66" s="192"/>
      <c r="ADO66" s="192"/>
      <c r="ADP66" s="192"/>
      <c r="ADQ66" s="192"/>
      <c r="ADR66" s="192"/>
      <c r="ADS66" s="192"/>
      <c r="ADT66" s="192"/>
      <c r="ADU66" s="192"/>
      <c r="ADV66" s="192"/>
      <c r="ADW66" s="192"/>
      <c r="ADX66" s="192"/>
      <c r="ADY66" s="192"/>
      <c r="ADZ66" s="192"/>
      <c r="AEA66" s="192"/>
      <c r="AEB66" s="192"/>
      <c r="AEC66" s="192"/>
      <c r="AED66" s="192"/>
      <c r="AEE66" s="192"/>
      <c r="AEF66" s="192"/>
      <c r="AEG66" s="192"/>
      <c r="AEH66" s="192"/>
      <c r="AEI66" s="192"/>
      <c r="AEJ66" s="192"/>
      <c r="AEK66" s="192"/>
      <c r="AEL66" s="192"/>
      <c r="AEM66" s="192"/>
      <c r="AEN66" s="192"/>
      <c r="AEO66" s="192"/>
      <c r="AEP66" s="192"/>
      <c r="AEQ66" s="192"/>
      <c r="AER66" s="192"/>
      <c r="AES66" s="192"/>
      <c r="AET66" s="192"/>
      <c r="AEU66" s="192"/>
      <c r="AEV66" s="192"/>
      <c r="AEW66" s="192"/>
      <c r="AEX66" s="192"/>
      <c r="AEY66" s="192"/>
      <c r="AEZ66" s="192"/>
      <c r="AFA66" s="192"/>
      <c r="AFB66" s="192"/>
      <c r="AFC66" s="192"/>
      <c r="AFD66" s="192"/>
      <c r="AFE66" s="192"/>
      <c r="AFF66" s="192"/>
      <c r="AFG66" s="192"/>
      <c r="AFH66" s="192"/>
      <c r="AFI66" s="192"/>
      <c r="AFJ66" s="192"/>
      <c r="AFK66" s="192"/>
      <c r="AFL66" s="192"/>
      <c r="AFM66" s="192"/>
      <c r="AFN66" s="192"/>
      <c r="AFO66" s="192"/>
      <c r="AFP66" s="192"/>
      <c r="AFQ66" s="192"/>
      <c r="AFR66" s="192"/>
      <c r="AFS66" s="192"/>
      <c r="AFT66" s="192"/>
      <c r="AFU66" s="192"/>
      <c r="AFV66" s="192"/>
      <c r="AFW66" s="192"/>
      <c r="AFX66" s="192"/>
      <c r="AFY66" s="192"/>
      <c r="AFZ66" s="192"/>
      <c r="AGA66" s="192"/>
      <c r="AGB66" s="192"/>
      <c r="AGC66" s="192"/>
      <c r="AGD66" s="192"/>
      <c r="AGE66" s="192"/>
      <c r="AGF66" s="192"/>
      <c r="AGG66" s="192"/>
      <c r="AGH66" s="192"/>
      <c r="AGI66" s="192"/>
      <c r="AGJ66" s="192"/>
      <c r="AGK66" s="192"/>
      <c r="AGL66" s="192"/>
      <c r="AGM66" s="192"/>
      <c r="AGN66" s="192"/>
      <c r="AGO66" s="192"/>
      <c r="AGP66" s="192"/>
      <c r="AGQ66" s="192"/>
      <c r="AGR66" s="192"/>
      <c r="AGS66" s="192"/>
      <c r="AGT66" s="192"/>
      <c r="AGU66" s="192"/>
      <c r="AGV66" s="192"/>
      <c r="AGW66" s="192"/>
      <c r="AGX66" s="192"/>
      <c r="AGY66" s="192"/>
      <c r="AGZ66" s="192"/>
      <c r="AHA66" s="192"/>
      <c r="AHB66" s="192"/>
      <c r="AHC66" s="192"/>
      <c r="AHD66" s="192"/>
      <c r="AHE66" s="192"/>
      <c r="AHF66" s="192"/>
      <c r="AHG66" s="192"/>
      <c r="AHH66" s="192"/>
      <c r="AHI66" s="192"/>
      <c r="AHJ66" s="192"/>
      <c r="AHK66" s="192"/>
      <c r="AHL66" s="192"/>
      <c r="AHM66" s="192"/>
      <c r="AHN66" s="192"/>
      <c r="AHO66" s="192"/>
      <c r="AHP66" s="192"/>
      <c r="AHQ66" s="192"/>
      <c r="AHR66" s="192"/>
      <c r="AHS66" s="192"/>
      <c r="AHT66" s="192"/>
      <c r="AHU66" s="192"/>
      <c r="AHV66" s="192"/>
      <c r="AHW66" s="192"/>
      <c r="AHX66" s="192"/>
      <c r="AHY66" s="192"/>
      <c r="AHZ66" s="192"/>
      <c r="AIA66" s="192"/>
      <c r="AIB66" s="192"/>
      <c r="AIC66" s="192"/>
      <c r="AID66" s="192"/>
      <c r="AIE66" s="192"/>
      <c r="AIF66" s="192"/>
      <c r="AIG66" s="192"/>
      <c r="AIH66" s="192"/>
      <c r="AII66" s="192"/>
      <c r="AIJ66" s="192"/>
      <c r="AIK66" s="192"/>
      <c r="AIL66" s="192"/>
      <c r="AIM66" s="192"/>
      <c r="AIN66" s="192"/>
      <c r="AIO66" s="192"/>
      <c r="AIP66" s="192"/>
      <c r="AIQ66" s="192"/>
      <c r="AIR66" s="192"/>
      <c r="AIS66" s="192"/>
      <c r="AIT66" s="192"/>
      <c r="AIU66" s="192"/>
      <c r="AIV66" s="192"/>
      <c r="AIW66" s="192"/>
      <c r="AIX66" s="192"/>
      <c r="AIY66" s="192"/>
      <c r="AIZ66" s="192"/>
      <c r="AJA66" s="192"/>
      <c r="AJB66" s="192"/>
      <c r="AJC66" s="192"/>
      <c r="AJD66" s="192"/>
      <c r="AJE66" s="192"/>
      <c r="AJF66" s="192"/>
      <c r="AJG66" s="192"/>
      <c r="AJH66" s="192"/>
      <c r="AJI66" s="192"/>
      <c r="AJJ66" s="192"/>
      <c r="AJK66" s="192"/>
      <c r="AJL66" s="192"/>
      <c r="AJM66" s="192"/>
      <c r="AJN66" s="192"/>
      <c r="AJO66" s="192"/>
      <c r="AJP66" s="192"/>
      <c r="AJQ66" s="192"/>
      <c r="AJR66" s="192"/>
      <c r="AJS66" s="192"/>
      <c r="AJT66" s="192"/>
      <c r="AJU66" s="192"/>
      <c r="AJV66" s="192"/>
      <c r="AJW66" s="192"/>
      <c r="AJX66" s="192"/>
      <c r="AJY66" s="192"/>
      <c r="AJZ66" s="192"/>
      <c r="AKA66" s="192"/>
      <c r="AKB66" s="192"/>
      <c r="AKC66" s="192"/>
      <c r="AKD66" s="192"/>
      <c r="AKE66" s="192"/>
      <c r="AKF66" s="192"/>
      <c r="AKG66" s="192"/>
      <c r="AKH66" s="192"/>
      <c r="AKI66" s="192"/>
      <c r="AKJ66" s="192"/>
      <c r="AKK66" s="192"/>
      <c r="AKL66" s="192"/>
      <c r="AKM66" s="192"/>
      <c r="AKN66" s="192"/>
      <c r="AKO66" s="192"/>
      <c r="AKP66" s="192"/>
      <c r="AKQ66" s="192"/>
      <c r="AKR66" s="192"/>
      <c r="AKS66" s="192"/>
      <c r="AKT66" s="192"/>
      <c r="AKU66" s="192"/>
      <c r="AKV66" s="192"/>
      <c r="AKW66" s="192"/>
      <c r="AKX66" s="192"/>
      <c r="AKY66" s="192"/>
      <c r="AKZ66" s="192"/>
      <c r="ALA66" s="192"/>
      <c r="ALB66" s="192"/>
      <c r="ALC66" s="192"/>
      <c r="ALD66" s="192"/>
      <c r="ALE66" s="192"/>
      <c r="ALF66" s="192"/>
      <c r="ALG66" s="192"/>
      <c r="ALH66" s="192"/>
      <c r="ALI66" s="192"/>
      <c r="ALJ66" s="192"/>
      <c r="ALK66" s="192"/>
      <c r="ALL66" s="192"/>
      <c r="ALM66" s="192"/>
      <c r="ALN66" s="192"/>
      <c r="ALO66" s="192"/>
      <c r="ALP66" s="192"/>
      <c r="ALQ66" s="192"/>
      <c r="ALR66" s="192"/>
      <c r="ALS66" s="192"/>
      <c r="ALT66" s="192"/>
      <c r="ALU66" s="192"/>
      <c r="ALV66" s="192"/>
      <c r="ALW66" s="192"/>
      <c r="ALX66" s="192"/>
      <c r="ALY66" s="192"/>
      <c r="ALZ66" s="192"/>
      <c r="AMA66" s="192"/>
      <c r="AMB66" s="192"/>
      <c r="AMC66" s="192"/>
      <c r="AMD66" s="192"/>
      <c r="AME66" s="192"/>
      <c r="AMF66" s="192"/>
      <c r="AMG66" s="192"/>
      <c r="AMH66" s="192"/>
      <c r="AMI66" s="192"/>
      <c r="AMJ66" s="192"/>
      <c r="AMK66" s="192"/>
    </row>
    <row r="67" spans="1:1025" s="183" customFormat="1">
      <c r="A67" s="192" t="str">
        <f t="shared" si="12"/>
        <v>REF_LEGAL_ENTITY.SYS_AUTO_APPROVE</v>
      </c>
      <c r="B67" s="193">
        <f t="shared" si="3"/>
        <v>110063</v>
      </c>
      <c r="C67" s="193">
        <v>0</v>
      </c>
      <c r="D67" s="193">
        <v>1</v>
      </c>
      <c r="E67" s="194">
        <f t="shared" si="4"/>
        <v>100000</v>
      </c>
      <c r="F67" s="194">
        <v>10006</v>
      </c>
      <c r="G67" s="194" t="s">
        <v>34</v>
      </c>
      <c r="H67" s="194">
        <v>100006</v>
      </c>
      <c r="I67" s="197" t="s">
        <v>693</v>
      </c>
      <c r="J67" s="194">
        <f>VLOOKUP(I67,T_FSM_TYPE!$A:$B,2,0)</f>
        <v>110001</v>
      </c>
      <c r="K67" s="198" t="s">
        <v>704</v>
      </c>
      <c r="L67" s="198"/>
      <c r="M67" s="192" t="str">
        <f t="shared" si="11"/>
        <v>INSERT INTO T_FSM_ACTION VALUES(110063, 0, 1, 100000, 10006, GETDATE(), 100006, 110001, 'SYS_AUTO_APPROVE', '' )</v>
      </c>
      <c r="N67" s="192"/>
      <c r="O67" s="192"/>
      <c r="P67" s="192"/>
      <c r="Q67" s="192"/>
      <c r="R67" s="192"/>
      <c r="S67" s="192"/>
      <c r="T67" s="192"/>
      <c r="U67" s="192"/>
      <c r="V67" s="192"/>
      <c r="W67" s="192"/>
      <c r="X67" s="192"/>
      <c r="Y67" s="192"/>
      <c r="Z67" s="192"/>
      <c r="AA67" s="192"/>
      <c r="AB67" s="192"/>
      <c r="AC67" s="192"/>
      <c r="AD67" s="192"/>
      <c r="AE67" s="192"/>
      <c r="AF67" s="192"/>
      <c r="AG67" s="192"/>
      <c r="AH67" s="192"/>
      <c r="AI67" s="192"/>
      <c r="AJ67" s="192"/>
      <c r="AK67" s="192"/>
      <c r="AL67" s="192"/>
      <c r="AM67" s="192"/>
      <c r="AN67" s="192"/>
      <c r="AO67" s="192"/>
      <c r="AP67" s="192"/>
      <c r="AQ67" s="192"/>
      <c r="AR67" s="192"/>
      <c r="AS67" s="192"/>
      <c r="AT67" s="192"/>
      <c r="AU67" s="192"/>
      <c r="AV67" s="192"/>
      <c r="AW67" s="192"/>
      <c r="AX67" s="192"/>
      <c r="AY67" s="192"/>
      <c r="AZ67" s="192"/>
      <c r="BA67" s="192"/>
      <c r="BB67" s="192"/>
      <c r="BC67" s="192"/>
      <c r="BD67" s="192"/>
      <c r="BE67" s="192"/>
      <c r="BF67" s="192"/>
      <c r="BG67" s="192"/>
      <c r="BH67" s="192"/>
      <c r="BI67" s="192"/>
      <c r="BJ67" s="192"/>
      <c r="BK67" s="192"/>
      <c r="BL67" s="192"/>
      <c r="BM67" s="192"/>
      <c r="BN67" s="192"/>
      <c r="BO67" s="192"/>
      <c r="BP67" s="192"/>
      <c r="BQ67" s="192"/>
      <c r="BR67" s="192"/>
      <c r="BS67" s="192"/>
      <c r="BT67" s="192"/>
      <c r="BU67" s="192"/>
      <c r="BV67" s="192"/>
      <c r="BW67" s="192"/>
      <c r="BX67" s="192"/>
      <c r="BY67" s="192"/>
      <c r="BZ67" s="192"/>
      <c r="CA67" s="192"/>
      <c r="CB67" s="192"/>
      <c r="CC67" s="192"/>
      <c r="CD67" s="192"/>
      <c r="CE67" s="192"/>
      <c r="CF67" s="192"/>
      <c r="CG67" s="192"/>
      <c r="CH67" s="192"/>
      <c r="CI67" s="192"/>
      <c r="CJ67" s="192"/>
      <c r="CK67" s="192"/>
      <c r="CL67" s="192"/>
      <c r="CM67" s="192"/>
      <c r="CN67" s="192"/>
      <c r="CO67" s="192"/>
      <c r="CP67" s="192"/>
      <c r="CQ67" s="192"/>
      <c r="CR67" s="192"/>
      <c r="CS67" s="192"/>
      <c r="CT67" s="192"/>
      <c r="CU67" s="192"/>
      <c r="CV67" s="192"/>
      <c r="CW67" s="192"/>
      <c r="CX67" s="192"/>
      <c r="CY67" s="192"/>
      <c r="CZ67" s="192"/>
      <c r="DA67" s="192"/>
      <c r="DB67" s="192"/>
      <c r="DC67" s="192"/>
      <c r="DD67" s="192"/>
      <c r="DE67" s="192"/>
      <c r="DF67" s="192"/>
      <c r="DG67" s="192"/>
      <c r="DH67" s="192"/>
      <c r="DI67" s="192"/>
      <c r="DJ67" s="192"/>
      <c r="DK67" s="192"/>
      <c r="DL67" s="192"/>
      <c r="DM67" s="192"/>
      <c r="DN67" s="192"/>
      <c r="DO67" s="192"/>
      <c r="DP67" s="192"/>
      <c r="DQ67" s="192"/>
      <c r="DR67" s="192"/>
      <c r="DS67" s="192"/>
      <c r="DT67" s="192"/>
      <c r="DU67" s="192"/>
      <c r="DV67" s="192"/>
      <c r="DW67" s="192"/>
      <c r="DX67" s="192"/>
      <c r="DY67" s="192"/>
      <c r="DZ67" s="192"/>
      <c r="EA67" s="192"/>
      <c r="EB67" s="192"/>
      <c r="EC67" s="192"/>
      <c r="ED67" s="192"/>
      <c r="EE67" s="192"/>
      <c r="EF67" s="192"/>
      <c r="EG67" s="192"/>
      <c r="EH67" s="192"/>
      <c r="EI67" s="192"/>
      <c r="EJ67" s="192"/>
      <c r="EK67" s="192"/>
      <c r="EL67" s="192"/>
      <c r="EM67" s="192"/>
      <c r="EN67" s="192"/>
      <c r="EO67" s="192"/>
      <c r="EP67" s="192"/>
      <c r="EQ67" s="192"/>
      <c r="ER67" s="192"/>
      <c r="ES67" s="192"/>
      <c r="ET67" s="192"/>
      <c r="EU67" s="192"/>
      <c r="EV67" s="192"/>
      <c r="EW67" s="192"/>
      <c r="EX67" s="192"/>
      <c r="EY67" s="192"/>
      <c r="EZ67" s="192"/>
      <c r="FA67" s="192"/>
      <c r="FB67" s="192"/>
      <c r="FC67" s="192"/>
      <c r="FD67" s="192"/>
      <c r="FE67" s="192"/>
      <c r="FF67" s="192"/>
      <c r="FG67" s="192"/>
      <c r="FH67" s="192"/>
      <c r="FI67" s="192"/>
      <c r="FJ67" s="192"/>
      <c r="FK67" s="192"/>
      <c r="FL67" s="192"/>
      <c r="FM67" s="192"/>
      <c r="FN67" s="192"/>
      <c r="FO67" s="192"/>
      <c r="FP67" s="192"/>
      <c r="FQ67" s="192"/>
      <c r="FR67" s="192"/>
      <c r="FS67" s="192"/>
      <c r="FT67" s="192"/>
      <c r="FU67" s="192"/>
      <c r="FV67" s="192"/>
      <c r="FW67" s="192"/>
      <c r="FX67" s="192"/>
      <c r="FY67" s="192"/>
      <c r="FZ67" s="192"/>
      <c r="GA67" s="192"/>
      <c r="GB67" s="192"/>
      <c r="GC67" s="192"/>
      <c r="GD67" s="192"/>
      <c r="GE67" s="192"/>
      <c r="GF67" s="192"/>
      <c r="GG67" s="192"/>
      <c r="GH67" s="192"/>
      <c r="GI67" s="192"/>
      <c r="GJ67" s="192"/>
      <c r="GK67" s="192"/>
      <c r="GL67" s="192"/>
      <c r="GM67" s="192"/>
      <c r="GN67" s="192"/>
      <c r="GO67" s="192"/>
      <c r="GP67" s="192"/>
      <c r="GQ67" s="192"/>
      <c r="GR67" s="192"/>
      <c r="GS67" s="192"/>
      <c r="GT67" s="192"/>
      <c r="GU67" s="192"/>
      <c r="GV67" s="192"/>
      <c r="GW67" s="192"/>
      <c r="GX67" s="192"/>
      <c r="GY67" s="192"/>
      <c r="GZ67" s="192"/>
      <c r="HA67" s="192"/>
      <c r="HB67" s="192"/>
      <c r="HC67" s="192"/>
      <c r="HD67" s="192"/>
      <c r="HE67" s="192"/>
      <c r="HF67" s="192"/>
      <c r="HG67" s="192"/>
      <c r="HH67" s="192"/>
      <c r="HI67" s="192"/>
      <c r="HJ67" s="192"/>
      <c r="HK67" s="192"/>
      <c r="HL67" s="192"/>
      <c r="HM67" s="192"/>
      <c r="HN67" s="192"/>
      <c r="HO67" s="192"/>
      <c r="HP67" s="192"/>
      <c r="HQ67" s="192"/>
      <c r="HR67" s="192"/>
      <c r="HS67" s="192"/>
      <c r="HT67" s="192"/>
      <c r="HU67" s="192"/>
      <c r="HV67" s="192"/>
      <c r="HW67" s="192"/>
      <c r="HX67" s="192"/>
      <c r="HY67" s="192"/>
      <c r="HZ67" s="192"/>
      <c r="IA67" s="192"/>
      <c r="IB67" s="192"/>
      <c r="IC67" s="192"/>
      <c r="ID67" s="192"/>
      <c r="IE67" s="192"/>
      <c r="IF67" s="192"/>
      <c r="IG67" s="192"/>
      <c r="IH67" s="192"/>
      <c r="II67" s="192"/>
      <c r="IJ67" s="192"/>
      <c r="IK67" s="192"/>
      <c r="IL67" s="192"/>
      <c r="IM67" s="192"/>
      <c r="IN67" s="192"/>
      <c r="IO67" s="192"/>
      <c r="IP67" s="192"/>
      <c r="IQ67" s="192"/>
      <c r="IR67" s="192"/>
      <c r="IS67" s="192"/>
      <c r="IT67" s="192"/>
      <c r="IU67" s="192"/>
      <c r="IV67" s="192"/>
      <c r="IW67" s="192"/>
      <c r="IX67" s="192"/>
      <c r="IY67" s="192"/>
      <c r="IZ67" s="192"/>
      <c r="JA67" s="192"/>
      <c r="JB67" s="192"/>
      <c r="JC67" s="192"/>
      <c r="JD67" s="192"/>
      <c r="JE67" s="192"/>
      <c r="JF67" s="192"/>
      <c r="JG67" s="192"/>
      <c r="JH67" s="192"/>
      <c r="JI67" s="192"/>
      <c r="JJ67" s="192"/>
      <c r="JK67" s="192"/>
      <c r="JL67" s="192"/>
      <c r="JM67" s="192"/>
      <c r="JN67" s="192"/>
      <c r="JO67" s="192"/>
      <c r="JP67" s="192"/>
      <c r="JQ67" s="192"/>
      <c r="JR67" s="192"/>
      <c r="JS67" s="192"/>
      <c r="JT67" s="192"/>
      <c r="JU67" s="192"/>
      <c r="JV67" s="192"/>
      <c r="JW67" s="192"/>
      <c r="JX67" s="192"/>
      <c r="JY67" s="192"/>
      <c r="JZ67" s="192"/>
      <c r="KA67" s="192"/>
      <c r="KB67" s="192"/>
      <c r="KC67" s="192"/>
      <c r="KD67" s="192"/>
      <c r="KE67" s="192"/>
      <c r="KF67" s="192"/>
      <c r="KG67" s="192"/>
      <c r="KH67" s="192"/>
      <c r="KI67" s="192"/>
      <c r="KJ67" s="192"/>
      <c r="KK67" s="192"/>
      <c r="KL67" s="192"/>
      <c r="KM67" s="192"/>
      <c r="KN67" s="192"/>
      <c r="KO67" s="192"/>
      <c r="KP67" s="192"/>
      <c r="KQ67" s="192"/>
      <c r="KR67" s="192"/>
      <c r="KS67" s="192"/>
      <c r="KT67" s="192"/>
      <c r="KU67" s="192"/>
      <c r="KV67" s="192"/>
      <c r="KW67" s="192"/>
      <c r="KX67" s="192"/>
      <c r="KY67" s="192"/>
      <c r="KZ67" s="192"/>
      <c r="LA67" s="192"/>
      <c r="LB67" s="192"/>
      <c r="LC67" s="192"/>
      <c r="LD67" s="192"/>
      <c r="LE67" s="192"/>
      <c r="LF67" s="192"/>
      <c r="LG67" s="192"/>
      <c r="LH67" s="192"/>
      <c r="LI67" s="192"/>
      <c r="LJ67" s="192"/>
      <c r="LK67" s="192"/>
      <c r="LL67" s="192"/>
      <c r="LM67" s="192"/>
      <c r="LN67" s="192"/>
      <c r="LO67" s="192"/>
      <c r="LP67" s="192"/>
      <c r="LQ67" s="192"/>
      <c r="LR67" s="192"/>
      <c r="LS67" s="192"/>
      <c r="LT67" s="192"/>
      <c r="LU67" s="192"/>
      <c r="LV67" s="192"/>
      <c r="LW67" s="192"/>
      <c r="LX67" s="192"/>
      <c r="LY67" s="192"/>
      <c r="LZ67" s="192"/>
      <c r="MA67" s="192"/>
      <c r="MB67" s="192"/>
      <c r="MC67" s="192"/>
      <c r="MD67" s="192"/>
      <c r="ME67" s="192"/>
      <c r="MF67" s="192"/>
      <c r="MG67" s="192"/>
      <c r="MH67" s="192"/>
      <c r="MI67" s="192"/>
      <c r="MJ67" s="192"/>
      <c r="MK67" s="192"/>
      <c r="ML67" s="192"/>
      <c r="MM67" s="192"/>
      <c r="MN67" s="192"/>
      <c r="MO67" s="192"/>
      <c r="MP67" s="192"/>
      <c r="MQ67" s="192"/>
      <c r="MR67" s="192"/>
      <c r="MS67" s="192"/>
      <c r="MT67" s="192"/>
      <c r="MU67" s="192"/>
      <c r="MV67" s="192"/>
      <c r="MW67" s="192"/>
      <c r="MX67" s="192"/>
      <c r="MY67" s="192"/>
      <c r="MZ67" s="192"/>
      <c r="NA67" s="192"/>
      <c r="NB67" s="192"/>
      <c r="NC67" s="192"/>
      <c r="ND67" s="192"/>
      <c r="NE67" s="192"/>
      <c r="NF67" s="192"/>
      <c r="NG67" s="192"/>
      <c r="NH67" s="192"/>
      <c r="NI67" s="192"/>
      <c r="NJ67" s="192"/>
      <c r="NK67" s="192"/>
      <c r="NL67" s="192"/>
      <c r="NM67" s="192"/>
      <c r="NN67" s="192"/>
      <c r="NO67" s="192"/>
      <c r="NP67" s="192"/>
      <c r="NQ67" s="192"/>
      <c r="NR67" s="192"/>
      <c r="NS67" s="192"/>
      <c r="NT67" s="192"/>
      <c r="NU67" s="192"/>
      <c r="NV67" s="192"/>
      <c r="NW67" s="192"/>
      <c r="NX67" s="192"/>
      <c r="NY67" s="192"/>
      <c r="NZ67" s="192"/>
      <c r="OA67" s="192"/>
      <c r="OB67" s="192"/>
      <c r="OC67" s="192"/>
      <c r="OD67" s="192"/>
      <c r="OE67" s="192"/>
      <c r="OF67" s="192"/>
      <c r="OG67" s="192"/>
      <c r="OH67" s="192"/>
      <c r="OI67" s="192"/>
      <c r="OJ67" s="192"/>
      <c r="OK67" s="192"/>
      <c r="OL67" s="192"/>
      <c r="OM67" s="192"/>
      <c r="ON67" s="192"/>
      <c r="OO67" s="192"/>
      <c r="OP67" s="192"/>
      <c r="OQ67" s="192"/>
      <c r="OR67" s="192"/>
      <c r="OS67" s="192"/>
      <c r="OT67" s="192"/>
      <c r="OU67" s="192"/>
      <c r="OV67" s="192"/>
      <c r="OW67" s="192"/>
      <c r="OX67" s="192"/>
      <c r="OY67" s="192"/>
      <c r="OZ67" s="192"/>
      <c r="PA67" s="192"/>
      <c r="PB67" s="192"/>
      <c r="PC67" s="192"/>
      <c r="PD67" s="192"/>
      <c r="PE67" s="192"/>
      <c r="PF67" s="192"/>
      <c r="PG67" s="192"/>
      <c r="PH67" s="192"/>
      <c r="PI67" s="192"/>
      <c r="PJ67" s="192"/>
      <c r="PK67" s="192"/>
      <c r="PL67" s="192"/>
      <c r="PM67" s="192"/>
      <c r="PN67" s="192"/>
      <c r="PO67" s="192"/>
      <c r="PP67" s="192"/>
      <c r="PQ67" s="192"/>
      <c r="PR67" s="192"/>
      <c r="PS67" s="192"/>
      <c r="PT67" s="192"/>
      <c r="PU67" s="192"/>
      <c r="PV67" s="192"/>
      <c r="PW67" s="192"/>
      <c r="PX67" s="192"/>
      <c r="PY67" s="192"/>
      <c r="PZ67" s="192"/>
      <c r="QA67" s="192"/>
      <c r="QB67" s="192"/>
      <c r="QC67" s="192"/>
      <c r="QD67" s="192"/>
      <c r="QE67" s="192"/>
      <c r="QF67" s="192"/>
      <c r="QG67" s="192"/>
      <c r="QH67" s="192"/>
      <c r="QI67" s="192"/>
      <c r="QJ67" s="192"/>
      <c r="QK67" s="192"/>
      <c r="QL67" s="192"/>
      <c r="QM67" s="192"/>
      <c r="QN67" s="192"/>
      <c r="QO67" s="192"/>
      <c r="QP67" s="192"/>
      <c r="QQ67" s="192"/>
      <c r="QR67" s="192"/>
      <c r="QS67" s="192"/>
      <c r="QT67" s="192"/>
      <c r="QU67" s="192"/>
      <c r="QV67" s="192"/>
      <c r="QW67" s="192"/>
      <c r="QX67" s="192"/>
      <c r="QY67" s="192"/>
      <c r="QZ67" s="192"/>
      <c r="RA67" s="192"/>
      <c r="RB67" s="192"/>
      <c r="RC67" s="192"/>
      <c r="RD67" s="192"/>
      <c r="RE67" s="192"/>
      <c r="RF67" s="192"/>
      <c r="RG67" s="192"/>
      <c r="RH67" s="192"/>
      <c r="RI67" s="192"/>
      <c r="RJ67" s="192"/>
      <c r="RK67" s="192"/>
      <c r="RL67" s="192"/>
      <c r="RM67" s="192"/>
      <c r="RN67" s="192"/>
      <c r="RO67" s="192"/>
      <c r="RP67" s="192"/>
      <c r="RQ67" s="192"/>
      <c r="RR67" s="192"/>
      <c r="RS67" s="192"/>
      <c r="RT67" s="192"/>
      <c r="RU67" s="192"/>
      <c r="RV67" s="192"/>
      <c r="RW67" s="192"/>
      <c r="RX67" s="192"/>
      <c r="RY67" s="192"/>
      <c r="RZ67" s="192"/>
      <c r="SA67" s="192"/>
      <c r="SB67" s="192"/>
      <c r="SC67" s="192"/>
      <c r="SD67" s="192"/>
      <c r="SE67" s="192"/>
      <c r="SF67" s="192"/>
      <c r="SG67" s="192"/>
      <c r="SH67" s="192"/>
      <c r="SI67" s="192"/>
      <c r="SJ67" s="192"/>
      <c r="SK67" s="192"/>
      <c r="SL67" s="192"/>
      <c r="SM67" s="192"/>
      <c r="SN67" s="192"/>
      <c r="SO67" s="192"/>
      <c r="SP67" s="192"/>
      <c r="SQ67" s="192"/>
      <c r="SR67" s="192"/>
      <c r="SS67" s="192"/>
      <c r="ST67" s="192"/>
      <c r="SU67" s="192"/>
      <c r="SV67" s="192"/>
      <c r="SW67" s="192"/>
      <c r="SX67" s="192"/>
      <c r="SY67" s="192"/>
      <c r="SZ67" s="192"/>
      <c r="TA67" s="192"/>
      <c r="TB67" s="192"/>
      <c r="TC67" s="192"/>
      <c r="TD67" s="192"/>
      <c r="TE67" s="192"/>
      <c r="TF67" s="192"/>
      <c r="TG67" s="192"/>
      <c r="TH67" s="192"/>
      <c r="TI67" s="192"/>
      <c r="TJ67" s="192"/>
      <c r="TK67" s="192"/>
      <c r="TL67" s="192"/>
      <c r="TM67" s="192"/>
      <c r="TN67" s="192"/>
      <c r="TO67" s="192"/>
      <c r="TP67" s="192"/>
      <c r="TQ67" s="192"/>
      <c r="TR67" s="192"/>
      <c r="TS67" s="192"/>
      <c r="TT67" s="192"/>
      <c r="TU67" s="192"/>
      <c r="TV67" s="192"/>
      <c r="TW67" s="192"/>
      <c r="TX67" s="192"/>
      <c r="TY67" s="192"/>
      <c r="TZ67" s="192"/>
      <c r="UA67" s="192"/>
      <c r="UB67" s="192"/>
      <c r="UC67" s="192"/>
      <c r="UD67" s="192"/>
      <c r="UE67" s="192"/>
      <c r="UF67" s="192"/>
      <c r="UG67" s="192"/>
      <c r="UH67" s="192"/>
      <c r="UI67" s="192"/>
      <c r="UJ67" s="192"/>
      <c r="UK67" s="192"/>
      <c r="UL67" s="192"/>
      <c r="UM67" s="192"/>
      <c r="UN67" s="192"/>
      <c r="UO67" s="192"/>
      <c r="UP67" s="192"/>
      <c r="UQ67" s="192"/>
      <c r="UR67" s="192"/>
      <c r="US67" s="192"/>
      <c r="UT67" s="192"/>
      <c r="UU67" s="192"/>
      <c r="UV67" s="192"/>
      <c r="UW67" s="192"/>
      <c r="UX67" s="192"/>
      <c r="UY67" s="192"/>
      <c r="UZ67" s="192"/>
      <c r="VA67" s="192"/>
      <c r="VB67" s="192"/>
      <c r="VC67" s="192"/>
      <c r="VD67" s="192"/>
      <c r="VE67" s="192"/>
      <c r="VF67" s="192"/>
      <c r="VG67" s="192"/>
      <c r="VH67" s="192"/>
      <c r="VI67" s="192"/>
      <c r="VJ67" s="192"/>
      <c r="VK67" s="192"/>
      <c r="VL67" s="192"/>
      <c r="VM67" s="192"/>
      <c r="VN67" s="192"/>
      <c r="VO67" s="192"/>
      <c r="VP67" s="192"/>
      <c r="VQ67" s="192"/>
      <c r="VR67" s="192"/>
      <c r="VS67" s="192"/>
      <c r="VT67" s="192"/>
      <c r="VU67" s="192"/>
      <c r="VV67" s="192"/>
      <c r="VW67" s="192"/>
      <c r="VX67" s="192"/>
      <c r="VY67" s="192"/>
      <c r="VZ67" s="192"/>
      <c r="WA67" s="192"/>
      <c r="WB67" s="192"/>
      <c r="WC67" s="192"/>
      <c r="WD67" s="192"/>
      <c r="WE67" s="192"/>
      <c r="WF67" s="192"/>
      <c r="WG67" s="192"/>
      <c r="WH67" s="192"/>
      <c r="WI67" s="192"/>
      <c r="WJ67" s="192"/>
      <c r="WK67" s="192"/>
      <c r="WL67" s="192"/>
      <c r="WM67" s="192"/>
      <c r="WN67" s="192"/>
      <c r="WO67" s="192"/>
      <c r="WP67" s="192"/>
      <c r="WQ67" s="192"/>
      <c r="WR67" s="192"/>
      <c r="WS67" s="192"/>
      <c r="WT67" s="192"/>
      <c r="WU67" s="192"/>
      <c r="WV67" s="192"/>
      <c r="WW67" s="192"/>
      <c r="WX67" s="192"/>
      <c r="WY67" s="192"/>
      <c r="WZ67" s="192"/>
      <c r="XA67" s="192"/>
      <c r="XB67" s="192"/>
      <c r="XC67" s="192"/>
      <c r="XD67" s="192"/>
      <c r="XE67" s="192"/>
      <c r="XF67" s="192"/>
      <c r="XG67" s="192"/>
      <c r="XH67" s="192"/>
      <c r="XI67" s="192"/>
      <c r="XJ67" s="192"/>
      <c r="XK67" s="192"/>
      <c r="XL67" s="192"/>
      <c r="XM67" s="192"/>
      <c r="XN67" s="192"/>
      <c r="XO67" s="192"/>
      <c r="XP67" s="192"/>
      <c r="XQ67" s="192"/>
      <c r="XR67" s="192"/>
      <c r="XS67" s="192"/>
      <c r="XT67" s="192"/>
      <c r="XU67" s="192"/>
      <c r="XV67" s="192"/>
      <c r="XW67" s="192"/>
      <c r="XX67" s="192"/>
      <c r="XY67" s="192"/>
      <c r="XZ67" s="192"/>
      <c r="YA67" s="192"/>
      <c r="YB67" s="192"/>
      <c r="YC67" s="192"/>
      <c r="YD67" s="192"/>
      <c r="YE67" s="192"/>
      <c r="YF67" s="192"/>
      <c r="YG67" s="192"/>
      <c r="YH67" s="192"/>
      <c r="YI67" s="192"/>
      <c r="YJ67" s="192"/>
      <c r="YK67" s="192"/>
      <c r="YL67" s="192"/>
      <c r="YM67" s="192"/>
      <c r="YN67" s="192"/>
      <c r="YO67" s="192"/>
      <c r="YP67" s="192"/>
      <c r="YQ67" s="192"/>
      <c r="YR67" s="192"/>
      <c r="YS67" s="192"/>
      <c r="YT67" s="192"/>
      <c r="YU67" s="192"/>
      <c r="YV67" s="192"/>
      <c r="YW67" s="192"/>
      <c r="YX67" s="192"/>
      <c r="YY67" s="192"/>
      <c r="YZ67" s="192"/>
      <c r="ZA67" s="192"/>
      <c r="ZB67" s="192"/>
      <c r="ZC67" s="192"/>
      <c r="ZD67" s="192"/>
      <c r="ZE67" s="192"/>
      <c r="ZF67" s="192"/>
      <c r="ZG67" s="192"/>
      <c r="ZH67" s="192"/>
      <c r="ZI67" s="192"/>
      <c r="ZJ67" s="192"/>
      <c r="ZK67" s="192"/>
      <c r="ZL67" s="192"/>
      <c r="ZM67" s="192"/>
      <c r="ZN67" s="192"/>
      <c r="ZO67" s="192"/>
      <c r="ZP67" s="192"/>
      <c r="ZQ67" s="192"/>
      <c r="ZR67" s="192"/>
      <c r="ZS67" s="192"/>
      <c r="ZT67" s="192"/>
      <c r="ZU67" s="192"/>
      <c r="ZV67" s="192"/>
      <c r="ZW67" s="192"/>
      <c r="ZX67" s="192"/>
      <c r="ZY67" s="192"/>
      <c r="ZZ67" s="192"/>
      <c r="AAA67" s="192"/>
      <c r="AAB67" s="192"/>
      <c r="AAC67" s="192"/>
      <c r="AAD67" s="192"/>
      <c r="AAE67" s="192"/>
      <c r="AAF67" s="192"/>
      <c r="AAG67" s="192"/>
      <c r="AAH67" s="192"/>
      <c r="AAI67" s="192"/>
      <c r="AAJ67" s="192"/>
      <c r="AAK67" s="192"/>
      <c r="AAL67" s="192"/>
      <c r="AAM67" s="192"/>
      <c r="AAN67" s="192"/>
      <c r="AAO67" s="192"/>
      <c r="AAP67" s="192"/>
      <c r="AAQ67" s="192"/>
      <c r="AAR67" s="192"/>
      <c r="AAS67" s="192"/>
      <c r="AAT67" s="192"/>
      <c r="AAU67" s="192"/>
      <c r="AAV67" s="192"/>
      <c r="AAW67" s="192"/>
      <c r="AAX67" s="192"/>
      <c r="AAY67" s="192"/>
      <c r="AAZ67" s="192"/>
      <c r="ABA67" s="192"/>
      <c r="ABB67" s="192"/>
      <c r="ABC67" s="192"/>
      <c r="ABD67" s="192"/>
      <c r="ABE67" s="192"/>
      <c r="ABF67" s="192"/>
      <c r="ABG67" s="192"/>
      <c r="ABH67" s="192"/>
      <c r="ABI67" s="192"/>
      <c r="ABJ67" s="192"/>
      <c r="ABK67" s="192"/>
      <c r="ABL67" s="192"/>
      <c r="ABM67" s="192"/>
      <c r="ABN67" s="192"/>
      <c r="ABO67" s="192"/>
      <c r="ABP67" s="192"/>
      <c r="ABQ67" s="192"/>
      <c r="ABR67" s="192"/>
      <c r="ABS67" s="192"/>
      <c r="ABT67" s="192"/>
      <c r="ABU67" s="192"/>
      <c r="ABV67" s="192"/>
      <c r="ABW67" s="192"/>
      <c r="ABX67" s="192"/>
      <c r="ABY67" s="192"/>
      <c r="ABZ67" s="192"/>
      <c r="ACA67" s="192"/>
      <c r="ACB67" s="192"/>
      <c r="ACC67" s="192"/>
      <c r="ACD67" s="192"/>
      <c r="ACE67" s="192"/>
      <c r="ACF67" s="192"/>
      <c r="ACG67" s="192"/>
      <c r="ACH67" s="192"/>
      <c r="ACI67" s="192"/>
      <c r="ACJ67" s="192"/>
      <c r="ACK67" s="192"/>
      <c r="ACL67" s="192"/>
      <c r="ACM67" s="192"/>
      <c r="ACN67" s="192"/>
      <c r="ACO67" s="192"/>
      <c r="ACP67" s="192"/>
      <c r="ACQ67" s="192"/>
      <c r="ACR67" s="192"/>
      <c r="ACS67" s="192"/>
      <c r="ACT67" s="192"/>
      <c r="ACU67" s="192"/>
      <c r="ACV67" s="192"/>
      <c r="ACW67" s="192"/>
      <c r="ACX67" s="192"/>
      <c r="ACY67" s="192"/>
      <c r="ACZ67" s="192"/>
      <c r="ADA67" s="192"/>
      <c r="ADB67" s="192"/>
      <c r="ADC67" s="192"/>
      <c r="ADD67" s="192"/>
      <c r="ADE67" s="192"/>
      <c r="ADF67" s="192"/>
      <c r="ADG67" s="192"/>
      <c r="ADH67" s="192"/>
      <c r="ADI67" s="192"/>
      <c r="ADJ67" s="192"/>
      <c r="ADK67" s="192"/>
      <c r="ADL67" s="192"/>
      <c r="ADM67" s="192"/>
      <c r="ADN67" s="192"/>
      <c r="ADO67" s="192"/>
      <c r="ADP67" s="192"/>
      <c r="ADQ67" s="192"/>
      <c r="ADR67" s="192"/>
      <c r="ADS67" s="192"/>
      <c r="ADT67" s="192"/>
      <c r="ADU67" s="192"/>
      <c r="ADV67" s="192"/>
      <c r="ADW67" s="192"/>
      <c r="ADX67" s="192"/>
      <c r="ADY67" s="192"/>
      <c r="ADZ67" s="192"/>
      <c r="AEA67" s="192"/>
      <c r="AEB67" s="192"/>
      <c r="AEC67" s="192"/>
      <c r="AED67" s="192"/>
      <c r="AEE67" s="192"/>
      <c r="AEF67" s="192"/>
      <c r="AEG67" s="192"/>
      <c r="AEH67" s="192"/>
      <c r="AEI67" s="192"/>
      <c r="AEJ67" s="192"/>
      <c r="AEK67" s="192"/>
      <c r="AEL67" s="192"/>
      <c r="AEM67" s="192"/>
      <c r="AEN67" s="192"/>
      <c r="AEO67" s="192"/>
      <c r="AEP67" s="192"/>
      <c r="AEQ67" s="192"/>
      <c r="AER67" s="192"/>
      <c r="AES67" s="192"/>
      <c r="AET67" s="192"/>
      <c r="AEU67" s="192"/>
      <c r="AEV67" s="192"/>
      <c r="AEW67" s="192"/>
      <c r="AEX67" s="192"/>
      <c r="AEY67" s="192"/>
      <c r="AEZ67" s="192"/>
      <c r="AFA67" s="192"/>
      <c r="AFB67" s="192"/>
      <c r="AFC67" s="192"/>
      <c r="AFD67" s="192"/>
      <c r="AFE67" s="192"/>
      <c r="AFF67" s="192"/>
      <c r="AFG67" s="192"/>
      <c r="AFH67" s="192"/>
      <c r="AFI67" s="192"/>
      <c r="AFJ67" s="192"/>
      <c r="AFK67" s="192"/>
      <c r="AFL67" s="192"/>
      <c r="AFM67" s="192"/>
      <c r="AFN67" s="192"/>
      <c r="AFO67" s="192"/>
      <c r="AFP67" s="192"/>
      <c r="AFQ67" s="192"/>
      <c r="AFR67" s="192"/>
      <c r="AFS67" s="192"/>
      <c r="AFT67" s="192"/>
      <c r="AFU67" s="192"/>
      <c r="AFV67" s="192"/>
      <c r="AFW67" s="192"/>
      <c r="AFX67" s="192"/>
      <c r="AFY67" s="192"/>
      <c r="AFZ67" s="192"/>
      <c r="AGA67" s="192"/>
      <c r="AGB67" s="192"/>
      <c r="AGC67" s="192"/>
      <c r="AGD67" s="192"/>
      <c r="AGE67" s="192"/>
      <c r="AGF67" s="192"/>
      <c r="AGG67" s="192"/>
      <c r="AGH67" s="192"/>
      <c r="AGI67" s="192"/>
      <c r="AGJ67" s="192"/>
      <c r="AGK67" s="192"/>
      <c r="AGL67" s="192"/>
      <c r="AGM67" s="192"/>
      <c r="AGN67" s="192"/>
      <c r="AGO67" s="192"/>
      <c r="AGP67" s="192"/>
      <c r="AGQ67" s="192"/>
      <c r="AGR67" s="192"/>
      <c r="AGS67" s="192"/>
      <c r="AGT67" s="192"/>
      <c r="AGU67" s="192"/>
      <c r="AGV67" s="192"/>
      <c r="AGW67" s="192"/>
      <c r="AGX67" s="192"/>
      <c r="AGY67" s="192"/>
      <c r="AGZ67" s="192"/>
      <c r="AHA67" s="192"/>
      <c r="AHB67" s="192"/>
      <c r="AHC67" s="192"/>
      <c r="AHD67" s="192"/>
      <c r="AHE67" s="192"/>
      <c r="AHF67" s="192"/>
      <c r="AHG67" s="192"/>
      <c r="AHH67" s="192"/>
      <c r="AHI67" s="192"/>
      <c r="AHJ67" s="192"/>
      <c r="AHK67" s="192"/>
      <c r="AHL67" s="192"/>
      <c r="AHM67" s="192"/>
      <c r="AHN67" s="192"/>
      <c r="AHO67" s="192"/>
      <c r="AHP67" s="192"/>
      <c r="AHQ67" s="192"/>
      <c r="AHR67" s="192"/>
      <c r="AHS67" s="192"/>
      <c r="AHT67" s="192"/>
      <c r="AHU67" s="192"/>
      <c r="AHV67" s="192"/>
      <c r="AHW67" s="192"/>
      <c r="AHX67" s="192"/>
      <c r="AHY67" s="192"/>
      <c r="AHZ67" s="192"/>
      <c r="AIA67" s="192"/>
      <c r="AIB67" s="192"/>
      <c r="AIC67" s="192"/>
      <c r="AID67" s="192"/>
      <c r="AIE67" s="192"/>
      <c r="AIF67" s="192"/>
      <c r="AIG67" s="192"/>
      <c r="AIH67" s="192"/>
      <c r="AII67" s="192"/>
      <c r="AIJ67" s="192"/>
      <c r="AIK67" s="192"/>
      <c r="AIL67" s="192"/>
      <c r="AIM67" s="192"/>
      <c r="AIN67" s="192"/>
      <c r="AIO67" s="192"/>
      <c r="AIP67" s="192"/>
      <c r="AIQ67" s="192"/>
      <c r="AIR67" s="192"/>
      <c r="AIS67" s="192"/>
      <c r="AIT67" s="192"/>
      <c r="AIU67" s="192"/>
      <c r="AIV67" s="192"/>
      <c r="AIW67" s="192"/>
      <c r="AIX67" s="192"/>
      <c r="AIY67" s="192"/>
      <c r="AIZ67" s="192"/>
      <c r="AJA67" s="192"/>
      <c r="AJB67" s="192"/>
      <c r="AJC67" s="192"/>
      <c r="AJD67" s="192"/>
      <c r="AJE67" s="192"/>
      <c r="AJF67" s="192"/>
      <c r="AJG67" s="192"/>
      <c r="AJH67" s="192"/>
      <c r="AJI67" s="192"/>
      <c r="AJJ67" s="192"/>
      <c r="AJK67" s="192"/>
      <c r="AJL67" s="192"/>
      <c r="AJM67" s="192"/>
      <c r="AJN67" s="192"/>
      <c r="AJO67" s="192"/>
      <c r="AJP67" s="192"/>
      <c r="AJQ67" s="192"/>
      <c r="AJR67" s="192"/>
      <c r="AJS67" s="192"/>
      <c r="AJT67" s="192"/>
      <c r="AJU67" s="192"/>
      <c r="AJV67" s="192"/>
      <c r="AJW67" s="192"/>
      <c r="AJX67" s="192"/>
      <c r="AJY67" s="192"/>
      <c r="AJZ67" s="192"/>
      <c r="AKA67" s="192"/>
      <c r="AKB67" s="192"/>
      <c r="AKC67" s="192"/>
      <c r="AKD67" s="192"/>
      <c r="AKE67" s="192"/>
      <c r="AKF67" s="192"/>
      <c r="AKG67" s="192"/>
      <c r="AKH67" s="192"/>
      <c r="AKI67" s="192"/>
      <c r="AKJ67" s="192"/>
      <c r="AKK67" s="192"/>
      <c r="AKL67" s="192"/>
      <c r="AKM67" s="192"/>
      <c r="AKN67" s="192"/>
      <c r="AKO67" s="192"/>
      <c r="AKP67" s="192"/>
      <c r="AKQ67" s="192"/>
      <c r="AKR67" s="192"/>
      <c r="AKS67" s="192"/>
      <c r="AKT67" s="192"/>
      <c r="AKU67" s="192"/>
      <c r="AKV67" s="192"/>
      <c r="AKW67" s="192"/>
      <c r="AKX67" s="192"/>
      <c r="AKY67" s="192"/>
      <c r="AKZ67" s="192"/>
      <c r="ALA67" s="192"/>
      <c r="ALB67" s="192"/>
      <c r="ALC67" s="192"/>
      <c r="ALD67" s="192"/>
      <c r="ALE67" s="192"/>
      <c r="ALF67" s="192"/>
      <c r="ALG67" s="192"/>
      <c r="ALH67" s="192"/>
      <c r="ALI67" s="192"/>
      <c r="ALJ67" s="192"/>
      <c r="ALK67" s="192"/>
      <c r="ALL67" s="192"/>
      <c r="ALM67" s="192"/>
      <c r="ALN67" s="192"/>
      <c r="ALO67" s="192"/>
      <c r="ALP67" s="192"/>
      <c r="ALQ67" s="192"/>
      <c r="ALR67" s="192"/>
      <c r="ALS67" s="192"/>
      <c r="ALT67" s="192"/>
      <c r="ALU67" s="192"/>
      <c r="ALV67" s="192"/>
      <c r="ALW67" s="192"/>
      <c r="ALX67" s="192"/>
      <c r="ALY67" s="192"/>
      <c r="ALZ67" s="192"/>
      <c r="AMA67" s="192"/>
      <c r="AMB67" s="192"/>
      <c r="AMC67" s="192"/>
      <c r="AMD67" s="192"/>
      <c r="AME67" s="192"/>
      <c r="AMF67" s="192"/>
      <c r="AMG67" s="192"/>
      <c r="AMH67" s="192"/>
      <c r="AMI67" s="192"/>
      <c r="AMJ67" s="192"/>
      <c r="AMK67" s="192"/>
    </row>
    <row r="68" spans="1:1025" s="149" customFormat="1">
      <c r="A68" s="202" t="str">
        <f t="shared" ref="A68" si="13">I68&amp;"."&amp;K68</f>
        <v>LOAN.APPROVED_RETURN</v>
      </c>
      <c r="B68" s="156">
        <f t="shared" si="3"/>
        <v>110064</v>
      </c>
      <c r="C68" s="156">
        <v>0</v>
      </c>
      <c r="D68" s="156">
        <v>1</v>
      </c>
      <c r="E68" s="203">
        <f t="shared" si="4"/>
        <v>100000</v>
      </c>
      <c r="F68" s="203">
        <v>10006</v>
      </c>
      <c r="G68" s="203" t="s">
        <v>34</v>
      </c>
      <c r="H68" s="203">
        <v>100006</v>
      </c>
      <c r="I68" s="205" t="s">
        <v>505</v>
      </c>
      <c r="J68" s="203">
        <f>VLOOKUP(I68,T_FSM_TYPE!$A:$B,2,0)</f>
        <v>110000</v>
      </c>
      <c r="K68" s="150" t="s">
        <v>707</v>
      </c>
      <c r="L68" s="150"/>
      <c r="M68" s="202" t="str">
        <f t="shared" ref="M68" si="14">"INSERT INTO "&amp;$B$2&amp;" VALUES("&amp;B68&amp;", "&amp;C68&amp;", "&amp;D68&amp;", "&amp;E68&amp;", "&amp;F68&amp;", "&amp;G68&amp;", "&amp;H68&amp;", "&amp;J68&amp;", '"&amp;K68&amp;"', '"&amp;L68&amp;"' )"</f>
        <v>INSERT INTO T_FSM_ACTION VALUES(110064, 0, 1, 100000, 10006, GETDATE(), 100006, 110000, 'APPROVED_RETURN', '' )</v>
      </c>
      <c r="N68" s="202"/>
      <c r="O68" s="202"/>
      <c r="P68" s="202"/>
      <c r="Q68" s="202"/>
      <c r="R68" s="202"/>
      <c r="S68" s="202"/>
      <c r="T68" s="202"/>
      <c r="U68" s="202"/>
      <c r="V68" s="202"/>
      <c r="W68" s="202"/>
      <c r="X68" s="202"/>
      <c r="Y68" s="202"/>
      <c r="Z68" s="202"/>
      <c r="AA68" s="202"/>
      <c r="AB68" s="202"/>
      <c r="AC68" s="202"/>
      <c r="AD68" s="202"/>
      <c r="AE68" s="202"/>
      <c r="AF68" s="202"/>
      <c r="AG68" s="202"/>
      <c r="AH68" s="202"/>
      <c r="AI68" s="202"/>
      <c r="AJ68" s="202"/>
      <c r="AK68" s="202"/>
      <c r="AL68" s="202"/>
      <c r="AM68" s="202"/>
      <c r="AN68" s="202"/>
      <c r="AO68" s="202"/>
      <c r="AP68" s="202"/>
      <c r="AQ68" s="202"/>
      <c r="AR68" s="202"/>
      <c r="AS68" s="202"/>
      <c r="AT68" s="202"/>
      <c r="AU68" s="202"/>
      <c r="AV68" s="202"/>
      <c r="AW68" s="202"/>
      <c r="AX68" s="202"/>
      <c r="AY68" s="202"/>
      <c r="AZ68" s="202"/>
      <c r="BA68" s="202"/>
      <c r="BB68" s="202"/>
      <c r="BC68" s="202"/>
      <c r="BD68" s="202"/>
      <c r="BE68" s="202"/>
      <c r="BF68" s="202"/>
      <c r="BG68" s="202"/>
      <c r="BH68" s="202"/>
      <c r="BI68" s="202"/>
      <c r="BJ68" s="202"/>
      <c r="BK68" s="202"/>
      <c r="BL68" s="202"/>
      <c r="BM68" s="202"/>
      <c r="BN68" s="202"/>
      <c r="BO68" s="202"/>
      <c r="BP68" s="202"/>
      <c r="BQ68" s="202"/>
      <c r="BR68" s="202"/>
      <c r="BS68" s="202"/>
      <c r="BT68" s="202"/>
      <c r="BU68" s="202"/>
      <c r="BV68" s="202"/>
      <c r="BW68" s="202"/>
      <c r="BX68" s="202"/>
      <c r="BY68" s="202"/>
      <c r="BZ68" s="202"/>
      <c r="CA68" s="202"/>
      <c r="CB68" s="202"/>
      <c r="CC68" s="202"/>
      <c r="CD68" s="202"/>
      <c r="CE68" s="202"/>
      <c r="CF68" s="202"/>
      <c r="CG68" s="202"/>
      <c r="CH68" s="202"/>
      <c r="CI68" s="202"/>
      <c r="CJ68" s="202"/>
      <c r="CK68" s="202"/>
      <c r="CL68" s="202"/>
      <c r="CM68" s="202"/>
      <c r="CN68" s="202"/>
      <c r="CO68" s="202"/>
      <c r="CP68" s="202"/>
      <c r="CQ68" s="202"/>
      <c r="CR68" s="202"/>
      <c r="CS68" s="202"/>
      <c r="CT68" s="202"/>
      <c r="CU68" s="202"/>
      <c r="CV68" s="202"/>
      <c r="CW68" s="202"/>
      <c r="CX68" s="202"/>
      <c r="CY68" s="202"/>
      <c r="CZ68" s="202"/>
      <c r="DA68" s="202"/>
      <c r="DB68" s="202"/>
      <c r="DC68" s="202"/>
      <c r="DD68" s="202"/>
      <c r="DE68" s="202"/>
      <c r="DF68" s="202"/>
      <c r="DG68" s="202"/>
      <c r="DH68" s="202"/>
      <c r="DI68" s="202"/>
      <c r="DJ68" s="202"/>
      <c r="DK68" s="202"/>
      <c r="DL68" s="202"/>
      <c r="DM68" s="202"/>
      <c r="DN68" s="202"/>
      <c r="DO68" s="202"/>
      <c r="DP68" s="202"/>
      <c r="DQ68" s="202"/>
      <c r="DR68" s="202"/>
      <c r="DS68" s="202"/>
      <c r="DT68" s="202"/>
      <c r="DU68" s="202"/>
      <c r="DV68" s="202"/>
      <c r="DW68" s="202"/>
      <c r="DX68" s="202"/>
      <c r="DY68" s="202"/>
      <c r="DZ68" s="202"/>
      <c r="EA68" s="202"/>
      <c r="EB68" s="202"/>
      <c r="EC68" s="202"/>
      <c r="ED68" s="202"/>
      <c r="EE68" s="202"/>
      <c r="EF68" s="202"/>
      <c r="EG68" s="202"/>
      <c r="EH68" s="202"/>
      <c r="EI68" s="202"/>
      <c r="EJ68" s="202"/>
      <c r="EK68" s="202"/>
      <c r="EL68" s="202"/>
      <c r="EM68" s="202"/>
      <c r="EN68" s="202"/>
      <c r="EO68" s="202"/>
      <c r="EP68" s="202"/>
      <c r="EQ68" s="202"/>
      <c r="ER68" s="202"/>
      <c r="ES68" s="202"/>
      <c r="ET68" s="202"/>
      <c r="EU68" s="202"/>
      <c r="EV68" s="202"/>
      <c r="EW68" s="202"/>
      <c r="EX68" s="202"/>
      <c r="EY68" s="202"/>
      <c r="EZ68" s="202"/>
      <c r="FA68" s="202"/>
      <c r="FB68" s="202"/>
      <c r="FC68" s="202"/>
      <c r="FD68" s="202"/>
      <c r="FE68" s="202"/>
      <c r="FF68" s="202"/>
      <c r="FG68" s="202"/>
      <c r="FH68" s="202"/>
      <c r="FI68" s="202"/>
      <c r="FJ68" s="202"/>
      <c r="FK68" s="202"/>
      <c r="FL68" s="202"/>
      <c r="FM68" s="202"/>
      <c r="FN68" s="202"/>
      <c r="FO68" s="202"/>
      <c r="FP68" s="202"/>
      <c r="FQ68" s="202"/>
      <c r="FR68" s="202"/>
      <c r="FS68" s="202"/>
      <c r="FT68" s="202"/>
      <c r="FU68" s="202"/>
      <c r="FV68" s="202"/>
      <c r="FW68" s="202"/>
      <c r="FX68" s="202"/>
      <c r="FY68" s="202"/>
      <c r="FZ68" s="202"/>
      <c r="GA68" s="202"/>
      <c r="GB68" s="202"/>
      <c r="GC68" s="202"/>
      <c r="GD68" s="202"/>
      <c r="GE68" s="202"/>
      <c r="GF68" s="202"/>
      <c r="GG68" s="202"/>
      <c r="GH68" s="202"/>
      <c r="GI68" s="202"/>
      <c r="GJ68" s="202"/>
      <c r="GK68" s="202"/>
      <c r="GL68" s="202"/>
      <c r="GM68" s="202"/>
      <c r="GN68" s="202"/>
      <c r="GO68" s="202"/>
      <c r="GP68" s="202"/>
      <c r="GQ68" s="202"/>
      <c r="GR68" s="202"/>
      <c r="GS68" s="202"/>
      <c r="GT68" s="202"/>
      <c r="GU68" s="202"/>
      <c r="GV68" s="202"/>
      <c r="GW68" s="202"/>
      <c r="GX68" s="202"/>
      <c r="GY68" s="202"/>
      <c r="GZ68" s="202"/>
      <c r="HA68" s="202"/>
      <c r="HB68" s="202"/>
      <c r="HC68" s="202"/>
      <c r="HD68" s="202"/>
      <c r="HE68" s="202"/>
      <c r="HF68" s="202"/>
      <c r="HG68" s="202"/>
      <c r="HH68" s="202"/>
      <c r="HI68" s="202"/>
      <c r="HJ68" s="202"/>
      <c r="HK68" s="202"/>
      <c r="HL68" s="202"/>
      <c r="HM68" s="202"/>
      <c r="HN68" s="202"/>
      <c r="HO68" s="202"/>
      <c r="HP68" s="202"/>
      <c r="HQ68" s="202"/>
      <c r="HR68" s="202"/>
      <c r="HS68" s="202"/>
      <c r="HT68" s="202"/>
      <c r="HU68" s="202"/>
      <c r="HV68" s="202"/>
      <c r="HW68" s="202"/>
      <c r="HX68" s="202"/>
      <c r="HY68" s="202"/>
      <c r="HZ68" s="202"/>
      <c r="IA68" s="202"/>
      <c r="IB68" s="202"/>
      <c r="IC68" s="202"/>
      <c r="ID68" s="202"/>
      <c r="IE68" s="202"/>
      <c r="IF68" s="202"/>
      <c r="IG68" s="202"/>
      <c r="IH68" s="202"/>
      <c r="II68" s="202"/>
      <c r="IJ68" s="202"/>
      <c r="IK68" s="202"/>
      <c r="IL68" s="202"/>
      <c r="IM68" s="202"/>
      <c r="IN68" s="202"/>
      <c r="IO68" s="202"/>
      <c r="IP68" s="202"/>
      <c r="IQ68" s="202"/>
      <c r="IR68" s="202"/>
      <c r="IS68" s="202"/>
      <c r="IT68" s="202"/>
      <c r="IU68" s="202"/>
      <c r="IV68" s="202"/>
      <c r="IW68" s="202"/>
      <c r="IX68" s="202"/>
      <c r="IY68" s="202"/>
      <c r="IZ68" s="202"/>
      <c r="JA68" s="202"/>
      <c r="JB68" s="202"/>
      <c r="JC68" s="202"/>
      <c r="JD68" s="202"/>
      <c r="JE68" s="202"/>
      <c r="JF68" s="202"/>
      <c r="JG68" s="202"/>
      <c r="JH68" s="202"/>
      <c r="JI68" s="202"/>
      <c r="JJ68" s="202"/>
      <c r="JK68" s="202"/>
      <c r="JL68" s="202"/>
      <c r="JM68" s="202"/>
      <c r="JN68" s="202"/>
      <c r="JO68" s="202"/>
      <c r="JP68" s="202"/>
      <c r="JQ68" s="202"/>
      <c r="JR68" s="202"/>
      <c r="JS68" s="202"/>
      <c r="JT68" s="202"/>
      <c r="JU68" s="202"/>
      <c r="JV68" s="202"/>
      <c r="JW68" s="202"/>
      <c r="JX68" s="202"/>
      <c r="JY68" s="202"/>
      <c r="JZ68" s="202"/>
      <c r="KA68" s="202"/>
      <c r="KB68" s="202"/>
      <c r="KC68" s="202"/>
      <c r="KD68" s="202"/>
      <c r="KE68" s="202"/>
      <c r="KF68" s="202"/>
      <c r="KG68" s="202"/>
      <c r="KH68" s="202"/>
      <c r="KI68" s="202"/>
      <c r="KJ68" s="202"/>
      <c r="KK68" s="202"/>
      <c r="KL68" s="202"/>
      <c r="KM68" s="202"/>
      <c r="KN68" s="202"/>
      <c r="KO68" s="202"/>
      <c r="KP68" s="202"/>
      <c r="KQ68" s="202"/>
      <c r="KR68" s="202"/>
      <c r="KS68" s="202"/>
      <c r="KT68" s="202"/>
      <c r="KU68" s="202"/>
      <c r="KV68" s="202"/>
      <c r="KW68" s="202"/>
      <c r="KX68" s="202"/>
      <c r="KY68" s="202"/>
      <c r="KZ68" s="202"/>
      <c r="LA68" s="202"/>
      <c r="LB68" s="202"/>
      <c r="LC68" s="202"/>
      <c r="LD68" s="202"/>
      <c r="LE68" s="202"/>
      <c r="LF68" s="202"/>
      <c r="LG68" s="202"/>
      <c r="LH68" s="202"/>
      <c r="LI68" s="202"/>
      <c r="LJ68" s="202"/>
      <c r="LK68" s="202"/>
      <c r="LL68" s="202"/>
      <c r="LM68" s="202"/>
      <c r="LN68" s="202"/>
      <c r="LO68" s="202"/>
      <c r="LP68" s="202"/>
      <c r="LQ68" s="202"/>
      <c r="LR68" s="202"/>
      <c r="LS68" s="202"/>
      <c r="LT68" s="202"/>
      <c r="LU68" s="202"/>
      <c r="LV68" s="202"/>
      <c r="LW68" s="202"/>
      <c r="LX68" s="202"/>
      <c r="LY68" s="202"/>
      <c r="LZ68" s="202"/>
      <c r="MA68" s="202"/>
      <c r="MB68" s="202"/>
      <c r="MC68" s="202"/>
      <c r="MD68" s="202"/>
      <c r="ME68" s="202"/>
      <c r="MF68" s="202"/>
      <c r="MG68" s="202"/>
      <c r="MH68" s="202"/>
      <c r="MI68" s="202"/>
      <c r="MJ68" s="202"/>
      <c r="MK68" s="202"/>
      <c r="ML68" s="202"/>
      <c r="MM68" s="202"/>
      <c r="MN68" s="202"/>
      <c r="MO68" s="202"/>
      <c r="MP68" s="202"/>
      <c r="MQ68" s="202"/>
      <c r="MR68" s="202"/>
      <c r="MS68" s="202"/>
      <c r="MT68" s="202"/>
      <c r="MU68" s="202"/>
      <c r="MV68" s="202"/>
      <c r="MW68" s="202"/>
      <c r="MX68" s="202"/>
      <c r="MY68" s="202"/>
      <c r="MZ68" s="202"/>
      <c r="NA68" s="202"/>
      <c r="NB68" s="202"/>
      <c r="NC68" s="202"/>
      <c r="ND68" s="202"/>
      <c r="NE68" s="202"/>
      <c r="NF68" s="202"/>
      <c r="NG68" s="202"/>
      <c r="NH68" s="202"/>
      <c r="NI68" s="202"/>
      <c r="NJ68" s="202"/>
      <c r="NK68" s="202"/>
      <c r="NL68" s="202"/>
      <c r="NM68" s="202"/>
      <c r="NN68" s="202"/>
      <c r="NO68" s="202"/>
      <c r="NP68" s="202"/>
      <c r="NQ68" s="202"/>
      <c r="NR68" s="202"/>
      <c r="NS68" s="202"/>
      <c r="NT68" s="202"/>
      <c r="NU68" s="202"/>
      <c r="NV68" s="202"/>
      <c r="NW68" s="202"/>
      <c r="NX68" s="202"/>
      <c r="NY68" s="202"/>
      <c r="NZ68" s="202"/>
      <c r="OA68" s="202"/>
      <c r="OB68" s="202"/>
      <c r="OC68" s="202"/>
      <c r="OD68" s="202"/>
      <c r="OE68" s="202"/>
      <c r="OF68" s="202"/>
      <c r="OG68" s="202"/>
      <c r="OH68" s="202"/>
      <c r="OI68" s="202"/>
      <c r="OJ68" s="202"/>
      <c r="OK68" s="202"/>
      <c r="OL68" s="202"/>
      <c r="OM68" s="202"/>
      <c r="ON68" s="202"/>
      <c r="OO68" s="202"/>
      <c r="OP68" s="202"/>
      <c r="OQ68" s="202"/>
      <c r="OR68" s="202"/>
      <c r="OS68" s="202"/>
      <c r="OT68" s="202"/>
      <c r="OU68" s="202"/>
      <c r="OV68" s="202"/>
      <c r="OW68" s="202"/>
      <c r="OX68" s="202"/>
      <c r="OY68" s="202"/>
      <c r="OZ68" s="202"/>
      <c r="PA68" s="202"/>
      <c r="PB68" s="202"/>
      <c r="PC68" s="202"/>
      <c r="PD68" s="202"/>
      <c r="PE68" s="202"/>
      <c r="PF68" s="202"/>
      <c r="PG68" s="202"/>
      <c r="PH68" s="202"/>
      <c r="PI68" s="202"/>
      <c r="PJ68" s="202"/>
      <c r="PK68" s="202"/>
      <c r="PL68" s="202"/>
      <c r="PM68" s="202"/>
      <c r="PN68" s="202"/>
      <c r="PO68" s="202"/>
      <c r="PP68" s="202"/>
      <c r="PQ68" s="202"/>
      <c r="PR68" s="202"/>
      <c r="PS68" s="202"/>
      <c r="PT68" s="202"/>
      <c r="PU68" s="202"/>
      <c r="PV68" s="202"/>
      <c r="PW68" s="202"/>
      <c r="PX68" s="202"/>
      <c r="PY68" s="202"/>
      <c r="PZ68" s="202"/>
      <c r="QA68" s="202"/>
      <c r="QB68" s="202"/>
      <c r="QC68" s="202"/>
      <c r="QD68" s="202"/>
      <c r="QE68" s="202"/>
      <c r="QF68" s="202"/>
      <c r="QG68" s="202"/>
      <c r="QH68" s="202"/>
      <c r="QI68" s="202"/>
      <c r="QJ68" s="202"/>
      <c r="QK68" s="202"/>
      <c r="QL68" s="202"/>
      <c r="QM68" s="202"/>
      <c r="QN68" s="202"/>
      <c r="QO68" s="202"/>
      <c r="QP68" s="202"/>
      <c r="QQ68" s="202"/>
      <c r="QR68" s="202"/>
      <c r="QS68" s="202"/>
      <c r="QT68" s="202"/>
      <c r="QU68" s="202"/>
      <c r="QV68" s="202"/>
      <c r="QW68" s="202"/>
      <c r="QX68" s="202"/>
      <c r="QY68" s="202"/>
      <c r="QZ68" s="202"/>
      <c r="RA68" s="202"/>
      <c r="RB68" s="202"/>
      <c r="RC68" s="202"/>
      <c r="RD68" s="202"/>
      <c r="RE68" s="202"/>
      <c r="RF68" s="202"/>
      <c r="RG68" s="202"/>
      <c r="RH68" s="202"/>
      <c r="RI68" s="202"/>
      <c r="RJ68" s="202"/>
      <c r="RK68" s="202"/>
      <c r="RL68" s="202"/>
      <c r="RM68" s="202"/>
      <c r="RN68" s="202"/>
      <c r="RO68" s="202"/>
      <c r="RP68" s="202"/>
      <c r="RQ68" s="202"/>
      <c r="RR68" s="202"/>
      <c r="RS68" s="202"/>
      <c r="RT68" s="202"/>
      <c r="RU68" s="202"/>
      <c r="RV68" s="202"/>
      <c r="RW68" s="202"/>
      <c r="RX68" s="202"/>
      <c r="RY68" s="202"/>
      <c r="RZ68" s="202"/>
      <c r="SA68" s="202"/>
      <c r="SB68" s="202"/>
      <c r="SC68" s="202"/>
      <c r="SD68" s="202"/>
      <c r="SE68" s="202"/>
      <c r="SF68" s="202"/>
      <c r="SG68" s="202"/>
      <c r="SH68" s="202"/>
      <c r="SI68" s="202"/>
      <c r="SJ68" s="202"/>
      <c r="SK68" s="202"/>
      <c r="SL68" s="202"/>
      <c r="SM68" s="202"/>
      <c r="SN68" s="202"/>
      <c r="SO68" s="202"/>
      <c r="SP68" s="202"/>
      <c r="SQ68" s="202"/>
      <c r="SR68" s="202"/>
      <c r="SS68" s="202"/>
      <c r="ST68" s="202"/>
      <c r="SU68" s="202"/>
      <c r="SV68" s="202"/>
      <c r="SW68" s="202"/>
      <c r="SX68" s="202"/>
      <c r="SY68" s="202"/>
      <c r="SZ68" s="202"/>
      <c r="TA68" s="202"/>
      <c r="TB68" s="202"/>
      <c r="TC68" s="202"/>
      <c r="TD68" s="202"/>
      <c r="TE68" s="202"/>
      <c r="TF68" s="202"/>
      <c r="TG68" s="202"/>
      <c r="TH68" s="202"/>
      <c r="TI68" s="202"/>
      <c r="TJ68" s="202"/>
      <c r="TK68" s="202"/>
      <c r="TL68" s="202"/>
      <c r="TM68" s="202"/>
      <c r="TN68" s="202"/>
      <c r="TO68" s="202"/>
      <c r="TP68" s="202"/>
      <c r="TQ68" s="202"/>
      <c r="TR68" s="202"/>
      <c r="TS68" s="202"/>
      <c r="TT68" s="202"/>
      <c r="TU68" s="202"/>
      <c r="TV68" s="202"/>
      <c r="TW68" s="202"/>
      <c r="TX68" s="202"/>
      <c r="TY68" s="202"/>
      <c r="TZ68" s="202"/>
      <c r="UA68" s="202"/>
      <c r="UB68" s="202"/>
      <c r="UC68" s="202"/>
      <c r="UD68" s="202"/>
      <c r="UE68" s="202"/>
      <c r="UF68" s="202"/>
      <c r="UG68" s="202"/>
      <c r="UH68" s="202"/>
      <c r="UI68" s="202"/>
      <c r="UJ68" s="202"/>
      <c r="UK68" s="202"/>
      <c r="UL68" s="202"/>
      <c r="UM68" s="202"/>
      <c r="UN68" s="202"/>
      <c r="UO68" s="202"/>
      <c r="UP68" s="202"/>
      <c r="UQ68" s="202"/>
      <c r="UR68" s="202"/>
      <c r="US68" s="202"/>
      <c r="UT68" s="202"/>
      <c r="UU68" s="202"/>
      <c r="UV68" s="202"/>
      <c r="UW68" s="202"/>
      <c r="UX68" s="202"/>
      <c r="UY68" s="202"/>
      <c r="UZ68" s="202"/>
      <c r="VA68" s="202"/>
      <c r="VB68" s="202"/>
      <c r="VC68" s="202"/>
      <c r="VD68" s="202"/>
      <c r="VE68" s="202"/>
      <c r="VF68" s="202"/>
      <c r="VG68" s="202"/>
      <c r="VH68" s="202"/>
      <c r="VI68" s="202"/>
      <c r="VJ68" s="202"/>
      <c r="VK68" s="202"/>
      <c r="VL68" s="202"/>
      <c r="VM68" s="202"/>
      <c r="VN68" s="202"/>
      <c r="VO68" s="202"/>
      <c r="VP68" s="202"/>
      <c r="VQ68" s="202"/>
      <c r="VR68" s="202"/>
      <c r="VS68" s="202"/>
      <c r="VT68" s="202"/>
      <c r="VU68" s="202"/>
      <c r="VV68" s="202"/>
      <c r="VW68" s="202"/>
      <c r="VX68" s="202"/>
      <c r="VY68" s="202"/>
      <c r="VZ68" s="202"/>
      <c r="WA68" s="202"/>
      <c r="WB68" s="202"/>
      <c r="WC68" s="202"/>
      <c r="WD68" s="202"/>
      <c r="WE68" s="202"/>
      <c r="WF68" s="202"/>
      <c r="WG68" s="202"/>
      <c r="WH68" s="202"/>
      <c r="WI68" s="202"/>
      <c r="WJ68" s="202"/>
      <c r="WK68" s="202"/>
      <c r="WL68" s="202"/>
      <c r="WM68" s="202"/>
      <c r="WN68" s="202"/>
      <c r="WO68" s="202"/>
      <c r="WP68" s="202"/>
      <c r="WQ68" s="202"/>
      <c r="WR68" s="202"/>
      <c r="WS68" s="202"/>
      <c r="WT68" s="202"/>
      <c r="WU68" s="202"/>
      <c r="WV68" s="202"/>
      <c r="WW68" s="202"/>
      <c r="WX68" s="202"/>
      <c r="WY68" s="202"/>
      <c r="WZ68" s="202"/>
      <c r="XA68" s="202"/>
      <c r="XB68" s="202"/>
      <c r="XC68" s="202"/>
      <c r="XD68" s="202"/>
      <c r="XE68" s="202"/>
      <c r="XF68" s="202"/>
      <c r="XG68" s="202"/>
      <c r="XH68" s="202"/>
      <c r="XI68" s="202"/>
      <c r="XJ68" s="202"/>
      <c r="XK68" s="202"/>
      <c r="XL68" s="202"/>
      <c r="XM68" s="202"/>
      <c r="XN68" s="202"/>
      <c r="XO68" s="202"/>
      <c r="XP68" s="202"/>
      <c r="XQ68" s="202"/>
      <c r="XR68" s="202"/>
      <c r="XS68" s="202"/>
      <c r="XT68" s="202"/>
      <c r="XU68" s="202"/>
      <c r="XV68" s="202"/>
      <c r="XW68" s="202"/>
      <c r="XX68" s="202"/>
      <c r="XY68" s="202"/>
      <c r="XZ68" s="202"/>
      <c r="YA68" s="202"/>
      <c r="YB68" s="202"/>
      <c r="YC68" s="202"/>
      <c r="YD68" s="202"/>
      <c r="YE68" s="202"/>
      <c r="YF68" s="202"/>
      <c r="YG68" s="202"/>
      <c r="YH68" s="202"/>
      <c r="YI68" s="202"/>
      <c r="YJ68" s="202"/>
      <c r="YK68" s="202"/>
      <c r="YL68" s="202"/>
      <c r="YM68" s="202"/>
      <c r="YN68" s="202"/>
      <c r="YO68" s="202"/>
      <c r="YP68" s="202"/>
      <c r="YQ68" s="202"/>
      <c r="YR68" s="202"/>
      <c r="YS68" s="202"/>
      <c r="YT68" s="202"/>
      <c r="YU68" s="202"/>
      <c r="YV68" s="202"/>
      <c r="YW68" s="202"/>
      <c r="YX68" s="202"/>
      <c r="YY68" s="202"/>
      <c r="YZ68" s="202"/>
      <c r="ZA68" s="202"/>
      <c r="ZB68" s="202"/>
      <c r="ZC68" s="202"/>
      <c r="ZD68" s="202"/>
      <c r="ZE68" s="202"/>
      <c r="ZF68" s="202"/>
      <c r="ZG68" s="202"/>
      <c r="ZH68" s="202"/>
      <c r="ZI68" s="202"/>
      <c r="ZJ68" s="202"/>
      <c r="ZK68" s="202"/>
      <c r="ZL68" s="202"/>
      <c r="ZM68" s="202"/>
      <c r="ZN68" s="202"/>
      <c r="ZO68" s="202"/>
      <c r="ZP68" s="202"/>
      <c r="ZQ68" s="202"/>
      <c r="ZR68" s="202"/>
      <c r="ZS68" s="202"/>
      <c r="ZT68" s="202"/>
      <c r="ZU68" s="202"/>
      <c r="ZV68" s="202"/>
      <c r="ZW68" s="202"/>
      <c r="ZX68" s="202"/>
      <c r="ZY68" s="202"/>
      <c r="ZZ68" s="202"/>
      <c r="AAA68" s="202"/>
      <c r="AAB68" s="202"/>
      <c r="AAC68" s="202"/>
      <c r="AAD68" s="202"/>
      <c r="AAE68" s="202"/>
      <c r="AAF68" s="202"/>
      <c r="AAG68" s="202"/>
      <c r="AAH68" s="202"/>
      <c r="AAI68" s="202"/>
      <c r="AAJ68" s="202"/>
      <c r="AAK68" s="202"/>
      <c r="AAL68" s="202"/>
      <c r="AAM68" s="202"/>
      <c r="AAN68" s="202"/>
      <c r="AAO68" s="202"/>
      <c r="AAP68" s="202"/>
      <c r="AAQ68" s="202"/>
      <c r="AAR68" s="202"/>
      <c r="AAS68" s="202"/>
      <c r="AAT68" s="202"/>
      <c r="AAU68" s="202"/>
      <c r="AAV68" s="202"/>
      <c r="AAW68" s="202"/>
      <c r="AAX68" s="202"/>
      <c r="AAY68" s="202"/>
      <c r="AAZ68" s="202"/>
      <c r="ABA68" s="202"/>
      <c r="ABB68" s="202"/>
      <c r="ABC68" s="202"/>
      <c r="ABD68" s="202"/>
      <c r="ABE68" s="202"/>
      <c r="ABF68" s="202"/>
      <c r="ABG68" s="202"/>
      <c r="ABH68" s="202"/>
      <c r="ABI68" s="202"/>
      <c r="ABJ68" s="202"/>
      <c r="ABK68" s="202"/>
      <c r="ABL68" s="202"/>
      <c r="ABM68" s="202"/>
      <c r="ABN68" s="202"/>
      <c r="ABO68" s="202"/>
      <c r="ABP68" s="202"/>
      <c r="ABQ68" s="202"/>
      <c r="ABR68" s="202"/>
      <c r="ABS68" s="202"/>
      <c r="ABT68" s="202"/>
      <c r="ABU68" s="202"/>
      <c r="ABV68" s="202"/>
      <c r="ABW68" s="202"/>
      <c r="ABX68" s="202"/>
      <c r="ABY68" s="202"/>
      <c r="ABZ68" s="202"/>
      <c r="ACA68" s="202"/>
      <c r="ACB68" s="202"/>
      <c r="ACC68" s="202"/>
      <c r="ACD68" s="202"/>
      <c r="ACE68" s="202"/>
      <c r="ACF68" s="202"/>
      <c r="ACG68" s="202"/>
      <c r="ACH68" s="202"/>
      <c r="ACI68" s="202"/>
      <c r="ACJ68" s="202"/>
      <c r="ACK68" s="202"/>
      <c r="ACL68" s="202"/>
      <c r="ACM68" s="202"/>
      <c r="ACN68" s="202"/>
      <c r="ACO68" s="202"/>
      <c r="ACP68" s="202"/>
      <c r="ACQ68" s="202"/>
      <c r="ACR68" s="202"/>
      <c r="ACS68" s="202"/>
      <c r="ACT68" s="202"/>
      <c r="ACU68" s="202"/>
      <c r="ACV68" s="202"/>
      <c r="ACW68" s="202"/>
      <c r="ACX68" s="202"/>
      <c r="ACY68" s="202"/>
      <c r="ACZ68" s="202"/>
      <c r="ADA68" s="202"/>
      <c r="ADB68" s="202"/>
      <c r="ADC68" s="202"/>
      <c r="ADD68" s="202"/>
      <c r="ADE68" s="202"/>
      <c r="ADF68" s="202"/>
      <c r="ADG68" s="202"/>
      <c r="ADH68" s="202"/>
      <c r="ADI68" s="202"/>
      <c r="ADJ68" s="202"/>
      <c r="ADK68" s="202"/>
      <c r="ADL68" s="202"/>
      <c r="ADM68" s="202"/>
      <c r="ADN68" s="202"/>
      <c r="ADO68" s="202"/>
      <c r="ADP68" s="202"/>
      <c r="ADQ68" s="202"/>
      <c r="ADR68" s="202"/>
      <c r="ADS68" s="202"/>
      <c r="ADT68" s="202"/>
      <c r="ADU68" s="202"/>
      <c r="ADV68" s="202"/>
      <c r="ADW68" s="202"/>
      <c r="ADX68" s="202"/>
      <c r="ADY68" s="202"/>
      <c r="ADZ68" s="202"/>
      <c r="AEA68" s="202"/>
      <c r="AEB68" s="202"/>
      <c r="AEC68" s="202"/>
      <c r="AED68" s="202"/>
      <c r="AEE68" s="202"/>
      <c r="AEF68" s="202"/>
      <c r="AEG68" s="202"/>
      <c r="AEH68" s="202"/>
      <c r="AEI68" s="202"/>
      <c r="AEJ68" s="202"/>
      <c r="AEK68" s="202"/>
      <c r="AEL68" s="202"/>
      <c r="AEM68" s="202"/>
      <c r="AEN68" s="202"/>
      <c r="AEO68" s="202"/>
      <c r="AEP68" s="202"/>
      <c r="AEQ68" s="202"/>
      <c r="AER68" s="202"/>
      <c r="AES68" s="202"/>
      <c r="AET68" s="202"/>
      <c r="AEU68" s="202"/>
      <c r="AEV68" s="202"/>
      <c r="AEW68" s="202"/>
      <c r="AEX68" s="202"/>
      <c r="AEY68" s="202"/>
      <c r="AEZ68" s="202"/>
      <c r="AFA68" s="202"/>
      <c r="AFB68" s="202"/>
      <c r="AFC68" s="202"/>
      <c r="AFD68" s="202"/>
      <c r="AFE68" s="202"/>
      <c r="AFF68" s="202"/>
      <c r="AFG68" s="202"/>
      <c r="AFH68" s="202"/>
      <c r="AFI68" s="202"/>
      <c r="AFJ68" s="202"/>
      <c r="AFK68" s="202"/>
      <c r="AFL68" s="202"/>
      <c r="AFM68" s="202"/>
      <c r="AFN68" s="202"/>
      <c r="AFO68" s="202"/>
      <c r="AFP68" s="202"/>
      <c r="AFQ68" s="202"/>
      <c r="AFR68" s="202"/>
      <c r="AFS68" s="202"/>
      <c r="AFT68" s="202"/>
      <c r="AFU68" s="202"/>
      <c r="AFV68" s="202"/>
      <c r="AFW68" s="202"/>
      <c r="AFX68" s="202"/>
      <c r="AFY68" s="202"/>
      <c r="AFZ68" s="202"/>
      <c r="AGA68" s="202"/>
      <c r="AGB68" s="202"/>
      <c r="AGC68" s="202"/>
      <c r="AGD68" s="202"/>
      <c r="AGE68" s="202"/>
      <c r="AGF68" s="202"/>
      <c r="AGG68" s="202"/>
      <c r="AGH68" s="202"/>
      <c r="AGI68" s="202"/>
      <c r="AGJ68" s="202"/>
      <c r="AGK68" s="202"/>
      <c r="AGL68" s="202"/>
      <c r="AGM68" s="202"/>
      <c r="AGN68" s="202"/>
      <c r="AGO68" s="202"/>
      <c r="AGP68" s="202"/>
      <c r="AGQ68" s="202"/>
      <c r="AGR68" s="202"/>
      <c r="AGS68" s="202"/>
      <c r="AGT68" s="202"/>
      <c r="AGU68" s="202"/>
      <c r="AGV68" s="202"/>
      <c r="AGW68" s="202"/>
      <c r="AGX68" s="202"/>
      <c r="AGY68" s="202"/>
      <c r="AGZ68" s="202"/>
      <c r="AHA68" s="202"/>
      <c r="AHB68" s="202"/>
      <c r="AHC68" s="202"/>
      <c r="AHD68" s="202"/>
      <c r="AHE68" s="202"/>
      <c r="AHF68" s="202"/>
      <c r="AHG68" s="202"/>
      <c r="AHH68" s="202"/>
      <c r="AHI68" s="202"/>
      <c r="AHJ68" s="202"/>
      <c r="AHK68" s="202"/>
      <c r="AHL68" s="202"/>
      <c r="AHM68" s="202"/>
      <c r="AHN68" s="202"/>
      <c r="AHO68" s="202"/>
      <c r="AHP68" s="202"/>
      <c r="AHQ68" s="202"/>
      <c r="AHR68" s="202"/>
      <c r="AHS68" s="202"/>
      <c r="AHT68" s="202"/>
      <c r="AHU68" s="202"/>
      <c r="AHV68" s="202"/>
      <c r="AHW68" s="202"/>
      <c r="AHX68" s="202"/>
      <c r="AHY68" s="202"/>
      <c r="AHZ68" s="202"/>
      <c r="AIA68" s="202"/>
      <c r="AIB68" s="202"/>
      <c r="AIC68" s="202"/>
      <c r="AID68" s="202"/>
      <c r="AIE68" s="202"/>
      <c r="AIF68" s="202"/>
      <c r="AIG68" s="202"/>
      <c r="AIH68" s="202"/>
      <c r="AII68" s="202"/>
      <c r="AIJ68" s="202"/>
      <c r="AIK68" s="202"/>
      <c r="AIL68" s="202"/>
      <c r="AIM68" s="202"/>
      <c r="AIN68" s="202"/>
      <c r="AIO68" s="202"/>
      <c r="AIP68" s="202"/>
      <c r="AIQ68" s="202"/>
      <c r="AIR68" s="202"/>
      <c r="AIS68" s="202"/>
      <c r="AIT68" s="202"/>
      <c r="AIU68" s="202"/>
      <c r="AIV68" s="202"/>
      <c r="AIW68" s="202"/>
      <c r="AIX68" s="202"/>
      <c r="AIY68" s="202"/>
      <c r="AIZ68" s="202"/>
      <c r="AJA68" s="202"/>
      <c r="AJB68" s="202"/>
      <c r="AJC68" s="202"/>
      <c r="AJD68" s="202"/>
      <c r="AJE68" s="202"/>
      <c r="AJF68" s="202"/>
      <c r="AJG68" s="202"/>
      <c r="AJH68" s="202"/>
      <c r="AJI68" s="202"/>
      <c r="AJJ68" s="202"/>
      <c r="AJK68" s="202"/>
      <c r="AJL68" s="202"/>
      <c r="AJM68" s="202"/>
      <c r="AJN68" s="202"/>
      <c r="AJO68" s="202"/>
      <c r="AJP68" s="202"/>
      <c r="AJQ68" s="202"/>
      <c r="AJR68" s="202"/>
      <c r="AJS68" s="202"/>
      <c r="AJT68" s="202"/>
      <c r="AJU68" s="202"/>
      <c r="AJV68" s="202"/>
      <c r="AJW68" s="202"/>
      <c r="AJX68" s="202"/>
      <c r="AJY68" s="202"/>
      <c r="AJZ68" s="202"/>
      <c r="AKA68" s="202"/>
      <c r="AKB68" s="202"/>
      <c r="AKC68" s="202"/>
      <c r="AKD68" s="202"/>
      <c r="AKE68" s="202"/>
      <c r="AKF68" s="202"/>
      <c r="AKG68" s="202"/>
      <c r="AKH68" s="202"/>
      <c r="AKI68" s="202"/>
      <c r="AKJ68" s="202"/>
      <c r="AKK68" s="202"/>
      <c r="AKL68" s="202"/>
      <c r="AKM68" s="202"/>
      <c r="AKN68" s="202"/>
      <c r="AKO68" s="202"/>
      <c r="AKP68" s="202"/>
      <c r="AKQ68" s="202"/>
      <c r="AKR68" s="202"/>
      <c r="AKS68" s="202"/>
      <c r="AKT68" s="202"/>
      <c r="AKU68" s="202"/>
      <c r="AKV68" s="202"/>
      <c r="AKW68" s="202"/>
      <c r="AKX68" s="202"/>
      <c r="AKY68" s="202"/>
      <c r="AKZ68" s="202"/>
      <c r="ALA68" s="202"/>
      <c r="ALB68" s="202"/>
      <c r="ALC68" s="202"/>
      <c r="ALD68" s="202"/>
      <c r="ALE68" s="202"/>
      <c r="ALF68" s="202"/>
      <c r="ALG68" s="202"/>
      <c r="ALH68" s="202"/>
      <c r="ALI68" s="202"/>
      <c r="ALJ68" s="202"/>
      <c r="ALK68" s="202"/>
      <c r="ALL68" s="202"/>
      <c r="ALM68" s="202"/>
      <c r="ALN68" s="202"/>
      <c r="ALO68" s="202"/>
      <c r="ALP68" s="202"/>
      <c r="ALQ68" s="202"/>
      <c r="ALR68" s="202"/>
      <c r="ALS68" s="202"/>
      <c r="ALT68" s="202"/>
      <c r="ALU68" s="202"/>
      <c r="ALV68" s="202"/>
      <c r="ALW68" s="202"/>
      <c r="ALX68" s="202"/>
      <c r="ALY68" s="202"/>
      <c r="ALZ68" s="202"/>
      <c r="AMA68" s="202"/>
      <c r="AMB68" s="202"/>
      <c r="AMC68" s="202"/>
      <c r="AMD68" s="202"/>
      <c r="AME68" s="202"/>
      <c r="AMF68" s="202"/>
      <c r="AMG68" s="202"/>
      <c r="AMH68" s="202"/>
      <c r="AMI68" s="202"/>
      <c r="AMJ68" s="202"/>
      <c r="AMK68" s="202"/>
    </row>
    <row r="69" spans="1:1025" s="149" customFormat="1">
      <c r="A69" s="202" t="str">
        <f>I69&amp;"."&amp;K69</f>
        <v>LOAN.CAD_RETURN</v>
      </c>
      <c r="B69" s="156">
        <f t="shared" si="3"/>
        <v>110065</v>
      </c>
      <c r="C69" s="156">
        <v>0</v>
      </c>
      <c r="D69" s="156">
        <v>1</v>
      </c>
      <c r="E69" s="203">
        <f t="shared" si="4"/>
        <v>100000</v>
      </c>
      <c r="F69" s="203">
        <v>10006</v>
      </c>
      <c r="G69" s="203" t="s">
        <v>34</v>
      </c>
      <c r="H69" s="203">
        <v>100006</v>
      </c>
      <c r="I69" s="205" t="s">
        <v>505</v>
      </c>
      <c r="J69" s="203">
        <f>VLOOKUP(I69,T_FSM_TYPE!$A:$B,2,0)</f>
        <v>110000</v>
      </c>
      <c r="K69" s="204" t="s">
        <v>709</v>
      </c>
      <c r="L69" s="150"/>
      <c r="M69" s="202" t="str">
        <f t="shared" ref="M69:M74" si="15">"INSERT INTO "&amp;$B$2&amp;" VALUES("&amp;B69&amp;", "&amp;C69&amp;", "&amp;D69&amp;", "&amp;E69&amp;", "&amp;F69&amp;", "&amp;G69&amp;", "&amp;H69&amp;", "&amp;J69&amp;", '"&amp;K69&amp;"', '"&amp;L69&amp;"' )"</f>
        <v>INSERT INTO T_FSM_ACTION VALUES(110065, 0, 1, 100000, 10006, GETDATE(), 100006, 110000, 'CAD_RETURN', '' )</v>
      </c>
      <c r="N69" s="202"/>
      <c r="O69" s="202"/>
      <c r="P69" s="202"/>
      <c r="Q69" s="202"/>
      <c r="R69" s="202"/>
      <c r="S69" s="202"/>
      <c r="T69" s="202"/>
      <c r="U69" s="202"/>
      <c r="V69" s="202"/>
      <c r="W69" s="202"/>
      <c r="X69" s="202"/>
      <c r="Y69" s="202"/>
      <c r="Z69" s="202"/>
      <c r="AA69" s="202"/>
      <c r="AB69" s="202"/>
      <c r="AC69" s="202"/>
      <c r="AD69" s="202"/>
      <c r="AE69" s="202"/>
      <c r="AF69" s="202"/>
      <c r="AG69" s="202"/>
      <c r="AH69" s="202"/>
      <c r="AI69" s="202"/>
      <c r="AJ69" s="202"/>
      <c r="AK69" s="202"/>
      <c r="AL69" s="202"/>
      <c r="AM69" s="202"/>
      <c r="AN69" s="202"/>
      <c r="AO69" s="202"/>
      <c r="AP69" s="202"/>
      <c r="AQ69" s="202"/>
      <c r="AR69" s="202"/>
      <c r="AS69" s="202"/>
      <c r="AT69" s="202"/>
      <c r="AU69" s="202"/>
      <c r="AV69" s="202"/>
      <c r="AW69" s="202"/>
      <c r="AX69" s="202"/>
      <c r="AY69" s="202"/>
      <c r="AZ69" s="202"/>
      <c r="BA69" s="202"/>
      <c r="BB69" s="202"/>
      <c r="BC69" s="202"/>
      <c r="BD69" s="202"/>
      <c r="BE69" s="202"/>
      <c r="BF69" s="202"/>
      <c r="BG69" s="202"/>
      <c r="BH69" s="202"/>
      <c r="BI69" s="202"/>
      <c r="BJ69" s="202"/>
      <c r="BK69" s="202"/>
      <c r="BL69" s="202"/>
      <c r="BM69" s="202"/>
      <c r="BN69" s="202"/>
      <c r="BO69" s="202"/>
      <c r="BP69" s="202"/>
      <c r="BQ69" s="202"/>
      <c r="BR69" s="202"/>
      <c r="BS69" s="202"/>
      <c r="BT69" s="202"/>
      <c r="BU69" s="202"/>
      <c r="BV69" s="202"/>
      <c r="BW69" s="202"/>
      <c r="BX69" s="202"/>
      <c r="BY69" s="202"/>
      <c r="BZ69" s="202"/>
      <c r="CA69" s="202"/>
      <c r="CB69" s="202"/>
      <c r="CC69" s="202"/>
      <c r="CD69" s="202"/>
      <c r="CE69" s="202"/>
      <c r="CF69" s="202"/>
      <c r="CG69" s="202"/>
      <c r="CH69" s="202"/>
      <c r="CI69" s="202"/>
      <c r="CJ69" s="202"/>
      <c r="CK69" s="202"/>
      <c r="CL69" s="202"/>
      <c r="CM69" s="202"/>
      <c r="CN69" s="202"/>
      <c r="CO69" s="202"/>
      <c r="CP69" s="202"/>
      <c r="CQ69" s="202"/>
      <c r="CR69" s="202"/>
      <c r="CS69" s="202"/>
      <c r="CT69" s="202"/>
      <c r="CU69" s="202"/>
      <c r="CV69" s="202"/>
      <c r="CW69" s="202"/>
      <c r="CX69" s="202"/>
      <c r="CY69" s="202"/>
      <c r="CZ69" s="202"/>
      <c r="DA69" s="202"/>
      <c r="DB69" s="202"/>
      <c r="DC69" s="202"/>
      <c r="DD69" s="202"/>
      <c r="DE69" s="202"/>
      <c r="DF69" s="202"/>
      <c r="DG69" s="202"/>
      <c r="DH69" s="202"/>
      <c r="DI69" s="202"/>
      <c r="DJ69" s="202"/>
      <c r="DK69" s="202"/>
      <c r="DL69" s="202"/>
      <c r="DM69" s="202"/>
      <c r="DN69" s="202"/>
      <c r="DO69" s="202"/>
      <c r="DP69" s="202"/>
      <c r="DQ69" s="202"/>
      <c r="DR69" s="202"/>
      <c r="DS69" s="202"/>
      <c r="DT69" s="202"/>
      <c r="DU69" s="202"/>
      <c r="DV69" s="202"/>
      <c r="DW69" s="202"/>
      <c r="DX69" s="202"/>
      <c r="DY69" s="202"/>
      <c r="DZ69" s="202"/>
      <c r="EA69" s="202"/>
      <c r="EB69" s="202"/>
      <c r="EC69" s="202"/>
      <c r="ED69" s="202"/>
      <c r="EE69" s="202"/>
      <c r="EF69" s="202"/>
      <c r="EG69" s="202"/>
      <c r="EH69" s="202"/>
      <c r="EI69" s="202"/>
      <c r="EJ69" s="202"/>
      <c r="EK69" s="202"/>
      <c r="EL69" s="202"/>
      <c r="EM69" s="202"/>
      <c r="EN69" s="202"/>
      <c r="EO69" s="202"/>
      <c r="EP69" s="202"/>
      <c r="EQ69" s="202"/>
      <c r="ER69" s="202"/>
      <c r="ES69" s="202"/>
      <c r="ET69" s="202"/>
      <c r="EU69" s="202"/>
      <c r="EV69" s="202"/>
      <c r="EW69" s="202"/>
      <c r="EX69" s="202"/>
      <c r="EY69" s="202"/>
      <c r="EZ69" s="202"/>
      <c r="FA69" s="202"/>
      <c r="FB69" s="202"/>
      <c r="FC69" s="202"/>
      <c r="FD69" s="202"/>
      <c r="FE69" s="202"/>
      <c r="FF69" s="202"/>
      <c r="FG69" s="202"/>
      <c r="FH69" s="202"/>
      <c r="FI69" s="202"/>
      <c r="FJ69" s="202"/>
      <c r="FK69" s="202"/>
      <c r="FL69" s="202"/>
      <c r="FM69" s="202"/>
      <c r="FN69" s="202"/>
      <c r="FO69" s="202"/>
      <c r="FP69" s="202"/>
      <c r="FQ69" s="202"/>
      <c r="FR69" s="202"/>
      <c r="FS69" s="202"/>
      <c r="FT69" s="202"/>
      <c r="FU69" s="202"/>
      <c r="FV69" s="202"/>
      <c r="FW69" s="202"/>
      <c r="FX69" s="202"/>
      <c r="FY69" s="202"/>
      <c r="FZ69" s="202"/>
      <c r="GA69" s="202"/>
      <c r="GB69" s="202"/>
      <c r="GC69" s="202"/>
      <c r="GD69" s="202"/>
      <c r="GE69" s="202"/>
      <c r="GF69" s="202"/>
      <c r="GG69" s="202"/>
      <c r="GH69" s="202"/>
      <c r="GI69" s="202"/>
      <c r="GJ69" s="202"/>
      <c r="GK69" s="202"/>
      <c r="GL69" s="202"/>
      <c r="GM69" s="202"/>
      <c r="GN69" s="202"/>
      <c r="GO69" s="202"/>
      <c r="GP69" s="202"/>
      <c r="GQ69" s="202"/>
      <c r="GR69" s="202"/>
      <c r="GS69" s="202"/>
      <c r="GT69" s="202"/>
      <c r="GU69" s="202"/>
      <c r="GV69" s="202"/>
      <c r="GW69" s="202"/>
      <c r="GX69" s="202"/>
      <c r="GY69" s="202"/>
      <c r="GZ69" s="202"/>
      <c r="HA69" s="202"/>
      <c r="HB69" s="202"/>
      <c r="HC69" s="202"/>
      <c r="HD69" s="202"/>
      <c r="HE69" s="202"/>
      <c r="HF69" s="202"/>
      <c r="HG69" s="202"/>
      <c r="HH69" s="202"/>
      <c r="HI69" s="202"/>
      <c r="HJ69" s="202"/>
      <c r="HK69" s="202"/>
      <c r="HL69" s="202"/>
      <c r="HM69" s="202"/>
      <c r="HN69" s="202"/>
      <c r="HO69" s="202"/>
      <c r="HP69" s="202"/>
      <c r="HQ69" s="202"/>
      <c r="HR69" s="202"/>
      <c r="HS69" s="202"/>
      <c r="HT69" s="202"/>
      <c r="HU69" s="202"/>
      <c r="HV69" s="202"/>
      <c r="HW69" s="202"/>
      <c r="HX69" s="202"/>
      <c r="HY69" s="202"/>
      <c r="HZ69" s="202"/>
      <c r="IA69" s="202"/>
      <c r="IB69" s="202"/>
      <c r="IC69" s="202"/>
      <c r="ID69" s="202"/>
      <c r="IE69" s="202"/>
      <c r="IF69" s="202"/>
      <c r="IG69" s="202"/>
      <c r="IH69" s="202"/>
      <c r="II69" s="202"/>
      <c r="IJ69" s="202"/>
      <c r="IK69" s="202"/>
      <c r="IL69" s="202"/>
      <c r="IM69" s="202"/>
      <c r="IN69" s="202"/>
      <c r="IO69" s="202"/>
      <c r="IP69" s="202"/>
      <c r="IQ69" s="202"/>
      <c r="IR69" s="202"/>
      <c r="IS69" s="202"/>
      <c r="IT69" s="202"/>
      <c r="IU69" s="202"/>
      <c r="IV69" s="202"/>
      <c r="IW69" s="202"/>
      <c r="IX69" s="202"/>
      <c r="IY69" s="202"/>
      <c r="IZ69" s="202"/>
      <c r="JA69" s="202"/>
      <c r="JB69" s="202"/>
      <c r="JC69" s="202"/>
      <c r="JD69" s="202"/>
      <c r="JE69" s="202"/>
      <c r="JF69" s="202"/>
      <c r="JG69" s="202"/>
      <c r="JH69" s="202"/>
      <c r="JI69" s="202"/>
      <c r="JJ69" s="202"/>
      <c r="JK69" s="202"/>
      <c r="JL69" s="202"/>
      <c r="JM69" s="202"/>
      <c r="JN69" s="202"/>
      <c r="JO69" s="202"/>
      <c r="JP69" s="202"/>
      <c r="JQ69" s="202"/>
      <c r="JR69" s="202"/>
      <c r="JS69" s="202"/>
      <c r="JT69" s="202"/>
      <c r="JU69" s="202"/>
      <c r="JV69" s="202"/>
      <c r="JW69" s="202"/>
      <c r="JX69" s="202"/>
      <c r="JY69" s="202"/>
      <c r="JZ69" s="202"/>
      <c r="KA69" s="202"/>
      <c r="KB69" s="202"/>
      <c r="KC69" s="202"/>
      <c r="KD69" s="202"/>
      <c r="KE69" s="202"/>
      <c r="KF69" s="202"/>
      <c r="KG69" s="202"/>
      <c r="KH69" s="202"/>
      <c r="KI69" s="202"/>
      <c r="KJ69" s="202"/>
      <c r="KK69" s="202"/>
      <c r="KL69" s="202"/>
      <c r="KM69" s="202"/>
      <c r="KN69" s="202"/>
      <c r="KO69" s="202"/>
      <c r="KP69" s="202"/>
      <c r="KQ69" s="202"/>
      <c r="KR69" s="202"/>
      <c r="KS69" s="202"/>
      <c r="KT69" s="202"/>
      <c r="KU69" s="202"/>
      <c r="KV69" s="202"/>
      <c r="KW69" s="202"/>
      <c r="KX69" s="202"/>
      <c r="KY69" s="202"/>
      <c r="KZ69" s="202"/>
      <c r="LA69" s="202"/>
      <c r="LB69" s="202"/>
      <c r="LC69" s="202"/>
      <c r="LD69" s="202"/>
      <c r="LE69" s="202"/>
      <c r="LF69" s="202"/>
      <c r="LG69" s="202"/>
      <c r="LH69" s="202"/>
      <c r="LI69" s="202"/>
      <c r="LJ69" s="202"/>
      <c r="LK69" s="202"/>
      <c r="LL69" s="202"/>
      <c r="LM69" s="202"/>
      <c r="LN69" s="202"/>
      <c r="LO69" s="202"/>
      <c r="LP69" s="202"/>
      <c r="LQ69" s="202"/>
      <c r="LR69" s="202"/>
      <c r="LS69" s="202"/>
      <c r="LT69" s="202"/>
      <c r="LU69" s="202"/>
      <c r="LV69" s="202"/>
      <c r="LW69" s="202"/>
      <c r="LX69" s="202"/>
      <c r="LY69" s="202"/>
      <c r="LZ69" s="202"/>
      <c r="MA69" s="202"/>
      <c r="MB69" s="202"/>
      <c r="MC69" s="202"/>
      <c r="MD69" s="202"/>
      <c r="ME69" s="202"/>
      <c r="MF69" s="202"/>
      <c r="MG69" s="202"/>
      <c r="MH69" s="202"/>
      <c r="MI69" s="202"/>
      <c r="MJ69" s="202"/>
      <c r="MK69" s="202"/>
      <c r="ML69" s="202"/>
      <c r="MM69" s="202"/>
      <c r="MN69" s="202"/>
      <c r="MO69" s="202"/>
      <c r="MP69" s="202"/>
      <c r="MQ69" s="202"/>
      <c r="MR69" s="202"/>
      <c r="MS69" s="202"/>
      <c r="MT69" s="202"/>
      <c r="MU69" s="202"/>
      <c r="MV69" s="202"/>
      <c r="MW69" s="202"/>
      <c r="MX69" s="202"/>
      <c r="MY69" s="202"/>
      <c r="MZ69" s="202"/>
      <c r="NA69" s="202"/>
      <c r="NB69" s="202"/>
      <c r="NC69" s="202"/>
      <c r="ND69" s="202"/>
      <c r="NE69" s="202"/>
      <c r="NF69" s="202"/>
      <c r="NG69" s="202"/>
      <c r="NH69" s="202"/>
      <c r="NI69" s="202"/>
      <c r="NJ69" s="202"/>
      <c r="NK69" s="202"/>
      <c r="NL69" s="202"/>
      <c r="NM69" s="202"/>
      <c r="NN69" s="202"/>
      <c r="NO69" s="202"/>
      <c r="NP69" s="202"/>
      <c r="NQ69" s="202"/>
      <c r="NR69" s="202"/>
      <c r="NS69" s="202"/>
      <c r="NT69" s="202"/>
      <c r="NU69" s="202"/>
      <c r="NV69" s="202"/>
      <c r="NW69" s="202"/>
      <c r="NX69" s="202"/>
      <c r="NY69" s="202"/>
      <c r="NZ69" s="202"/>
      <c r="OA69" s="202"/>
      <c r="OB69" s="202"/>
      <c r="OC69" s="202"/>
      <c r="OD69" s="202"/>
      <c r="OE69" s="202"/>
      <c r="OF69" s="202"/>
      <c r="OG69" s="202"/>
      <c r="OH69" s="202"/>
      <c r="OI69" s="202"/>
      <c r="OJ69" s="202"/>
      <c r="OK69" s="202"/>
      <c r="OL69" s="202"/>
      <c r="OM69" s="202"/>
      <c r="ON69" s="202"/>
      <c r="OO69" s="202"/>
      <c r="OP69" s="202"/>
      <c r="OQ69" s="202"/>
      <c r="OR69" s="202"/>
      <c r="OS69" s="202"/>
      <c r="OT69" s="202"/>
      <c r="OU69" s="202"/>
      <c r="OV69" s="202"/>
      <c r="OW69" s="202"/>
      <c r="OX69" s="202"/>
      <c r="OY69" s="202"/>
      <c r="OZ69" s="202"/>
      <c r="PA69" s="202"/>
      <c r="PB69" s="202"/>
      <c r="PC69" s="202"/>
      <c r="PD69" s="202"/>
      <c r="PE69" s="202"/>
      <c r="PF69" s="202"/>
      <c r="PG69" s="202"/>
      <c r="PH69" s="202"/>
      <c r="PI69" s="202"/>
      <c r="PJ69" s="202"/>
      <c r="PK69" s="202"/>
      <c r="PL69" s="202"/>
      <c r="PM69" s="202"/>
      <c r="PN69" s="202"/>
      <c r="PO69" s="202"/>
      <c r="PP69" s="202"/>
      <c r="PQ69" s="202"/>
      <c r="PR69" s="202"/>
      <c r="PS69" s="202"/>
      <c r="PT69" s="202"/>
      <c r="PU69" s="202"/>
      <c r="PV69" s="202"/>
      <c r="PW69" s="202"/>
      <c r="PX69" s="202"/>
      <c r="PY69" s="202"/>
      <c r="PZ69" s="202"/>
      <c r="QA69" s="202"/>
      <c r="QB69" s="202"/>
      <c r="QC69" s="202"/>
      <c r="QD69" s="202"/>
      <c r="QE69" s="202"/>
      <c r="QF69" s="202"/>
      <c r="QG69" s="202"/>
      <c r="QH69" s="202"/>
      <c r="QI69" s="202"/>
      <c r="QJ69" s="202"/>
      <c r="QK69" s="202"/>
      <c r="QL69" s="202"/>
      <c r="QM69" s="202"/>
      <c r="QN69" s="202"/>
      <c r="QO69" s="202"/>
      <c r="QP69" s="202"/>
      <c r="QQ69" s="202"/>
      <c r="QR69" s="202"/>
      <c r="QS69" s="202"/>
      <c r="QT69" s="202"/>
      <c r="QU69" s="202"/>
      <c r="QV69" s="202"/>
      <c r="QW69" s="202"/>
      <c r="QX69" s="202"/>
      <c r="QY69" s="202"/>
      <c r="QZ69" s="202"/>
      <c r="RA69" s="202"/>
      <c r="RB69" s="202"/>
      <c r="RC69" s="202"/>
      <c r="RD69" s="202"/>
      <c r="RE69" s="202"/>
      <c r="RF69" s="202"/>
      <c r="RG69" s="202"/>
      <c r="RH69" s="202"/>
      <c r="RI69" s="202"/>
      <c r="RJ69" s="202"/>
      <c r="RK69" s="202"/>
      <c r="RL69" s="202"/>
      <c r="RM69" s="202"/>
      <c r="RN69" s="202"/>
      <c r="RO69" s="202"/>
      <c r="RP69" s="202"/>
      <c r="RQ69" s="202"/>
      <c r="RR69" s="202"/>
      <c r="RS69" s="202"/>
      <c r="RT69" s="202"/>
      <c r="RU69" s="202"/>
      <c r="RV69" s="202"/>
      <c r="RW69" s="202"/>
      <c r="RX69" s="202"/>
      <c r="RY69" s="202"/>
      <c r="RZ69" s="202"/>
      <c r="SA69" s="202"/>
      <c r="SB69" s="202"/>
      <c r="SC69" s="202"/>
      <c r="SD69" s="202"/>
      <c r="SE69" s="202"/>
      <c r="SF69" s="202"/>
      <c r="SG69" s="202"/>
      <c r="SH69" s="202"/>
      <c r="SI69" s="202"/>
      <c r="SJ69" s="202"/>
      <c r="SK69" s="202"/>
      <c r="SL69" s="202"/>
      <c r="SM69" s="202"/>
      <c r="SN69" s="202"/>
      <c r="SO69" s="202"/>
      <c r="SP69" s="202"/>
      <c r="SQ69" s="202"/>
      <c r="SR69" s="202"/>
      <c r="SS69" s="202"/>
      <c r="ST69" s="202"/>
      <c r="SU69" s="202"/>
      <c r="SV69" s="202"/>
      <c r="SW69" s="202"/>
      <c r="SX69" s="202"/>
      <c r="SY69" s="202"/>
      <c r="SZ69" s="202"/>
      <c r="TA69" s="202"/>
      <c r="TB69" s="202"/>
      <c r="TC69" s="202"/>
      <c r="TD69" s="202"/>
      <c r="TE69" s="202"/>
      <c r="TF69" s="202"/>
      <c r="TG69" s="202"/>
      <c r="TH69" s="202"/>
      <c r="TI69" s="202"/>
      <c r="TJ69" s="202"/>
      <c r="TK69" s="202"/>
      <c r="TL69" s="202"/>
      <c r="TM69" s="202"/>
      <c r="TN69" s="202"/>
      <c r="TO69" s="202"/>
      <c r="TP69" s="202"/>
      <c r="TQ69" s="202"/>
      <c r="TR69" s="202"/>
      <c r="TS69" s="202"/>
      <c r="TT69" s="202"/>
      <c r="TU69" s="202"/>
      <c r="TV69" s="202"/>
      <c r="TW69" s="202"/>
      <c r="TX69" s="202"/>
      <c r="TY69" s="202"/>
      <c r="TZ69" s="202"/>
      <c r="UA69" s="202"/>
      <c r="UB69" s="202"/>
      <c r="UC69" s="202"/>
      <c r="UD69" s="202"/>
      <c r="UE69" s="202"/>
      <c r="UF69" s="202"/>
      <c r="UG69" s="202"/>
      <c r="UH69" s="202"/>
      <c r="UI69" s="202"/>
      <c r="UJ69" s="202"/>
      <c r="UK69" s="202"/>
      <c r="UL69" s="202"/>
      <c r="UM69" s="202"/>
      <c r="UN69" s="202"/>
      <c r="UO69" s="202"/>
      <c r="UP69" s="202"/>
      <c r="UQ69" s="202"/>
      <c r="UR69" s="202"/>
      <c r="US69" s="202"/>
      <c r="UT69" s="202"/>
      <c r="UU69" s="202"/>
      <c r="UV69" s="202"/>
      <c r="UW69" s="202"/>
      <c r="UX69" s="202"/>
      <c r="UY69" s="202"/>
      <c r="UZ69" s="202"/>
      <c r="VA69" s="202"/>
      <c r="VB69" s="202"/>
      <c r="VC69" s="202"/>
      <c r="VD69" s="202"/>
      <c r="VE69" s="202"/>
      <c r="VF69" s="202"/>
      <c r="VG69" s="202"/>
      <c r="VH69" s="202"/>
      <c r="VI69" s="202"/>
      <c r="VJ69" s="202"/>
      <c r="VK69" s="202"/>
      <c r="VL69" s="202"/>
      <c r="VM69" s="202"/>
      <c r="VN69" s="202"/>
      <c r="VO69" s="202"/>
      <c r="VP69" s="202"/>
      <c r="VQ69" s="202"/>
      <c r="VR69" s="202"/>
      <c r="VS69" s="202"/>
      <c r="VT69" s="202"/>
      <c r="VU69" s="202"/>
      <c r="VV69" s="202"/>
      <c r="VW69" s="202"/>
      <c r="VX69" s="202"/>
      <c r="VY69" s="202"/>
      <c r="VZ69" s="202"/>
      <c r="WA69" s="202"/>
      <c r="WB69" s="202"/>
      <c r="WC69" s="202"/>
      <c r="WD69" s="202"/>
      <c r="WE69" s="202"/>
      <c r="WF69" s="202"/>
      <c r="WG69" s="202"/>
      <c r="WH69" s="202"/>
      <c r="WI69" s="202"/>
      <c r="WJ69" s="202"/>
      <c r="WK69" s="202"/>
      <c r="WL69" s="202"/>
      <c r="WM69" s="202"/>
      <c r="WN69" s="202"/>
      <c r="WO69" s="202"/>
      <c r="WP69" s="202"/>
      <c r="WQ69" s="202"/>
      <c r="WR69" s="202"/>
      <c r="WS69" s="202"/>
      <c r="WT69" s="202"/>
      <c r="WU69" s="202"/>
      <c r="WV69" s="202"/>
      <c r="WW69" s="202"/>
      <c r="WX69" s="202"/>
      <c r="WY69" s="202"/>
      <c r="WZ69" s="202"/>
      <c r="XA69" s="202"/>
      <c r="XB69" s="202"/>
      <c r="XC69" s="202"/>
      <c r="XD69" s="202"/>
      <c r="XE69" s="202"/>
      <c r="XF69" s="202"/>
      <c r="XG69" s="202"/>
      <c r="XH69" s="202"/>
      <c r="XI69" s="202"/>
      <c r="XJ69" s="202"/>
      <c r="XK69" s="202"/>
      <c r="XL69" s="202"/>
      <c r="XM69" s="202"/>
      <c r="XN69" s="202"/>
      <c r="XO69" s="202"/>
      <c r="XP69" s="202"/>
      <c r="XQ69" s="202"/>
      <c r="XR69" s="202"/>
      <c r="XS69" s="202"/>
      <c r="XT69" s="202"/>
      <c r="XU69" s="202"/>
      <c r="XV69" s="202"/>
      <c r="XW69" s="202"/>
      <c r="XX69" s="202"/>
      <c r="XY69" s="202"/>
      <c r="XZ69" s="202"/>
      <c r="YA69" s="202"/>
      <c r="YB69" s="202"/>
      <c r="YC69" s="202"/>
      <c r="YD69" s="202"/>
      <c r="YE69" s="202"/>
      <c r="YF69" s="202"/>
      <c r="YG69" s="202"/>
      <c r="YH69" s="202"/>
      <c r="YI69" s="202"/>
      <c r="YJ69" s="202"/>
      <c r="YK69" s="202"/>
      <c r="YL69" s="202"/>
      <c r="YM69" s="202"/>
      <c r="YN69" s="202"/>
      <c r="YO69" s="202"/>
      <c r="YP69" s="202"/>
      <c r="YQ69" s="202"/>
      <c r="YR69" s="202"/>
      <c r="YS69" s="202"/>
      <c r="YT69" s="202"/>
      <c r="YU69" s="202"/>
      <c r="YV69" s="202"/>
      <c r="YW69" s="202"/>
      <c r="YX69" s="202"/>
      <c r="YY69" s="202"/>
      <c r="YZ69" s="202"/>
      <c r="ZA69" s="202"/>
      <c r="ZB69" s="202"/>
      <c r="ZC69" s="202"/>
      <c r="ZD69" s="202"/>
      <c r="ZE69" s="202"/>
      <c r="ZF69" s="202"/>
      <c r="ZG69" s="202"/>
      <c r="ZH69" s="202"/>
      <c r="ZI69" s="202"/>
      <c r="ZJ69" s="202"/>
      <c r="ZK69" s="202"/>
      <c r="ZL69" s="202"/>
      <c r="ZM69" s="202"/>
      <c r="ZN69" s="202"/>
      <c r="ZO69" s="202"/>
      <c r="ZP69" s="202"/>
      <c r="ZQ69" s="202"/>
      <c r="ZR69" s="202"/>
      <c r="ZS69" s="202"/>
      <c r="ZT69" s="202"/>
      <c r="ZU69" s="202"/>
      <c r="ZV69" s="202"/>
      <c r="ZW69" s="202"/>
      <c r="ZX69" s="202"/>
      <c r="ZY69" s="202"/>
      <c r="ZZ69" s="202"/>
      <c r="AAA69" s="202"/>
      <c r="AAB69" s="202"/>
      <c r="AAC69" s="202"/>
      <c r="AAD69" s="202"/>
      <c r="AAE69" s="202"/>
      <c r="AAF69" s="202"/>
      <c r="AAG69" s="202"/>
      <c r="AAH69" s="202"/>
      <c r="AAI69" s="202"/>
      <c r="AAJ69" s="202"/>
      <c r="AAK69" s="202"/>
      <c r="AAL69" s="202"/>
      <c r="AAM69" s="202"/>
      <c r="AAN69" s="202"/>
      <c r="AAO69" s="202"/>
      <c r="AAP69" s="202"/>
      <c r="AAQ69" s="202"/>
      <c r="AAR69" s="202"/>
      <c r="AAS69" s="202"/>
      <c r="AAT69" s="202"/>
      <c r="AAU69" s="202"/>
      <c r="AAV69" s="202"/>
      <c r="AAW69" s="202"/>
      <c r="AAX69" s="202"/>
      <c r="AAY69" s="202"/>
      <c r="AAZ69" s="202"/>
      <c r="ABA69" s="202"/>
      <c r="ABB69" s="202"/>
      <c r="ABC69" s="202"/>
      <c r="ABD69" s="202"/>
      <c r="ABE69" s="202"/>
      <c r="ABF69" s="202"/>
      <c r="ABG69" s="202"/>
      <c r="ABH69" s="202"/>
      <c r="ABI69" s="202"/>
      <c r="ABJ69" s="202"/>
      <c r="ABK69" s="202"/>
      <c r="ABL69" s="202"/>
      <c r="ABM69" s="202"/>
      <c r="ABN69" s="202"/>
      <c r="ABO69" s="202"/>
      <c r="ABP69" s="202"/>
      <c r="ABQ69" s="202"/>
      <c r="ABR69" s="202"/>
      <c r="ABS69" s="202"/>
      <c r="ABT69" s="202"/>
      <c r="ABU69" s="202"/>
      <c r="ABV69" s="202"/>
      <c r="ABW69" s="202"/>
      <c r="ABX69" s="202"/>
      <c r="ABY69" s="202"/>
      <c r="ABZ69" s="202"/>
      <c r="ACA69" s="202"/>
      <c r="ACB69" s="202"/>
      <c r="ACC69" s="202"/>
      <c r="ACD69" s="202"/>
      <c r="ACE69" s="202"/>
      <c r="ACF69" s="202"/>
      <c r="ACG69" s="202"/>
      <c r="ACH69" s="202"/>
      <c r="ACI69" s="202"/>
      <c r="ACJ69" s="202"/>
      <c r="ACK69" s="202"/>
      <c r="ACL69" s="202"/>
      <c r="ACM69" s="202"/>
      <c r="ACN69" s="202"/>
      <c r="ACO69" s="202"/>
      <c r="ACP69" s="202"/>
      <c r="ACQ69" s="202"/>
      <c r="ACR69" s="202"/>
      <c r="ACS69" s="202"/>
      <c r="ACT69" s="202"/>
      <c r="ACU69" s="202"/>
      <c r="ACV69" s="202"/>
      <c r="ACW69" s="202"/>
      <c r="ACX69" s="202"/>
      <c r="ACY69" s="202"/>
      <c r="ACZ69" s="202"/>
      <c r="ADA69" s="202"/>
      <c r="ADB69" s="202"/>
      <c r="ADC69" s="202"/>
      <c r="ADD69" s="202"/>
      <c r="ADE69" s="202"/>
      <c r="ADF69" s="202"/>
      <c r="ADG69" s="202"/>
      <c r="ADH69" s="202"/>
      <c r="ADI69" s="202"/>
      <c r="ADJ69" s="202"/>
      <c r="ADK69" s="202"/>
      <c r="ADL69" s="202"/>
      <c r="ADM69" s="202"/>
      <c r="ADN69" s="202"/>
      <c r="ADO69" s="202"/>
      <c r="ADP69" s="202"/>
      <c r="ADQ69" s="202"/>
      <c r="ADR69" s="202"/>
      <c r="ADS69" s="202"/>
      <c r="ADT69" s="202"/>
      <c r="ADU69" s="202"/>
      <c r="ADV69" s="202"/>
      <c r="ADW69" s="202"/>
      <c r="ADX69" s="202"/>
      <c r="ADY69" s="202"/>
      <c r="ADZ69" s="202"/>
      <c r="AEA69" s="202"/>
      <c r="AEB69" s="202"/>
      <c r="AEC69" s="202"/>
      <c r="AED69" s="202"/>
      <c r="AEE69" s="202"/>
      <c r="AEF69" s="202"/>
      <c r="AEG69" s="202"/>
      <c r="AEH69" s="202"/>
      <c r="AEI69" s="202"/>
      <c r="AEJ69" s="202"/>
      <c r="AEK69" s="202"/>
      <c r="AEL69" s="202"/>
      <c r="AEM69" s="202"/>
      <c r="AEN69" s="202"/>
      <c r="AEO69" s="202"/>
      <c r="AEP69" s="202"/>
      <c r="AEQ69" s="202"/>
      <c r="AER69" s="202"/>
      <c r="AES69" s="202"/>
      <c r="AET69" s="202"/>
      <c r="AEU69" s="202"/>
      <c r="AEV69" s="202"/>
      <c r="AEW69" s="202"/>
      <c r="AEX69" s="202"/>
      <c r="AEY69" s="202"/>
      <c r="AEZ69" s="202"/>
      <c r="AFA69" s="202"/>
      <c r="AFB69" s="202"/>
      <c r="AFC69" s="202"/>
      <c r="AFD69" s="202"/>
      <c r="AFE69" s="202"/>
      <c r="AFF69" s="202"/>
      <c r="AFG69" s="202"/>
      <c r="AFH69" s="202"/>
      <c r="AFI69" s="202"/>
      <c r="AFJ69" s="202"/>
      <c r="AFK69" s="202"/>
      <c r="AFL69" s="202"/>
      <c r="AFM69" s="202"/>
      <c r="AFN69" s="202"/>
      <c r="AFO69" s="202"/>
      <c r="AFP69" s="202"/>
      <c r="AFQ69" s="202"/>
      <c r="AFR69" s="202"/>
      <c r="AFS69" s="202"/>
      <c r="AFT69" s="202"/>
      <c r="AFU69" s="202"/>
      <c r="AFV69" s="202"/>
      <c r="AFW69" s="202"/>
      <c r="AFX69" s="202"/>
      <c r="AFY69" s="202"/>
      <c r="AFZ69" s="202"/>
      <c r="AGA69" s="202"/>
      <c r="AGB69" s="202"/>
      <c r="AGC69" s="202"/>
      <c r="AGD69" s="202"/>
      <c r="AGE69" s="202"/>
      <c r="AGF69" s="202"/>
      <c r="AGG69" s="202"/>
      <c r="AGH69" s="202"/>
      <c r="AGI69" s="202"/>
      <c r="AGJ69" s="202"/>
      <c r="AGK69" s="202"/>
      <c r="AGL69" s="202"/>
      <c r="AGM69" s="202"/>
      <c r="AGN69" s="202"/>
      <c r="AGO69" s="202"/>
      <c r="AGP69" s="202"/>
      <c r="AGQ69" s="202"/>
      <c r="AGR69" s="202"/>
      <c r="AGS69" s="202"/>
      <c r="AGT69" s="202"/>
      <c r="AGU69" s="202"/>
      <c r="AGV69" s="202"/>
      <c r="AGW69" s="202"/>
      <c r="AGX69" s="202"/>
      <c r="AGY69" s="202"/>
      <c r="AGZ69" s="202"/>
      <c r="AHA69" s="202"/>
      <c r="AHB69" s="202"/>
      <c r="AHC69" s="202"/>
      <c r="AHD69" s="202"/>
      <c r="AHE69" s="202"/>
      <c r="AHF69" s="202"/>
      <c r="AHG69" s="202"/>
      <c r="AHH69" s="202"/>
      <c r="AHI69" s="202"/>
      <c r="AHJ69" s="202"/>
      <c r="AHK69" s="202"/>
      <c r="AHL69" s="202"/>
      <c r="AHM69" s="202"/>
      <c r="AHN69" s="202"/>
      <c r="AHO69" s="202"/>
      <c r="AHP69" s="202"/>
      <c r="AHQ69" s="202"/>
      <c r="AHR69" s="202"/>
      <c r="AHS69" s="202"/>
      <c r="AHT69" s="202"/>
      <c r="AHU69" s="202"/>
      <c r="AHV69" s="202"/>
      <c r="AHW69" s="202"/>
      <c r="AHX69" s="202"/>
      <c r="AHY69" s="202"/>
      <c r="AHZ69" s="202"/>
      <c r="AIA69" s="202"/>
      <c r="AIB69" s="202"/>
      <c r="AIC69" s="202"/>
      <c r="AID69" s="202"/>
      <c r="AIE69" s="202"/>
      <c r="AIF69" s="202"/>
      <c r="AIG69" s="202"/>
      <c r="AIH69" s="202"/>
      <c r="AII69" s="202"/>
      <c r="AIJ69" s="202"/>
      <c r="AIK69" s="202"/>
      <c r="AIL69" s="202"/>
      <c r="AIM69" s="202"/>
      <c r="AIN69" s="202"/>
      <c r="AIO69" s="202"/>
      <c r="AIP69" s="202"/>
      <c r="AIQ69" s="202"/>
      <c r="AIR69" s="202"/>
      <c r="AIS69" s="202"/>
      <c r="AIT69" s="202"/>
      <c r="AIU69" s="202"/>
      <c r="AIV69" s="202"/>
      <c r="AIW69" s="202"/>
      <c r="AIX69" s="202"/>
      <c r="AIY69" s="202"/>
      <c r="AIZ69" s="202"/>
      <c r="AJA69" s="202"/>
      <c r="AJB69" s="202"/>
      <c r="AJC69" s="202"/>
      <c r="AJD69" s="202"/>
      <c r="AJE69" s="202"/>
      <c r="AJF69" s="202"/>
      <c r="AJG69" s="202"/>
      <c r="AJH69" s="202"/>
      <c r="AJI69" s="202"/>
      <c r="AJJ69" s="202"/>
      <c r="AJK69" s="202"/>
      <c r="AJL69" s="202"/>
      <c r="AJM69" s="202"/>
      <c r="AJN69" s="202"/>
      <c r="AJO69" s="202"/>
      <c r="AJP69" s="202"/>
      <c r="AJQ69" s="202"/>
      <c r="AJR69" s="202"/>
      <c r="AJS69" s="202"/>
      <c r="AJT69" s="202"/>
      <c r="AJU69" s="202"/>
      <c r="AJV69" s="202"/>
      <c r="AJW69" s="202"/>
      <c r="AJX69" s="202"/>
      <c r="AJY69" s="202"/>
      <c r="AJZ69" s="202"/>
      <c r="AKA69" s="202"/>
      <c r="AKB69" s="202"/>
      <c r="AKC69" s="202"/>
      <c r="AKD69" s="202"/>
      <c r="AKE69" s="202"/>
      <c r="AKF69" s="202"/>
      <c r="AKG69" s="202"/>
      <c r="AKH69" s="202"/>
      <c r="AKI69" s="202"/>
      <c r="AKJ69" s="202"/>
      <c r="AKK69" s="202"/>
      <c r="AKL69" s="202"/>
      <c r="AKM69" s="202"/>
      <c r="AKN69" s="202"/>
      <c r="AKO69" s="202"/>
      <c r="AKP69" s="202"/>
      <c r="AKQ69" s="202"/>
      <c r="AKR69" s="202"/>
      <c r="AKS69" s="202"/>
      <c r="AKT69" s="202"/>
      <c r="AKU69" s="202"/>
      <c r="AKV69" s="202"/>
      <c r="AKW69" s="202"/>
      <c r="AKX69" s="202"/>
      <c r="AKY69" s="202"/>
      <c r="AKZ69" s="202"/>
      <c r="ALA69" s="202"/>
      <c r="ALB69" s="202"/>
      <c r="ALC69" s="202"/>
      <c r="ALD69" s="202"/>
      <c r="ALE69" s="202"/>
      <c r="ALF69" s="202"/>
      <c r="ALG69" s="202"/>
      <c r="ALH69" s="202"/>
      <c r="ALI69" s="202"/>
      <c r="ALJ69" s="202"/>
      <c r="ALK69" s="202"/>
      <c r="ALL69" s="202"/>
      <c r="ALM69" s="202"/>
      <c r="ALN69" s="202"/>
      <c r="ALO69" s="202"/>
      <c r="ALP69" s="202"/>
      <c r="ALQ69" s="202"/>
      <c r="ALR69" s="202"/>
      <c r="ALS69" s="202"/>
      <c r="ALT69" s="202"/>
      <c r="ALU69" s="202"/>
      <c r="ALV69" s="202"/>
      <c r="ALW69" s="202"/>
      <c r="ALX69" s="202"/>
      <c r="ALY69" s="202"/>
      <c r="ALZ69" s="202"/>
      <c r="AMA69" s="202"/>
      <c r="AMB69" s="202"/>
      <c r="AMC69" s="202"/>
      <c r="AMD69" s="202"/>
      <c r="AME69" s="202"/>
      <c r="AMF69" s="202"/>
      <c r="AMG69" s="202"/>
      <c r="AMH69" s="202"/>
      <c r="AMI69" s="202"/>
      <c r="AMJ69" s="202"/>
      <c r="AMK69" s="202"/>
    </row>
    <row r="70" spans="1:1025">
      <c r="A70" s="202" t="str">
        <f t="shared" ref="A70" si="16">I70&amp;"."&amp;K70</f>
        <v>LOAN.CA_RECEIVE</v>
      </c>
      <c r="B70" s="156">
        <f t="shared" si="3"/>
        <v>110066</v>
      </c>
      <c r="C70" s="156">
        <v>0</v>
      </c>
      <c r="D70" s="156">
        <v>1</v>
      </c>
      <c r="E70" s="203">
        <f t="shared" si="4"/>
        <v>100000</v>
      </c>
      <c r="F70" s="203">
        <v>10007</v>
      </c>
      <c r="G70" s="203" t="s">
        <v>34</v>
      </c>
      <c r="H70" s="203">
        <v>100007</v>
      </c>
      <c r="I70" s="205" t="s">
        <v>505</v>
      </c>
      <c r="J70" s="203">
        <f>VLOOKUP(I70,T_FSM_TYPE!$A:$B,2,0)</f>
        <v>110000</v>
      </c>
      <c r="K70" s="204" t="s">
        <v>715</v>
      </c>
      <c r="L70" s="150"/>
      <c r="M70" s="202" t="str">
        <f t="shared" si="15"/>
        <v>INSERT INTO T_FSM_ACTION VALUES(110066, 0, 1, 100000, 10007, GETDATE(), 100007, 110000, 'CA_RECEIVE', '' )</v>
      </c>
    </row>
    <row r="71" spans="1:1025">
      <c r="A71" s="202" t="str">
        <f t="shared" ref="A71" si="17">I71&amp;"."&amp;K71</f>
        <v>LOAN.HOCRM_SEND_TO_CAD</v>
      </c>
      <c r="B71" s="156">
        <f t="shared" si="3"/>
        <v>110067</v>
      </c>
      <c r="C71" s="156">
        <v>0</v>
      </c>
      <c r="D71" s="156">
        <v>1</v>
      </c>
      <c r="E71" s="203">
        <f t="shared" si="4"/>
        <v>100000</v>
      </c>
      <c r="F71" s="203">
        <v>10008</v>
      </c>
      <c r="G71" s="203" t="s">
        <v>34</v>
      </c>
      <c r="H71" s="203">
        <v>100008</v>
      </c>
      <c r="I71" s="205" t="s">
        <v>505</v>
      </c>
      <c r="J71" s="203">
        <f>VLOOKUP(I71,T_FSM_TYPE!$A:$B,2,0)</f>
        <v>110000</v>
      </c>
      <c r="K71" s="204" t="s">
        <v>716</v>
      </c>
      <c r="L71" s="150"/>
      <c r="M71" s="202" t="str">
        <f t="shared" si="15"/>
        <v>INSERT INTO T_FSM_ACTION VALUES(110067, 0, 1, 100000, 10008, GETDATE(), 100008, 110000, 'HOCRM_SEND_TO_CAD', '' )</v>
      </c>
    </row>
    <row r="72" spans="1:1025">
      <c r="A72" s="202" t="str">
        <f t="shared" ref="A72:A73" si="18">I72&amp;"."&amp;K72</f>
        <v>LOAN.CAD_QUERY_TO_SO</v>
      </c>
      <c r="B72" s="156">
        <f t="shared" si="3"/>
        <v>110068</v>
      </c>
      <c r="C72" s="156">
        <v>0</v>
      </c>
      <c r="D72" s="156">
        <v>1</v>
      </c>
      <c r="E72" s="203">
        <f t="shared" si="4"/>
        <v>100000</v>
      </c>
      <c r="F72" s="203">
        <v>10008</v>
      </c>
      <c r="G72" s="203" t="s">
        <v>34</v>
      </c>
      <c r="H72" s="203">
        <v>100008</v>
      </c>
      <c r="I72" s="205" t="s">
        <v>505</v>
      </c>
      <c r="J72" s="203">
        <f>VLOOKUP(I72,T_FSM_TYPE!$A:$B,2,0)</f>
        <v>110000</v>
      </c>
      <c r="K72" s="204" t="s">
        <v>717</v>
      </c>
      <c r="L72" s="150"/>
      <c r="M72" s="202" t="str">
        <f t="shared" si="15"/>
        <v>INSERT INTO T_FSM_ACTION VALUES(110068, 0, 1, 100000, 10008, GETDATE(), 100008, 110000, 'CAD_QUERY_TO_SO', '' )</v>
      </c>
    </row>
    <row r="73" spans="1:1025">
      <c r="A73" s="202" t="str">
        <f t="shared" si="18"/>
        <v>LOAN.CAD_QUERY_TO_CA</v>
      </c>
      <c r="B73" s="156">
        <f t="shared" si="3"/>
        <v>110069</v>
      </c>
      <c r="C73" s="156">
        <v>0</v>
      </c>
      <c r="D73" s="156">
        <v>1</v>
      </c>
      <c r="E73" s="203">
        <f t="shared" si="4"/>
        <v>100000</v>
      </c>
      <c r="F73" s="203">
        <v>10008</v>
      </c>
      <c r="G73" s="203" t="s">
        <v>34</v>
      </c>
      <c r="H73" s="203">
        <v>100008</v>
      </c>
      <c r="I73" s="205" t="s">
        <v>505</v>
      </c>
      <c r="J73" s="203">
        <f>VLOOKUP(I73,T_FSM_TYPE!$A:$B,2,0)</f>
        <v>110000</v>
      </c>
      <c r="K73" s="204" t="s">
        <v>718</v>
      </c>
      <c r="L73" s="150"/>
      <c r="M73" s="202" t="str">
        <f t="shared" si="15"/>
        <v>INSERT INTO T_FSM_ACTION VALUES(110069, 0, 1, 100000, 10008, GETDATE(), 100008, 110000, 'CAD_QUERY_TO_CA', '' )</v>
      </c>
    </row>
    <row r="74" spans="1:1025">
      <c r="A74" s="202" t="str">
        <f t="shared" ref="A74" si="19">I74&amp;"."&amp;K74</f>
        <v>LOAN.SO_CAD_QUERY_UPDATE</v>
      </c>
      <c r="B74" s="156">
        <f t="shared" si="3"/>
        <v>110070</v>
      </c>
      <c r="C74" s="156">
        <v>0</v>
      </c>
      <c r="D74" s="156">
        <v>1</v>
      </c>
      <c r="E74" s="203">
        <f t="shared" si="4"/>
        <v>100000</v>
      </c>
      <c r="F74" s="203">
        <v>10008</v>
      </c>
      <c r="G74" s="203" t="s">
        <v>34</v>
      </c>
      <c r="H74" s="203">
        <v>100008</v>
      </c>
      <c r="I74" s="205" t="s">
        <v>505</v>
      </c>
      <c r="J74" s="203">
        <f>VLOOKUP(I74,T_FSM_TYPE!$A:$B,2,0)</f>
        <v>110000</v>
      </c>
      <c r="K74" s="150" t="s">
        <v>724</v>
      </c>
      <c r="M74" s="202" t="str">
        <f t="shared" si="15"/>
        <v>INSERT INTO T_FSM_ACTION VALUES(110070, 0, 1, 100000, 10008, GETDATE(), 100008, 110000, 'SO_CAD_QUERY_UPDATE', '' )</v>
      </c>
    </row>
    <row r="75" spans="1:1025">
      <c r="A75" s="202" t="str">
        <f>I75&amp;"."&amp;K75</f>
        <v>LOAN.CA_CAD_QUERY_UPDATE</v>
      </c>
      <c r="B75" s="156">
        <f t="shared" si="3"/>
        <v>110071</v>
      </c>
      <c r="C75" s="156">
        <v>0</v>
      </c>
      <c r="D75" s="156">
        <v>1</v>
      </c>
      <c r="E75" s="203">
        <f t="shared" si="4"/>
        <v>100000</v>
      </c>
      <c r="F75" s="203">
        <v>10008</v>
      </c>
      <c r="G75" s="203" t="s">
        <v>34</v>
      </c>
      <c r="H75" s="203">
        <v>100008</v>
      </c>
      <c r="I75" s="205" t="s">
        <v>505</v>
      </c>
      <c r="J75" s="203">
        <f>VLOOKUP(I75,T_FSM_TYPE!$A:$B,2,0)</f>
        <v>110000</v>
      </c>
      <c r="K75" s="150" t="s">
        <v>723</v>
      </c>
      <c r="M75" s="202" t="str">
        <f>"INSERT INTO "&amp;$B$2&amp;" VALUES("&amp;B75&amp;", "&amp;C75&amp;", "&amp;D75&amp;", "&amp;E75&amp;", "&amp;F75&amp;", "&amp;G75&amp;", "&amp;H75&amp;", "&amp;J75&amp;", '"&amp;K75&amp;"', '"&amp;L75&amp;"' )"</f>
        <v>INSERT INTO T_FSM_ACTION VALUES(110071, 0, 1, 100000, 10008, GETDATE(), 100008, 110000, 'CA_CAD_QUERY_UPDATE', '' )</v>
      </c>
    </row>
    <row r="76" spans="1:1025">
      <c r="A76" s="202" t="s">
        <v>728</v>
      </c>
      <c r="B76" s="156">
        <f t="shared" si="3"/>
        <v>110072</v>
      </c>
      <c r="C76" s="156">
        <v>0</v>
      </c>
      <c r="D76" s="156">
        <v>1</v>
      </c>
      <c r="E76" s="203">
        <f t="shared" si="4"/>
        <v>100000</v>
      </c>
      <c r="F76" s="203">
        <v>10008</v>
      </c>
      <c r="G76" s="203" t="s">
        <v>34</v>
      </c>
      <c r="H76" s="203">
        <v>100008</v>
      </c>
      <c r="I76" s="205" t="s">
        <v>505</v>
      </c>
      <c r="J76" s="203">
        <f>VLOOKUP(I76,T_FSM_TYPE!$A:$B,2,0)</f>
        <v>110000</v>
      </c>
      <c r="K76" s="150" t="s">
        <v>729</v>
      </c>
      <c r="M76" s="202" t="str">
        <f>"INSERT INTO "&amp;$B$2&amp;" VALUES("&amp;B76&amp;", "&amp;C76&amp;", "&amp;D76&amp;", "&amp;E76&amp;", "&amp;F76&amp;", "&amp;G76&amp;", "&amp;H76&amp;", "&amp;J76&amp;", '"&amp;K76&amp;"', '"&amp;L76&amp;"' )"</f>
        <v>INSERT INTO T_FSM_ACTION VALUES(110072, 0, 1, 100000, 10008, GETDATE(), 100008, 110000, 'CA_DELETE', '' )</v>
      </c>
    </row>
    <row r="77" spans="1:1025">
      <c r="A77" s="202" t="s">
        <v>733</v>
      </c>
      <c r="B77" s="156">
        <f t="shared" si="3"/>
        <v>110073</v>
      </c>
      <c r="C77" s="156">
        <v>0</v>
      </c>
      <c r="D77" s="156">
        <v>1</v>
      </c>
      <c r="E77" s="203">
        <f t="shared" ref="E77" si="20">ID_ENV_KEY</f>
        <v>100000</v>
      </c>
      <c r="F77" s="203">
        <v>10008</v>
      </c>
      <c r="G77" s="203" t="s">
        <v>34</v>
      </c>
      <c r="H77" s="203">
        <v>100008</v>
      </c>
      <c r="I77" s="205" t="s">
        <v>505</v>
      </c>
      <c r="J77" s="203">
        <f>VLOOKUP(I77,T_FSM_TYPE!$A:$B,2,0)</f>
        <v>110000</v>
      </c>
      <c r="K77" s="150" t="s">
        <v>734</v>
      </c>
      <c r="M77" s="202" t="str">
        <f>"INSERT INTO "&amp;$B$2&amp;" VALUES("&amp;B77&amp;", "&amp;C77&amp;", "&amp;D77&amp;", "&amp;E77&amp;", "&amp;F77&amp;", "&amp;G77&amp;", "&amp;H77&amp;", "&amp;J77&amp;", '"&amp;K77&amp;"', '"&amp;L77&amp;"' )"</f>
        <v>INSERT INTO T_FSM_ACTION VALUES(110073, 0, 1, 100000, 10008, GETDATE(), 100008, 110000, 'CAD_DISBURSE', '' )</v>
      </c>
    </row>
  </sheetData>
  <pageMargins left="0.7" right="0.7" top="0.75" bottom="0.75" header="0.51180555555555496" footer="0.51180555555555496"/>
  <pageSetup firstPageNumber="0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FD223"/>
  <sheetViews>
    <sheetView topLeftCell="B1" workbookViewId="0">
      <pane xSplit="2" ySplit="3" topLeftCell="D190" activePane="bottomRight" state="frozen"/>
      <selection activeCell="B1" sqref="B1"/>
      <selection pane="topRight" activeCell="C1" sqref="C1"/>
      <selection pane="bottomLeft" activeCell="B4" sqref="B4"/>
      <selection pane="bottomRight" activeCell="D214" sqref="D214"/>
    </sheetView>
  </sheetViews>
  <sheetFormatPr defaultColWidth="8.85546875" defaultRowHeight="15"/>
  <cols>
    <col min="1" max="2" width="8.85546875" style="11"/>
    <col min="3" max="3" width="20.140625" style="13" bestFit="1" customWidth="1"/>
    <col min="4" max="4" width="23.28515625" style="13" bestFit="1" customWidth="1"/>
    <col min="5" max="5" width="28.42578125" style="13" bestFit="1" customWidth="1"/>
    <col min="6" max="6" width="23.28515625" style="13" bestFit="1" customWidth="1"/>
    <col min="7" max="7" width="14.28515625" style="13" bestFit="1" customWidth="1"/>
    <col min="8" max="8" width="37.85546875" style="11" customWidth="1"/>
    <col min="9" max="20" width="8.85546875" style="11"/>
    <col min="21" max="21" width="2.140625" style="11" bestFit="1" customWidth="1"/>
    <col min="22" max="1026" width="8.85546875" style="11"/>
  </cols>
  <sheetData>
    <row r="2" spans="1:1026" ht="12.75" customHeight="1">
      <c r="C2" s="13" t="s">
        <v>7</v>
      </c>
      <c r="U2" s="11" t="s">
        <v>151</v>
      </c>
    </row>
    <row r="3" spans="1:1026" ht="12.75" customHeight="1">
      <c r="B3" s="11" t="s">
        <v>548</v>
      </c>
      <c r="C3" s="13" t="s">
        <v>152</v>
      </c>
      <c r="D3" s="13" t="s">
        <v>49</v>
      </c>
      <c r="E3" s="13" t="s">
        <v>50</v>
      </c>
      <c r="F3" s="13" t="s">
        <v>153</v>
      </c>
      <c r="G3" s="13" t="s">
        <v>154</v>
      </c>
      <c r="H3" s="25" t="str">
        <f>"TRUNCATE TABLE " &amp; $C$2</f>
        <v>TRUNCATE TABLE T_FSM_STATE_TRANSITION</v>
      </c>
      <c r="I3" s="12"/>
    </row>
    <row r="4" spans="1:1026" s="131" customFormat="1" ht="12.75" customHeight="1">
      <c r="B4" s="131" t="s">
        <v>577</v>
      </c>
      <c r="C4" s="134" t="s">
        <v>505</v>
      </c>
      <c r="D4" s="151" t="s">
        <v>149</v>
      </c>
      <c r="E4" s="131" t="s">
        <v>574</v>
      </c>
      <c r="F4" s="131" t="s">
        <v>571</v>
      </c>
      <c r="G4" s="140" t="s">
        <v>155</v>
      </c>
      <c r="H4" s="152" t="str">
        <f>IF(LEN(C4)&gt;0,"EXEC INS_fsm_state_transition @tx_fsm_type_name='"&amp;C4&amp;"', @tx_state_name='"&amp;D4&amp;"', @tx_action_name='"&amp;E4&amp;"', @tx_next_state_name='"&amp;F4&amp;"',  @tx_login_name='nazdaq_prod'")</f>
        <v>EXEC INS_fsm_state_transition @tx_fsm_type_name='LOAN', @tx_state_name='UNDEF', @tx_action_name='FO_CREATE', @tx_next_state_name='FO_CREATED',  @tx_login_name='nazdaq_prod'</v>
      </c>
    </row>
    <row r="5" spans="1:1026" s="131" customFormat="1" ht="12.75" customHeight="1">
      <c r="A5" s="145"/>
      <c r="B5" s="131" t="s">
        <v>577</v>
      </c>
      <c r="C5" s="134" t="s">
        <v>505</v>
      </c>
      <c r="D5" s="131" t="s">
        <v>571</v>
      </c>
      <c r="E5" s="131" t="s">
        <v>575</v>
      </c>
      <c r="F5" s="131" t="s">
        <v>572</v>
      </c>
      <c r="G5" s="140" t="s">
        <v>155</v>
      </c>
      <c r="H5" s="152" t="str">
        <f t="shared" ref="H5:H82" si="0">IF(LEN(C5)&gt;0,"EXEC INS_fsm_state_transition @tx_fsm_type_name='"&amp;C5&amp;"', @tx_state_name='"&amp;D5&amp;"', @tx_action_name='"&amp;E5&amp;"', @tx_next_state_name='"&amp;F5&amp;"',  @tx_login_name='nazdaq_prod'")</f>
        <v>EXEC INS_fsm_state_transition @tx_fsm_type_name='LOAN', @tx_state_name='FO_CREATED', @tx_action_name='FO_UPDATE', @tx_next_state_name='FO_UPDATED',  @tx_login_name='nazdaq_prod'</v>
      </c>
      <c r="I5" s="153"/>
      <c r="J5" s="145"/>
      <c r="K5" s="145"/>
      <c r="L5" s="145"/>
      <c r="M5" s="145"/>
      <c r="N5" s="145"/>
      <c r="O5" s="145"/>
      <c r="P5" s="145"/>
      <c r="Q5" s="145"/>
      <c r="R5" s="145"/>
      <c r="S5" s="145"/>
      <c r="T5" s="145"/>
      <c r="U5" s="145"/>
      <c r="V5" s="145"/>
      <c r="W5" s="145"/>
      <c r="X5" s="145"/>
      <c r="Y5" s="145"/>
      <c r="Z5" s="145"/>
      <c r="AA5" s="145"/>
      <c r="AB5" s="145"/>
      <c r="AC5" s="145"/>
      <c r="AD5" s="145"/>
      <c r="AE5" s="145"/>
      <c r="AF5" s="145"/>
      <c r="AG5" s="145"/>
      <c r="AH5" s="145"/>
      <c r="AI5" s="145"/>
      <c r="AJ5" s="145"/>
      <c r="AK5" s="145"/>
      <c r="AL5" s="145"/>
      <c r="AM5" s="145"/>
      <c r="AN5" s="145"/>
      <c r="AO5" s="145"/>
      <c r="AP5" s="145"/>
      <c r="AQ5" s="145"/>
      <c r="AR5" s="145"/>
      <c r="AS5" s="145"/>
      <c r="AT5" s="145"/>
      <c r="AU5" s="145"/>
      <c r="AV5" s="145"/>
      <c r="AW5" s="145"/>
      <c r="AX5" s="145"/>
      <c r="AY5" s="145"/>
      <c r="AZ5" s="145"/>
      <c r="BA5" s="145"/>
      <c r="BB5" s="145"/>
      <c r="BC5" s="145"/>
      <c r="BD5" s="145"/>
      <c r="BE5" s="145"/>
      <c r="BF5" s="145"/>
      <c r="BG5" s="145"/>
      <c r="BH5" s="145"/>
      <c r="BI5" s="145"/>
      <c r="BJ5" s="145"/>
      <c r="BK5" s="145"/>
      <c r="BL5" s="145"/>
      <c r="BM5" s="145"/>
      <c r="BN5" s="145"/>
      <c r="BO5" s="145"/>
      <c r="BP5" s="145"/>
      <c r="BQ5" s="145"/>
      <c r="BR5" s="145"/>
      <c r="BS5" s="145"/>
      <c r="BT5" s="145"/>
      <c r="BU5" s="145"/>
      <c r="BV5" s="145"/>
      <c r="BW5" s="145"/>
      <c r="BX5" s="145"/>
      <c r="BY5" s="145"/>
      <c r="BZ5" s="145"/>
      <c r="CA5" s="145"/>
      <c r="CB5" s="145"/>
      <c r="CC5" s="145"/>
      <c r="CD5" s="145"/>
      <c r="CE5" s="145"/>
      <c r="CF5" s="145"/>
      <c r="CG5" s="145"/>
      <c r="CH5" s="145"/>
      <c r="CI5" s="145"/>
      <c r="CJ5" s="145"/>
      <c r="CK5" s="145"/>
      <c r="CL5" s="145"/>
      <c r="CM5" s="145"/>
      <c r="CN5" s="145"/>
      <c r="CO5" s="145"/>
      <c r="CP5" s="145"/>
      <c r="CQ5" s="145"/>
      <c r="CR5" s="145"/>
      <c r="CS5" s="145"/>
      <c r="CT5" s="145"/>
      <c r="CU5" s="145"/>
      <c r="CV5" s="145"/>
      <c r="CW5" s="145"/>
      <c r="CX5" s="145"/>
      <c r="CY5" s="145"/>
      <c r="CZ5" s="145"/>
      <c r="DA5" s="145"/>
      <c r="DB5" s="145"/>
      <c r="DC5" s="145"/>
      <c r="DD5" s="145"/>
      <c r="DE5" s="145"/>
      <c r="DF5" s="145"/>
      <c r="DG5" s="145"/>
      <c r="DH5" s="145"/>
      <c r="DI5" s="145"/>
      <c r="DJ5" s="145"/>
      <c r="DK5" s="145"/>
      <c r="DL5" s="145"/>
      <c r="DM5" s="145"/>
      <c r="DN5" s="145"/>
      <c r="DO5" s="145"/>
      <c r="DP5" s="145"/>
      <c r="DQ5" s="145"/>
      <c r="DR5" s="145"/>
      <c r="DS5" s="145"/>
      <c r="DT5" s="145"/>
      <c r="DU5" s="145"/>
      <c r="DV5" s="145"/>
      <c r="DW5" s="145"/>
      <c r="DX5" s="145"/>
      <c r="DY5" s="145"/>
      <c r="DZ5" s="145"/>
      <c r="EA5" s="145"/>
      <c r="EB5" s="145"/>
      <c r="EC5" s="145"/>
      <c r="ED5" s="145"/>
      <c r="EE5" s="145"/>
      <c r="EF5" s="145"/>
      <c r="EG5" s="145"/>
      <c r="EH5" s="145"/>
      <c r="EI5" s="145"/>
      <c r="EJ5" s="145"/>
      <c r="EK5" s="145"/>
      <c r="EL5" s="145"/>
      <c r="EM5" s="145"/>
      <c r="EN5" s="145"/>
      <c r="EO5" s="145"/>
      <c r="EP5" s="145"/>
      <c r="EQ5" s="145"/>
      <c r="ER5" s="145"/>
      <c r="ES5" s="145"/>
      <c r="ET5" s="145"/>
      <c r="EU5" s="145"/>
      <c r="EV5" s="145"/>
      <c r="EW5" s="145"/>
      <c r="EX5" s="145"/>
      <c r="EY5" s="145"/>
      <c r="EZ5" s="145"/>
      <c r="FA5" s="145"/>
      <c r="FB5" s="145"/>
      <c r="FC5" s="145"/>
      <c r="FD5" s="145"/>
      <c r="FE5" s="145"/>
      <c r="FF5" s="145"/>
      <c r="FG5" s="145"/>
      <c r="FH5" s="145"/>
      <c r="FI5" s="145"/>
      <c r="FJ5" s="145"/>
      <c r="FK5" s="145"/>
      <c r="FL5" s="145"/>
      <c r="FM5" s="145"/>
      <c r="FN5" s="145"/>
      <c r="FO5" s="145"/>
      <c r="FP5" s="145"/>
      <c r="FQ5" s="145"/>
      <c r="FR5" s="145"/>
      <c r="FS5" s="145"/>
      <c r="FT5" s="145"/>
      <c r="FU5" s="145"/>
      <c r="FV5" s="145"/>
      <c r="FW5" s="145"/>
      <c r="FX5" s="145"/>
      <c r="FY5" s="145"/>
      <c r="FZ5" s="145"/>
      <c r="GA5" s="145"/>
      <c r="GB5" s="145"/>
      <c r="GC5" s="145"/>
      <c r="GD5" s="145"/>
      <c r="GE5" s="145"/>
      <c r="GF5" s="145"/>
      <c r="GG5" s="145"/>
      <c r="GH5" s="145"/>
      <c r="GI5" s="145"/>
      <c r="GJ5" s="145"/>
      <c r="GK5" s="145"/>
      <c r="GL5" s="145"/>
      <c r="GM5" s="145"/>
      <c r="GN5" s="145"/>
      <c r="GO5" s="145"/>
      <c r="GP5" s="145"/>
      <c r="GQ5" s="145"/>
      <c r="GR5" s="145"/>
      <c r="GS5" s="145"/>
      <c r="GT5" s="145"/>
      <c r="GU5" s="145"/>
      <c r="GV5" s="145"/>
      <c r="GW5" s="145"/>
      <c r="GX5" s="145"/>
      <c r="GY5" s="145"/>
      <c r="GZ5" s="145"/>
      <c r="HA5" s="145"/>
      <c r="HB5" s="145"/>
      <c r="HC5" s="145"/>
      <c r="HD5" s="145"/>
      <c r="HE5" s="145"/>
      <c r="HF5" s="145"/>
      <c r="HG5" s="145"/>
      <c r="HH5" s="145"/>
      <c r="HI5" s="145"/>
      <c r="HJ5" s="145"/>
      <c r="HK5" s="145"/>
      <c r="HL5" s="145"/>
      <c r="HM5" s="145"/>
      <c r="HN5" s="145"/>
      <c r="HO5" s="145"/>
      <c r="HP5" s="145"/>
      <c r="HQ5" s="145"/>
      <c r="HR5" s="145"/>
      <c r="HS5" s="145"/>
      <c r="HT5" s="145"/>
      <c r="HU5" s="145"/>
      <c r="HV5" s="145"/>
      <c r="HW5" s="145"/>
      <c r="HX5" s="145"/>
      <c r="HY5" s="145"/>
      <c r="HZ5" s="145"/>
      <c r="IA5" s="145"/>
      <c r="IB5" s="145"/>
      <c r="IC5" s="145"/>
      <c r="ID5" s="145"/>
      <c r="IE5" s="145"/>
      <c r="IF5" s="145"/>
      <c r="IG5" s="145"/>
      <c r="IH5" s="145"/>
      <c r="II5" s="145"/>
      <c r="IJ5" s="145"/>
      <c r="IK5" s="145"/>
      <c r="IL5" s="145"/>
      <c r="IM5" s="145"/>
      <c r="IN5" s="145"/>
      <c r="IO5" s="145"/>
      <c r="IP5" s="145"/>
      <c r="IQ5" s="145"/>
      <c r="IR5" s="145"/>
      <c r="IS5" s="145"/>
      <c r="IT5" s="145"/>
      <c r="IU5" s="145"/>
      <c r="IV5" s="145"/>
      <c r="IW5" s="145"/>
      <c r="IX5" s="145"/>
      <c r="IY5" s="145"/>
      <c r="IZ5" s="145"/>
      <c r="JA5" s="145"/>
      <c r="JB5" s="145"/>
      <c r="JC5" s="145"/>
      <c r="JD5" s="145"/>
      <c r="JE5" s="145"/>
      <c r="JF5" s="145"/>
      <c r="JG5" s="145"/>
      <c r="JH5" s="145"/>
      <c r="JI5" s="145"/>
      <c r="JJ5" s="145"/>
      <c r="JK5" s="145"/>
      <c r="JL5" s="145"/>
      <c r="JM5" s="145"/>
      <c r="JN5" s="145"/>
      <c r="JO5" s="145"/>
      <c r="JP5" s="145"/>
      <c r="JQ5" s="145"/>
      <c r="JR5" s="145"/>
      <c r="JS5" s="145"/>
      <c r="JT5" s="145"/>
      <c r="JU5" s="145"/>
      <c r="JV5" s="145"/>
      <c r="JW5" s="145"/>
      <c r="JX5" s="145"/>
      <c r="JY5" s="145"/>
      <c r="JZ5" s="145"/>
      <c r="KA5" s="145"/>
      <c r="KB5" s="145"/>
      <c r="KC5" s="145"/>
      <c r="KD5" s="145"/>
      <c r="KE5" s="145"/>
      <c r="KF5" s="145"/>
      <c r="KG5" s="145"/>
      <c r="KH5" s="145"/>
      <c r="KI5" s="145"/>
      <c r="KJ5" s="145"/>
      <c r="KK5" s="145"/>
      <c r="KL5" s="145"/>
      <c r="KM5" s="145"/>
      <c r="KN5" s="145"/>
      <c r="KO5" s="145"/>
      <c r="KP5" s="145"/>
      <c r="KQ5" s="145"/>
      <c r="KR5" s="145"/>
      <c r="KS5" s="145"/>
      <c r="KT5" s="145"/>
      <c r="KU5" s="145"/>
      <c r="KV5" s="145"/>
      <c r="KW5" s="145"/>
      <c r="KX5" s="145"/>
      <c r="KY5" s="145"/>
      <c r="KZ5" s="145"/>
      <c r="LA5" s="145"/>
      <c r="LB5" s="145"/>
      <c r="LC5" s="145"/>
      <c r="LD5" s="145"/>
      <c r="LE5" s="145"/>
      <c r="LF5" s="145"/>
      <c r="LG5" s="145"/>
      <c r="LH5" s="145"/>
      <c r="LI5" s="145"/>
      <c r="LJ5" s="145"/>
      <c r="LK5" s="145"/>
      <c r="LL5" s="145"/>
      <c r="LM5" s="145"/>
      <c r="LN5" s="145"/>
      <c r="LO5" s="145"/>
      <c r="LP5" s="145"/>
      <c r="LQ5" s="145"/>
      <c r="LR5" s="145"/>
      <c r="LS5" s="145"/>
      <c r="LT5" s="145"/>
      <c r="LU5" s="145"/>
      <c r="LV5" s="145"/>
      <c r="LW5" s="145"/>
      <c r="LX5" s="145"/>
      <c r="LY5" s="145"/>
      <c r="LZ5" s="145"/>
      <c r="MA5" s="145"/>
      <c r="MB5" s="145"/>
      <c r="MC5" s="145"/>
      <c r="MD5" s="145"/>
      <c r="ME5" s="145"/>
      <c r="MF5" s="145"/>
      <c r="MG5" s="145"/>
      <c r="MH5" s="145"/>
      <c r="MI5" s="145"/>
      <c r="MJ5" s="145"/>
      <c r="MK5" s="145"/>
      <c r="ML5" s="145"/>
      <c r="MM5" s="145"/>
      <c r="MN5" s="145"/>
      <c r="MO5" s="145"/>
      <c r="MP5" s="145"/>
      <c r="MQ5" s="145"/>
      <c r="MR5" s="145"/>
      <c r="MS5" s="145"/>
      <c r="MT5" s="145"/>
      <c r="MU5" s="145"/>
      <c r="MV5" s="145"/>
      <c r="MW5" s="145"/>
      <c r="MX5" s="145"/>
      <c r="MY5" s="145"/>
      <c r="MZ5" s="145"/>
      <c r="NA5" s="145"/>
      <c r="NB5" s="145"/>
      <c r="NC5" s="145"/>
      <c r="ND5" s="145"/>
      <c r="NE5" s="145"/>
      <c r="NF5" s="145"/>
      <c r="NG5" s="145"/>
      <c r="NH5" s="145"/>
      <c r="NI5" s="145"/>
      <c r="NJ5" s="145"/>
      <c r="NK5" s="145"/>
      <c r="NL5" s="145"/>
      <c r="NM5" s="145"/>
      <c r="NN5" s="145"/>
      <c r="NO5" s="145"/>
      <c r="NP5" s="145"/>
      <c r="NQ5" s="145"/>
      <c r="NR5" s="145"/>
      <c r="NS5" s="145"/>
      <c r="NT5" s="145"/>
      <c r="NU5" s="145"/>
      <c r="NV5" s="145"/>
      <c r="NW5" s="145"/>
      <c r="NX5" s="145"/>
      <c r="NY5" s="145"/>
      <c r="NZ5" s="145"/>
      <c r="OA5" s="145"/>
      <c r="OB5" s="145"/>
      <c r="OC5" s="145"/>
      <c r="OD5" s="145"/>
      <c r="OE5" s="145"/>
      <c r="OF5" s="145"/>
      <c r="OG5" s="145"/>
      <c r="OH5" s="145"/>
      <c r="OI5" s="145"/>
      <c r="OJ5" s="145"/>
      <c r="OK5" s="145"/>
      <c r="OL5" s="145"/>
      <c r="OM5" s="145"/>
      <c r="ON5" s="145"/>
      <c r="OO5" s="145"/>
      <c r="OP5" s="145"/>
      <c r="OQ5" s="145"/>
      <c r="OR5" s="145"/>
      <c r="OS5" s="145"/>
      <c r="OT5" s="145"/>
      <c r="OU5" s="145"/>
      <c r="OV5" s="145"/>
      <c r="OW5" s="145"/>
      <c r="OX5" s="145"/>
      <c r="OY5" s="145"/>
      <c r="OZ5" s="145"/>
      <c r="PA5" s="145"/>
      <c r="PB5" s="145"/>
      <c r="PC5" s="145"/>
      <c r="PD5" s="145"/>
      <c r="PE5" s="145"/>
      <c r="PF5" s="145"/>
      <c r="PG5" s="145"/>
      <c r="PH5" s="145"/>
      <c r="PI5" s="145"/>
      <c r="PJ5" s="145"/>
      <c r="PK5" s="145"/>
      <c r="PL5" s="145"/>
      <c r="PM5" s="145"/>
      <c r="PN5" s="145"/>
      <c r="PO5" s="145"/>
      <c r="PP5" s="145"/>
      <c r="PQ5" s="145"/>
      <c r="PR5" s="145"/>
      <c r="PS5" s="145"/>
      <c r="PT5" s="145"/>
      <c r="PU5" s="145"/>
      <c r="PV5" s="145"/>
      <c r="PW5" s="145"/>
      <c r="PX5" s="145"/>
      <c r="PY5" s="145"/>
      <c r="PZ5" s="145"/>
      <c r="QA5" s="145"/>
      <c r="QB5" s="145"/>
      <c r="QC5" s="145"/>
      <c r="QD5" s="145"/>
      <c r="QE5" s="145"/>
      <c r="QF5" s="145"/>
      <c r="QG5" s="145"/>
      <c r="QH5" s="145"/>
      <c r="QI5" s="145"/>
      <c r="QJ5" s="145"/>
      <c r="QK5" s="145"/>
      <c r="QL5" s="145"/>
      <c r="QM5" s="145"/>
      <c r="QN5" s="145"/>
      <c r="QO5" s="145"/>
      <c r="QP5" s="145"/>
      <c r="QQ5" s="145"/>
      <c r="QR5" s="145"/>
      <c r="QS5" s="145"/>
      <c r="QT5" s="145"/>
      <c r="QU5" s="145"/>
      <c r="QV5" s="145"/>
      <c r="QW5" s="145"/>
      <c r="QX5" s="145"/>
      <c r="QY5" s="145"/>
      <c r="QZ5" s="145"/>
      <c r="RA5" s="145"/>
      <c r="RB5" s="145"/>
      <c r="RC5" s="145"/>
      <c r="RD5" s="145"/>
      <c r="RE5" s="145"/>
      <c r="RF5" s="145"/>
      <c r="RG5" s="145"/>
      <c r="RH5" s="145"/>
      <c r="RI5" s="145"/>
      <c r="RJ5" s="145"/>
      <c r="RK5" s="145"/>
      <c r="RL5" s="145"/>
      <c r="RM5" s="145"/>
      <c r="RN5" s="145"/>
      <c r="RO5" s="145"/>
      <c r="RP5" s="145"/>
      <c r="RQ5" s="145"/>
      <c r="RR5" s="145"/>
      <c r="RS5" s="145"/>
      <c r="RT5" s="145"/>
      <c r="RU5" s="145"/>
      <c r="RV5" s="145"/>
      <c r="RW5" s="145"/>
      <c r="RX5" s="145"/>
      <c r="RY5" s="145"/>
      <c r="RZ5" s="145"/>
      <c r="SA5" s="145"/>
      <c r="SB5" s="145"/>
      <c r="SC5" s="145"/>
      <c r="SD5" s="145"/>
      <c r="SE5" s="145"/>
      <c r="SF5" s="145"/>
      <c r="SG5" s="145"/>
      <c r="SH5" s="145"/>
      <c r="SI5" s="145"/>
      <c r="SJ5" s="145"/>
      <c r="SK5" s="145"/>
      <c r="SL5" s="145"/>
      <c r="SM5" s="145"/>
      <c r="SN5" s="145"/>
      <c r="SO5" s="145"/>
      <c r="SP5" s="145"/>
      <c r="SQ5" s="145"/>
      <c r="SR5" s="145"/>
      <c r="SS5" s="145"/>
      <c r="ST5" s="145"/>
      <c r="SU5" s="145"/>
      <c r="SV5" s="145"/>
      <c r="SW5" s="145"/>
      <c r="SX5" s="145"/>
      <c r="SY5" s="145"/>
      <c r="SZ5" s="145"/>
      <c r="TA5" s="145"/>
      <c r="TB5" s="145"/>
      <c r="TC5" s="145"/>
      <c r="TD5" s="145"/>
      <c r="TE5" s="145"/>
      <c r="TF5" s="145"/>
      <c r="TG5" s="145"/>
      <c r="TH5" s="145"/>
      <c r="TI5" s="145"/>
      <c r="TJ5" s="145"/>
      <c r="TK5" s="145"/>
      <c r="TL5" s="145"/>
      <c r="TM5" s="145"/>
      <c r="TN5" s="145"/>
      <c r="TO5" s="145"/>
      <c r="TP5" s="145"/>
      <c r="TQ5" s="145"/>
      <c r="TR5" s="145"/>
      <c r="TS5" s="145"/>
      <c r="TT5" s="145"/>
      <c r="TU5" s="145"/>
      <c r="TV5" s="145"/>
      <c r="TW5" s="145"/>
      <c r="TX5" s="145"/>
      <c r="TY5" s="145"/>
      <c r="TZ5" s="145"/>
      <c r="UA5" s="145"/>
      <c r="UB5" s="145"/>
      <c r="UC5" s="145"/>
      <c r="UD5" s="145"/>
      <c r="UE5" s="145"/>
      <c r="UF5" s="145"/>
      <c r="UG5" s="145"/>
      <c r="UH5" s="145"/>
      <c r="UI5" s="145"/>
      <c r="UJ5" s="145"/>
      <c r="UK5" s="145"/>
      <c r="UL5" s="145"/>
      <c r="UM5" s="145"/>
      <c r="UN5" s="145"/>
      <c r="UO5" s="145"/>
      <c r="UP5" s="145"/>
      <c r="UQ5" s="145"/>
      <c r="UR5" s="145"/>
      <c r="US5" s="145"/>
      <c r="UT5" s="145"/>
      <c r="UU5" s="145"/>
      <c r="UV5" s="145"/>
      <c r="UW5" s="145"/>
      <c r="UX5" s="145"/>
      <c r="UY5" s="145"/>
      <c r="UZ5" s="145"/>
      <c r="VA5" s="145"/>
      <c r="VB5" s="145"/>
      <c r="VC5" s="145"/>
      <c r="VD5" s="145"/>
      <c r="VE5" s="145"/>
      <c r="VF5" s="145"/>
      <c r="VG5" s="145"/>
      <c r="VH5" s="145"/>
      <c r="VI5" s="145"/>
      <c r="VJ5" s="145"/>
      <c r="VK5" s="145"/>
      <c r="VL5" s="145"/>
      <c r="VM5" s="145"/>
      <c r="VN5" s="145"/>
      <c r="VO5" s="145"/>
      <c r="VP5" s="145"/>
      <c r="VQ5" s="145"/>
      <c r="VR5" s="145"/>
      <c r="VS5" s="145"/>
      <c r="VT5" s="145"/>
      <c r="VU5" s="145"/>
      <c r="VV5" s="145"/>
      <c r="VW5" s="145"/>
      <c r="VX5" s="145"/>
      <c r="VY5" s="145"/>
      <c r="VZ5" s="145"/>
      <c r="WA5" s="145"/>
      <c r="WB5" s="145"/>
      <c r="WC5" s="145"/>
      <c r="WD5" s="145"/>
      <c r="WE5" s="145"/>
      <c r="WF5" s="145"/>
      <c r="WG5" s="145"/>
      <c r="WH5" s="145"/>
      <c r="WI5" s="145"/>
      <c r="WJ5" s="145"/>
      <c r="WK5" s="145"/>
      <c r="WL5" s="145"/>
      <c r="WM5" s="145"/>
      <c r="WN5" s="145"/>
      <c r="WO5" s="145"/>
      <c r="WP5" s="145"/>
      <c r="WQ5" s="145"/>
      <c r="WR5" s="145"/>
      <c r="WS5" s="145"/>
      <c r="WT5" s="145"/>
      <c r="WU5" s="145"/>
      <c r="WV5" s="145"/>
      <c r="WW5" s="145"/>
      <c r="WX5" s="145"/>
      <c r="WY5" s="145"/>
      <c r="WZ5" s="145"/>
      <c r="XA5" s="145"/>
      <c r="XB5" s="145"/>
      <c r="XC5" s="145"/>
      <c r="XD5" s="145"/>
      <c r="XE5" s="145"/>
      <c r="XF5" s="145"/>
      <c r="XG5" s="145"/>
      <c r="XH5" s="145"/>
      <c r="XI5" s="145"/>
      <c r="XJ5" s="145"/>
      <c r="XK5" s="145"/>
      <c r="XL5" s="145"/>
      <c r="XM5" s="145"/>
      <c r="XN5" s="145"/>
      <c r="XO5" s="145"/>
      <c r="XP5" s="145"/>
      <c r="XQ5" s="145"/>
      <c r="XR5" s="145"/>
      <c r="XS5" s="145"/>
      <c r="XT5" s="145"/>
      <c r="XU5" s="145"/>
      <c r="XV5" s="145"/>
      <c r="XW5" s="145"/>
      <c r="XX5" s="145"/>
      <c r="XY5" s="145"/>
      <c r="XZ5" s="145"/>
      <c r="YA5" s="145"/>
      <c r="YB5" s="145"/>
      <c r="YC5" s="145"/>
      <c r="YD5" s="145"/>
      <c r="YE5" s="145"/>
      <c r="YF5" s="145"/>
      <c r="YG5" s="145"/>
      <c r="YH5" s="145"/>
      <c r="YI5" s="145"/>
      <c r="YJ5" s="145"/>
      <c r="YK5" s="145"/>
      <c r="YL5" s="145"/>
      <c r="YM5" s="145"/>
      <c r="YN5" s="145"/>
      <c r="YO5" s="145"/>
      <c r="YP5" s="145"/>
      <c r="YQ5" s="145"/>
      <c r="YR5" s="145"/>
      <c r="YS5" s="145"/>
      <c r="YT5" s="145"/>
      <c r="YU5" s="145"/>
      <c r="YV5" s="145"/>
      <c r="YW5" s="145"/>
      <c r="YX5" s="145"/>
      <c r="YY5" s="145"/>
      <c r="YZ5" s="145"/>
      <c r="ZA5" s="145"/>
      <c r="ZB5" s="145"/>
      <c r="ZC5" s="145"/>
      <c r="ZD5" s="145"/>
      <c r="ZE5" s="145"/>
      <c r="ZF5" s="145"/>
      <c r="ZG5" s="145"/>
      <c r="ZH5" s="145"/>
      <c r="ZI5" s="145"/>
      <c r="ZJ5" s="145"/>
      <c r="ZK5" s="145"/>
      <c r="ZL5" s="145"/>
      <c r="ZM5" s="145"/>
      <c r="ZN5" s="145"/>
      <c r="ZO5" s="145"/>
      <c r="ZP5" s="145"/>
      <c r="ZQ5" s="145"/>
      <c r="ZR5" s="145"/>
      <c r="ZS5" s="145"/>
      <c r="ZT5" s="145"/>
      <c r="ZU5" s="145"/>
      <c r="ZV5" s="145"/>
      <c r="ZW5" s="145"/>
      <c r="ZX5" s="145"/>
      <c r="ZY5" s="145"/>
      <c r="ZZ5" s="145"/>
      <c r="AAA5" s="145"/>
      <c r="AAB5" s="145"/>
      <c r="AAC5" s="145"/>
      <c r="AAD5" s="145"/>
      <c r="AAE5" s="145"/>
      <c r="AAF5" s="145"/>
      <c r="AAG5" s="145"/>
      <c r="AAH5" s="145"/>
      <c r="AAI5" s="145"/>
      <c r="AAJ5" s="145"/>
      <c r="AAK5" s="145"/>
      <c r="AAL5" s="145"/>
      <c r="AAM5" s="145"/>
      <c r="AAN5" s="145"/>
      <c r="AAO5" s="145"/>
      <c r="AAP5" s="145"/>
      <c r="AAQ5" s="145"/>
      <c r="AAR5" s="145"/>
      <c r="AAS5" s="145"/>
      <c r="AAT5" s="145"/>
      <c r="AAU5" s="145"/>
      <c r="AAV5" s="145"/>
      <c r="AAW5" s="145"/>
      <c r="AAX5" s="145"/>
      <c r="AAY5" s="145"/>
      <c r="AAZ5" s="145"/>
      <c r="ABA5" s="145"/>
      <c r="ABB5" s="145"/>
      <c r="ABC5" s="145"/>
      <c r="ABD5" s="145"/>
      <c r="ABE5" s="145"/>
      <c r="ABF5" s="145"/>
      <c r="ABG5" s="145"/>
      <c r="ABH5" s="145"/>
      <c r="ABI5" s="145"/>
      <c r="ABJ5" s="145"/>
      <c r="ABK5" s="145"/>
      <c r="ABL5" s="145"/>
      <c r="ABM5" s="145"/>
      <c r="ABN5" s="145"/>
      <c r="ABO5" s="145"/>
      <c r="ABP5" s="145"/>
      <c r="ABQ5" s="145"/>
      <c r="ABR5" s="145"/>
      <c r="ABS5" s="145"/>
      <c r="ABT5" s="145"/>
      <c r="ABU5" s="145"/>
      <c r="ABV5" s="145"/>
      <c r="ABW5" s="145"/>
      <c r="ABX5" s="145"/>
      <c r="ABY5" s="145"/>
      <c r="ABZ5" s="145"/>
      <c r="ACA5" s="145"/>
      <c r="ACB5" s="145"/>
      <c r="ACC5" s="145"/>
      <c r="ACD5" s="145"/>
      <c r="ACE5" s="145"/>
      <c r="ACF5" s="145"/>
      <c r="ACG5" s="145"/>
      <c r="ACH5" s="145"/>
      <c r="ACI5" s="145"/>
      <c r="ACJ5" s="145"/>
      <c r="ACK5" s="145"/>
      <c r="ACL5" s="145"/>
      <c r="ACM5" s="145"/>
      <c r="ACN5" s="145"/>
      <c r="ACO5" s="145"/>
      <c r="ACP5" s="145"/>
      <c r="ACQ5" s="145"/>
      <c r="ACR5" s="145"/>
      <c r="ACS5" s="145"/>
      <c r="ACT5" s="145"/>
      <c r="ACU5" s="145"/>
      <c r="ACV5" s="145"/>
      <c r="ACW5" s="145"/>
      <c r="ACX5" s="145"/>
      <c r="ACY5" s="145"/>
      <c r="ACZ5" s="145"/>
      <c r="ADA5" s="145"/>
      <c r="ADB5" s="145"/>
      <c r="ADC5" s="145"/>
      <c r="ADD5" s="145"/>
      <c r="ADE5" s="145"/>
      <c r="ADF5" s="145"/>
      <c r="ADG5" s="145"/>
      <c r="ADH5" s="145"/>
      <c r="ADI5" s="145"/>
      <c r="ADJ5" s="145"/>
      <c r="ADK5" s="145"/>
      <c r="ADL5" s="145"/>
      <c r="ADM5" s="145"/>
      <c r="ADN5" s="145"/>
      <c r="ADO5" s="145"/>
      <c r="ADP5" s="145"/>
      <c r="ADQ5" s="145"/>
      <c r="ADR5" s="145"/>
      <c r="ADS5" s="145"/>
      <c r="ADT5" s="145"/>
      <c r="ADU5" s="145"/>
      <c r="ADV5" s="145"/>
      <c r="ADW5" s="145"/>
      <c r="ADX5" s="145"/>
      <c r="ADY5" s="145"/>
      <c r="ADZ5" s="145"/>
      <c r="AEA5" s="145"/>
      <c r="AEB5" s="145"/>
      <c r="AEC5" s="145"/>
      <c r="AED5" s="145"/>
      <c r="AEE5" s="145"/>
      <c r="AEF5" s="145"/>
      <c r="AEG5" s="145"/>
      <c r="AEH5" s="145"/>
      <c r="AEI5" s="145"/>
      <c r="AEJ5" s="145"/>
      <c r="AEK5" s="145"/>
      <c r="AEL5" s="145"/>
      <c r="AEM5" s="145"/>
      <c r="AEN5" s="145"/>
      <c r="AEO5" s="145"/>
      <c r="AEP5" s="145"/>
      <c r="AEQ5" s="145"/>
      <c r="AER5" s="145"/>
      <c r="AES5" s="145"/>
      <c r="AET5" s="145"/>
      <c r="AEU5" s="145"/>
      <c r="AEV5" s="145"/>
      <c r="AEW5" s="145"/>
      <c r="AEX5" s="145"/>
      <c r="AEY5" s="145"/>
      <c r="AEZ5" s="145"/>
      <c r="AFA5" s="145"/>
      <c r="AFB5" s="145"/>
      <c r="AFC5" s="145"/>
      <c r="AFD5" s="145"/>
      <c r="AFE5" s="145"/>
      <c r="AFF5" s="145"/>
      <c r="AFG5" s="145"/>
      <c r="AFH5" s="145"/>
      <c r="AFI5" s="145"/>
      <c r="AFJ5" s="145"/>
      <c r="AFK5" s="145"/>
      <c r="AFL5" s="145"/>
      <c r="AFM5" s="145"/>
      <c r="AFN5" s="145"/>
      <c r="AFO5" s="145"/>
      <c r="AFP5" s="145"/>
      <c r="AFQ5" s="145"/>
      <c r="AFR5" s="145"/>
      <c r="AFS5" s="145"/>
      <c r="AFT5" s="145"/>
      <c r="AFU5" s="145"/>
      <c r="AFV5" s="145"/>
      <c r="AFW5" s="145"/>
      <c r="AFX5" s="145"/>
      <c r="AFY5" s="145"/>
      <c r="AFZ5" s="145"/>
      <c r="AGA5" s="145"/>
      <c r="AGB5" s="145"/>
      <c r="AGC5" s="145"/>
      <c r="AGD5" s="145"/>
      <c r="AGE5" s="145"/>
      <c r="AGF5" s="145"/>
      <c r="AGG5" s="145"/>
      <c r="AGH5" s="145"/>
      <c r="AGI5" s="145"/>
      <c r="AGJ5" s="145"/>
      <c r="AGK5" s="145"/>
      <c r="AGL5" s="145"/>
      <c r="AGM5" s="145"/>
      <c r="AGN5" s="145"/>
      <c r="AGO5" s="145"/>
      <c r="AGP5" s="145"/>
      <c r="AGQ5" s="145"/>
      <c r="AGR5" s="145"/>
      <c r="AGS5" s="145"/>
      <c r="AGT5" s="145"/>
      <c r="AGU5" s="145"/>
      <c r="AGV5" s="145"/>
      <c r="AGW5" s="145"/>
      <c r="AGX5" s="145"/>
      <c r="AGY5" s="145"/>
      <c r="AGZ5" s="145"/>
      <c r="AHA5" s="145"/>
      <c r="AHB5" s="145"/>
      <c r="AHC5" s="145"/>
      <c r="AHD5" s="145"/>
      <c r="AHE5" s="145"/>
      <c r="AHF5" s="145"/>
      <c r="AHG5" s="145"/>
      <c r="AHH5" s="145"/>
      <c r="AHI5" s="145"/>
      <c r="AHJ5" s="145"/>
      <c r="AHK5" s="145"/>
      <c r="AHL5" s="145"/>
      <c r="AHM5" s="145"/>
      <c r="AHN5" s="145"/>
      <c r="AHO5" s="145"/>
      <c r="AHP5" s="145"/>
      <c r="AHQ5" s="145"/>
      <c r="AHR5" s="145"/>
      <c r="AHS5" s="145"/>
      <c r="AHT5" s="145"/>
      <c r="AHU5" s="145"/>
      <c r="AHV5" s="145"/>
      <c r="AHW5" s="145"/>
      <c r="AHX5" s="145"/>
      <c r="AHY5" s="145"/>
      <c r="AHZ5" s="145"/>
      <c r="AIA5" s="145"/>
      <c r="AIB5" s="145"/>
      <c r="AIC5" s="145"/>
      <c r="AID5" s="145"/>
      <c r="AIE5" s="145"/>
      <c r="AIF5" s="145"/>
      <c r="AIG5" s="145"/>
      <c r="AIH5" s="145"/>
      <c r="AII5" s="145"/>
      <c r="AIJ5" s="145"/>
      <c r="AIK5" s="145"/>
      <c r="AIL5" s="145"/>
      <c r="AIM5" s="145"/>
      <c r="AIN5" s="145"/>
      <c r="AIO5" s="145"/>
      <c r="AIP5" s="145"/>
      <c r="AIQ5" s="145"/>
      <c r="AIR5" s="145"/>
      <c r="AIS5" s="145"/>
      <c r="AIT5" s="145"/>
      <c r="AIU5" s="145"/>
      <c r="AIV5" s="145"/>
      <c r="AIW5" s="145"/>
      <c r="AIX5" s="145"/>
      <c r="AIY5" s="145"/>
      <c r="AIZ5" s="145"/>
      <c r="AJA5" s="145"/>
      <c r="AJB5" s="145"/>
      <c r="AJC5" s="145"/>
      <c r="AJD5" s="145"/>
      <c r="AJE5" s="145"/>
      <c r="AJF5" s="145"/>
      <c r="AJG5" s="145"/>
      <c r="AJH5" s="145"/>
      <c r="AJI5" s="145"/>
      <c r="AJJ5" s="145"/>
      <c r="AJK5" s="145"/>
      <c r="AJL5" s="145"/>
      <c r="AJM5" s="145"/>
      <c r="AJN5" s="145"/>
      <c r="AJO5" s="145"/>
      <c r="AJP5" s="145"/>
      <c r="AJQ5" s="145"/>
      <c r="AJR5" s="145"/>
      <c r="AJS5" s="145"/>
      <c r="AJT5" s="145"/>
      <c r="AJU5" s="145"/>
      <c r="AJV5" s="145"/>
      <c r="AJW5" s="145"/>
      <c r="AJX5" s="145"/>
      <c r="AJY5" s="145"/>
      <c r="AJZ5" s="145"/>
      <c r="AKA5" s="145"/>
      <c r="AKB5" s="145"/>
      <c r="AKC5" s="145"/>
      <c r="AKD5" s="145"/>
      <c r="AKE5" s="145"/>
      <c r="AKF5" s="145"/>
      <c r="AKG5" s="145"/>
      <c r="AKH5" s="145"/>
      <c r="AKI5" s="145"/>
      <c r="AKJ5" s="145"/>
      <c r="AKK5" s="145"/>
      <c r="AKL5" s="145"/>
      <c r="AKM5" s="145"/>
      <c r="AKN5" s="145"/>
      <c r="AKO5" s="145"/>
      <c r="AKP5" s="145"/>
      <c r="AKQ5" s="145"/>
      <c r="AKR5" s="145"/>
      <c r="AKS5" s="145"/>
      <c r="AKT5" s="145"/>
      <c r="AKU5" s="145"/>
      <c r="AKV5" s="145"/>
      <c r="AKW5" s="145"/>
      <c r="AKX5" s="145"/>
      <c r="AKY5" s="145"/>
      <c r="AKZ5" s="145"/>
      <c r="ALA5" s="145"/>
      <c r="ALB5" s="145"/>
      <c r="ALC5" s="145"/>
      <c r="ALD5" s="145"/>
      <c r="ALE5" s="145"/>
      <c r="ALF5" s="145"/>
      <c r="ALG5" s="145"/>
      <c r="ALH5" s="145"/>
      <c r="ALI5" s="145"/>
      <c r="ALJ5" s="145"/>
      <c r="ALK5" s="145"/>
      <c r="ALL5" s="145"/>
      <c r="ALM5" s="145"/>
      <c r="ALN5" s="145"/>
      <c r="ALO5" s="145"/>
      <c r="ALP5" s="145"/>
      <c r="ALQ5" s="145"/>
      <c r="ALR5" s="145"/>
      <c r="ALS5" s="145"/>
      <c r="ALT5" s="145"/>
      <c r="ALU5" s="145"/>
      <c r="ALV5" s="145"/>
      <c r="ALW5" s="145"/>
      <c r="ALX5" s="145"/>
      <c r="ALY5" s="145"/>
      <c r="ALZ5" s="145"/>
      <c r="AMA5" s="145"/>
      <c r="AMB5" s="145"/>
      <c r="AMC5" s="145"/>
      <c r="AMD5" s="145"/>
      <c r="AME5" s="145"/>
      <c r="AMF5" s="145"/>
      <c r="AMG5" s="145"/>
      <c r="AMH5" s="145"/>
      <c r="AMI5" s="145"/>
      <c r="AMJ5" s="145"/>
      <c r="AMK5" s="145"/>
      <c r="AML5" s="145"/>
    </row>
    <row r="6" spans="1:1026" s="131" customFormat="1" ht="12.75" customHeight="1">
      <c r="A6" s="145"/>
      <c r="B6" s="131" t="s">
        <v>577</v>
      </c>
      <c r="C6" s="134" t="s">
        <v>505</v>
      </c>
      <c r="D6" s="131" t="s">
        <v>572</v>
      </c>
      <c r="E6" s="131" t="s">
        <v>575</v>
      </c>
      <c r="F6" s="131" t="s">
        <v>572</v>
      </c>
      <c r="G6" s="140" t="s">
        <v>155</v>
      </c>
      <c r="H6" s="152" t="str">
        <f t="shared" si="0"/>
        <v>EXEC INS_fsm_state_transition @tx_fsm_type_name='LOAN', @tx_state_name='FO_UPDATED', @tx_action_name='FO_UPDATE', @tx_next_state_name='FO_UPDATED',  @tx_login_name='nazdaq_prod'</v>
      </c>
      <c r="I6" s="153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5"/>
      <c r="U6" s="145"/>
      <c r="V6" s="145"/>
      <c r="W6" s="145"/>
      <c r="X6" s="145"/>
      <c r="Y6" s="145"/>
      <c r="Z6" s="145"/>
      <c r="AA6" s="145"/>
      <c r="AB6" s="145"/>
      <c r="AC6" s="145"/>
      <c r="AD6" s="145"/>
      <c r="AE6" s="145"/>
      <c r="AF6" s="145"/>
      <c r="AG6" s="145"/>
      <c r="AH6" s="145"/>
      <c r="AI6" s="145"/>
      <c r="AJ6" s="145"/>
      <c r="AK6" s="145"/>
      <c r="AL6" s="145"/>
      <c r="AM6" s="145"/>
      <c r="AN6" s="145"/>
      <c r="AO6" s="145"/>
      <c r="AP6" s="145"/>
      <c r="AQ6" s="145"/>
      <c r="AR6" s="145"/>
      <c r="AS6" s="145"/>
      <c r="AT6" s="145"/>
      <c r="AU6" s="145"/>
      <c r="AV6" s="145"/>
      <c r="AW6" s="145"/>
      <c r="AX6" s="145"/>
      <c r="AY6" s="145"/>
      <c r="AZ6" s="145"/>
      <c r="BA6" s="145"/>
      <c r="BB6" s="145"/>
      <c r="BC6" s="145"/>
      <c r="BD6" s="145"/>
      <c r="BE6" s="145"/>
      <c r="BF6" s="145"/>
      <c r="BG6" s="145"/>
      <c r="BH6" s="145"/>
      <c r="BI6" s="145"/>
      <c r="BJ6" s="145"/>
      <c r="BK6" s="145"/>
      <c r="BL6" s="145"/>
      <c r="BM6" s="145"/>
      <c r="BN6" s="145"/>
      <c r="BO6" s="145"/>
      <c r="BP6" s="145"/>
      <c r="BQ6" s="145"/>
      <c r="BR6" s="145"/>
      <c r="BS6" s="145"/>
      <c r="BT6" s="145"/>
      <c r="BU6" s="145"/>
      <c r="BV6" s="145"/>
      <c r="BW6" s="145"/>
      <c r="BX6" s="145"/>
      <c r="BY6" s="145"/>
      <c r="BZ6" s="145"/>
      <c r="CA6" s="145"/>
      <c r="CB6" s="145"/>
      <c r="CC6" s="145"/>
      <c r="CD6" s="145"/>
      <c r="CE6" s="145"/>
      <c r="CF6" s="145"/>
      <c r="CG6" s="145"/>
      <c r="CH6" s="145"/>
      <c r="CI6" s="145"/>
      <c r="CJ6" s="145"/>
      <c r="CK6" s="145"/>
      <c r="CL6" s="145"/>
      <c r="CM6" s="145"/>
      <c r="CN6" s="145"/>
      <c r="CO6" s="145"/>
      <c r="CP6" s="145"/>
      <c r="CQ6" s="145"/>
      <c r="CR6" s="145"/>
      <c r="CS6" s="145"/>
      <c r="CT6" s="145"/>
      <c r="CU6" s="145"/>
      <c r="CV6" s="145"/>
      <c r="CW6" s="145"/>
      <c r="CX6" s="145"/>
      <c r="CY6" s="145"/>
      <c r="CZ6" s="145"/>
      <c r="DA6" s="145"/>
      <c r="DB6" s="145"/>
      <c r="DC6" s="145"/>
      <c r="DD6" s="145"/>
      <c r="DE6" s="145"/>
      <c r="DF6" s="145"/>
      <c r="DG6" s="145"/>
      <c r="DH6" s="145"/>
      <c r="DI6" s="145"/>
      <c r="DJ6" s="145"/>
      <c r="DK6" s="145"/>
      <c r="DL6" s="145"/>
      <c r="DM6" s="145"/>
      <c r="DN6" s="145"/>
      <c r="DO6" s="145"/>
      <c r="DP6" s="145"/>
      <c r="DQ6" s="145"/>
      <c r="DR6" s="145"/>
      <c r="DS6" s="145"/>
      <c r="DT6" s="145"/>
      <c r="DU6" s="145"/>
      <c r="DV6" s="145"/>
      <c r="DW6" s="145"/>
      <c r="DX6" s="145"/>
      <c r="DY6" s="145"/>
      <c r="DZ6" s="145"/>
      <c r="EA6" s="145"/>
      <c r="EB6" s="145"/>
      <c r="EC6" s="145"/>
      <c r="ED6" s="145"/>
      <c r="EE6" s="145"/>
      <c r="EF6" s="145"/>
      <c r="EG6" s="145"/>
      <c r="EH6" s="145"/>
      <c r="EI6" s="145"/>
      <c r="EJ6" s="145"/>
      <c r="EK6" s="145"/>
      <c r="EL6" s="145"/>
      <c r="EM6" s="145"/>
      <c r="EN6" s="145"/>
      <c r="EO6" s="145"/>
      <c r="EP6" s="145"/>
      <c r="EQ6" s="145"/>
      <c r="ER6" s="145"/>
      <c r="ES6" s="145"/>
      <c r="ET6" s="145"/>
      <c r="EU6" s="145"/>
      <c r="EV6" s="145"/>
      <c r="EW6" s="145"/>
      <c r="EX6" s="145"/>
      <c r="EY6" s="145"/>
      <c r="EZ6" s="145"/>
      <c r="FA6" s="145"/>
      <c r="FB6" s="145"/>
      <c r="FC6" s="145"/>
      <c r="FD6" s="145"/>
      <c r="FE6" s="145"/>
      <c r="FF6" s="145"/>
      <c r="FG6" s="145"/>
      <c r="FH6" s="145"/>
      <c r="FI6" s="145"/>
      <c r="FJ6" s="145"/>
      <c r="FK6" s="145"/>
      <c r="FL6" s="145"/>
      <c r="FM6" s="145"/>
      <c r="FN6" s="145"/>
      <c r="FO6" s="145"/>
      <c r="FP6" s="145"/>
      <c r="FQ6" s="145"/>
      <c r="FR6" s="145"/>
      <c r="FS6" s="145"/>
      <c r="FT6" s="145"/>
      <c r="FU6" s="145"/>
      <c r="FV6" s="145"/>
      <c r="FW6" s="145"/>
      <c r="FX6" s="145"/>
      <c r="FY6" s="145"/>
      <c r="FZ6" s="145"/>
      <c r="GA6" s="145"/>
      <c r="GB6" s="145"/>
      <c r="GC6" s="145"/>
      <c r="GD6" s="145"/>
      <c r="GE6" s="145"/>
      <c r="GF6" s="145"/>
      <c r="GG6" s="145"/>
      <c r="GH6" s="145"/>
      <c r="GI6" s="145"/>
      <c r="GJ6" s="145"/>
      <c r="GK6" s="145"/>
      <c r="GL6" s="145"/>
      <c r="GM6" s="145"/>
      <c r="GN6" s="145"/>
      <c r="GO6" s="145"/>
      <c r="GP6" s="145"/>
      <c r="GQ6" s="145"/>
      <c r="GR6" s="145"/>
      <c r="GS6" s="145"/>
      <c r="GT6" s="145"/>
      <c r="GU6" s="145"/>
      <c r="GV6" s="145"/>
      <c r="GW6" s="145"/>
      <c r="GX6" s="145"/>
      <c r="GY6" s="145"/>
      <c r="GZ6" s="145"/>
      <c r="HA6" s="145"/>
      <c r="HB6" s="145"/>
      <c r="HC6" s="145"/>
      <c r="HD6" s="145"/>
      <c r="HE6" s="145"/>
      <c r="HF6" s="145"/>
      <c r="HG6" s="145"/>
      <c r="HH6" s="145"/>
      <c r="HI6" s="145"/>
      <c r="HJ6" s="145"/>
      <c r="HK6" s="145"/>
      <c r="HL6" s="145"/>
      <c r="HM6" s="145"/>
      <c r="HN6" s="145"/>
      <c r="HO6" s="145"/>
      <c r="HP6" s="145"/>
      <c r="HQ6" s="145"/>
      <c r="HR6" s="145"/>
      <c r="HS6" s="145"/>
      <c r="HT6" s="145"/>
      <c r="HU6" s="145"/>
      <c r="HV6" s="145"/>
      <c r="HW6" s="145"/>
      <c r="HX6" s="145"/>
      <c r="HY6" s="145"/>
      <c r="HZ6" s="145"/>
      <c r="IA6" s="145"/>
      <c r="IB6" s="145"/>
      <c r="IC6" s="145"/>
      <c r="ID6" s="145"/>
      <c r="IE6" s="145"/>
      <c r="IF6" s="145"/>
      <c r="IG6" s="145"/>
      <c r="IH6" s="145"/>
      <c r="II6" s="145"/>
      <c r="IJ6" s="145"/>
      <c r="IK6" s="145"/>
      <c r="IL6" s="145"/>
      <c r="IM6" s="145"/>
      <c r="IN6" s="145"/>
      <c r="IO6" s="145"/>
      <c r="IP6" s="145"/>
      <c r="IQ6" s="145"/>
      <c r="IR6" s="145"/>
      <c r="IS6" s="145"/>
      <c r="IT6" s="145"/>
      <c r="IU6" s="145"/>
      <c r="IV6" s="145"/>
      <c r="IW6" s="145"/>
      <c r="IX6" s="145"/>
      <c r="IY6" s="145"/>
      <c r="IZ6" s="145"/>
      <c r="JA6" s="145"/>
      <c r="JB6" s="145"/>
      <c r="JC6" s="145"/>
      <c r="JD6" s="145"/>
      <c r="JE6" s="145"/>
      <c r="JF6" s="145"/>
      <c r="JG6" s="145"/>
      <c r="JH6" s="145"/>
      <c r="JI6" s="145"/>
      <c r="JJ6" s="145"/>
      <c r="JK6" s="145"/>
      <c r="JL6" s="145"/>
      <c r="JM6" s="145"/>
      <c r="JN6" s="145"/>
      <c r="JO6" s="145"/>
      <c r="JP6" s="145"/>
      <c r="JQ6" s="145"/>
      <c r="JR6" s="145"/>
      <c r="JS6" s="145"/>
      <c r="JT6" s="145"/>
      <c r="JU6" s="145"/>
      <c r="JV6" s="145"/>
      <c r="JW6" s="145"/>
      <c r="JX6" s="145"/>
      <c r="JY6" s="145"/>
      <c r="JZ6" s="145"/>
      <c r="KA6" s="145"/>
      <c r="KB6" s="145"/>
      <c r="KC6" s="145"/>
      <c r="KD6" s="145"/>
      <c r="KE6" s="145"/>
      <c r="KF6" s="145"/>
      <c r="KG6" s="145"/>
      <c r="KH6" s="145"/>
      <c r="KI6" s="145"/>
      <c r="KJ6" s="145"/>
      <c r="KK6" s="145"/>
      <c r="KL6" s="145"/>
      <c r="KM6" s="145"/>
      <c r="KN6" s="145"/>
      <c r="KO6" s="145"/>
      <c r="KP6" s="145"/>
      <c r="KQ6" s="145"/>
      <c r="KR6" s="145"/>
      <c r="KS6" s="145"/>
      <c r="KT6" s="145"/>
      <c r="KU6" s="145"/>
      <c r="KV6" s="145"/>
      <c r="KW6" s="145"/>
      <c r="KX6" s="145"/>
      <c r="KY6" s="145"/>
      <c r="KZ6" s="145"/>
      <c r="LA6" s="145"/>
      <c r="LB6" s="145"/>
      <c r="LC6" s="145"/>
      <c r="LD6" s="145"/>
      <c r="LE6" s="145"/>
      <c r="LF6" s="145"/>
      <c r="LG6" s="145"/>
      <c r="LH6" s="145"/>
      <c r="LI6" s="145"/>
      <c r="LJ6" s="145"/>
      <c r="LK6" s="145"/>
      <c r="LL6" s="145"/>
      <c r="LM6" s="145"/>
      <c r="LN6" s="145"/>
      <c r="LO6" s="145"/>
      <c r="LP6" s="145"/>
      <c r="LQ6" s="145"/>
      <c r="LR6" s="145"/>
      <c r="LS6" s="145"/>
      <c r="LT6" s="145"/>
      <c r="LU6" s="145"/>
      <c r="LV6" s="145"/>
      <c r="LW6" s="145"/>
      <c r="LX6" s="145"/>
      <c r="LY6" s="145"/>
      <c r="LZ6" s="145"/>
      <c r="MA6" s="145"/>
      <c r="MB6" s="145"/>
      <c r="MC6" s="145"/>
      <c r="MD6" s="145"/>
      <c r="ME6" s="145"/>
      <c r="MF6" s="145"/>
      <c r="MG6" s="145"/>
      <c r="MH6" s="145"/>
      <c r="MI6" s="145"/>
      <c r="MJ6" s="145"/>
      <c r="MK6" s="145"/>
      <c r="ML6" s="145"/>
      <c r="MM6" s="145"/>
      <c r="MN6" s="145"/>
      <c r="MO6" s="145"/>
      <c r="MP6" s="145"/>
      <c r="MQ6" s="145"/>
      <c r="MR6" s="145"/>
      <c r="MS6" s="145"/>
      <c r="MT6" s="145"/>
      <c r="MU6" s="145"/>
      <c r="MV6" s="145"/>
      <c r="MW6" s="145"/>
      <c r="MX6" s="145"/>
      <c r="MY6" s="145"/>
      <c r="MZ6" s="145"/>
      <c r="NA6" s="145"/>
      <c r="NB6" s="145"/>
      <c r="NC6" s="145"/>
      <c r="ND6" s="145"/>
      <c r="NE6" s="145"/>
      <c r="NF6" s="145"/>
      <c r="NG6" s="145"/>
      <c r="NH6" s="145"/>
      <c r="NI6" s="145"/>
      <c r="NJ6" s="145"/>
      <c r="NK6" s="145"/>
      <c r="NL6" s="145"/>
      <c r="NM6" s="145"/>
      <c r="NN6" s="145"/>
      <c r="NO6" s="145"/>
      <c r="NP6" s="145"/>
      <c r="NQ6" s="145"/>
      <c r="NR6" s="145"/>
      <c r="NS6" s="145"/>
      <c r="NT6" s="145"/>
      <c r="NU6" s="145"/>
      <c r="NV6" s="145"/>
      <c r="NW6" s="145"/>
      <c r="NX6" s="145"/>
      <c r="NY6" s="145"/>
      <c r="NZ6" s="145"/>
      <c r="OA6" s="145"/>
      <c r="OB6" s="145"/>
      <c r="OC6" s="145"/>
      <c r="OD6" s="145"/>
      <c r="OE6" s="145"/>
      <c r="OF6" s="145"/>
      <c r="OG6" s="145"/>
      <c r="OH6" s="145"/>
      <c r="OI6" s="145"/>
      <c r="OJ6" s="145"/>
      <c r="OK6" s="145"/>
      <c r="OL6" s="145"/>
      <c r="OM6" s="145"/>
      <c r="ON6" s="145"/>
      <c r="OO6" s="145"/>
      <c r="OP6" s="145"/>
      <c r="OQ6" s="145"/>
      <c r="OR6" s="145"/>
      <c r="OS6" s="145"/>
      <c r="OT6" s="145"/>
      <c r="OU6" s="145"/>
      <c r="OV6" s="145"/>
      <c r="OW6" s="145"/>
      <c r="OX6" s="145"/>
      <c r="OY6" s="145"/>
      <c r="OZ6" s="145"/>
      <c r="PA6" s="145"/>
      <c r="PB6" s="145"/>
      <c r="PC6" s="145"/>
      <c r="PD6" s="145"/>
      <c r="PE6" s="145"/>
      <c r="PF6" s="145"/>
      <c r="PG6" s="145"/>
      <c r="PH6" s="145"/>
      <c r="PI6" s="145"/>
      <c r="PJ6" s="145"/>
      <c r="PK6" s="145"/>
      <c r="PL6" s="145"/>
      <c r="PM6" s="145"/>
      <c r="PN6" s="145"/>
      <c r="PO6" s="145"/>
      <c r="PP6" s="145"/>
      <c r="PQ6" s="145"/>
      <c r="PR6" s="145"/>
      <c r="PS6" s="145"/>
      <c r="PT6" s="145"/>
      <c r="PU6" s="145"/>
      <c r="PV6" s="145"/>
      <c r="PW6" s="145"/>
      <c r="PX6" s="145"/>
      <c r="PY6" s="145"/>
      <c r="PZ6" s="145"/>
      <c r="QA6" s="145"/>
      <c r="QB6" s="145"/>
      <c r="QC6" s="145"/>
      <c r="QD6" s="145"/>
      <c r="QE6" s="145"/>
      <c r="QF6" s="145"/>
      <c r="QG6" s="145"/>
      <c r="QH6" s="145"/>
      <c r="QI6" s="145"/>
      <c r="QJ6" s="145"/>
      <c r="QK6" s="145"/>
      <c r="QL6" s="145"/>
      <c r="QM6" s="145"/>
      <c r="QN6" s="145"/>
      <c r="QO6" s="145"/>
      <c r="QP6" s="145"/>
      <c r="QQ6" s="145"/>
      <c r="QR6" s="145"/>
      <c r="QS6" s="145"/>
      <c r="QT6" s="145"/>
      <c r="QU6" s="145"/>
      <c r="QV6" s="145"/>
      <c r="QW6" s="145"/>
      <c r="QX6" s="145"/>
      <c r="QY6" s="145"/>
      <c r="QZ6" s="145"/>
      <c r="RA6" s="145"/>
      <c r="RB6" s="145"/>
      <c r="RC6" s="145"/>
      <c r="RD6" s="145"/>
      <c r="RE6" s="145"/>
      <c r="RF6" s="145"/>
      <c r="RG6" s="145"/>
      <c r="RH6" s="145"/>
      <c r="RI6" s="145"/>
      <c r="RJ6" s="145"/>
      <c r="RK6" s="145"/>
      <c r="RL6" s="145"/>
      <c r="RM6" s="145"/>
      <c r="RN6" s="145"/>
      <c r="RO6" s="145"/>
      <c r="RP6" s="145"/>
      <c r="RQ6" s="145"/>
      <c r="RR6" s="145"/>
      <c r="RS6" s="145"/>
      <c r="RT6" s="145"/>
      <c r="RU6" s="145"/>
      <c r="RV6" s="145"/>
      <c r="RW6" s="145"/>
      <c r="RX6" s="145"/>
      <c r="RY6" s="145"/>
      <c r="RZ6" s="145"/>
      <c r="SA6" s="145"/>
      <c r="SB6" s="145"/>
      <c r="SC6" s="145"/>
      <c r="SD6" s="145"/>
      <c r="SE6" s="145"/>
      <c r="SF6" s="145"/>
      <c r="SG6" s="145"/>
      <c r="SH6" s="145"/>
      <c r="SI6" s="145"/>
      <c r="SJ6" s="145"/>
      <c r="SK6" s="145"/>
      <c r="SL6" s="145"/>
      <c r="SM6" s="145"/>
      <c r="SN6" s="145"/>
      <c r="SO6" s="145"/>
      <c r="SP6" s="145"/>
      <c r="SQ6" s="145"/>
      <c r="SR6" s="145"/>
      <c r="SS6" s="145"/>
      <c r="ST6" s="145"/>
      <c r="SU6" s="145"/>
      <c r="SV6" s="145"/>
      <c r="SW6" s="145"/>
      <c r="SX6" s="145"/>
      <c r="SY6" s="145"/>
      <c r="SZ6" s="145"/>
      <c r="TA6" s="145"/>
      <c r="TB6" s="145"/>
      <c r="TC6" s="145"/>
      <c r="TD6" s="145"/>
      <c r="TE6" s="145"/>
      <c r="TF6" s="145"/>
      <c r="TG6" s="145"/>
      <c r="TH6" s="145"/>
      <c r="TI6" s="145"/>
      <c r="TJ6" s="145"/>
      <c r="TK6" s="145"/>
      <c r="TL6" s="145"/>
      <c r="TM6" s="145"/>
      <c r="TN6" s="145"/>
      <c r="TO6" s="145"/>
      <c r="TP6" s="145"/>
      <c r="TQ6" s="145"/>
      <c r="TR6" s="145"/>
      <c r="TS6" s="145"/>
      <c r="TT6" s="145"/>
      <c r="TU6" s="145"/>
      <c r="TV6" s="145"/>
      <c r="TW6" s="145"/>
      <c r="TX6" s="145"/>
      <c r="TY6" s="145"/>
      <c r="TZ6" s="145"/>
      <c r="UA6" s="145"/>
      <c r="UB6" s="145"/>
      <c r="UC6" s="145"/>
      <c r="UD6" s="145"/>
      <c r="UE6" s="145"/>
      <c r="UF6" s="145"/>
      <c r="UG6" s="145"/>
      <c r="UH6" s="145"/>
      <c r="UI6" s="145"/>
      <c r="UJ6" s="145"/>
      <c r="UK6" s="145"/>
      <c r="UL6" s="145"/>
      <c r="UM6" s="145"/>
      <c r="UN6" s="145"/>
      <c r="UO6" s="145"/>
      <c r="UP6" s="145"/>
      <c r="UQ6" s="145"/>
      <c r="UR6" s="145"/>
      <c r="US6" s="145"/>
      <c r="UT6" s="145"/>
      <c r="UU6" s="145"/>
      <c r="UV6" s="145"/>
      <c r="UW6" s="145"/>
      <c r="UX6" s="145"/>
      <c r="UY6" s="145"/>
      <c r="UZ6" s="145"/>
      <c r="VA6" s="145"/>
      <c r="VB6" s="145"/>
      <c r="VC6" s="145"/>
      <c r="VD6" s="145"/>
      <c r="VE6" s="145"/>
      <c r="VF6" s="145"/>
      <c r="VG6" s="145"/>
      <c r="VH6" s="145"/>
      <c r="VI6" s="145"/>
      <c r="VJ6" s="145"/>
      <c r="VK6" s="145"/>
      <c r="VL6" s="145"/>
      <c r="VM6" s="145"/>
      <c r="VN6" s="145"/>
      <c r="VO6" s="145"/>
      <c r="VP6" s="145"/>
      <c r="VQ6" s="145"/>
      <c r="VR6" s="145"/>
      <c r="VS6" s="145"/>
      <c r="VT6" s="145"/>
      <c r="VU6" s="145"/>
      <c r="VV6" s="145"/>
      <c r="VW6" s="145"/>
      <c r="VX6" s="145"/>
      <c r="VY6" s="145"/>
      <c r="VZ6" s="145"/>
      <c r="WA6" s="145"/>
      <c r="WB6" s="145"/>
      <c r="WC6" s="145"/>
      <c r="WD6" s="145"/>
      <c r="WE6" s="145"/>
      <c r="WF6" s="145"/>
      <c r="WG6" s="145"/>
      <c r="WH6" s="145"/>
      <c r="WI6" s="145"/>
      <c r="WJ6" s="145"/>
      <c r="WK6" s="145"/>
      <c r="WL6" s="145"/>
      <c r="WM6" s="145"/>
      <c r="WN6" s="145"/>
      <c r="WO6" s="145"/>
      <c r="WP6" s="145"/>
      <c r="WQ6" s="145"/>
      <c r="WR6" s="145"/>
      <c r="WS6" s="145"/>
      <c r="WT6" s="145"/>
      <c r="WU6" s="145"/>
      <c r="WV6" s="145"/>
      <c r="WW6" s="145"/>
      <c r="WX6" s="145"/>
      <c r="WY6" s="145"/>
      <c r="WZ6" s="145"/>
      <c r="XA6" s="145"/>
      <c r="XB6" s="145"/>
      <c r="XC6" s="145"/>
      <c r="XD6" s="145"/>
      <c r="XE6" s="145"/>
      <c r="XF6" s="145"/>
      <c r="XG6" s="145"/>
      <c r="XH6" s="145"/>
      <c r="XI6" s="145"/>
      <c r="XJ6" s="145"/>
      <c r="XK6" s="145"/>
      <c r="XL6" s="145"/>
      <c r="XM6" s="145"/>
      <c r="XN6" s="145"/>
      <c r="XO6" s="145"/>
      <c r="XP6" s="145"/>
      <c r="XQ6" s="145"/>
      <c r="XR6" s="145"/>
      <c r="XS6" s="145"/>
      <c r="XT6" s="145"/>
      <c r="XU6" s="145"/>
      <c r="XV6" s="145"/>
      <c r="XW6" s="145"/>
      <c r="XX6" s="145"/>
      <c r="XY6" s="145"/>
      <c r="XZ6" s="145"/>
      <c r="YA6" s="145"/>
      <c r="YB6" s="145"/>
      <c r="YC6" s="145"/>
      <c r="YD6" s="145"/>
      <c r="YE6" s="145"/>
      <c r="YF6" s="145"/>
      <c r="YG6" s="145"/>
      <c r="YH6" s="145"/>
      <c r="YI6" s="145"/>
      <c r="YJ6" s="145"/>
      <c r="YK6" s="145"/>
      <c r="YL6" s="145"/>
      <c r="YM6" s="145"/>
      <c r="YN6" s="145"/>
      <c r="YO6" s="145"/>
      <c r="YP6" s="145"/>
      <c r="YQ6" s="145"/>
      <c r="YR6" s="145"/>
      <c r="YS6" s="145"/>
      <c r="YT6" s="145"/>
      <c r="YU6" s="145"/>
      <c r="YV6" s="145"/>
      <c r="YW6" s="145"/>
      <c r="YX6" s="145"/>
      <c r="YY6" s="145"/>
      <c r="YZ6" s="145"/>
      <c r="ZA6" s="145"/>
      <c r="ZB6" s="145"/>
      <c r="ZC6" s="145"/>
      <c r="ZD6" s="145"/>
      <c r="ZE6" s="145"/>
      <c r="ZF6" s="145"/>
      <c r="ZG6" s="145"/>
      <c r="ZH6" s="145"/>
      <c r="ZI6" s="145"/>
      <c r="ZJ6" s="145"/>
      <c r="ZK6" s="145"/>
      <c r="ZL6" s="145"/>
      <c r="ZM6" s="145"/>
      <c r="ZN6" s="145"/>
      <c r="ZO6" s="145"/>
      <c r="ZP6" s="145"/>
      <c r="ZQ6" s="145"/>
      <c r="ZR6" s="145"/>
      <c r="ZS6" s="145"/>
      <c r="ZT6" s="145"/>
      <c r="ZU6" s="145"/>
      <c r="ZV6" s="145"/>
      <c r="ZW6" s="145"/>
      <c r="ZX6" s="145"/>
      <c r="ZY6" s="145"/>
      <c r="ZZ6" s="145"/>
      <c r="AAA6" s="145"/>
      <c r="AAB6" s="145"/>
      <c r="AAC6" s="145"/>
      <c r="AAD6" s="145"/>
      <c r="AAE6" s="145"/>
      <c r="AAF6" s="145"/>
      <c r="AAG6" s="145"/>
      <c r="AAH6" s="145"/>
      <c r="AAI6" s="145"/>
      <c r="AAJ6" s="145"/>
      <c r="AAK6" s="145"/>
      <c r="AAL6" s="145"/>
      <c r="AAM6" s="145"/>
      <c r="AAN6" s="145"/>
      <c r="AAO6" s="145"/>
      <c r="AAP6" s="145"/>
      <c r="AAQ6" s="145"/>
      <c r="AAR6" s="145"/>
      <c r="AAS6" s="145"/>
      <c r="AAT6" s="145"/>
      <c r="AAU6" s="145"/>
      <c r="AAV6" s="145"/>
      <c r="AAW6" s="145"/>
      <c r="AAX6" s="145"/>
      <c r="AAY6" s="145"/>
      <c r="AAZ6" s="145"/>
      <c r="ABA6" s="145"/>
      <c r="ABB6" s="145"/>
      <c r="ABC6" s="145"/>
      <c r="ABD6" s="145"/>
      <c r="ABE6" s="145"/>
      <c r="ABF6" s="145"/>
      <c r="ABG6" s="145"/>
      <c r="ABH6" s="145"/>
      <c r="ABI6" s="145"/>
      <c r="ABJ6" s="145"/>
      <c r="ABK6" s="145"/>
      <c r="ABL6" s="145"/>
      <c r="ABM6" s="145"/>
      <c r="ABN6" s="145"/>
      <c r="ABO6" s="145"/>
      <c r="ABP6" s="145"/>
      <c r="ABQ6" s="145"/>
      <c r="ABR6" s="145"/>
      <c r="ABS6" s="145"/>
      <c r="ABT6" s="145"/>
      <c r="ABU6" s="145"/>
      <c r="ABV6" s="145"/>
      <c r="ABW6" s="145"/>
      <c r="ABX6" s="145"/>
      <c r="ABY6" s="145"/>
      <c r="ABZ6" s="145"/>
      <c r="ACA6" s="145"/>
      <c r="ACB6" s="145"/>
      <c r="ACC6" s="145"/>
      <c r="ACD6" s="145"/>
      <c r="ACE6" s="145"/>
      <c r="ACF6" s="145"/>
      <c r="ACG6" s="145"/>
      <c r="ACH6" s="145"/>
      <c r="ACI6" s="145"/>
      <c r="ACJ6" s="145"/>
      <c r="ACK6" s="145"/>
      <c r="ACL6" s="145"/>
      <c r="ACM6" s="145"/>
      <c r="ACN6" s="145"/>
      <c r="ACO6" s="145"/>
      <c r="ACP6" s="145"/>
      <c r="ACQ6" s="145"/>
      <c r="ACR6" s="145"/>
      <c r="ACS6" s="145"/>
      <c r="ACT6" s="145"/>
      <c r="ACU6" s="145"/>
      <c r="ACV6" s="145"/>
      <c r="ACW6" s="145"/>
      <c r="ACX6" s="145"/>
      <c r="ACY6" s="145"/>
      <c r="ACZ6" s="145"/>
      <c r="ADA6" s="145"/>
      <c r="ADB6" s="145"/>
      <c r="ADC6" s="145"/>
      <c r="ADD6" s="145"/>
      <c r="ADE6" s="145"/>
      <c r="ADF6" s="145"/>
      <c r="ADG6" s="145"/>
      <c r="ADH6" s="145"/>
      <c r="ADI6" s="145"/>
      <c r="ADJ6" s="145"/>
      <c r="ADK6" s="145"/>
      <c r="ADL6" s="145"/>
      <c r="ADM6" s="145"/>
      <c r="ADN6" s="145"/>
      <c r="ADO6" s="145"/>
      <c r="ADP6" s="145"/>
      <c r="ADQ6" s="145"/>
      <c r="ADR6" s="145"/>
      <c r="ADS6" s="145"/>
      <c r="ADT6" s="145"/>
      <c r="ADU6" s="145"/>
      <c r="ADV6" s="145"/>
      <c r="ADW6" s="145"/>
      <c r="ADX6" s="145"/>
      <c r="ADY6" s="145"/>
      <c r="ADZ6" s="145"/>
      <c r="AEA6" s="145"/>
      <c r="AEB6" s="145"/>
      <c r="AEC6" s="145"/>
      <c r="AED6" s="145"/>
      <c r="AEE6" s="145"/>
      <c r="AEF6" s="145"/>
      <c r="AEG6" s="145"/>
      <c r="AEH6" s="145"/>
      <c r="AEI6" s="145"/>
      <c r="AEJ6" s="145"/>
      <c r="AEK6" s="145"/>
      <c r="AEL6" s="145"/>
      <c r="AEM6" s="145"/>
      <c r="AEN6" s="145"/>
      <c r="AEO6" s="145"/>
      <c r="AEP6" s="145"/>
      <c r="AEQ6" s="145"/>
      <c r="AER6" s="145"/>
      <c r="AES6" s="145"/>
      <c r="AET6" s="145"/>
      <c r="AEU6" s="145"/>
      <c r="AEV6" s="145"/>
      <c r="AEW6" s="145"/>
      <c r="AEX6" s="145"/>
      <c r="AEY6" s="145"/>
      <c r="AEZ6" s="145"/>
      <c r="AFA6" s="145"/>
      <c r="AFB6" s="145"/>
      <c r="AFC6" s="145"/>
      <c r="AFD6" s="145"/>
      <c r="AFE6" s="145"/>
      <c r="AFF6" s="145"/>
      <c r="AFG6" s="145"/>
      <c r="AFH6" s="145"/>
      <c r="AFI6" s="145"/>
      <c r="AFJ6" s="145"/>
      <c r="AFK6" s="145"/>
      <c r="AFL6" s="145"/>
      <c r="AFM6" s="145"/>
      <c r="AFN6" s="145"/>
      <c r="AFO6" s="145"/>
      <c r="AFP6" s="145"/>
      <c r="AFQ6" s="145"/>
      <c r="AFR6" s="145"/>
      <c r="AFS6" s="145"/>
      <c r="AFT6" s="145"/>
      <c r="AFU6" s="145"/>
      <c r="AFV6" s="145"/>
      <c r="AFW6" s="145"/>
      <c r="AFX6" s="145"/>
      <c r="AFY6" s="145"/>
      <c r="AFZ6" s="145"/>
      <c r="AGA6" s="145"/>
      <c r="AGB6" s="145"/>
      <c r="AGC6" s="145"/>
      <c r="AGD6" s="145"/>
      <c r="AGE6" s="145"/>
      <c r="AGF6" s="145"/>
      <c r="AGG6" s="145"/>
      <c r="AGH6" s="145"/>
      <c r="AGI6" s="145"/>
      <c r="AGJ6" s="145"/>
      <c r="AGK6" s="145"/>
      <c r="AGL6" s="145"/>
      <c r="AGM6" s="145"/>
      <c r="AGN6" s="145"/>
      <c r="AGO6" s="145"/>
      <c r="AGP6" s="145"/>
      <c r="AGQ6" s="145"/>
      <c r="AGR6" s="145"/>
      <c r="AGS6" s="145"/>
      <c r="AGT6" s="145"/>
      <c r="AGU6" s="145"/>
      <c r="AGV6" s="145"/>
      <c r="AGW6" s="145"/>
      <c r="AGX6" s="145"/>
      <c r="AGY6" s="145"/>
      <c r="AGZ6" s="145"/>
      <c r="AHA6" s="145"/>
      <c r="AHB6" s="145"/>
      <c r="AHC6" s="145"/>
      <c r="AHD6" s="145"/>
      <c r="AHE6" s="145"/>
      <c r="AHF6" s="145"/>
      <c r="AHG6" s="145"/>
      <c r="AHH6" s="145"/>
      <c r="AHI6" s="145"/>
      <c r="AHJ6" s="145"/>
      <c r="AHK6" s="145"/>
      <c r="AHL6" s="145"/>
      <c r="AHM6" s="145"/>
      <c r="AHN6" s="145"/>
      <c r="AHO6" s="145"/>
      <c r="AHP6" s="145"/>
      <c r="AHQ6" s="145"/>
      <c r="AHR6" s="145"/>
      <c r="AHS6" s="145"/>
      <c r="AHT6" s="145"/>
      <c r="AHU6" s="145"/>
      <c r="AHV6" s="145"/>
      <c r="AHW6" s="145"/>
      <c r="AHX6" s="145"/>
      <c r="AHY6" s="145"/>
      <c r="AHZ6" s="145"/>
      <c r="AIA6" s="145"/>
      <c r="AIB6" s="145"/>
      <c r="AIC6" s="145"/>
      <c r="AID6" s="145"/>
      <c r="AIE6" s="145"/>
      <c r="AIF6" s="145"/>
      <c r="AIG6" s="145"/>
      <c r="AIH6" s="145"/>
      <c r="AII6" s="145"/>
      <c r="AIJ6" s="145"/>
      <c r="AIK6" s="145"/>
      <c r="AIL6" s="145"/>
      <c r="AIM6" s="145"/>
      <c r="AIN6" s="145"/>
      <c r="AIO6" s="145"/>
      <c r="AIP6" s="145"/>
      <c r="AIQ6" s="145"/>
      <c r="AIR6" s="145"/>
      <c r="AIS6" s="145"/>
      <c r="AIT6" s="145"/>
      <c r="AIU6" s="145"/>
      <c r="AIV6" s="145"/>
      <c r="AIW6" s="145"/>
      <c r="AIX6" s="145"/>
      <c r="AIY6" s="145"/>
      <c r="AIZ6" s="145"/>
      <c r="AJA6" s="145"/>
      <c r="AJB6" s="145"/>
      <c r="AJC6" s="145"/>
      <c r="AJD6" s="145"/>
      <c r="AJE6" s="145"/>
      <c r="AJF6" s="145"/>
      <c r="AJG6" s="145"/>
      <c r="AJH6" s="145"/>
      <c r="AJI6" s="145"/>
      <c r="AJJ6" s="145"/>
      <c r="AJK6" s="145"/>
      <c r="AJL6" s="145"/>
      <c r="AJM6" s="145"/>
      <c r="AJN6" s="145"/>
      <c r="AJO6" s="145"/>
      <c r="AJP6" s="145"/>
      <c r="AJQ6" s="145"/>
      <c r="AJR6" s="145"/>
      <c r="AJS6" s="145"/>
      <c r="AJT6" s="145"/>
      <c r="AJU6" s="145"/>
      <c r="AJV6" s="145"/>
      <c r="AJW6" s="145"/>
      <c r="AJX6" s="145"/>
      <c r="AJY6" s="145"/>
      <c r="AJZ6" s="145"/>
      <c r="AKA6" s="145"/>
      <c r="AKB6" s="145"/>
      <c r="AKC6" s="145"/>
      <c r="AKD6" s="145"/>
      <c r="AKE6" s="145"/>
      <c r="AKF6" s="145"/>
      <c r="AKG6" s="145"/>
      <c r="AKH6" s="145"/>
      <c r="AKI6" s="145"/>
      <c r="AKJ6" s="145"/>
      <c r="AKK6" s="145"/>
      <c r="AKL6" s="145"/>
      <c r="AKM6" s="145"/>
      <c r="AKN6" s="145"/>
      <c r="AKO6" s="145"/>
      <c r="AKP6" s="145"/>
      <c r="AKQ6" s="145"/>
      <c r="AKR6" s="145"/>
      <c r="AKS6" s="145"/>
      <c r="AKT6" s="145"/>
      <c r="AKU6" s="145"/>
      <c r="AKV6" s="145"/>
      <c r="AKW6" s="145"/>
      <c r="AKX6" s="145"/>
      <c r="AKY6" s="145"/>
      <c r="AKZ6" s="145"/>
      <c r="ALA6" s="145"/>
      <c r="ALB6" s="145"/>
      <c r="ALC6" s="145"/>
      <c r="ALD6" s="145"/>
      <c r="ALE6" s="145"/>
      <c r="ALF6" s="145"/>
      <c r="ALG6" s="145"/>
      <c r="ALH6" s="145"/>
      <c r="ALI6" s="145"/>
      <c r="ALJ6" s="145"/>
      <c r="ALK6" s="145"/>
      <c r="ALL6" s="145"/>
      <c r="ALM6" s="145"/>
      <c r="ALN6" s="145"/>
      <c r="ALO6" s="145"/>
      <c r="ALP6" s="145"/>
      <c r="ALQ6" s="145"/>
      <c r="ALR6" s="145"/>
      <c r="ALS6" s="145"/>
      <c r="ALT6" s="145"/>
      <c r="ALU6" s="145"/>
      <c r="ALV6" s="145"/>
      <c r="ALW6" s="145"/>
      <c r="ALX6" s="145"/>
      <c r="ALY6" s="145"/>
      <c r="ALZ6" s="145"/>
      <c r="AMA6" s="145"/>
      <c r="AMB6" s="145"/>
      <c r="AMC6" s="145"/>
      <c r="AMD6" s="145"/>
      <c r="AME6" s="145"/>
      <c r="AMF6" s="145"/>
      <c r="AMG6" s="145"/>
      <c r="AMH6" s="145"/>
      <c r="AMI6" s="145"/>
      <c r="AMJ6" s="145"/>
      <c r="AMK6" s="145"/>
      <c r="AML6" s="145"/>
    </row>
    <row r="7" spans="1:1026" s="131" customFormat="1" ht="12.75" customHeight="1">
      <c r="A7" s="145"/>
      <c r="B7" s="131" t="s">
        <v>577</v>
      </c>
      <c r="C7" s="134" t="s">
        <v>505</v>
      </c>
      <c r="D7" s="131" t="s">
        <v>571</v>
      </c>
      <c r="E7" s="131" t="s">
        <v>576</v>
      </c>
      <c r="F7" s="131" t="s">
        <v>573</v>
      </c>
      <c r="G7" s="140" t="s">
        <v>155</v>
      </c>
      <c r="H7" s="152" t="str">
        <f t="shared" si="0"/>
        <v>EXEC INS_fsm_state_transition @tx_fsm_type_name='LOAN', @tx_state_name='FO_CREATED', @tx_action_name='FO_DELETE', @tx_next_state_name='FO_DELETED',  @tx_login_name='nazdaq_prod'</v>
      </c>
      <c r="I7" s="153"/>
      <c r="J7" s="145"/>
      <c r="K7" s="145"/>
      <c r="L7" s="145"/>
      <c r="M7" s="145"/>
      <c r="N7" s="145"/>
      <c r="O7" s="145"/>
      <c r="P7" s="145"/>
      <c r="Q7" s="145"/>
      <c r="R7" s="145"/>
      <c r="S7" s="145"/>
      <c r="T7" s="145"/>
      <c r="U7" s="145"/>
      <c r="V7" s="145"/>
      <c r="W7" s="145"/>
      <c r="X7" s="145"/>
      <c r="Y7" s="145"/>
      <c r="Z7" s="145"/>
      <c r="AA7" s="145"/>
      <c r="AB7" s="145"/>
      <c r="AC7" s="145"/>
      <c r="AD7" s="145"/>
      <c r="AE7" s="145"/>
      <c r="AF7" s="145"/>
      <c r="AG7" s="145"/>
      <c r="AH7" s="145"/>
      <c r="AI7" s="145"/>
      <c r="AJ7" s="145"/>
      <c r="AK7" s="145"/>
      <c r="AL7" s="145"/>
      <c r="AM7" s="145"/>
      <c r="AN7" s="145"/>
      <c r="AO7" s="145"/>
      <c r="AP7" s="145"/>
      <c r="AQ7" s="145"/>
      <c r="AR7" s="145"/>
      <c r="AS7" s="145"/>
      <c r="AT7" s="145"/>
      <c r="AU7" s="145"/>
      <c r="AV7" s="145"/>
      <c r="AW7" s="145"/>
      <c r="AX7" s="145"/>
      <c r="AY7" s="145"/>
      <c r="AZ7" s="145"/>
      <c r="BA7" s="145"/>
      <c r="BB7" s="145"/>
      <c r="BC7" s="145"/>
      <c r="BD7" s="145"/>
      <c r="BE7" s="145"/>
      <c r="BF7" s="145"/>
      <c r="BG7" s="145"/>
      <c r="BH7" s="145"/>
      <c r="BI7" s="145"/>
      <c r="BJ7" s="145"/>
      <c r="BK7" s="145"/>
      <c r="BL7" s="145"/>
      <c r="BM7" s="145"/>
      <c r="BN7" s="145"/>
      <c r="BO7" s="145"/>
      <c r="BP7" s="145"/>
      <c r="BQ7" s="145"/>
      <c r="BR7" s="145"/>
      <c r="BS7" s="145"/>
      <c r="BT7" s="145"/>
      <c r="BU7" s="145"/>
      <c r="BV7" s="145"/>
      <c r="BW7" s="145"/>
      <c r="BX7" s="145"/>
      <c r="BY7" s="145"/>
      <c r="BZ7" s="145"/>
      <c r="CA7" s="145"/>
      <c r="CB7" s="145"/>
      <c r="CC7" s="145"/>
      <c r="CD7" s="145"/>
      <c r="CE7" s="145"/>
      <c r="CF7" s="145"/>
      <c r="CG7" s="145"/>
      <c r="CH7" s="145"/>
      <c r="CI7" s="145"/>
      <c r="CJ7" s="145"/>
      <c r="CK7" s="145"/>
      <c r="CL7" s="145"/>
      <c r="CM7" s="145"/>
      <c r="CN7" s="145"/>
      <c r="CO7" s="145"/>
      <c r="CP7" s="145"/>
      <c r="CQ7" s="145"/>
      <c r="CR7" s="145"/>
      <c r="CS7" s="145"/>
      <c r="CT7" s="145"/>
      <c r="CU7" s="145"/>
      <c r="CV7" s="145"/>
      <c r="CW7" s="145"/>
      <c r="CX7" s="145"/>
      <c r="CY7" s="145"/>
      <c r="CZ7" s="145"/>
      <c r="DA7" s="145"/>
      <c r="DB7" s="145"/>
      <c r="DC7" s="145"/>
      <c r="DD7" s="145"/>
      <c r="DE7" s="145"/>
      <c r="DF7" s="145"/>
      <c r="DG7" s="145"/>
      <c r="DH7" s="145"/>
      <c r="DI7" s="145"/>
      <c r="DJ7" s="145"/>
      <c r="DK7" s="145"/>
      <c r="DL7" s="145"/>
      <c r="DM7" s="145"/>
      <c r="DN7" s="145"/>
      <c r="DO7" s="145"/>
      <c r="DP7" s="145"/>
      <c r="DQ7" s="145"/>
      <c r="DR7" s="145"/>
      <c r="DS7" s="145"/>
      <c r="DT7" s="145"/>
      <c r="DU7" s="145"/>
      <c r="DV7" s="145"/>
      <c r="DW7" s="145"/>
      <c r="DX7" s="145"/>
      <c r="DY7" s="145"/>
      <c r="DZ7" s="145"/>
      <c r="EA7" s="145"/>
      <c r="EB7" s="145"/>
      <c r="EC7" s="145"/>
      <c r="ED7" s="145"/>
      <c r="EE7" s="145"/>
      <c r="EF7" s="145"/>
      <c r="EG7" s="145"/>
      <c r="EH7" s="145"/>
      <c r="EI7" s="145"/>
      <c r="EJ7" s="145"/>
      <c r="EK7" s="145"/>
      <c r="EL7" s="145"/>
      <c r="EM7" s="145"/>
      <c r="EN7" s="145"/>
      <c r="EO7" s="145"/>
      <c r="EP7" s="145"/>
      <c r="EQ7" s="145"/>
      <c r="ER7" s="145"/>
      <c r="ES7" s="145"/>
      <c r="ET7" s="145"/>
      <c r="EU7" s="145"/>
      <c r="EV7" s="145"/>
      <c r="EW7" s="145"/>
      <c r="EX7" s="145"/>
      <c r="EY7" s="145"/>
      <c r="EZ7" s="145"/>
      <c r="FA7" s="145"/>
      <c r="FB7" s="145"/>
      <c r="FC7" s="145"/>
      <c r="FD7" s="145"/>
      <c r="FE7" s="145"/>
      <c r="FF7" s="145"/>
      <c r="FG7" s="145"/>
      <c r="FH7" s="145"/>
      <c r="FI7" s="145"/>
      <c r="FJ7" s="145"/>
      <c r="FK7" s="145"/>
      <c r="FL7" s="145"/>
      <c r="FM7" s="145"/>
      <c r="FN7" s="145"/>
      <c r="FO7" s="145"/>
      <c r="FP7" s="145"/>
      <c r="FQ7" s="145"/>
      <c r="FR7" s="145"/>
      <c r="FS7" s="145"/>
      <c r="FT7" s="145"/>
      <c r="FU7" s="145"/>
      <c r="FV7" s="145"/>
      <c r="FW7" s="145"/>
      <c r="FX7" s="145"/>
      <c r="FY7" s="145"/>
      <c r="FZ7" s="145"/>
      <c r="GA7" s="145"/>
      <c r="GB7" s="145"/>
      <c r="GC7" s="145"/>
      <c r="GD7" s="145"/>
      <c r="GE7" s="145"/>
      <c r="GF7" s="145"/>
      <c r="GG7" s="145"/>
      <c r="GH7" s="145"/>
      <c r="GI7" s="145"/>
      <c r="GJ7" s="145"/>
      <c r="GK7" s="145"/>
      <c r="GL7" s="145"/>
      <c r="GM7" s="145"/>
      <c r="GN7" s="145"/>
      <c r="GO7" s="145"/>
      <c r="GP7" s="145"/>
      <c r="GQ7" s="145"/>
      <c r="GR7" s="145"/>
      <c r="GS7" s="145"/>
      <c r="GT7" s="145"/>
      <c r="GU7" s="145"/>
      <c r="GV7" s="145"/>
      <c r="GW7" s="145"/>
      <c r="GX7" s="145"/>
      <c r="GY7" s="145"/>
      <c r="GZ7" s="145"/>
      <c r="HA7" s="145"/>
      <c r="HB7" s="145"/>
      <c r="HC7" s="145"/>
      <c r="HD7" s="145"/>
      <c r="HE7" s="145"/>
      <c r="HF7" s="145"/>
      <c r="HG7" s="145"/>
      <c r="HH7" s="145"/>
      <c r="HI7" s="145"/>
      <c r="HJ7" s="145"/>
      <c r="HK7" s="145"/>
      <c r="HL7" s="145"/>
      <c r="HM7" s="145"/>
      <c r="HN7" s="145"/>
      <c r="HO7" s="145"/>
      <c r="HP7" s="145"/>
      <c r="HQ7" s="145"/>
      <c r="HR7" s="145"/>
      <c r="HS7" s="145"/>
      <c r="HT7" s="145"/>
      <c r="HU7" s="145"/>
      <c r="HV7" s="145"/>
      <c r="HW7" s="145"/>
      <c r="HX7" s="145"/>
      <c r="HY7" s="145"/>
      <c r="HZ7" s="145"/>
      <c r="IA7" s="145"/>
      <c r="IB7" s="145"/>
      <c r="IC7" s="145"/>
      <c r="ID7" s="145"/>
      <c r="IE7" s="145"/>
      <c r="IF7" s="145"/>
      <c r="IG7" s="145"/>
      <c r="IH7" s="145"/>
      <c r="II7" s="145"/>
      <c r="IJ7" s="145"/>
      <c r="IK7" s="145"/>
      <c r="IL7" s="145"/>
      <c r="IM7" s="145"/>
      <c r="IN7" s="145"/>
      <c r="IO7" s="145"/>
      <c r="IP7" s="145"/>
      <c r="IQ7" s="145"/>
      <c r="IR7" s="145"/>
      <c r="IS7" s="145"/>
      <c r="IT7" s="145"/>
      <c r="IU7" s="145"/>
      <c r="IV7" s="145"/>
      <c r="IW7" s="145"/>
      <c r="IX7" s="145"/>
      <c r="IY7" s="145"/>
      <c r="IZ7" s="145"/>
      <c r="JA7" s="145"/>
      <c r="JB7" s="145"/>
      <c r="JC7" s="145"/>
      <c r="JD7" s="145"/>
      <c r="JE7" s="145"/>
      <c r="JF7" s="145"/>
      <c r="JG7" s="145"/>
      <c r="JH7" s="145"/>
      <c r="JI7" s="145"/>
      <c r="JJ7" s="145"/>
      <c r="JK7" s="145"/>
      <c r="JL7" s="145"/>
      <c r="JM7" s="145"/>
      <c r="JN7" s="145"/>
      <c r="JO7" s="145"/>
      <c r="JP7" s="145"/>
      <c r="JQ7" s="145"/>
      <c r="JR7" s="145"/>
      <c r="JS7" s="145"/>
      <c r="JT7" s="145"/>
      <c r="JU7" s="145"/>
      <c r="JV7" s="145"/>
      <c r="JW7" s="145"/>
      <c r="JX7" s="145"/>
      <c r="JY7" s="145"/>
      <c r="JZ7" s="145"/>
      <c r="KA7" s="145"/>
      <c r="KB7" s="145"/>
      <c r="KC7" s="145"/>
      <c r="KD7" s="145"/>
      <c r="KE7" s="145"/>
      <c r="KF7" s="145"/>
      <c r="KG7" s="145"/>
      <c r="KH7" s="145"/>
      <c r="KI7" s="145"/>
      <c r="KJ7" s="145"/>
      <c r="KK7" s="145"/>
      <c r="KL7" s="145"/>
      <c r="KM7" s="145"/>
      <c r="KN7" s="145"/>
      <c r="KO7" s="145"/>
      <c r="KP7" s="145"/>
      <c r="KQ7" s="145"/>
      <c r="KR7" s="145"/>
      <c r="KS7" s="145"/>
      <c r="KT7" s="145"/>
      <c r="KU7" s="145"/>
      <c r="KV7" s="145"/>
      <c r="KW7" s="145"/>
      <c r="KX7" s="145"/>
      <c r="KY7" s="145"/>
      <c r="KZ7" s="145"/>
      <c r="LA7" s="145"/>
      <c r="LB7" s="145"/>
      <c r="LC7" s="145"/>
      <c r="LD7" s="145"/>
      <c r="LE7" s="145"/>
      <c r="LF7" s="145"/>
      <c r="LG7" s="145"/>
      <c r="LH7" s="145"/>
      <c r="LI7" s="145"/>
      <c r="LJ7" s="145"/>
      <c r="LK7" s="145"/>
      <c r="LL7" s="145"/>
      <c r="LM7" s="145"/>
      <c r="LN7" s="145"/>
      <c r="LO7" s="145"/>
      <c r="LP7" s="145"/>
      <c r="LQ7" s="145"/>
      <c r="LR7" s="145"/>
      <c r="LS7" s="145"/>
      <c r="LT7" s="145"/>
      <c r="LU7" s="145"/>
      <c r="LV7" s="145"/>
      <c r="LW7" s="145"/>
      <c r="LX7" s="145"/>
      <c r="LY7" s="145"/>
      <c r="LZ7" s="145"/>
      <c r="MA7" s="145"/>
      <c r="MB7" s="145"/>
      <c r="MC7" s="145"/>
      <c r="MD7" s="145"/>
      <c r="ME7" s="145"/>
      <c r="MF7" s="145"/>
      <c r="MG7" s="145"/>
      <c r="MH7" s="145"/>
      <c r="MI7" s="145"/>
      <c r="MJ7" s="145"/>
      <c r="MK7" s="145"/>
      <c r="ML7" s="145"/>
      <c r="MM7" s="145"/>
      <c r="MN7" s="145"/>
      <c r="MO7" s="145"/>
      <c r="MP7" s="145"/>
      <c r="MQ7" s="145"/>
      <c r="MR7" s="145"/>
      <c r="MS7" s="145"/>
      <c r="MT7" s="145"/>
      <c r="MU7" s="145"/>
      <c r="MV7" s="145"/>
      <c r="MW7" s="145"/>
      <c r="MX7" s="145"/>
      <c r="MY7" s="145"/>
      <c r="MZ7" s="145"/>
      <c r="NA7" s="145"/>
      <c r="NB7" s="145"/>
      <c r="NC7" s="145"/>
      <c r="ND7" s="145"/>
      <c r="NE7" s="145"/>
      <c r="NF7" s="145"/>
      <c r="NG7" s="145"/>
      <c r="NH7" s="145"/>
      <c r="NI7" s="145"/>
      <c r="NJ7" s="145"/>
      <c r="NK7" s="145"/>
      <c r="NL7" s="145"/>
      <c r="NM7" s="145"/>
      <c r="NN7" s="145"/>
      <c r="NO7" s="145"/>
      <c r="NP7" s="145"/>
      <c r="NQ7" s="145"/>
      <c r="NR7" s="145"/>
      <c r="NS7" s="145"/>
      <c r="NT7" s="145"/>
      <c r="NU7" s="145"/>
      <c r="NV7" s="145"/>
      <c r="NW7" s="145"/>
      <c r="NX7" s="145"/>
      <c r="NY7" s="145"/>
      <c r="NZ7" s="145"/>
      <c r="OA7" s="145"/>
      <c r="OB7" s="145"/>
      <c r="OC7" s="145"/>
      <c r="OD7" s="145"/>
      <c r="OE7" s="145"/>
      <c r="OF7" s="145"/>
      <c r="OG7" s="145"/>
      <c r="OH7" s="145"/>
      <c r="OI7" s="145"/>
      <c r="OJ7" s="145"/>
      <c r="OK7" s="145"/>
      <c r="OL7" s="145"/>
      <c r="OM7" s="145"/>
      <c r="ON7" s="145"/>
      <c r="OO7" s="145"/>
      <c r="OP7" s="145"/>
      <c r="OQ7" s="145"/>
      <c r="OR7" s="145"/>
      <c r="OS7" s="145"/>
      <c r="OT7" s="145"/>
      <c r="OU7" s="145"/>
      <c r="OV7" s="145"/>
      <c r="OW7" s="145"/>
      <c r="OX7" s="145"/>
      <c r="OY7" s="145"/>
      <c r="OZ7" s="145"/>
      <c r="PA7" s="145"/>
      <c r="PB7" s="145"/>
      <c r="PC7" s="145"/>
      <c r="PD7" s="145"/>
      <c r="PE7" s="145"/>
      <c r="PF7" s="145"/>
      <c r="PG7" s="145"/>
      <c r="PH7" s="145"/>
      <c r="PI7" s="145"/>
      <c r="PJ7" s="145"/>
      <c r="PK7" s="145"/>
      <c r="PL7" s="145"/>
      <c r="PM7" s="145"/>
      <c r="PN7" s="145"/>
      <c r="PO7" s="145"/>
      <c r="PP7" s="145"/>
      <c r="PQ7" s="145"/>
      <c r="PR7" s="145"/>
      <c r="PS7" s="145"/>
      <c r="PT7" s="145"/>
      <c r="PU7" s="145"/>
      <c r="PV7" s="145"/>
      <c r="PW7" s="145"/>
      <c r="PX7" s="145"/>
      <c r="PY7" s="145"/>
      <c r="PZ7" s="145"/>
      <c r="QA7" s="145"/>
      <c r="QB7" s="145"/>
      <c r="QC7" s="145"/>
      <c r="QD7" s="145"/>
      <c r="QE7" s="145"/>
      <c r="QF7" s="145"/>
      <c r="QG7" s="145"/>
      <c r="QH7" s="145"/>
      <c r="QI7" s="145"/>
      <c r="QJ7" s="145"/>
      <c r="QK7" s="145"/>
      <c r="QL7" s="145"/>
      <c r="QM7" s="145"/>
      <c r="QN7" s="145"/>
      <c r="QO7" s="145"/>
      <c r="QP7" s="145"/>
      <c r="QQ7" s="145"/>
      <c r="QR7" s="145"/>
      <c r="QS7" s="145"/>
      <c r="QT7" s="145"/>
      <c r="QU7" s="145"/>
      <c r="QV7" s="145"/>
      <c r="QW7" s="145"/>
      <c r="QX7" s="145"/>
      <c r="QY7" s="145"/>
      <c r="QZ7" s="145"/>
      <c r="RA7" s="145"/>
      <c r="RB7" s="145"/>
      <c r="RC7" s="145"/>
      <c r="RD7" s="145"/>
      <c r="RE7" s="145"/>
      <c r="RF7" s="145"/>
      <c r="RG7" s="145"/>
      <c r="RH7" s="145"/>
      <c r="RI7" s="145"/>
      <c r="RJ7" s="145"/>
      <c r="RK7" s="145"/>
      <c r="RL7" s="145"/>
      <c r="RM7" s="145"/>
      <c r="RN7" s="145"/>
      <c r="RO7" s="145"/>
      <c r="RP7" s="145"/>
      <c r="RQ7" s="145"/>
      <c r="RR7" s="145"/>
      <c r="RS7" s="145"/>
      <c r="RT7" s="145"/>
      <c r="RU7" s="145"/>
      <c r="RV7" s="145"/>
      <c r="RW7" s="145"/>
      <c r="RX7" s="145"/>
      <c r="RY7" s="145"/>
      <c r="RZ7" s="145"/>
      <c r="SA7" s="145"/>
      <c r="SB7" s="145"/>
      <c r="SC7" s="145"/>
      <c r="SD7" s="145"/>
      <c r="SE7" s="145"/>
      <c r="SF7" s="145"/>
      <c r="SG7" s="145"/>
      <c r="SH7" s="145"/>
      <c r="SI7" s="145"/>
      <c r="SJ7" s="145"/>
      <c r="SK7" s="145"/>
      <c r="SL7" s="145"/>
      <c r="SM7" s="145"/>
      <c r="SN7" s="145"/>
      <c r="SO7" s="145"/>
      <c r="SP7" s="145"/>
      <c r="SQ7" s="145"/>
      <c r="SR7" s="145"/>
      <c r="SS7" s="145"/>
      <c r="ST7" s="145"/>
      <c r="SU7" s="145"/>
      <c r="SV7" s="145"/>
      <c r="SW7" s="145"/>
      <c r="SX7" s="145"/>
      <c r="SY7" s="145"/>
      <c r="SZ7" s="145"/>
      <c r="TA7" s="145"/>
      <c r="TB7" s="145"/>
      <c r="TC7" s="145"/>
      <c r="TD7" s="145"/>
      <c r="TE7" s="145"/>
      <c r="TF7" s="145"/>
      <c r="TG7" s="145"/>
      <c r="TH7" s="145"/>
      <c r="TI7" s="145"/>
      <c r="TJ7" s="145"/>
      <c r="TK7" s="145"/>
      <c r="TL7" s="145"/>
      <c r="TM7" s="145"/>
      <c r="TN7" s="145"/>
      <c r="TO7" s="145"/>
      <c r="TP7" s="145"/>
      <c r="TQ7" s="145"/>
      <c r="TR7" s="145"/>
      <c r="TS7" s="145"/>
      <c r="TT7" s="145"/>
      <c r="TU7" s="145"/>
      <c r="TV7" s="145"/>
      <c r="TW7" s="145"/>
      <c r="TX7" s="145"/>
      <c r="TY7" s="145"/>
      <c r="TZ7" s="145"/>
      <c r="UA7" s="145"/>
      <c r="UB7" s="145"/>
      <c r="UC7" s="145"/>
      <c r="UD7" s="145"/>
      <c r="UE7" s="145"/>
      <c r="UF7" s="145"/>
      <c r="UG7" s="145"/>
      <c r="UH7" s="145"/>
      <c r="UI7" s="145"/>
      <c r="UJ7" s="145"/>
      <c r="UK7" s="145"/>
      <c r="UL7" s="145"/>
      <c r="UM7" s="145"/>
      <c r="UN7" s="145"/>
      <c r="UO7" s="145"/>
      <c r="UP7" s="145"/>
      <c r="UQ7" s="145"/>
      <c r="UR7" s="145"/>
      <c r="US7" s="145"/>
      <c r="UT7" s="145"/>
      <c r="UU7" s="145"/>
      <c r="UV7" s="145"/>
      <c r="UW7" s="145"/>
      <c r="UX7" s="145"/>
      <c r="UY7" s="145"/>
      <c r="UZ7" s="145"/>
      <c r="VA7" s="145"/>
      <c r="VB7" s="145"/>
      <c r="VC7" s="145"/>
      <c r="VD7" s="145"/>
      <c r="VE7" s="145"/>
      <c r="VF7" s="145"/>
      <c r="VG7" s="145"/>
      <c r="VH7" s="145"/>
      <c r="VI7" s="145"/>
      <c r="VJ7" s="145"/>
      <c r="VK7" s="145"/>
      <c r="VL7" s="145"/>
      <c r="VM7" s="145"/>
      <c r="VN7" s="145"/>
      <c r="VO7" s="145"/>
      <c r="VP7" s="145"/>
      <c r="VQ7" s="145"/>
      <c r="VR7" s="145"/>
      <c r="VS7" s="145"/>
      <c r="VT7" s="145"/>
      <c r="VU7" s="145"/>
      <c r="VV7" s="145"/>
      <c r="VW7" s="145"/>
      <c r="VX7" s="145"/>
      <c r="VY7" s="145"/>
      <c r="VZ7" s="145"/>
      <c r="WA7" s="145"/>
      <c r="WB7" s="145"/>
      <c r="WC7" s="145"/>
      <c r="WD7" s="145"/>
      <c r="WE7" s="145"/>
      <c r="WF7" s="145"/>
      <c r="WG7" s="145"/>
      <c r="WH7" s="145"/>
      <c r="WI7" s="145"/>
      <c r="WJ7" s="145"/>
      <c r="WK7" s="145"/>
      <c r="WL7" s="145"/>
      <c r="WM7" s="145"/>
      <c r="WN7" s="145"/>
      <c r="WO7" s="145"/>
      <c r="WP7" s="145"/>
      <c r="WQ7" s="145"/>
      <c r="WR7" s="145"/>
      <c r="WS7" s="145"/>
      <c r="WT7" s="145"/>
      <c r="WU7" s="145"/>
      <c r="WV7" s="145"/>
      <c r="WW7" s="145"/>
      <c r="WX7" s="145"/>
      <c r="WY7" s="145"/>
      <c r="WZ7" s="145"/>
      <c r="XA7" s="145"/>
      <c r="XB7" s="145"/>
      <c r="XC7" s="145"/>
      <c r="XD7" s="145"/>
      <c r="XE7" s="145"/>
      <c r="XF7" s="145"/>
      <c r="XG7" s="145"/>
      <c r="XH7" s="145"/>
      <c r="XI7" s="145"/>
      <c r="XJ7" s="145"/>
      <c r="XK7" s="145"/>
      <c r="XL7" s="145"/>
      <c r="XM7" s="145"/>
      <c r="XN7" s="145"/>
      <c r="XO7" s="145"/>
      <c r="XP7" s="145"/>
      <c r="XQ7" s="145"/>
      <c r="XR7" s="145"/>
      <c r="XS7" s="145"/>
      <c r="XT7" s="145"/>
      <c r="XU7" s="145"/>
      <c r="XV7" s="145"/>
      <c r="XW7" s="145"/>
      <c r="XX7" s="145"/>
      <c r="XY7" s="145"/>
      <c r="XZ7" s="145"/>
      <c r="YA7" s="145"/>
      <c r="YB7" s="145"/>
      <c r="YC7" s="145"/>
      <c r="YD7" s="145"/>
      <c r="YE7" s="145"/>
      <c r="YF7" s="145"/>
      <c r="YG7" s="145"/>
      <c r="YH7" s="145"/>
      <c r="YI7" s="145"/>
      <c r="YJ7" s="145"/>
      <c r="YK7" s="145"/>
      <c r="YL7" s="145"/>
      <c r="YM7" s="145"/>
      <c r="YN7" s="145"/>
      <c r="YO7" s="145"/>
      <c r="YP7" s="145"/>
      <c r="YQ7" s="145"/>
      <c r="YR7" s="145"/>
      <c r="YS7" s="145"/>
      <c r="YT7" s="145"/>
      <c r="YU7" s="145"/>
      <c r="YV7" s="145"/>
      <c r="YW7" s="145"/>
      <c r="YX7" s="145"/>
      <c r="YY7" s="145"/>
      <c r="YZ7" s="145"/>
      <c r="ZA7" s="145"/>
      <c r="ZB7" s="145"/>
      <c r="ZC7" s="145"/>
      <c r="ZD7" s="145"/>
      <c r="ZE7" s="145"/>
      <c r="ZF7" s="145"/>
      <c r="ZG7" s="145"/>
      <c r="ZH7" s="145"/>
      <c r="ZI7" s="145"/>
      <c r="ZJ7" s="145"/>
      <c r="ZK7" s="145"/>
      <c r="ZL7" s="145"/>
      <c r="ZM7" s="145"/>
      <c r="ZN7" s="145"/>
      <c r="ZO7" s="145"/>
      <c r="ZP7" s="145"/>
      <c r="ZQ7" s="145"/>
      <c r="ZR7" s="145"/>
      <c r="ZS7" s="145"/>
      <c r="ZT7" s="145"/>
      <c r="ZU7" s="145"/>
      <c r="ZV7" s="145"/>
      <c r="ZW7" s="145"/>
      <c r="ZX7" s="145"/>
      <c r="ZY7" s="145"/>
      <c r="ZZ7" s="145"/>
      <c r="AAA7" s="145"/>
      <c r="AAB7" s="145"/>
      <c r="AAC7" s="145"/>
      <c r="AAD7" s="145"/>
      <c r="AAE7" s="145"/>
      <c r="AAF7" s="145"/>
      <c r="AAG7" s="145"/>
      <c r="AAH7" s="145"/>
      <c r="AAI7" s="145"/>
      <c r="AAJ7" s="145"/>
      <c r="AAK7" s="145"/>
      <c r="AAL7" s="145"/>
      <c r="AAM7" s="145"/>
      <c r="AAN7" s="145"/>
      <c r="AAO7" s="145"/>
      <c r="AAP7" s="145"/>
      <c r="AAQ7" s="145"/>
      <c r="AAR7" s="145"/>
      <c r="AAS7" s="145"/>
      <c r="AAT7" s="145"/>
      <c r="AAU7" s="145"/>
      <c r="AAV7" s="145"/>
      <c r="AAW7" s="145"/>
      <c r="AAX7" s="145"/>
      <c r="AAY7" s="145"/>
      <c r="AAZ7" s="145"/>
      <c r="ABA7" s="145"/>
      <c r="ABB7" s="145"/>
      <c r="ABC7" s="145"/>
      <c r="ABD7" s="145"/>
      <c r="ABE7" s="145"/>
      <c r="ABF7" s="145"/>
      <c r="ABG7" s="145"/>
      <c r="ABH7" s="145"/>
      <c r="ABI7" s="145"/>
      <c r="ABJ7" s="145"/>
      <c r="ABK7" s="145"/>
      <c r="ABL7" s="145"/>
      <c r="ABM7" s="145"/>
      <c r="ABN7" s="145"/>
      <c r="ABO7" s="145"/>
      <c r="ABP7" s="145"/>
      <c r="ABQ7" s="145"/>
      <c r="ABR7" s="145"/>
      <c r="ABS7" s="145"/>
      <c r="ABT7" s="145"/>
      <c r="ABU7" s="145"/>
      <c r="ABV7" s="145"/>
      <c r="ABW7" s="145"/>
      <c r="ABX7" s="145"/>
      <c r="ABY7" s="145"/>
      <c r="ABZ7" s="145"/>
      <c r="ACA7" s="145"/>
      <c r="ACB7" s="145"/>
      <c r="ACC7" s="145"/>
      <c r="ACD7" s="145"/>
      <c r="ACE7" s="145"/>
      <c r="ACF7" s="145"/>
      <c r="ACG7" s="145"/>
      <c r="ACH7" s="145"/>
      <c r="ACI7" s="145"/>
      <c r="ACJ7" s="145"/>
      <c r="ACK7" s="145"/>
      <c r="ACL7" s="145"/>
      <c r="ACM7" s="145"/>
      <c r="ACN7" s="145"/>
      <c r="ACO7" s="145"/>
      <c r="ACP7" s="145"/>
      <c r="ACQ7" s="145"/>
      <c r="ACR7" s="145"/>
      <c r="ACS7" s="145"/>
      <c r="ACT7" s="145"/>
      <c r="ACU7" s="145"/>
      <c r="ACV7" s="145"/>
      <c r="ACW7" s="145"/>
      <c r="ACX7" s="145"/>
      <c r="ACY7" s="145"/>
      <c r="ACZ7" s="145"/>
      <c r="ADA7" s="145"/>
      <c r="ADB7" s="145"/>
      <c r="ADC7" s="145"/>
      <c r="ADD7" s="145"/>
      <c r="ADE7" s="145"/>
      <c r="ADF7" s="145"/>
      <c r="ADG7" s="145"/>
      <c r="ADH7" s="145"/>
      <c r="ADI7" s="145"/>
      <c r="ADJ7" s="145"/>
      <c r="ADK7" s="145"/>
      <c r="ADL7" s="145"/>
      <c r="ADM7" s="145"/>
      <c r="ADN7" s="145"/>
      <c r="ADO7" s="145"/>
      <c r="ADP7" s="145"/>
      <c r="ADQ7" s="145"/>
      <c r="ADR7" s="145"/>
      <c r="ADS7" s="145"/>
      <c r="ADT7" s="145"/>
      <c r="ADU7" s="145"/>
      <c r="ADV7" s="145"/>
      <c r="ADW7" s="145"/>
      <c r="ADX7" s="145"/>
      <c r="ADY7" s="145"/>
      <c r="ADZ7" s="145"/>
      <c r="AEA7" s="145"/>
      <c r="AEB7" s="145"/>
      <c r="AEC7" s="145"/>
      <c r="AED7" s="145"/>
      <c r="AEE7" s="145"/>
      <c r="AEF7" s="145"/>
      <c r="AEG7" s="145"/>
      <c r="AEH7" s="145"/>
      <c r="AEI7" s="145"/>
      <c r="AEJ7" s="145"/>
      <c r="AEK7" s="145"/>
      <c r="AEL7" s="145"/>
      <c r="AEM7" s="145"/>
      <c r="AEN7" s="145"/>
      <c r="AEO7" s="145"/>
      <c r="AEP7" s="145"/>
      <c r="AEQ7" s="145"/>
      <c r="AER7" s="145"/>
      <c r="AES7" s="145"/>
      <c r="AET7" s="145"/>
      <c r="AEU7" s="145"/>
      <c r="AEV7" s="145"/>
      <c r="AEW7" s="145"/>
      <c r="AEX7" s="145"/>
      <c r="AEY7" s="145"/>
      <c r="AEZ7" s="145"/>
      <c r="AFA7" s="145"/>
      <c r="AFB7" s="145"/>
      <c r="AFC7" s="145"/>
      <c r="AFD7" s="145"/>
      <c r="AFE7" s="145"/>
      <c r="AFF7" s="145"/>
      <c r="AFG7" s="145"/>
      <c r="AFH7" s="145"/>
      <c r="AFI7" s="145"/>
      <c r="AFJ7" s="145"/>
      <c r="AFK7" s="145"/>
      <c r="AFL7" s="145"/>
      <c r="AFM7" s="145"/>
      <c r="AFN7" s="145"/>
      <c r="AFO7" s="145"/>
      <c r="AFP7" s="145"/>
      <c r="AFQ7" s="145"/>
      <c r="AFR7" s="145"/>
      <c r="AFS7" s="145"/>
      <c r="AFT7" s="145"/>
      <c r="AFU7" s="145"/>
      <c r="AFV7" s="145"/>
      <c r="AFW7" s="145"/>
      <c r="AFX7" s="145"/>
      <c r="AFY7" s="145"/>
      <c r="AFZ7" s="145"/>
      <c r="AGA7" s="145"/>
      <c r="AGB7" s="145"/>
      <c r="AGC7" s="145"/>
      <c r="AGD7" s="145"/>
      <c r="AGE7" s="145"/>
      <c r="AGF7" s="145"/>
      <c r="AGG7" s="145"/>
      <c r="AGH7" s="145"/>
      <c r="AGI7" s="145"/>
      <c r="AGJ7" s="145"/>
      <c r="AGK7" s="145"/>
      <c r="AGL7" s="145"/>
      <c r="AGM7" s="145"/>
      <c r="AGN7" s="145"/>
      <c r="AGO7" s="145"/>
      <c r="AGP7" s="145"/>
      <c r="AGQ7" s="145"/>
      <c r="AGR7" s="145"/>
      <c r="AGS7" s="145"/>
      <c r="AGT7" s="145"/>
      <c r="AGU7" s="145"/>
      <c r="AGV7" s="145"/>
      <c r="AGW7" s="145"/>
      <c r="AGX7" s="145"/>
      <c r="AGY7" s="145"/>
      <c r="AGZ7" s="145"/>
      <c r="AHA7" s="145"/>
      <c r="AHB7" s="145"/>
      <c r="AHC7" s="145"/>
      <c r="AHD7" s="145"/>
      <c r="AHE7" s="145"/>
      <c r="AHF7" s="145"/>
      <c r="AHG7" s="145"/>
      <c r="AHH7" s="145"/>
      <c r="AHI7" s="145"/>
      <c r="AHJ7" s="145"/>
      <c r="AHK7" s="145"/>
      <c r="AHL7" s="145"/>
      <c r="AHM7" s="145"/>
      <c r="AHN7" s="145"/>
      <c r="AHO7" s="145"/>
      <c r="AHP7" s="145"/>
      <c r="AHQ7" s="145"/>
      <c r="AHR7" s="145"/>
      <c r="AHS7" s="145"/>
      <c r="AHT7" s="145"/>
      <c r="AHU7" s="145"/>
      <c r="AHV7" s="145"/>
      <c r="AHW7" s="145"/>
      <c r="AHX7" s="145"/>
      <c r="AHY7" s="145"/>
      <c r="AHZ7" s="145"/>
      <c r="AIA7" s="145"/>
      <c r="AIB7" s="145"/>
      <c r="AIC7" s="145"/>
      <c r="AID7" s="145"/>
      <c r="AIE7" s="145"/>
      <c r="AIF7" s="145"/>
      <c r="AIG7" s="145"/>
      <c r="AIH7" s="145"/>
      <c r="AII7" s="145"/>
      <c r="AIJ7" s="145"/>
      <c r="AIK7" s="145"/>
      <c r="AIL7" s="145"/>
      <c r="AIM7" s="145"/>
      <c r="AIN7" s="145"/>
      <c r="AIO7" s="145"/>
      <c r="AIP7" s="145"/>
      <c r="AIQ7" s="145"/>
      <c r="AIR7" s="145"/>
      <c r="AIS7" s="145"/>
      <c r="AIT7" s="145"/>
      <c r="AIU7" s="145"/>
      <c r="AIV7" s="145"/>
      <c r="AIW7" s="145"/>
      <c r="AIX7" s="145"/>
      <c r="AIY7" s="145"/>
      <c r="AIZ7" s="145"/>
      <c r="AJA7" s="145"/>
      <c r="AJB7" s="145"/>
      <c r="AJC7" s="145"/>
      <c r="AJD7" s="145"/>
      <c r="AJE7" s="145"/>
      <c r="AJF7" s="145"/>
      <c r="AJG7" s="145"/>
      <c r="AJH7" s="145"/>
      <c r="AJI7" s="145"/>
      <c r="AJJ7" s="145"/>
      <c r="AJK7" s="145"/>
      <c r="AJL7" s="145"/>
      <c r="AJM7" s="145"/>
      <c r="AJN7" s="145"/>
      <c r="AJO7" s="145"/>
      <c r="AJP7" s="145"/>
      <c r="AJQ7" s="145"/>
      <c r="AJR7" s="145"/>
      <c r="AJS7" s="145"/>
      <c r="AJT7" s="145"/>
      <c r="AJU7" s="145"/>
      <c r="AJV7" s="145"/>
      <c r="AJW7" s="145"/>
      <c r="AJX7" s="145"/>
      <c r="AJY7" s="145"/>
      <c r="AJZ7" s="145"/>
      <c r="AKA7" s="145"/>
      <c r="AKB7" s="145"/>
      <c r="AKC7" s="145"/>
      <c r="AKD7" s="145"/>
      <c r="AKE7" s="145"/>
      <c r="AKF7" s="145"/>
      <c r="AKG7" s="145"/>
      <c r="AKH7" s="145"/>
      <c r="AKI7" s="145"/>
      <c r="AKJ7" s="145"/>
      <c r="AKK7" s="145"/>
      <c r="AKL7" s="145"/>
      <c r="AKM7" s="145"/>
      <c r="AKN7" s="145"/>
      <c r="AKO7" s="145"/>
      <c r="AKP7" s="145"/>
      <c r="AKQ7" s="145"/>
      <c r="AKR7" s="145"/>
      <c r="AKS7" s="145"/>
      <c r="AKT7" s="145"/>
      <c r="AKU7" s="145"/>
      <c r="AKV7" s="145"/>
      <c r="AKW7" s="145"/>
      <c r="AKX7" s="145"/>
      <c r="AKY7" s="145"/>
      <c r="AKZ7" s="145"/>
      <c r="ALA7" s="145"/>
      <c r="ALB7" s="145"/>
      <c r="ALC7" s="145"/>
      <c r="ALD7" s="145"/>
      <c r="ALE7" s="145"/>
      <c r="ALF7" s="145"/>
      <c r="ALG7" s="145"/>
      <c r="ALH7" s="145"/>
      <c r="ALI7" s="145"/>
      <c r="ALJ7" s="145"/>
      <c r="ALK7" s="145"/>
      <c r="ALL7" s="145"/>
      <c r="ALM7" s="145"/>
      <c r="ALN7" s="145"/>
      <c r="ALO7" s="145"/>
      <c r="ALP7" s="145"/>
      <c r="ALQ7" s="145"/>
      <c r="ALR7" s="145"/>
      <c r="ALS7" s="145"/>
      <c r="ALT7" s="145"/>
      <c r="ALU7" s="145"/>
      <c r="ALV7" s="145"/>
      <c r="ALW7" s="145"/>
      <c r="ALX7" s="145"/>
      <c r="ALY7" s="145"/>
      <c r="ALZ7" s="145"/>
      <c r="AMA7" s="145"/>
      <c r="AMB7" s="145"/>
      <c r="AMC7" s="145"/>
      <c r="AMD7" s="145"/>
      <c r="AME7" s="145"/>
      <c r="AMF7" s="145"/>
      <c r="AMG7" s="145"/>
      <c r="AMH7" s="145"/>
      <c r="AMI7" s="145"/>
      <c r="AMJ7" s="145"/>
      <c r="AMK7" s="145"/>
      <c r="AML7" s="145"/>
    </row>
    <row r="8" spans="1:1026" s="131" customFormat="1" ht="12.75" customHeight="1">
      <c r="A8" s="145"/>
      <c r="B8" s="131" t="s">
        <v>577</v>
      </c>
      <c r="C8" s="134" t="s">
        <v>505</v>
      </c>
      <c r="D8" s="131" t="s">
        <v>572</v>
      </c>
      <c r="E8" s="131" t="s">
        <v>576</v>
      </c>
      <c r="F8" s="131" t="s">
        <v>573</v>
      </c>
      <c r="G8" s="140" t="s">
        <v>155</v>
      </c>
      <c r="H8" s="152" t="str">
        <f t="shared" si="0"/>
        <v>EXEC INS_fsm_state_transition @tx_fsm_type_name='LOAN', @tx_state_name='FO_UPDATED', @tx_action_name='FO_DELETE', @tx_next_state_name='FO_DELETED',  @tx_login_name='nazdaq_prod'</v>
      </c>
      <c r="I8" s="153"/>
      <c r="J8" s="145"/>
      <c r="K8" s="145"/>
      <c r="L8" s="145"/>
      <c r="M8" s="145"/>
      <c r="N8" s="145"/>
      <c r="O8" s="145"/>
      <c r="P8" s="145"/>
      <c r="Q8" s="145"/>
      <c r="R8" s="145"/>
      <c r="S8" s="145"/>
      <c r="T8" s="145"/>
      <c r="U8" s="145"/>
      <c r="V8" s="145"/>
      <c r="W8" s="145"/>
      <c r="X8" s="145"/>
      <c r="Y8" s="145"/>
      <c r="Z8" s="145"/>
      <c r="AA8" s="145"/>
      <c r="AB8" s="145"/>
      <c r="AC8" s="145"/>
      <c r="AD8" s="145"/>
      <c r="AE8" s="145"/>
      <c r="AF8" s="145"/>
      <c r="AG8" s="145"/>
      <c r="AH8" s="145"/>
      <c r="AI8" s="145"/>
      <c r="AJ8" s="145"/>
      <c r="AK8" s="145"/>
      <c r="AL8" s="145"/>
      <c r="AM8" s="145"/>
      <c r="AN8" s="145"/>
      <c r="AO8" s="145"/>
      <c r="AP8" s="145"/>
      <c r="AQ8" s="145"/>
      <c r="AR8" s="145"/>
      <c r="AS8" s="145"/>
      <c r="AT8" s="145"/>
      <c r="AU8" s="145"/>
      <c r="AV8" s="145"/>
      <c r="AW8" s="145"/>
      <c r="AX8" s="145"/>
      <c r="AY8" s="145"/>
      <c r="AZ8" s="145"/>
      <c r="BA8" s="145"/>
      <c r="BB8" s="145"/>
      <c r="BC8" s="145"/>
      <c r="BD8" s="145"/>
      <c r="BE8" s="145"/>
      <c r="BF8" s="145"/>
      <c r="BG8" s="145"/>
      <c r="BH8" s="145"/>
      <c r="BI8" s="145"/>
      <c r="BJ8" s="145"/>
      <c r="BK8" s="145"/>
      <c r="BL8" s="145"/>
      <c r="BM8" s="145"/>
      <c r="BN8" s="145"/>
      <c r="BO8" s="145"/>
      <c r="BP8" s="145"/>
      <c r="BQ8" s="145"/>
      <c r="BR8" s="145"/>
      <c r="BS8" s="145"/>
      <c r="BT8" s="145"/>
      <c r="BU8" s="145"/>
      <c r="BV8" s="145"/>
      <c r="BW8" s="145"/>
      <c r="BX8" s="145"/>
      <c r="BY8" s="145"/>
      <c r="BZ8" s="145"/>
      <c r="CA8" s="145"/>
      <c r="CB8" s="145"/>
      <c r="CC8" s="145"/>
      <c r="CD8" s="145"/>
      <c r="CE8" s="145"/>
      <c r="CF8" s="145"/>
      <c r="CG8" s="145"/>
      <c r="CH8" s="145"/>
      <c r="CI8" s="145"/>
      <c r="CJ8" s="145"/>
      <c r="CK8" s="145"/>
      <c r="CL8" s="145"/>
      <c r="CM8" s="145"/>
      <c r="CN8" s="145"/>
      <c r="CO8" s="145"/>
      <c r="CP8" s="145"/>
      <c r="CQ8" s="145"/>
      <c r="CR8" s="145"/>
      <c r="CS8" s="145"/>
      <c r="CT8" s="145"/>
      <c r="CU8" s="145"/>
      <c r="CV8" s="145"/>
      <c r="CW8" s="145"/>
      <c r="CX8" s="145"/>
      <c r="CY8" s="145"/>
      <c r="CZ8" s="145"/>
      <c r="DA8" s="145"/>
      <c r="DB8" s="145"/>
      <c r="DC8" s="145"/>
      <c r="DD8" s="145"/>
      <c r="DE8" s="145"/>
      <c r="DF8" s="145"/>
      <c r="DG8" s="145"/>
      <c r="DH8" s="145"/>
      <c r="DI8" s="145"/>
      <c r="DJ8" s="145"/>
      <c r="DK8" s="145"/>
      <c r="DL8" s="145"/>
      <c r="DM8" s="145"/>
      <c r="DN8" s="145"/>
      <c r="DO8" s="145"/>
      <c r="DP8" s="145"/>
      <c r="DQ8" s="145"/>
      <c r="DR8" s="145"/>
      <c r="DS8" s="145"/>
      <c r="DT8" s="145"/>
      <c r="DU8" s="145"/>
      <c r="DV8" s="145"/>
      <c r="DW8" s="145"/>
      <c r="DX8" s="145"/>
      <c r="DY8" s="145"/>
      <c r="DZ8" s="145"/>
      <c r="EA8" s="145"/>
      <c r="EB8" s="145"/>
      <c r="EC8" s="145"/>
      <c r="ED8" s="145"/>
      <c r="EE8" s="145"/>
      <c r="EF8" s="145"/>
      <c r="EG8" s="145"/>
      <c r="EH8" s="145"/>
      <c r="EI8" s="145"/>
      <c r="EJ8" s="145"/>
      <c r="EK8" s="145"/>
      <c r="EL8" s="145"/>
      <c r="EM8" s="145"/>
      <c r="EN8" s="145"/>
      <c r="EO8" s="145"/>
      <c r="EP8" s="145"/>
      <c r="EQ8" s="145"/>
      <c r="ER8" s="145"/>
      <c r="ES8" s="145"/>
      <c r="ET8" s="145"/>
      <c r="EU8" s="145"/>
      <c r="EV8" s="145"/>
      <c r="EW8" s="145"/>
      <c r="EX8" s="145"/>
      <c r="EY8" s="145"/>
      <c r="EZ8" s="145"/>
      <c r="FA8" s="145"/>
      <c r="FB8" s="145"/>
      <c r="FC8" s="145"/>
      <c r="FD8" s="145"/>
      <c r="FE8" s="145"/>
      <c r="FF8" s="145"/>
      <c r="FG8" s="145"/>
      <c r="FH8" s="145"/>
      <c r="FI8" s="145"/>
      <c r="FJ8" s="145"/>
      <c r="FK8" s="145"/>
      <c r="FL8" s="145"/>
      <c r="FM8" s="145"/>
      <c r="FN8" s="145"/>
      <c r="FO8" s="145"/>
      <c r="FP8" s="145"/>
      <c r="FQ8" s="145"/>
      <c r="FR8" s="145"/>
      <c r="FS8" s="145"/>
      <c r="FT8" s="145"/>
      <c r="FU8" s="145"/>
      <c r="FV8" s="145"/>
      <c r="FW8" s="145"/>
      <c r="FX8" s="145"/>
      <c r="FY8" s="145"/>
      <c r="FZ8" s="145"/>
      <c r="GA8" s="145"/>
      <c r="GB8" s="145"/>
      <c r="GC8" s="145"/>
      <c r="GD8" s="145"/>
      <c r="GE8" s="145"/>
      <c r="GF8" s="145"/>
      <c r="GG8" s="145"/>
      <c r="GH8" s="145"/>
      <c r="GI8" s="145"/>
      <c r="GJ8" s="145"/>
      <c r="GK8" s="145"/>
      <c r="GL8" s="145"/>
      <c r="GM8" s="145"/>
      <c r="GN8" s="145"/>
      <c r="GO8" s="145"/>
      <c r="GP8" s="145"/>
      <c r="GQ8" s="145"/>
      <c r="GR8" s="145"/>
      <c r="GS8" s="145"/>
      <c r="GT8" s="145"/>
      <c r="GU8" s="145"/>
      <c r="GV8" s="145"/>
      <c r="GW8" s="145"/>
      <c r="GX8" s="145"/>
      <c r="GY8" s="145"/>
      <c r="GZ8" s="145"/>
      <c r="HA8" s="145"/>
      <c r="HB8" s="145"/>
      <c r="HC8" s="145"/>
      <c r="HD8" s="145"/>
      <c r="HE8" s="145"/>
      <c r="HF8" s="145"/>
      <c r="HG8" s="145"/>
      <c r="HH8" s="145"/>
      <c r="HI8" s="145"/>
      <c r="HJ8" s="145"/>
      <c r="HK8" s="145"/>
      <c r="HL8" s="145"/>
      <c r="HM8" s="145"/>
      <c r="HN8" s="145"/>
      <c r="HO8" s="145"/>
      <c r="HP8" s="145"/>
      <c r="HQ8" s="145"/>
      <c r="HR8" s="145"/>
      <c r="HS8" s="145"/>
      <c r="HT8" s="145"/>
      <c r="HU8" s="145"/>
      <c r="HV8" s="145"/>
      <c r="HW8" s="145"/>
      <c r="HX8" s="145"/>
      <c r="HY8" s="145"/>
      <c r="HZ8" s="145"/>
      <c r="IA8" s="145"/>
      <c r="IB8" s="145"/>
      <c r="IC8" s="145"/>
      <c r="ID8" s="145"/>
      <c r="IE8" s="145"/>
      <c r="IF8" s="145"/>
      <c r="IG8" s="145"/>
      <c r="IH8" s="145"/>
      <c r="II8" s="145"/>
      <c r="IJ8" s="145"/>
      <c r="IK8" s="145"/>
      <c r="IL8" s="145"/>
      <c r="IM8" s="145"/>
      <c r="IN8" s="145"/>
      <c r="IO8" s="145"/>
      <c r="IP8" s="145"/>
      <c r="IQ8" s="145"/>
      <c r="IR8" s="145"/>
      <c r="IS8" s="145"/>
      <c r="IT8" s="145"/>
      <c r="IU8" s="145"/>
      <c r="IV8" s="145"/>
      <c r="IW8" s="145"/>
      <c r="IX8" s="145"/>
      <c r="IY8" s="145"/>
      <c r="IZ8" s="145"/>
      <c r="JA8" s="145"/>
      <c r="JB8" s="145"/>
      <c r="JC8" s="145"/>
      <c r="JD8" s="145"/>
      <c r="JE8" s="145"/>
      <c r="JF8" s="145"/>
      <c r="JG8" s="145"/>
      <c r="JH8" s="145"/>
      <c r="JI8" s="145"/>
      <c r="JJ8" s="145"/>
      <c r="JK8" s="145"/>
      <c r="JL8" s="145"/>
      <c r="JM8" s="145"/>
      <c r="JN8" s="145"/>
      <c r="JO8" s="145"/>
      <c r="JP8" s="145"/>
      <c r="JQ8" s="145"/>
      <c r="JR8" s="145"/>
      <c r="JS8" s="145"/>
      <c r="JT8" s="145"/>
      <c r="JU8" s="145"/>
      <c r="JV8" s="145"/>
      <c r="JW8" s="145"/>
      <c r="JX8" s="145"/>
      <c r="JY8" s="145"/>
      <c r="JZ8" s="145"/>
      <c r="KA8" s="145"/>
      <c r="KB8" s="145"/>
      <c r="KC8" s="145"/>
      <c r="KD8" s="145"/>
      <c r="KE8" s="145"/>
      <c r="KF8" s="145"/>
      <c r="KG8" s="145"/>
      <c r="KH8" s="145"/>
      <c r="KI8" s="145"/>
      <c r="KJ8" s="145"/>
      <c r="KK8" s="145"/>
      <c r="KL8" s="145"/>
      <c r="KM8" s="145"/>
      <c r="KN8" s="145"/>
      <c r="KO8" s="145"/>
      <c r="KP8" s="145"/>
      <c r="KQ8" s="145"/>
      <c r="KR8" s="145"/>
      <c r="KS8" s="145"/>
      <c r="KT8" s="145"/>
      <c r="KU8" s="145"/>
      <c r="KV8" s="145"/>
      <c r="KW8" s="145"/>
      <c r="KX8" s="145"/>
      <c r="KY8" s="145"/>
      <c r="KZ8" s="145"/>
      <c r="LA8" s="145"/>
      <c r="LB8" s="145"/>
      <c r="LC8" s="145"/>
      <c r="LD8" s="145"/>
      <c r="LE8" s="145"/>
      <c r="LF8" s="145"/>
      <c r="LG8" s="145"/>
      <c r="LH8" s="145"/>
      <c r="LI8" s="145"/>
      <c r="LJ8" s="145"/>
      <c r="LK8" s="145"/>
      <c r="LL8" s="145"/>
      <c r="LM8" s="145"/>
      <c r="LN8" s="145"/>
      <c r="LO8" s="145"/>
      <c r="LP8" s="145"/>
      <c r="LQ8" s="145"/>
      <c r="LR8" s="145"/>
      <c r="LS8" s="145"/>
      <c r="LT8" s="145"/>
      <c r="LU8" s="145"/>
      <c r="LV8" s="145"/>
      <c r="LW8" s="145"/>
      <c r="LX8" s="145"/>
      <c r="LY8" s="145"/>
      <c r="LZ8" s="145"/>
      <c r="MA8" s="145"/>
      <c r="MB8" s="145"/>
      <c r="MC8" s="145"/>
      <c r="MD8" s="145"/>
      <c r="ME8" s="145"/>
      <c r="MF8" s="145"/>
      <c r="MG8" s="145"/>
      <c r="MH8" s="145"/>
      <c r="MI8" s="145"/>
      <c r="MJ8" s="145"/>
      <c r="MK8" s="145"/>
      <c r="ML8" s="145"/>
      <c r="MM8" s="145"/>
      <c r="MN8" s="145"/>
      <c r="MO8" s="145"/>
      <c r="MP8" s="145"/>
      <c r="MQ8" s="145"/>
      <c r="MR8" s="145"/>
      <c r="MS8" s="145"/>
      <c r="MT8" s="145"/>
      <c r="MU8" s="145"/>
      <c r="MV8" s="145"/>
      <c r="MW8" s="145"/>
      <c r="MX8" s="145"/>
      <c r="MY8" s="145"/>
      <c r="MZ8" s="145"/>
      <c r="NA8" s="145"/>
      <c r="NB8" s="145"/>
      <c r="NC8" s="145"/>
      <c r="ND8" s="145"/>
      <c r="NE8" s="145"/>
      <c r="NF8" s="145"/>
      <c r="NG8" s="145"/>
      <c r="NH8" s="145"/>
      <c r="NI8" s="145"/>
      <c r="NJ8" s="145"/>
      <c r="NK8" s="145"/>
      <c r="NL8" s="145"/>
      <c r="NM8" s="145"/>
      <c r="NN8" s="145"/>
      <c r="NO8" s="145"/>
      <c r="NP8" s="145"/>
      <c r="NQ8" s="145"/>
      <c r="NR8" s="145"/>
      <c r="NS8" s="145"/>
      <c r="NT8" s="145"/>
      <c r="NU8" s="145"/>
      <c r="NV8" s="145"/>
      <c r="NW8" s="145"/>
      <c r="NX8" s="145"/>
      <c r="NY8" s="145"/>
      <c r="NZ8" s="145"/>
      <c r="OA8" s="145"/>
      <c r="OB8" s="145"/>
      <c r="OC8" s="145"/>
      <c r="OD8" s="145"/>
      <c r="OE8" s="145"/>
      <c r="OF8" s="145"/>
      <c r="OG8" s="145"/>
      <c r="OH8" s="145"/>
      <c r="OI8" s="145"/>
      <c r="OJ8" s="145"/>
      <c r="OK8" s="145"/>
      <c r="OL8" s="145"/>
      <c r="OM8" s="145"/>
      <c r="ON8" s="145"/>
      <c r="OO8" s="145"/>
      <c r="OP8" s="145"/>
      <c r="OQ8" s="145"/>
      <c r="OR8" s="145"/>
      <c r="OS8" s="145"/>
      <c r="OT8" s="145"/>
      <c r="OU8" s="145"/>
      <c r="OV8" s="145"/>
      <c r="OW8" s="145"/>
      <c r="OX8" s="145"/>
      <c r="OY8" s="145"/>
      <c r="OZ8" s="145"/>
      <c r="PA8" s="145"/>
      <c r="PB8" s="145"/>
      <c r="PC8" s="145"/>
      <c r="PD8" s="145"/>
      <c r="PE8" s="145"/>
      <c r="PF8" s="145"/>
      <c r="PG8" s="145"/>
      <c r="PH8" s="145"/>
      <c r="PI8" s="145"/>
      <c r="PJ8" s="145"/>
      <c r="PK8" s="145"/>
      <c r="PL8" s="145"/>
      <c r="PM8" s="145"/>
      <c r="PN8" s="145"/>
      <c r="PO8" s="145"/>
      <c r="PP8" s="145"/>
      <c r="PQ8" s="145"/>
      <c r="PR8" s="145"/>
      <c r="PS8" s="145"/>
      <c r="PT8" s="145"/>
      <c r="PU8" s="145"/>
      <c r="PV8" s="145"/>
      <c r="PW8" s="145"/>
      <c r="PX8" s="145"/>
      <c r="PY8" s="145"/>
      <c r="PZ8" s="145"/>
      <c r="QA8" s="145"/>
      <c r="QB8" s="145"/>
      <c r="QC8" s="145"/>
      <c r="QD8" s="145"/>
      <c r="QE8" s="145"/>
      <c r="QF8" s="145"/>
      <c r="QG8" s="145"/>
      <c r="QH8" s="145"/>
      <c r="QI8" s="145"/>
      <c r="QJ8" s="145"/>
      <c r="QK8" s="145"/>
      <c r="QL8" s="145"/>
      <c r="QM8" s="145"/>
      <c r="QN8" s="145"/>
      <c r="QO8" s="145"/>
      <c r="QP8" s="145"/>
      <c r="QQ8" s="145"/>
      <c r="QR8" s="145"/>
      <c r="QS8" s="145"/>
      <c r="QT8" s="145"/>
      <c r="QU8" s="145"/>
      <c r="QV8" s="145"/>
      <c r="QW8" s="145"/>
      <c r="QX8" s="145"/>
      <c r="QY8" s="145"/>
      <c r="QZ8" s="145"/>
      <c r="RA8" s="145"/>
      <c r="RB8" s="145"/>
      <c r="RC8" s="145"/>
      <c r="RD8" s="145"/>
      <c r="RE8" s="145"/>
      <c r="RF8" s="145"/>
      <c r="RG8" s="145"/>
      <c r="RH8" s="145"/>
      <c r="RI8" s="145"/>
      <c r="RJ8" s="145"/>
      <c r="RK8" s="145"/>
      <c r="RL8" s="145"/>
      <c r="RM8" s="145"/>
      <c r="RN8" s="145"/>
      <c r="RO8" s="145"/>
      <c r="RP8" s="145"/>
      <c r="RQ8" s="145"/>
      <c r="RR8" s="145"/>
      <c r="RS8" s="145"/>
      <c r="RT8" s="145"/>
      <c r="RU8" s="145"/>
      <c r="RV8" s="145"/>
      <c r="RW8" s="145"/>
      <c r="RX8" s="145"/>
      <c r="RY8" s="145"/>
      <c r="RZ8" s="145"/>
      <c r="SA8" s="145"/>
      <c r="SB8" s="145"/>
      <c r="SC8" s="145"/>
      <c r="SD8" s="145"/>
      <c r="SE8" s="145"/>
      <c r="SF8" s="145"/>
      <c r="SG8" s="145"/>
      <c r="SH8" s="145"/>
      <c r="SI8" s="145"/>
      <c r="SJ8" s="145"/>
      <c r="SK8" s="145"/>
      <c r="SL8" s="145"/>
      <c r="SM8" s="145"/>
      <c r="SN8" s="145"/>
      <c r="SO8" s="145"/>
      <c r="SP8" s="145"/>
      <c r="SQ8" s="145"/>
      <c r="SR8" s="145"/>
      <c r="SS8" s="145"/>
      <c r="ST8" s="145"/>
      <c r="SU8" s="145"/>
      <c r="SV8" s="145"/>
      <c r="SW8" s="145"/>
      <c r="SX8" s="145"/>
      <c r="SY8" s="145"/>
      <c r="SZ8" s="145"/>
      <c r="TA8" s="145"/>
      <c r="TB8" s="145"/>
      <c r="TC8" s="145"/>
      <c r="TD8" s="145"/>
      <c r="TE8" s="145"/>
      <c r="TF8" s="145"/>
      <c r="TG8" s="145"/>
      <c r="TH8" s="145"/>
      <c r="TI8" s="145"/>
      <c r="TJ8" s="145"/>
      <c r="TK8" s="145"/>
      <c r="TL8" s="145"/>
      <c r="TM8" s="145"/>
      <c r="TN8" s="145"/>
      <c r="TO8" s="145"/>
      <c r="TP8" s="145"/>
      <c r="TQ8" s="145"/>
      <c r="TR8" s="145"/>
      <c r="TS8" s="145"/>
      <c r="TT8" s="145"/>
      <c r="TU8" s="145"/>
      <c r="TV8" s="145"/>
      <c r="TW8" s="145"/>
      <c r="TX8" s="145"/>
      <c r="TY8" s="145"/>
      <c r="TZ8" s="145"/>
      <c r="UA8" s="145"/>
      <c r="UB8" s="145"/>
      <c r="UC8" s="145"/>
      <c r="UD8" s="145"/>
      <c r="UE8" s="145"/>
      <c r="UF8" s="145"/>
      <c r="UG8" s="145"/>
      <c r="UH8" s="145"/>
      <c r="UI8" s="145"/>
      <c r="UJ8" s="145"/>
      <c r="UK8" s="145"/>
      <c r="UL8" s="145"/>
      <c r="UM8" s="145"/>
      <c r="UN8" s="145"/>
      <c r="UO8" s="145"/>
      <c r="UP8" s="145"/>
      <c r="UQ8" s="145"/>
      <c r="UR8" s="145"/>
      <c r="US8" s="145"/>
      <c r="UT8" s="145"/>
      <c r="UU8" s="145"/>
      <c r="UV8" s="145"/>
      <c r="UW8" s="145"/>
      <c r="UX8" s="145"/>
      <c r="UY8" s="145"/>
      <c r="UZ8" s="145"/>
      <c r="VA8" s="145"/>
      <c r="VB8" s="145"/>
      <c r="VC8" s="145"/>
      <c r="VD8" s="145"/>
      <c r="VE8" s="145"/>
      <c r="VF8" s="145"/>
      <c r="VG8" s="145"/>
      <c r="VH8" s="145"/>
      <c r="VI8" s="145"/>
      <c r="VJ8" s="145"/>
      <c r="VK8" s="145"/>
      <c r="VL8" s="145"/>
      <c r="VM8" s="145"/>
      <c r="VN8" s="145"/>
      <c r="VO8" s="145"/>
      <c r="VP8" s="145"/>
      <c r="VQ8" s="145"/>
      <c r="VR8" s="145"/>
      <c r="VS8" s="145"/>
      <c r="VT8" s="145"/>
      <c r="VU8" s="145"/>
      <c r="VV8" s="145"/>
      <c r="VW8" s="145"/>
      <c r="VX8" s="145"/>
      <c r="VY8" s="145"/>
      <c r="VZ8" s="145"/>
      <c r="WA8" s="145"/>
      <c r="WB8" s="145"/>
      <c r="WC8" s="145"/>
      <c r="WD8" s="145"/>
      <c r="WE8" s="145"/>
      <c r="WF8" s="145"/>
      <c r="WG8" s="145"/>
      <c r="WH8" s="145"/>
      <c r="WI8" s="145"/>
      <c r="WJ8" s="145"/>
      <c r="WK8" s="145"/>
      <c r="WL8" s="145"/>
      <c r="WM8" s="145"/>
      <c r="WN8" s="145"/>
      <c r="WO8" s="145"/>
      <c r="WP8" s="145"/>
      <c r="WQ8" s="145"/>
      <c r="WR8" s="145"/>
      <c r="WS8" s="145"/>
      <c r="WT8" s="145"/>
      <c r="WU8" s="145"/>
      <c r="WV8" s="145"/>
      <c r="WW8" s="145"/>
      <c r="WX8" s="145"/>
      <c r="WY8" s="145"/>
      <c r="WZ8" s="145"/>
      <c r="XA8" s="145"/>
      <c r="XB8" s="145"/>
      <c r="XC8" s="145"/>
      <c r="XD8" s="145"/>
      <c r="XE8" s="145"/>
      <c r="XF8" s="145"/>
      <c r="XG8" s="145"/>
      <c r="XH8" s="145"/>
      <c r="XI8" s="145"/>
      <c r="XJ8" s="145"/>
      <c r="XK8" s="145"/>
      <c r="XL8" s="145"/>
      <c r="XM8" s="145"/>
      <c r="XN8" s="145"/>
      <c r="XO8" s="145"/>
      <c r="XP8" s="145"/>
      <c r="XQ8" s="145"/>
      <c r="XR8" s="145"/>
      <c r="XS8" s="145"/>
      <c r="XT8" s="145"/>
      <c r="XU8" s="145"/>
      <c r="XV8" s="145"/>
      <c r="XW8" s="145"/>
      <c r="XX8" s="145"/>
      <c r="XY8" s="145"/>
      <c r="XZ8" s="145"/>
      <c r="YA8" s="145"/>
      <c r="YB8" s="145"/>
      <c r="YC8" s="145"/>
      <c r="YD8" s="145"/>
      <c r="YE8" s="145"/>
      <c r="YF8" s="145"/>
      <c r="YG8" s="145"/>
      <c r="YH8" s="145"/>
      <c r="YI8" s="145"/>
      <c r="YJ8" s="145"/>
      <c r="YK8" s="145"/>
      <c r="YL8" s="145"/>
      <c r="YM8" s="145"/>
      <c r="YN8" s="145"/>
      <c r="YO8" s="145"/>
      <c r="YP8" s="145"/>
      <c r="YQ8" s="145"/>
      <c r="YR8" s="145"/>
      <c r="YS8" s="145"/>
      <c r="YT8" s="145"/>
      <c r="YU8" s="145"/>
      <c r="YV8" s="145"/>
      <c r="YW8" s="145"/>
      <c r="YX8" s="145"/>
      <c r="YY8" s="145"/>
      <c r="YZ8" s="145"/>
      <c r="ZA8" s="145"/>
      <c r="ZB8" s="145"/>
      <c r="ZC8" s="145"/>
      <c r="ZD8" s="145"/>
      <c r="ZE8" s="145"/>
      <c r="ZF8" s="145"/>
      <c r="ZG8" s="145"/>
      <c r="ZH8" s="145"/>
      <c r="ZI8" s="145"/>
      <c r="ZJ8" s="145"/>
      <c r="ZK8" s="145"/>
      <c r="ZL8" s="145"/>
      <c r="ZM8" s="145"/>
      <c r="ZN8" s="145"/>
      <c r="ZO8" s="145"/>
      <c r="ZP8" s="145"/>
      <c r="ZQ8" s="145"/>
      <c r="ZR8" s="145"/>
      <c r="ZS8" s="145"/>
      <c r="ZT8" s="145"/>
      <c r="ZU8" s="145"/>
      <c r="ZV8" s="145"/>
      <c r="ZW8" s="145"/>
      <c r="ZX8" s="145"/>
      <c r="ZY8" s="145"/>
      <c r="ZZ8" s="145"/>
      <c r="AAA8" s="145"/>
      <c r="AAB8" s="145"/>
      <c r="AAC8" s="145"/>
      <c r="AAD8" s="145"/>
      <c r="AAE8" s="145"/>
      <c r="AAF8" s="145"/>
      <c r="AAG8" s="145"/>
      <c r="AAH8" s="145"/>
      <c r="AAI8" s="145"/>
      <c r="AAJ8" s="145"/>
      <c r="AAK8" s="145"/>
      <c r="AAL8" s="145"/>
      <c r="AAM8" s="145"/>
      <c r="AAN8" s="145"/>
      <c r="AAO8" s="145"/>
      <c r="AAP8" s="145"/>
      <c r="AAQ8" s="145"/>
      <c r="AAR8" s="145"/>
      <c r="AAS8" s="145"/>
      <c r="AAT8" s="145"/>
      <c r="AAU8" s="145"/>
      <c r="AAV8" s="145"/>
      <c r="AAW8" s="145"/>
      <c r="AAX8" s="145"/>
      <c r="AAY8" s="145"/>
      <c r="AAZ8" s="145"/>
      <c r="ABA8" s="145"/>
      <c r="ABB8" s="145"/>
      <c r="ABC8" s="145"/>
      <c r="ABD8" s="145"/>
      <c r="ABE8" s="145"/>
      <c r="ABF8" s="145"/>
      <c r="ABG8" s="145"/>
      <c r="ABH8" s="145"/>
      <c r="ABI8" s="145"/>
      <c r="ABJ8" s="145"/>
      <c r="ABK8" s="145"/>
      <c r="ABL8" s="145"/>
      <c r="ABM8" s="145"/>
      <c r="ABN8" s="145"/>
      <c r="ABO8" s="145"/>
      <c r="ABP8" s="145"/>
      <c r="ABQ8" s="145"/>
      <c r="ABR8" s="145"/>
      <c r="ABS8" s="145"/>
      <c r="ABT8" s="145"/>
      <c r="ABU8" s="145"/>
      <c r="ABV8" s="145"/>
      <c r="ABW8" s="145"/>
      <c r="ABX8" s="145"/>
      <c r="ABY8" s="145"/>
      <c r="ABZ8" s="145"/>
      <c r="ACA8" s="145"/>
      <c r="ACB8" s="145"/>
      <c r="ACC8" s="145"/>
      <c r="ACD8" s="145"/>
      <c r="ACE8" s="145"/>
      <c r="ACF8" s="145"/>
      <c r="ACG8" s="145"/>
      <c r="ACH8" s="145"/>
      <c r="ACI8" s="145"/>
      <c r="ACJ8" s="145"/>
      <c r="ACK8" s="145"/>
      <c r="ACL8" s="145"/>
      <c r="ACM8" s="145"/>
      <c r="ACN8" s="145"/>
      <c r="ACO8" s="145"/>
      <c r="ACP8" s="145"/>
      <c r="ACQ8" s="145"/>
      <c r="ACR8" s="145"/>
      <c r="ACS8" s="145"/>
      <c r="ACT8" s="145"/>
      <c r="ACU8" s="145"/>
      <c r="ACV8" s="145"/>
      <c r="ACW8" s="145"/>
      <c r="ACX8" s="145"/>
      <c r="ACY8" s="145"/>
      <c r="ACZ8" s="145"/>
      <c r="ADA8" s="145"/>
      <c r="ADB8" s="145"/>
      <c r="ADC8" s="145"/>
      <c r="ADD8" s="145"/>
      <c r="ADE8" s="145"/>
      <c r="ADF8" s="145"/>
      <c r="ADG8" s="145"/>
      <c r="ADH8" s="145"/>
      <c r="ADI8" s="145"/>
      <c r="ADJ8" s="145"/>
      <c r="ADK8" s="145"/>
      <c r="ADL8" s="145"/>
      <c r="ADM8" s="145"/>
      <c r="ADN8" s="145"/>
      <c r="ADO8" s="145"/>
      <c r="ADP8" s="145"/>
      <c r="ADQ8" s="145"/>
      <c r="ADR8" s="145"/>
      <c r="ADS8" s="145"/>
      <c r="ADT8" s="145"/>
      <c r="ADU8" s="145"/>
      <c r="ADV8" s="145"/>
      <c r="ADW8" s="145"/>
      <c r="ADX8" s="145"/>
      <c r="ADY8" s="145"/>
      <c r="ADZ8" s="145"/>
      <c r="AEA8" s="145"/>
      <c r="AEB8" s="145"/>
      <c r="AEC8" s="145"/>
      <c r="AED8" s="145"/>
      <c r="AEE8" s="145"/>
      <c r="AEF8" s="145"/>
      <c r="AEG8" s="145"/>
      <c r="AEH8" s="145"/>
      <c r="AEI8" s="145"/>
      <c r="AEJ8" s="145"/>
      <c r="AEK8" s="145"/>
      <c r="AEL8" s="145"/>
      <c r="AEM8" s="145"/>
      <c r="AEN8" s="145"/>
      <c r="AEO8" s="145"/>
      <c r="AEP8" s="145"/>
      <c r="AEQ8" s="145"/>
      <c r="AER8" s="145"/>
      <c r="AES8" s="145"/>
      <c r="AET8" s="145"/>
      <c r="AEU8" s="145"/>
      <c r="AEV8" s="145"/>
      <c r="AEW8" s="145"/>
      <c r="AEX8" s="145"/>
      <c r="AEY8" s="145"/>
      <c r="AEZ8" s="145"/>
      <c r="AFA8" s="145"/>
      <c r="AFB8" s="145"/>
      <c r="AFC8" s="145"/>
      <c r="AFD8" s="145"/>
      <c r="AFE8" s="145"/>
      <c r="AFF8" s="145"/>
      <c r="AFG8" s="145"/>
      <c r="AFH8" s="145"/>
      <c r="AFI8" s="145"/>
      <c r="AFJ8" s="145"/>
      <c r="AFK8" s="145"/>
      <c r="AFL8" s="145"/>
      <c r="AFM8" s="145"/>
      <c r="AFN8" s="145"/>
      <c r="AFO8" s="145"/>
      <c r="AFP8" s="145"/>
      <c r="AFQ8" s="145"/>
      <c r="AFR8" s="145"/>
      <c r="AFS8" s="145"/>
      <c r="AFT8" s="145"/>
      <c r="AFU8" s="145"/>
      <c r="AFV8" s="145"/>
      <c r="AFW8" s="145"/>
      <c r="AFX8" s="145"/>
      <c r="AFY8" s="145"/>
      <c r="AFZ8" s="145"/>
      <c r="AGA8" s="145"/>
      <c r="AGB8" s="145"/>
      <c r="AGC8" s="145"/>
      <c r="AGD8" s="145"/>
      <c r="AGE8" s="145"/>
      <c r="AGF8" s="145"/>
      <c r="AGG8" s="145"/>
      <c r="AGH8" s="145"/>
      <c r="AGI8" s="145"/>
      <c r="AGJ8" s="145"/>
      <c r="AGK8" s="145"/>
      <c r="AGL8" s="145"/>
      <c r="AGM8" s="145"/>
      <c r="AGN8" s="145"/>
      <c r="AGO8" s="145"/>
      <c r="AGP8" s="145"/>
      <c r="AGQ8" s="145"/>
      <c r="AGR8" s="145"/>
      <c r="AGS8" s="145"/>
      <c r="AGT8" s="145"/>
      <c r="AGU8" s="145"/>
      <c r="AGV8" s="145"/>
      <c r="AGW8" s="145"/>
      <c r="AGX8" s="145"/>
      <c r="AGY8" s="145"/>
      <c r="AGZ8" s="145"/>
      <c r="AHA8" s="145"/>
      <c r="AHB8" s="145"/>
      <c r="AHC8" s="145"/>
      <c r="AHD8" s="145"/>
      <c r="AHE8" s="145"/>
      <c r="AHF8" s="145"/>
      <c r="AHG8" s="145"/>
      <c r="AHH8" s="145"/>
      <c r="AHI8" s="145"/>
      <c r="AHJ8" s="145"/>
      <c r="AHK8" s="145"/>
      <c r="AHL8" s="145"/>
      <c r="AHM8" s="145"/>
      <c r="AHN8" s="145"/>
      <c r="AHO8" s="145"/>
      <c r="AHP8" s="145"/>
      <c r="AHQ8" s="145"/>
      <c r="AHR8" s="145"/>
      <c r="AHS8" s="145"/>
      <c r="AHT8" s="145"/>
      <c r="AHU8" s="145"/>
      <c r="AHV8" s="145"/>
      <c r="AHW8" s="145"/>
      <c r="AHX8" s="145"/>
      <c r="AHY8" s="145"/>
      <c r="AHZ8" s="145"/>
      <c r="AIA8" s="145"/>
      <c r="AIB8" s="145"/>
      <c r="AIC8" s="145"/>
      <c r="AID8" s="145"/>
      <c r="AIE8" s="145"/>
      <c r="AIF8" s="145"/>
      <c r="AIG8" s="145"/>
      <c r="AIH8" s="145"/>
      <c r="AII8" s="145"/>
      <c r="AIJ8" s="145"/>
      <c r="AIK8" s="145"/>
      <c r="AIL8" s="145"/>
      <c r="AIM8" s="145"/>
      <c r="AIN8" s="145"/>
      <c r="AIO8" s="145"/>
      <c r="AIP8" s="145"/>
      <c r="AIQ8" s="145"/>
      <c r="AIR8" s="145"/>
      <c r="AIS8" s="145"/>
      <c r="AIT8" s="145"/>
      <c r="AIU8" s="145"/>
      <c r="AIV8" s="145"/>
      <c r="AIW8" s="145"/>
      <c r="AIX8" s="145"/>
      <c r="AIY8" s="145"/>
      <c r="AIZ8" s="145"/>
      <c r="AJA8" s="145"/>
      <c r="AJB8" s="145"/>
      <c r="AJC8" s="145"/>
      <c r="AJD8" s="145"/>
      <c r="AJE8" s="145"/>
      <c r="AJF8" s="145"/>
      <c r="AJG8" s="145"/>
      <c r="AJH8" s="145"/>
      <c r="AJI8" s="145"/>
      <c r="AJJ8" s="145"/>
      <c r="AJK8" s="145"/>
      <c r="AJL8" s="145"/>
      <c r="AJM8" s="145"/>
      <c r="AJN8" s="145"/>
      <c r="AJO8" s="145"/>
      <c r="AJP8" s="145"/>
      <c r="AJQ8" s="145"/>
      <c r="AJR8" s="145"/>
      <c r="AJS8" s="145"/>
      <c r="AJT8" s="145"/>
      <c r="AJU8" s="145"/>
      <c r="AJV8" s="145"/>
      <c r="AJW8" s="145"/>
      <c r="AJX8" s="145"/>
      <c r="AJY8" s="145"/>
      <c r="AJZ8" s="145"/>
      <c r="AKA8" s="145"/>
      <c r="AKB8" s="145"/>
      <c r="AKC8" s="145"/>
      <c r="AKD8" s="145"/>
      <c r="AKE8" s="145"/>
      <c r="AKF8" s="145"/>
      <c r="AKG8" s="145"/>
      <c r="AKH8" s="145"/>
      <c r="AKI8" s="145"/>
      <c r="AKJ8" s="145"/>
      <c r="AKK8" s="145"/>
      <c r="AKL8" s="145"/>
      <c r="AKM8" s="145"/>
      <c r="AKN8" s="145"/>
      <c r="AKO8" s="145"/>
      <c r="AKP8" s="145"/>
      <c r="AKQ8" s="145"/>
      <c r="AKR8" s="145"/>
      <c r="AKS8" s="145"/>
      <c r="AKT8" s="145"/>
      <c r="AKU8" s="145"/>
      <c r="AKV8" s="145"/>
      <c r="AKW8" s="145"/>
      <c r="AKX8" s="145"/>
      <c r="AKY8" s="145"/>
      <c r="AKZ8" s="145"/>
      <c r="ALA8" s="145"/>
      <c r="ALB8" s="145"/>
      <c r="ALC8" s="145"/>
      <c r="ALD8" s="145"/>
      <c r="ALE8" s="145"/>
      <c r="ALF8" s="145"/>
      <c r="ALG8" s="145"/>
      <c r="ALH8" s="145"/>
      <c r="ALI8" s="145"/>
      <c r="ALJ8" s="145"/>
      <c r="ALK8" s="145"/>
      <c r="ALL8" s="145"/>
      <c r="ALM8" s="145"/>
      <c r="ALN8" s="145"/>
      <c r="ALO8" s="145"/>
      <c r="ALP8" s="145"/>
      <c r="ALQ8" s="145"/>
      <c r="ALR8" s="145"/>
      <c r="ALS8" s="145"/>
      <c r="ALT8" s="145"/>
      <c r="ALU8" s="145"/>
      <c r="ALV8" s="145"/>
      <c r="ALW8" s="145"/>
      <c r="ALX8" s="145"/>
      <c r="ALY8" s="145"/>
      <c r="ALZ8" s="145"/>
      <c r="AMA8" s="145"/>
      <c r="AMB8" s="145"/>
      <c r="AMC8" s="145"/>
      <c r="AMD8" s="145"/>
      <c r="AME8" s="145"/>
      <c r="AMF8" s="145"/>
      <c r="AMG8" s="145"/>
      <c r="AMH8" s="145"/>
      <c r="AMI8" s="145"/>
      <c r="AMJ8" s="145"/>
      <c r="AMK8" s="145"/>
      <c r="AML8" s="145"/>
    </row>
    <row r="9" spans="1:1026" s="131" customFormat="1" ht="12.75" customHeight="1">
      <c r="A9" s="145"/>
      <c r="B9" s="131" t="s">
        <v>577</v>
      </c>
      <c r="C9" s="134" t="s">
        <v>505</v>
      </c>
      <c r="D9" s="131" t="s">
        <v>571</v>
      </c>
      <c r="E9" s="131" t="s">
        <v>604</v>
      </c>
      <c r="F9" s="131" t="s">
        <v>683</v>
      </c>
      <c r="G9" s="140" t="s">
        <v>155</v>
      </c>
      <c r="H9" s="152" t="str">
        <f t="shared" si="0"/>
        <v>EXEC INS_fsm_state_transition @tx_fsm_type_name='LOAN', @tx_state_name='FO_CREATED', @tx_action_name='FO_SUBMIT', @tx_next_state_name='FO_SUBMITTED',  @tx_login_name='nazdaq_prod'</v>
      </c>
      <c r="I9" s="153"/>
      <c r="J9" s="145"/>
      <c r="K9" s="145"/>
      <c r="L9" s="145"/>
      <c r="M9" s="145"/>
      <c r="N9" s="145"/>
      <c r="O9" s="145"/>
      <c r="P9" s="145"/>
      <c r="Q9" s="145"/>
      <c r="R9" s="145"/>
      <c r="S9" s="145"/>
      <c r="T9" s="145"/>
      <c r="U9" s="145"/>
      <c r="V9" s="145"/>
      <c r="W9" s="145"/>
      <c r="X9" s="145"/>
      <c r="Y9" s="145"/>
      <c r="Z9" s="145"/>
      <c r="AA9" s="145"/>
      <c r="AB9" s="145"/>
      <c r="AC9" s="145"/>
      <c r="AD9" s="145"/>
      <c r="AE9" s="145"/>
      <c r="AF9" s="145"/>
      <c r="AG9" s="145"/>
      <c r="AH9" s="145"/>
      <c r="AI9" s="145"/>
      <c r="AJ9" s="145"/>
      <c r="AK9" s="145"/>
      <c r="AL9" s="145"/>
      <c r="AM9" s="145"/>
      <c r="AN9" s="145"/>
      <c r="AO9" s="145"/>
      <c r="AP9" s="145"/>
      <c r="AQ9" s="145"/>
      <c r="AR9" s="145"/>
      <c r="AS9" s="145"/>
      <c r="AT9" s="145"/>
      <c r="AU9" s="145"/>
      <c r="AV9" s="145"/>
      <c r="AW9" s="145"/>
      <c r="AX9" s="145"/>
      <c r="AY9" s="145"/>
      <c r="AZ9" s="145"/>
      <c r="BA9" s="145"/>
      <c r="BB9" s="145"/>
      <c r="BC9" s="145"/>
      <c r="BD9" s="145"/>
      <c r="BE9" s="145"/>
      <c r="BF9" s="145"/>
      <c r="BG9" s="145"/>
      <c r="BH9" s="145"/>
      <c r="BI9" s="145"/>
      <c r="BJ9" s="145"/>
      <c r="BK9" s="145"/>
      <c r="BL9" s="145"/>
      <c r="BM9" s="145"/>
      <c r="BN9" s="145"/>
      <c r="BO9" s="145"/>
      <c r="BP9" s="145"/>
      <c r="BQ9" s="145"/>
      <c r="BR9" s="145"/>
      <c r="BS9" s="145"/>
      <c r="BT9" s="145"/>
      <c r="BU9" s="145"/>
      <c r="BV9" s="145"/>
      <c r="BW9" s="145"/>
      <c r="BX9" s="145"/>
      <c r="BY9" s="145"/>
      <c r="BZ9" s="145"/>
      <c r="CA9" s="145"/>
      <c r="CB9" s="145"/>
      <c r="CC9" s="145"/>
      <c r="CD9" s="145"/>
      <c r="CE9" s="145"/>
      <c r="CF9" s="145"/>
      <c r="CG9" s="145"/>
      <c r="CH9" s="145"/>
      <c r="CI9" s="145"/>
      <c r="CJ9" s="145"/>
      <c r="CK9" s="145"/>
      <c r="CL9" s="145"/>
      <c r="CM9" s="145"/>
      <c r="CN9" s="145"/>
      <c r="CO9" s="145"/>
      <c r="CP9" s="145"/>
      <c r="CQ9" s="145"/>
      <c r="CR9" s="145"/>
      <c r="CS9" s="145"/>
      <c r="CT9" s="145"/>
      <c r="CU9" s="145"/>
      <c r="CV9" s="145"/>
      <c r="CW9" s="145"/>
      <c r="CX9" s="145"/>
      <c r="CY9" s="145"/>
      <c r="CZ9" s="145"/>
      <c r="DA9" s="145"/>
      <c r="DB9" s="145"/>
      <c r="DC9" s="145"/>
      <c r="DD9" s="145"/>
      <c r="DE9" s="145"/>
      <c r="DF9" s="145"/>
      <c r="DG9" s="145"/>
      <c r="DH9" s="145"/>
      <c r="DI9" s="145"/>
      <c r="DJ9" s="145"/>
      <c r="DK9" s="145"/>
      <c r="DL9" s="145"/>
      <c r="DM9" s="145"/>
      <c r="DN9" s="145"/>
      <c r="DO9" s="145"/>
      <c r="DP9" s="145"/>
      <c r="DQ9" s="145"/>
      <c r="DR9" s="145"/>
      <c r="DS9" s="145"/>
      <c r="DT9" s="145"/>
      <c r="DU9" s="145"/>
      <c r="DV9" s="145"/>
      <c r="DW9" s="145"/>
      <c r="DX9" s="145"/>
      <c r="DY9" s="145"/>
      <c r="DZ9" s="145"/>
      <c r="EA9" s="145"/>
      <c r="EB9" s="145"/>
      <c r="EC9" s="145"/>
      <c r="ED9" s="145"/>
      <c r="EE9" s="145"/>
      <c r="EF9" s="145"/>
      <c r="EG9" s="145"/>
      <c r="EH9" s="145"/>
      <c r="EI9" s="145"/>
      <c r="EJ9" s="145"/>
      <c r="EK9" s="145"/>
      <c r="EL9" s="145"/>
      <c r="EM9" s="145"/>
      <c r="EN9" s="145"/>
      <c r="EO9" s="145"/>
      <c r="EP9" s="145"/>
      <c r="EQ9" s="145"/>
      <c r="ER9" s="145"/>
      <c r="ES9" s="145"/>
      <c r="ET9" s="145"/>
      <c r="EU9" s="145"/>
      <c r="EV9" s="145"/>
      <c r="EW9" s="145"/>
      <c r="EX9" s="145"/>
      <c r="EY9" s="145"/>
      <c r="EZ9" s="145"/>
      <c r="FA9" s="145"/>
      <c r="FB9" s="145"/>
      <c r="FC9" s="145"/>
      <c r="FD9" s="145"/>
      <c r="FE9" s="145"/>
      <c r="FF9" s="145"/>
      <c r="FG9" s="145"/>
      <c r="FH9" s="145"/>
      <c r="FI9" s="145"/>
      <c r="FJ9" s="145"/>
      <c r="FK9" s="145"/>
      <c r="FL9" s="145"/>
      <c r="FM9" s="145"/>
      <c r="FN9" s="145"/>
      <c r="FO9" s="145"/>
      <c r="FP9" s="145"/>
      <c r="FQ9" s="145"/>
      <c r="FR9" s="145"/>
      <c r="FS9" s="145"/>
      <c r="FT9" s="145"/>
      <c r="FU9" s="145"/>
      <c r="FV9" s="145"/>
      <c r="FW9" s="145"/>
      <c r="FX9" s="145"/>
      <c r="FY9" s="145"/>
      <c r="FZ9" s="145"/>
      <c r="GA9" s="145"/>
      <c r="GB9" s="145"/>
      <c r="GC9" s="145"/>
      <c r="GD9" s="145"/>
      <c r="GE9" s="145"/>
      <c r="GF9" s="145"/>
      <c r="GG9" s="145"/>
      <c r="GH9" s="145"/>
      <c r="GI9" s="145"/>
      <c r="GJ9" s="145"/>
      <c r="GK9" s="145"/>
      <c r="GL9" s="145"/>
      <c r="GM9" s="145"/>
      <c r="GN9" s="145"/>
      <c r="GO9" s="145"/>
      <c r="GP9" s="145"/>
      <c r="GQ9" s="145"/>
      <c r="GR9" s="145"/>
      <c r="GS9" s="145"/>
      <c r="GT9" s="145"/>
      <c r="GU9" s="145"/>
      <c r="GV9" s="145"/>
      <c r="GW9" s="145"/>
      <c r="GX9" s="145"/>
      <c r="GY9" s="145"/>
      <c r="GZ9" s="145"/>
      <c r="HA9" s="145"/>
      <c r="HB9" s="145"/>
      <c r="HC9" s="145"/>
      <c r="HD9" s="145"/>
      <c r="HE9" s="145"/>
      <c r="HF9" s="145"/>
      <c r="HG9" s="145"/>
      <c r="HH9" s="145"/>
      <c r="HI9" s="145"/>
      <c r="HJ9" s="145"/>
      <c r="HK9" s="145"/>
      <c r="HL9" s="145"/>
      <c r="HM9" s="145"/>
      <c r="HN9" s="145"/>
      <c r="HO9" s="145"/>
      <c r="HP9" s="145"/>
      <c r="HQ9" s="145"/>
      <c r="HR9" s="145"/>
      <c r="HS9" s="145"/>
      <c r="HT9" s="145"/>
      <c r="HU9" s="145"/>
      <c r="HV9" s="145"/>
      <c r="HW9" s="145"/>
      <c r="HX9" s="145"/>
      <c r="HY9" s="145"/>
      <c r="HZ9" s="145"/>
      <c r="IA9" s="145"/>
      <c r="IB9" s="145"/>
      <c r="IC9" s="145"/>
      <c r="ID9" s="145"/>
      <c r="IE9" s="145"/>
      <c r="IF9" s="145"/>
      <c r="IG9" s="145"/>
      <c r="IH9" s="145"/>
      <c r="II9" s="145"/>
      <c r="IJ9" s="145"/>
      <c r="IK9" s="145"/>
      <c r="IL9" s="145"/>
      <c r="IM9" s="145"/>
      <c r="IN9" s="145"/>
      <c r="IO9" s="145"/>
      <c r="IP9" s="145"/>
      <c r="IQ9" s="145"/>
      <c r="IR9" s="145"/>
      <c r="IS9" s="145"/>
      <c r="IT9" s="145"/>
      <c r="IU9" s="145"/>
      <c r="IV9" s="145"/>
      <c r="IW9" s="145"/>
      <c r="IX9" s="145"/>
      <c r="IY9" s="145"/>
      <c r="IZ9" s="145"/>
      <c r="JA9" s="145"/>
      <c r="JB9" s="145"/>
      <c r="JC9" s="145"/>
      <c r="JD9" s="145"/>
      <c r="JE9" s="145"/>
      <c r="JF9" s="145"/>
      <c r="JG9" s="145"/>
      <c r="JH9" s="145"/>
      <c r="JI9" s="145"/>
      <c r="JJ9" s="145"/>
      <c r="JK9" s="145"/>
      <c r="JL9" s="145"/>
      <c r="JM9" s="145"/>
      <c r="JN9" s="145"/>
      <c r="JO9" s="145"/>
      <c r="JP9" s="145"/>
      <c r="JQ9" s="145"/>
      <c r="JR9" s="145"/>
      <c r="JS9" s="145"/>
      <c r="JT9" s="145"/>
      <c r="JU9" s="145"/>
      <c r="JV9" s="145"/>
      <c r="JW9" s="145"/>
      <c r="JX9" s="145"/>
      <c r="JY9" s="145"/>
      <c r="JZ9" s="145"/>
      <c r="KA9" s="145"/>
      <c r="KB9" s="145"/>
      <c r="KC9" s="145"/>
      <c r="KD9" s="145"/>
      <c r="KE9" s="145"/>
      <c r="KF9" s="145"/>
      <c r="KG9" s="145"/>
      <c r="KH9" s="145"/>
      <c r="KI9" s="145"/>
      <c r="KJ9" s="145"/>
      <c r="KK9" s="145"/>
      <c r="KL9" s="145"/>
      <c r="KM9" s="145"/>
      <c r="KN9" s="145"/>
      <c r="KO9" s="145"/>
      <c r="KP9" s="145"/>
      <c r="KQ9" s="145"/>
      <c r="KR9" s="145"/>
      <c r="KS9" s="145"/>
      <c r="KT9" s="145"/>
      <c r="KU9" s="145"/>
      <c r="KV9" s="145"/>
      <c r="KW9" s="145"/>
      <c r="KX9" s="145"/>
      <c r="KY9" s="145"/>
      <c r="KZ9" s="145"/>
      <c r="LA9" s="145"/>
      <c r="LB9" s="145"/>
      <c r="LC9" s="145"/>
      <c r="LD9" s="145"/>
      <c r="LE9" s="145"/>
      <c r="LF9" s="145"/>
      <c r="LG9" s="145"/>
      <c r="LH9" s="145"/>
      <c r="LI9" s="145"/>
      <c r="LJ9" s="145"/>
      <c r="LK9" s="145"/>
      <c r="LL9" s="145"/>
      <c r="LM9" s="145"/>
      <c r="LN9" s="145"/>
      <c r="LO9" s="145"/>
      <c r="LP9" s="145"/>
      <c r="LQ9" s="145"/>
      <c r="LR9" s="145"/>
      <c r="LS9" s="145"/>
      <c r="LT9" s="145"/>
      <c r="LU9" s="145"/>
      <c r="LV9" s="145"/>
      <c r="LW9" s="145"/>
      <c r="LX9" s="145"/>
      <c r="LY9" s="145"/>
      <c r="LZ9" s="145"/>
      <c r="MA9" s="145"/>
      <c r="MB9" s="145"/>
      <c r="MC9" s="145"/>
      <c r="MD9" s="145"/>
      <c r="ME9" s="145"/>
      <c r="MF9" s="145"/>
      <c r="MG9" s="145"/>
      <c r="MH9" s="145"/>
      <c r="MI9" s="145"/>
      <c r="MJ9" s="145"/>
      <c r="MK9" s="145"/>
      <c r="ML9" s="145"/>
      <c r="MM9" s="145"/>
      <c r="MN9" s="145"/>
      <c r="MO9" s="145"/>
      <c r="MP9" s="145"/>
      <c r="MQ9" s="145"/>
      <c r="MR9" s="145"/>
      <c r="MS9" s="145"/>
      <c r="MT9" s="145"/>
      <c r="MU9" s="145"/>
      <c r="MV9" s="145"/>
      <c r="MW9" s="145"/>
      <c r="MX9" s="145"/>
      <c r="MY9" s="145"/>
      <c r="MZ9" s="145"/>
      <c r="NA9" s="145"/>
      <c r="NB9" s="145"/>
      <c r="NC9" s="145"/>
      <c r="ND9" s="145"/>
      <c r="NE9" s="145"/>
      <c r="NF9" s="145"/>
      <c r="NG9" s="145"/>
      <c r="NH9" s="145"/>
      <c r="NI9" s="145"/>
      <c r="NJ9" s="145"/>
      <c r="NK9" s="145"/>
      <c r="NL9" s="145"/>
      <c r="NM9" s="145"/>
      <c r="NN9" s="145"/>
      <c r="NO9" s="145"/>
      <c r="NP9" s="145"/>
      <c r="NQ9" s="145"/>
      <c r="NR9" s="145"/>
      <c r="NS9" s="145"/>
      <c r="NT9" s="145"/>
      <c r="NU9" s="145"/>
      <c r="NV9" s="145"/>
      <c r="NW9" s="145"/>
      <c r="NX9" s="145"/>
      <c r="NY9" s="145"/>
      <c r="NZ9" s="145"/>
      <c r="OA9" s="145"/>
      <c r="OB9" s="145"/>
      <c r="OC9" s="145"/>
      <c r="OD9" s="145"/>
      <c r="OE9" s="145"/>
      <c r="OF9" s="145"/>
      <c r="OG9" s="145"/>
      <c r="OH9" s="145"/>
      <c r="OI9" s="145"/>
      <c r="OJ9" s="145"/>
      <c r="OK9" s="145"/>
      <c r="OL9" s="145"/>
      <c r="OM9" s="145"/>
      <c r="ON9" s="145"/>
      <c r="OO9" s="145"/>
      <c r="OP9" s="145"/>
      <c r="OQ9" s="145"/>
      <c r="OR9" s="145"/>
      <c r="OS9" s="145"/>
      <c r="OT9" s="145"/>
      <c r="OU9" s="145"/>
      <c r="OV9" s="145"/>
      <c r="OW9" s="145"/>
      <c r="OX9" s="145"/>
      <c r="OY9" s="145"/>
      <c r="OZ9" s="145"/>
      <c r="PA9" s="145"/>
      <c r="PB9" s="145"/>
      <c r="PC9" s="145"/>
      <c r="PD9" s="145"/>
      <c r="PE9" s="145"/>
      <c r="PF9" s="145"/>
      <c r="PG9" s="145"/>
      <c r="PH9" s="145"/>
      <c r="PI9" s="145"/>
      <c r="PJ9" s="145"/>
      <c r="PK9" s="145"/>
      <c r="PL9" s="145"/>
      <c r="PM9" s="145"/>
      <c r="PN9" s="145"/>
      <c r="PO9" s="145"/>
      <c r="PP9" s="145"/>
      <c r="PQ9" s="145"/>
      <c r="PR9" s="145"/>
      <c r="PS9" s="145"/>
      <c r="PT9" s="145"/>
      <c r="PU9" s="145"/>
      <c r="PV9" s="145"/>
      <c r="PW9" s="145"/>
      <c r="PX9" s="145"/>
      <c r="PY9" s="145"/>
      <c r="PZ9" s="145"/>
      <c r="QA9" s="145"/>
      <c r="QB9" s="145"/>
      <c r="QC9" s="145"/>
      <c r="QD9" s="145"/>
      <c r="QE9" s="145"/>
      <c r="QF9" s="145"/>
      <c r="QG9" s="145"/>
      <c r="QH9" s="145"/>
      <c r="QI9" s="145"/>
      <c r="QJ9" s="145"/>
      <c r="QK9" s="145"/>
      <c r="QL9" s="145"/>
      <c r="QM9" s="145"/>
      <c r="QN9" s="145"/>
      <c r="QO9" s="145"/>
      <c r="QP9" s="145"/>
      <c r="QQ9" s="145"/>
      <c r="QR9" s="145"/>
      <c r="QS9" s="145"/>
      <c r="QT9" s="145"/>
      <c r="QU9" s="145"/>
      <c r="QV9" s="145"/>
      <c r="QW9" s="145"/>
      <c r="QX9" s="145"/>
      <c r="QY9" s="145"/>
      <c r="QZ9" s="145"/>
      <c r="RA9" s="145"/>
      <c r="RB9" s="145"/>
      <c r="RC9" s="145"/>
      <c r="RD9" s="145"/>
      <c r="RE9" s="145"/>
      <c r="RF9" s="145"/>
      <c r="RG9" s="145"/>
      <c r="RH9" s="145"/>
      <c r="RI9" s="145"/>
      <c r="RJ9" s="145"/>
      <c r="RK9" s="145"/>
      <c r="RL9" s="145"/>
      <c r="RM9" s="145"/>
      <c r="RN9" s="145"/>
      <c r="RO9" s="145"/>
      <c r="RP9" s="145"/>
      <c r="RQ9" s="145"/>
      <c r="RR9" s="145"/>
      <c r="RS9" s="145"/>
      <c r="RT9" s="145"/>
      <c r="RU9" s="145"/>
      <c r="RV9" s="145"/>
      <c r="RW9" s="145"/>
      <c r="RX9" s="145"/>
      <c r="RY9" s="145"/>
      <c r="RZ9" s="145"/>
      <c r="SA9" s="145"/>
      <c r="SB9" s="145"/>
      <c r="SC9" s="145"/>
      <c r="SD9" s="145"/>
      <c r="SE9" s="145"/>
      <c r="SF9" s="145"/>
      <c r="SG9" s="145"/>
      <c r="SH9" s="145"/>
      <c r="SI9" s="145"/>
      <c r="SJ9" s="145"/>
      <c r="SK9" s="145"/>
      <c r="SL9" s="145"/>
      <c r="SM9" s="145"/>
      <c r="SN9" s="145"/>
      <c r="SO9" s="145"/>
      <c r="SP9" s="145"/>
      <c r="SQ9" s="145"/>
      <c r="SR9" s="145"/>
      <c r="SS9" s="145"/>
      <c r="ST9" s="145"/>
      <c r="SU9" s="145"/>
      <c r="SV9" s="145"/>
      <c r="SW9" s="145"/>
      <c r="SX9" s="145"/>
      <c r="SY9" s="145"/>
      <c r="SZ9" s="145"/>
      <c r="TA9" s="145"/>
      <c r="TB9" s="145"/>
      <c r="TC9" s="145"/>
      <c r="TD9" s="145"/>
      <c r="TE9" s="145"/>
      <c r="TF9" s="145"/>
      <c r="TG9" s="145"/>
      <c r="TH9" s="145"/>
      <c r="TI9" s="145"/>
      <c r="TJ9" s="145"/>
      <c r="TK9" s="145"/>
      <c r="TL9" s="145"/>
      <c r="TM9" s="145"/>
      <c r="TN9" s="145"/>
      <c r="TO9" s="145"/>
      <c r="TP9" s="145"/>
      <c r="TQ9" s="145"/>
      <c r="TR9" s="145"/>
      <c r="TS9" s="145"/>
      <c r="TT9" s="145"/>
      <c r="TU9" s="145"/>
      <c r="TV9" s="145"/>
      <c r="TW9" s="145"/>
      <c r="TX9" s="145"/>
      <c r="TY9" s="145"/>
      <c r="TZ9" s="145"/>
      <c r="UA9" s="145"/>
      <c r="UB9" s="145"/>
      <c r="UC9" s="145"/>
      <c r="UD9" s="145"/>
      <c r="UE9" s="145"/>
      <c r="UF9" s="145"/>
      <c r="UG9" s="145"/>
      <c r="UH9" s="145"/>
      <c r="UI9" s="145"/>
      <c r="UJ9" s="145"/>
      <c r="UK9" s="145"/>
      <c r="UL9" s="145"/>
      <c r="UM9" s="145"/>
      <c r="UN9" s="145"/>
      <c r="UO9" s="145"/>
      <c r="UP9" s="145"/>
      <c r="UQ9" s="145"/>
      <c r="UR9" s="145"/>
      <c r="US9" s="145"/>
      <c r="UT9" s="145"/>
      <c r="UU9" s="145"/>
      <c r="UV9" s="145"/>
      <c r="UW9" s="145"/>
      <c r="UX9" s="145"/>
      <c r="UY9" s="145"/>
      <c r="UZ9" s="145"/>
      <c r="VA9" s="145"/>
      <c r="VB9" s="145"/>
      <c r="VC9" s="145"/>
      <c r="VD9" s="145"/>
      <c r="VE9" s="145"/>
      <c r="VF9" s="145"/>
      <c r="VG9" s="145"/>
      <c r="VH9" s="145"/>
      <c r="VI9" s="145"/>
      <c r="VJ9" s="145"/>
      <c r="VK9" s="145"/>
      <c r="VL9" s="145"/>
      <c r="VM9" s="145"/>
      <c r="VN9" s="145"/>
      <c r="VO9" s="145"/>
      <c r="VP9" s="145"/>
      <c r="VQ9" s="145"/>
      <c r="VR9" s="145"/>
      <c r="VS9" s="145"/>
      <c r="VT9" s="145"/>
      <c r="VU9" s="145"/>
      <c r="VV9" s="145"/>
      <c r="VW9" s="145"/>
      <c r="VX9" s="145"/>
      <c r="VY9" s="145"/>
      <c r="VZ9" s="145"/>
      <c r="WA9" s="145"/>
      <c r="WB9" s="145"/>
      <c r="WC9" s="145"/>
      <c r="WD9" s="145"/>
      <c r="WE9" s="145"/>
      <c r="WF9" s="145"/>
      <c r="WG9" s="145"/>
      <c r="WH9" s="145"/>
      <c r="WI9" s="145"/>
      <c r="WJ9" s="145"/>
      <c r="WK9" s="145"/>
      <c r="WL9" s="145"/>
      <c r="WM9" s="145"/>
      <c r="WN9" s="145"/>
      <c r="WO9" s="145"/>
      <c r="WP9" s="145"/>
      <c r="WQ9" s="145"/>
      <c r="WR9" s="145"/>
      <c r="WS9" s="145"/>
      <c r="WT9" s="145"/>
      <c r="WU9" s="145"/>
      <c r="WV9" s="145"/>
      <c r="WW9" s="145"/>
      <c r="WX9" s="145"/>
      <c r="WY9" s="145"/>
      <c r="WZ9" s="145"/>
      <c r="XA9" s="145"/>
      <c r="XB9" s="145"/>
      <c r="XC9" s="145"/>
      <c r="XD9" s="145"/>
      <c r="XE9" s="145"/>
      <c r="XF9" s="145"/>
      <c r="XG9" s="145"/>
      <c r="XH9" s="145"/>
      <c r="XI9" s="145"/>
      <c r="XJ9" s="145"/>
      <c r="XK9" s="145"/>
      <c r="XL9" s="145"/>
      <c r="XM9" s="145"/>
      <c r="XN9" s="145"/>
      <c r="XO9" s="145"/>
      <c r="XP9" s="145"/>
      <c r="XQ9" s="145"/>
      <c r="XR9" s="145"/>
      <c r="XS9" s="145"/>
      <c r="XT9" s="145"/>
      <c r="XU9" s="145"/>
      <c r="XV9" s="145"/>
      <c r="XW9" s="145"/>
      <c r="XX9" s="145"/>
      <c r="XY9" s="145"/>
      <c r="XZ9" s="145"/>
      <c r="YA9" s="145"/>
      <c r="YB9" s="145"/>
      <c r="YC9" s="145"/>
      <c r="YD9" s="145"/>
      <c r="YE9" s="145"/>
      <c r="YF9" s="145"/>
      <c r="YG9" s="145"/>
      <c r="YH9" s="145"/>
      <c r="YI9" s="145"/>
      <c r="YJ9" s="145"/>
      <c r="YK9" s="145"/>
      <c r="YL9" s="145"/>
      <c r="YM9" s="145"/>
      <c r="YN9" s="145"/>
      <c r="YO9" s="145"/>
      <c r="YP9" s="145"/>
      <c r="YQ9" s="145"/>
      <c r="YR9" s="145"/>
      <c r="YS9" s="145"/>
      <c r="YT9" s="145"/>
      <c r="YU9" s="145"/>
      <c r="YV9" s="145"/>
      <c r="YW9" s="145"/>
      <c r="YX9" s="145"/>
      <c r="YY9" s="145"/>
      <c r="YZ9" s="145"/>
      <c r="ZA9" s="145"/>
      <c r="ZB9" s="145"/>
      <c r="ZC9" s="145"/>
      <c r="ZD9" s="145"/>
      <c r="ZE9" s="145"/>
      <c r="ZF9" s="145"/>
      <c r="ZG9" s="145"/>
      <c r="ZH9" s="145"/>
      <c r="ZI9" s="145"/>
      <c r="ZJ9" s="145"/>
      <c r="ZK9" s="145"/>
      <c r="ZL9" s="145"/>
      <c r="ZM9" s="145"/>
      <c r="ZN9" s="145"/>
      <c r="ZO9" s="145"/>
      <c r="ZP9" s="145"/>
      <c r="ZQ9" s="145"/>
      <c r="ZR9" s="145"/>
      <c r="ZS9" s="145"/>
      <c r="ZT9" s="145"/>
      <c r="ZU9" s="145"/>
      <c r="ZV9" s="145"/>
      <c r="ZW9" s="145"/>
      <c r="ZX9" s="145"/>
      <c r="ZY9" s="145"/>
      <c r="ZZ9" s="145"/>
      <c r="AAA9" s="145"/>
      <c r="AAB9" s="145"/>
      <c r="AAC9" s="145"/>
      <c r="AAD9" s="145"/>
      <c r="AAE9" s="145"/>
      <c r="AAF9" s="145"/>
      <c r="AAG9" s="145"/>
      <c r="AAH9" s="145"/>
      <c r="AAI9" s="145"/>
      <c r="AAJ9" s="145"/>
      <c r="AAK9" s="145"/>
      <c r="AAL9" s="145"/>
      <c r="AAM9" s="145"/>
      <c r="AAN9" s="145"/>
      <c r="AAO9" s="145"/>
      <c r="AAP9" s="145"/>
      <c r="AAQ9" s="145"/>
      <c r="AAR9" s="145"/>
      <c r="AAS9" s="145"/>
      <c r="AAT9" s="145"/>
      <c r="AAU9" s="145"/>
      <c r="AAV9" s="145"/>
      <c r="AAW9" s="145"/>
      <c r="AAX9" s="145"/>
      <c r="AAY9" s="145"/>
      <c r="AAZ9" s="145"/>
      <c r="ABA9" s="145"/>
      <c r="ABB9" s="145"/>
      <c r="ABC9" s="145"/>
      <c r="ABD9" s="145"/>
      <c r="ABE9" s="145"/>
      <c r="ABF9" s="145"/>
      <c r="ABG9" s="145"/>
      <c r="ABH9" s="145"/>
      <c r="ABI9" s="145"/>
      <c r="ABJ9" s="145"/>
      <c r="ABK9" s="145"/>
      <c r="ABL9" s="145"/>
      <c r="ABM9" s="145"/>
      <c r="ABN9" s="145"/>
      <c r="ABO9" s="145"/>
      <c r="ABP9" s="145"/>
      <c r="ABQ9" s="145"/>
      <c r="ABR9" s="145"/>
      <c r="ABS9" s="145"/>
      <c r="ABT9" s="145"/>
      <c r="ABU9" s="145"/>
      <c r="ABV9" s="145"/>
      <c r="ABW9" s="145"/>
      <c r="ABX9" s="145"/>
      <c r="ABY9" s="145"/>
      <c r="ABZ9" s="145"/>
      <c r="ACA9" s="145"/>
      <c r="ACB9" s="145"/>
      <c r="ACC9" s="145"/>
      <c r="ACD9" s="145"/>
      <c r="ACE9" s="145"/>
      <c r="ACF9" s="145"/>
      <c r="ACG9" s="145"/>
      <c r="ACH9" s="145"/>
      <c r="ACI9" s="145"/>
      <c r="ACJ9" s="145"/>
      <c r="ACK9" s="145"/>
      <c r="ACL9" s="145"/>
      <c r="ACM9" s="145"/>
      <c r="ACN9" s="145"/>
      <c r="ACO9" s="145"/>
      <c r="ACP9" s="145"/>
      <c r="ACQ9" s="145"/>
      <c r="ACR9" s="145"/>
      <c r="ACS9" s="145"/>
      <c r="ACT9" s="145"/>
      <c r="ACU9" s="145"/>
      <c r="ACV9" s="145"/>
      <c r="ACW9" s="145"/>
      <c r="ACX9" s="145"/>
      <c r="ACY9" s="145"/>
      <c r="ACZ9" s="145"/>
      <c r="ADA9" s="145"/>
      <c r="ADB9" s="145"/>
      <c r="ADC9" s="145"/>
      <c r="ADD9" s="145"/>
      <c r="ADE9" s="145"/>
      <c r="ADF9" s="145"/>
      <c r="ADG9" s="145"/>
      <c r="ADH9" s="145"/>
      <c r="ADI9" s="145"/>
      <c r="ADJ9" s="145"/>
      <c r="ADK9" s="145"/>
      <c r="ADL9" s="145"/>
      <c r="ADM9" s="145"/>
      <c r="ADN9" s="145"/>
      <c r="ADO9" s="145"/>
      <c r="ADP9" s="145"/>
      <c r="ADQ9" s="145"/>
      <c r="ADR9" s="145"/>
      <c r="ADS9" s="145"/>
      <c r="ADT9" s="145"/>
      <c r="ADU9" s="145"/>
      <c r="ADV9" s="145"/>
      <c r="ADW9" s="145"/>
      <c r="ADX9" s="145"/>
      <c r="ADY9" s="145"/>
      <c r="ADZ9" s="145"/>
      <c r="AEA9" s="145"/>
      <c r="AEB9" s="145"/>
      <c r="AEC9" s="145"/>
      <c r="AED9" s="145"/>
      <c r="AEE9" s="145"/>
      <c r="AEF9" s="145"/>
      <c r="AEG9" s="145"/>
      <c r="AEH9" s="145"/>
      <c r="AEI9" s="145"/>
      <c r="AEJ9" s="145"/>
      <c r="AEK9" s="145"/>
      <c r="AEL9" s="145"/>
      <c r="AEM9" s="145"/>
      <c r="AEN9" s="145"/>
      <c r="AEO9" s="145"/>
      <c r="AEP9" s="145"/>
      <c r="AEQ9" s="145"/>
      <c r="AER9" s="145"/>
      <c r="AES9" s="145"/>
      <c r="AET9" s="145"/>
      <c r="AEU9" s="145"/>
      <c r="AEV9" s="145"/>
      <c r="AEW9" s="145"/>
      <c r="AEX9" s="145"/>
      <c r="AEY9" s="145"/>
      <c r="AEZ9" s="145"/>
      <c r="AFA9" s="145"/>
      <c r="AFB9" s="145"/>
      <c r="AFC9" s="145"/>
      <c r="AFD9" s="145"/>
      <c r="AFE9" s="145"/>
      <c r="AFF9" s="145"/>
      <c r="AFG9" s="145"/>
      <c r="AFH9" s="145"/>
      <c r="AFI9" s="145"/>
      <c r="AFJ9" s="145"/>
      <c r="AFK9" s="145"/>
      <c r="AFL9" s="145"/>
      <c r="AFM9" s="145"/>
      <c r="AFN9" s="145"/>
      <c r="AFO9" s="145"/>
      <c r="AFP9" s="145"/>
      <c r="AFQ9" s="145"/>
      <c r="AFR9" s="145"/>
      <c r="AFS9" s="145"/>
      <c r="AFT9" s="145"/>
      <c r="AFU9" s="145"/>
      <c r="AFV9" s="145"/>
      <c r="AFW9" s="145"/>
      <c r="AFX9" s="145"/>
      <c r="AFY9" s="145"/>
      <c r="AFZ9" s="145"/>
      <c r="AGA9" s="145"/>
      <c r="AGB9" s="145"/>
      <c r="AGC9" s="145"/>
      <c r="AGD9" s="145"/>
      <c r="AGE9" s="145"/>
      <c r="AGF9" s="145"/>
      <c r="AGG9" s="145"/>
      <c r="AGH9" s="145"/>
      <c r="AGI9" s="145"/>
      <c r="AGJ9" s="145"/>
      <c r="AGK9" s="145"/>
      <c r="AGL9" s="145"/>
      <c r="AGM9" s="145"/>
      <c r="AGN9" s="145"/>
      <c r="AGO9" s="145"/>
      <c r="AGP9" s="145"/>
      <c r="AGQ9" s="145"/>
      <c r="AGR9" s="145"/>
      <c r="AGS9" s="145"/>
      <c r="AGT9" s="145"/>
      <c r="AGU9" s="145"/>
      <c r="AGV9" s="145"/>
      <c r="AGW9" s="145"/>
      <c r="AGX9" s="145"/>
      <c r="AGY9" s="145"/>
      <c r="AGZ9" s="145"/>
      <c r="AHA9" s="145"/>
      <c r="AHB9" s="145"/>
      <c r="AHC9" s="145"/>
      <c r="AHD9" s="145"/>
      <c r="AHE9" s="145"/>
      <c r="AHF9" s="145"/>
      <c r="AHG9" s="145"/>
      <c r="AHH9" s="145"/>
      <c r="AHI9" s="145"/>
      <c r="AHJ9" s="145"/>
      <c r="AHK9" s="145"/>
      <c r="AHL9" s="145"/>
      <c r="AHM9" s="145"/>
      <c r="AHN9" s="145"/>
      <c r="AHO9" s="145"/>
      <c r="AHP9" s="145"/>
      <c r="AHQ9" s="145"/>
      <c r="AHR9" s="145"/>
      <c r="AHS9" s="145"/>
      <c r="AHT9" s="145"/>
      <c r="AHU9" s="145"/>
      <c r="AHV9" s="145"/>
      <c r="AHW9" s="145"/>
      <c r="AHX9" s="145"/>
      <c r="AHY9" s="145"/>
      <c r="AHZ9" s="145"/>
      <c r="AIA9" s="145"/>
      <c r="AIB9" s="145"/>
      <c r="AIC9" s="145"/>
      <c r="AID9" s="145"/>
      <c r="AIE9" s="145"/>
      <c r="AIF9" s="145"/>
      <c r="AIG9" s="145"/>
      <c r="AIH9" s="145"/>
      <c r="AII9" s="145"/>
      <c r="AIJ9" s="145"/>
      <c r="AIK9" s="145"/>
      <c r="AIL9" s="145"/>
      <c r="AIM9" s="145"/>
      <c r="AIN9" s="145"/>
      <c r="AIO9" s="145"/>
      <c r="AIP9" s="145"/>
      <c r="AIQ9" s="145"/>
      <c r="AIR9" s="145"/>
      <c r="AIS9" s="145"/>
      <c r="AIT9" s="145"/>
      <c r="AIU9" s="145"/>
      <c r="AIV9" s="145"/>
      <c r="AIW9" s="145"/>
      <c r="AIX9" s="145"/>
      <c r="AIY9" s="145"/>
      <c r="AIZ9" s="145"/>
      <c r="AJA9" s="145"/>
      <c r="AJB9" s="145"/>
      <c r="AJC9" s="145"/>
      <c r="AJD9" s="145"/>
      <c r="AJE9" s="145"/>
      <c r="AJF9" s="145"/>
      <c r="AJG9" s="145"/>
      <c r="AJH9" s="145"/>
      <c r="AJI9" s="145"/>
      <c r="AJJ9" s="145"/>
      <c r="AJK9" s="145"/>
      <c r="AJL9" s="145"/>
      <c r="AJM9" s="145"/>
      <c r="AJN9" s="145"/>
      <c r="AJO9" s="145"/>
      <c r="AJP9" s="145"/>
      <c r="AJQ9" s="145"/>
      <c r="AJR9" s="145"/>
      <c r="AJS9" s="145"/>
      <c r="AJT9" s="145"/>
      <c r="AJU9" s="145"/>
      <c r="AJV9" s="145"/>
      <c r="AJW9" s="145"/>
      <c r="AJX9" s="145"/>
      <c r="AJY9" s="145"/>
      <c r="AJZ9" s="145"/>
      <c r="AKA9" s="145"/>
      <c r="AKB9" s="145"/>
      <c r="AKC9" s="145"/>
      <c r="AKD9" s="145"/>
      <c r="AKE9" s="145"/>
      <c r="AKF9" s="145"/>
      <c r="AKG9" s="145"/>
      <c r="AKH9" s="145"/>
      <c r="AKI9" s="145"/>
      <c r="AKJ9" s="145"/>
      <c r="AKK9" s="145"/>
      <c r="AKL9" s="145"/>
      <c r="AKM9" s="145"/>
      <c r="AKN9" s="145"/>
      <c r="AKO9" s="145"/>
      <c r="AKP9" s="145"/>
      <c r="AKQ9" s="145"/>
      <c r="AKR9" s="145"/>
      <c r="AKS9" s="145"/>
      <c r="AKT9" s="145"/>
      <c r="AKU9" s="145"/>
      <c r="AKV9" s="145"/>
      <c r="AKW9" s="145"/>
      <c r="AKX9" s="145"/>
      <c r="AKY9" s="145"/>
      <c r="AKZ9" s="145"/>
      <c r="ALA9" s="145"/>
      <c r="ALB9" s="145"/>
      <c r="ALC9" s="145"/>
      <c r="ALD9" s="145"/>
      <c r="ALE9" s="145"/>
      <c r="ALF9" s="145"/>
      <c r="ALG9" s="145"/>
      <c r="ALH9" s="145"/>
      <c r="ALI9" s="145"/>
      <c r="ALJ9" s="145"/>
      <c r="ALK9" s="145"/>
      <c r="ALL9" s="145"/>
      <c r="ALM9" s="145"/>
      <c r="ALN9" s="145"/>
      <c r="ALO9" s="145"/>
      <c r="ALP9" s="145"/>
      <c r="ALQ9" s="145"/>
      <c r="ALR9" s="145"/>
      <c r="ALS9" s="145"/>
      <c r="ALT9" s="145"/>
      <c r="ALU9" s="145"/>
      <c r="ALV9" s="145"/>
      <c r="ALW9" s="145"/>
      <c r="ALX9" s="145"/>
      <c r="ALY9" s="145"/>
      <c r="ALZ9" s="145"/>
      <c r="AMA9" s="145"/>
      <c r="AMB9" s="145"/>
      <c r="AMC9" s="145"/>
      <c r="AMD9" s="145"/>
      <c r="AME9" s="145"/>
      <c r="AMF9" s="145"/>
      <c r="AMG9" s="145"/>
      <c r="AMH9" s="145"/>
      <c r="AMI9" s="145"/>
      <c r="AMJ9" s="145"/>
      <c r="AMK9" s="145"/>
      <c r="AML9" s="145"/>
    </row>
    <row r="10" spans="1:1026" s="131" customFormat="1" ht="12.75" customHeight="1">
      <c r="A10" s="145"/>
      <c r="B10" s="131" t="s">
        <v>577</v>
      </c>
      <c r="C10" s="134" t="s">
        <v>505</v>
      </c>
      <c r="D10" s="131" t="s">
        <v>572</v>
      </c>
      <c r="E10" s="131" t="s">
        <v>604</v>
      </c>
      <c r="F10" s="131" t="s">
        <v>683</v>
      </c>
      <c r="G10" s="140" t="s">
        <v>155</v>
      </c>
      <c r="H10" s="152" t="str">
        <f t="shared" si="0"/>
        <v>EXEC INS_fsm_state_transition @tx_fsm_type_name='LOAN', @tx_state_name='FO_UPDATED', @tx_action_name='FO_SUBMIT', @tx_next_state_name='FO_SUBMITTED',  @tx_login_name='nazdaq_prod'</v>
      </c>
      <c r="I10" s="153"/>
      <c r="J10" s="145"/>
      <c r="K10" s="145"/>
      <c r="L10" s="145"/>
      <c r="M10" s="145"/>
      <c r="N10" s="145"/>
      <c r="O10" s="145"/>
      <c r="P10" s="145"/>
      <c r="Q10" s="145"/>
      <c r="R10" s="145"/>
      <c r="S10" s="145"/>
      <c r="T10" s="145"/>
      <c r="U10" s="145"/>
      <c r="V10" s="145"/>
      <c r="W10" s="145"/>
      <c r="X10" s="145"/>
      <c r="Y10" s="145"/>
      <c r="Z10" s="145"/>
      <c r="AA10" s="145"/>
      <c r="AB10" s="145"/>
      <c r="AC10" s="145"/>
      <c r="AD10" s="145"/>
      <c r="AE10" s="145"/>
      <c r="AF10" s="145"/>
      <c r="AG10" s="145"/>
      <c r="AH10" s="145"/>
      <c r="AI10" s="145"/>
      <c r="AJ10" s="145"/>
      <c r="AK10" s="145"/>
      <c r="AL10" s="145"/>
      <c r="AM10" s="145"/>
      <c r="AN10" s="145"/>
      <c r="AO10" s="145"/>
      <c r="AP10" s="145"/>
      <c r="AQ10" s="145"/>
      <c r="AR10" s="145"/>
      <c r="AS10" s="145"/>
      <c r="AT10" s="145"/>
      <c r="AU10" s="145"/>
      <c r="AV10" s="145"/>
      <c r="AW10" s="145"/>
      <c r="AX10" s="145"/>
      <c r="AY10" s="145"/>
      <c r="AZ10" s="145"/>
      <c r="BA10" s="145"/>
      <c r="BB10" s="145"/>
      <c r="BC10" s="145"/>
      <c r="BD10" s="145"/>
      <c r="BE10" s="145"/>
      <c r="BF10" s="145"/>
      <c r="BG10" s="145"/>
      <c r="BH10" s="145"/>
      <c r="BI10" s="145"/>
      <c r="BJ10" s="145"/>
      <c r="BK10" s="145"/>
      <c r="BL10" s="145"/>
      <c r="BM10" s="145"/>
      <c r="BN10" s="145"/>
      <c r="BO10" s="145"/>
      <c r="BP10" s="145"/>
      <c r="BQ10" s="145"/>
      <c r="BR10" s="145"/>
      <c r="BS10" s="145"/>
      <c r="BT10" s="145"/>
      <c r="BU10" s="145"/>
      <c r="BV10" s="145"/>
      <c r="BW10" s="145"/>
      <c r="BX10" s="145"/>
      <c r="BY10" s="145"/>
      <c r="BZ10" s="145"/>
      <c r="CA10" s="145"/>
      <c r="CB10" s="145"/>
      <c r="CC10" s="145"/>
      <c r="CD10" s="145"/>
      <c r="CE10" s="145"/>
      <c r="CF10" s="145"/>
      <c r="CG10" s="145"/>
      <c r="CH10" s="145"/>
      <c r="CI10" s="145"/>
      <c r="CJ10" s="145"/>
      <c r="CK10" s="145"/>
      <c r="CL10" s="145"/>
      <c r="CM10" s="145"/>
      <c r="CN10" s="145"/>
      <c r="CO10" s="145"/>
      <c r="CP10" s="145"/>
      <c r="CQ10" s="145"/>
      <c r="CR10" s="145"/>
      <c r="CS10" s="145"/>
      <c r="CT10" s="145"/>
      <c r="CU10" s="145"/>
      <c r="CV10" s="145"/>
      <c r="CW10" s="145"/>
      <c r="CX10" s="145"/>
      <c r="CY10" s="145"/>
      <c r="CZ10" s="145"/>
      <c r="DA10" s="145"/>
      <c r="DB10" s="145"/>
      <c r="DC10" s="145"/>
      <c r="DD10" s="145"/>
      <c r="DE10" s="145"/>
      <c r="DF10" s="145"/>
      <c r="DG10" s="145"/>
      <c r="DH10" s="145"/>
      <c r="DI10" s="145"/>
      <c r="DJ10" s="145"/>
      <c r="DK10" s="145"/>
      <c r="DL10" s="145"/>
      <c r="DM10" s="145"/>
      <c r="DN10" s="145"/>
      <c r="DO10" s="145"/>
      <c r="DP10" s="145"/>
      <c r="DQ10" s="145"/>
      <c r="DR10" s="145"/>
      <c r="DS10" s="145"/>
      <c r="DT10" s="145"/>
      <c r="DU10" s="145"/>
      <c r="DV10" s="145"/>
      <c r="DW10" s="145"/>
      <c r="DX10" s="145"/>
      <c r="DY10" s="145"/>
      <c r="DZ10" s="145"/>
      <c r="EA10" s="145"/>
      <c r="EB10" s="145"/>
      <c r="EC10" s="145"/>
      <c r="ED10" s="145"/>
      <c r="EE10" s="145"/>
      <c r="EF10" s="145"/>
      <c r="EG10" s="145"/>
      <c r="EH10" s="145"/>
      <c r="EI10" s="145"/>
      <c r="EJ10" s="145"/>
      <c r="EK10" s="145"/>
      <c r="EL10" s="145"/>
      <c r="EM10" s="145"/>
      <c r="EN10" s="145"/>
      <c r="EO10" s="145"/>
      <c r="EP10" s="145"/>
      <c r="EQ10" s="145"/>
      <c r="ER10" s="145"/>
      <c r="ES10" s="145"/>
      <c r="ET10" s="145"/>
      <c r="EU10" s="145"/>
      <c r="EV10" s="145"/>
      <c r="EW10" s="145"/>
      <c r="EX10" s="145"/>
      <c r="EY10" s="145"/>
      <c r="EZ10" s="145"/>
      <c r="FA10" s="145"/>
      <c r="FB10" s="145"/>
      <c r="FC10" s="145"/>
      <c r="FD10" s="145"/>
      <c r="FE10" s="145"/>
      <c r="FF10" s="145"/>
      <c r="FG10" s="145"/>
      <c r="FH10" s="145"/>
      <c r="FI10" s="145"/>
      <c r="FJ10" s="145"/>
      <c r="FK10" s="145"/>
      <c r="FL10" s="145"/>
      <c r="FM10" s="145"/>
      <c r="FN10" s="145"/>
      <c r="FO10" s="145"/>
      <c r="FP10" s="145"/>
      <c r="FQ10" s="145"/>
      <c r="FR10" s="145"/>
      <c r="FS10" s="145"/>
      <c r="FT10" s="145"/>
      <c r="FU10" s="145"/>
      <c r="FV10" s="145"/>
      <c r="FW10" s="145"/>
      <c r="FX10" s="145"/>
      <c r="FY10" s="145"/>
      <c r="FZ10" s="145"/>
      <c r="GA10" s="145"/>
      <c r="GB10" s="145"/>
      <c r="GC10" s="145"/>
      <c r="GD10" s="145"/>
      <c r="GE10" s="145"/>
      <c r="GF10" s="145"/>
      <c r="GG10" s="145"/>
      <c r="GH10" s="145"/>
      <c r="GI10" s="145"/>
      <c r="GJ10" s="145"/>
      <c r="GK10" s="145"/>
      <c r="GL10" s="145"/>
      <c r="GM10" s="145"/>
      <c r="GN10" s="145"/>
      <c r="GO10" s="145"/>
      <c r="GP10" s="145"/>
      <c r="GQ10" s="145"/>
      <c r="GR10" s="145"/>
      <c r="GS10" s="145"/>
      <c r="GT10" s="145"/>
      <c r="GU10" s="145"/>
      <c r="GV10" s="145"/>
      <c r="GW10" s="145"/>
      <c r="GX10" s="145"/>
      <c r="GY10" s="145"/>
      <c r="GZ10" s="145"/>
      <c r="HA10" s="145"/>
      <c r="HB10" s="145"/>
      <c r="HC10" s="145"/>
      <c r="HD10" s="145"/>
      <c r="HE10" s="145"/>
      <c r="HF10" s="145"/>
      <c r="HG10" s="145"/>
      <c r="HH10" s="145"/>
      <c r="HI10" s="145"/>
      <c r="HJ10" s="145"/>
      <c r="HK10" s="145"/>
      <c r="HL10" s="145"/>
      <c r="HM10" s="145"/>
      <c r="HN10" s="145"/>
      <c r="HO10" s="145"/>
      <c r="HP10" s="145"/>
      <c r="HQ10" s="145"/>
      <c r="HR10" s="145"/>
      <c r="HS10" s="145"/>
      <c r="HT10" s="145"/>
      <c r="HU10" s="145"/>
      <c r="HV10" s="145"/>
      <c r="HW10" s="145"/>
      <c r="HX10" s="145"/>
      <c r="HY10" s="145"/>
      <c r="HZ10" s="145"/>
      <c r="IA10" s="145"/>
      <c r="IB10" s="145"/>
      <c r="IC10" s="145"/>
      <c r="ID10" s="145"/>
      <c r="IE10" s="145"/>
      <c r="IF10" s="145"/>
      <c r="IG10" s="145"/>
      <c r="IH10" s="145"/>
      <c r="II10" s="145"/>
      <c r="IJ10" s="145"/>
      <c r="IK10" s="145"/>
      <c r="IL10" s="145"/>
      <c r="IM10" s="145"/>
      <c r="IN10" s="145"/>
      <c r="IO10" s="145"/>
      <c r="IP10" s="145"/>
      <c r="IQ10" s="145"/>
      <c r="IR10" s="145"/>
      <c r="IS10" s="145"/>
      <c r="IT10" s="145"/>
      <c r="IU10" s="145"/>
      <c r="IV10" s="145"/>
      <c r="IW10" s="145"/>
      <c r="IX10" s="145"/>
      <c r="IY10" s="145"/>
      <c r="IZ10" s="145"/>
      <c r="JA10" s="145"/>
      <c r="JB10" s="145"/>
      <c r="JC10" s="145"/>
      <c r="JD10" s="145"/>
      <c r="JE10" s="145"/>
      <c r="JF10" s="145"/>
      <c r="JG10" s="145"/>
      <c r="JH10" s="145"/>
      <c r="JI10" s="145"/>
      <c r="JJ10" s="145"/>
      <c r="JK10" s="145"/>
      <c r="JL10" s="145"/>
      <c r="JM10" s="145"/>
      <c r="JN10" s="145"/>
      <c r="JO10" s="145"/>
      <c r="JP10" s="145"/>
      <c r="JQ10" s="145"/>
      <c r="JR10" s="145"/>
      <c r="JS10" s="145"/>
      <c r="JT10" s="145"/>
      <c r="JU10" s="145"/>
      <c r="JV10" s="145"/>
      <c r="JW10" s="145"/>
      <c r="JX10" s="145"/>
      <c r="JY10" s="145"/>
      <c r="JZ10" s="145"/>
      <c r="KA10" s="145"/>
      <c r="KB10" s="145"/>
      <c r="KC10" s="145"/>
      <c r="KD10" s="145"/>
      <c r="KE10" s="145"/>
      <c r="KF10" s="145"/>
      <c r="KG10" s="145"/>
      <c r="KH10" s="145"/>
      <c r="KI10" s="145"/>
      <c r="KJ10" s="145"/>
      <c r="KK10" s="145"/>
      <c r="KL10" s="145"/>
      <c r="KM10" s="145"/>
      <c r="KN10" s="145"/>
      <c r="KO10" s="145"/>
      <c r="KP10" s="145"/>
      <c r="KQ10" s="145"/>
      <c r="KR10" s="145"/>
      <c r="KS10" s="145"/>
      <c r="KT10" s="145"/>
      <c r="KU10" s="145"/>
      <c r="KV10" s="145"/>
      <c r="KW10" s="145"/>
      <c r="KX10" s="145"/>
      <c r="KY10" s="145"/>
      <c r="KZ10" s="145"/>
      <c r="LA10" s="145"/>
      <c r="LB10" s="145"/>
      <c r="LC10" s="145"/>
      <c r="LD10" s="145"/>
      <c r="LE10" s="145"/>
      <c r="LF10" s="145"/>
      <c r="LG10" s="145"/>
      <c r="LH10" s="145"/>
      <c r="LI10" s="145"/>
      <c r="LJ10" s="145"/>
      <c r="LK10" s="145"/>
      <c r="LL10" s="145"/>
      <c r="LM10" s="145"/>
      <c r="LN10" s="145"/>
      <c r="LO10" s="145"/>
      <c r="LP10" s="145"/>
      <c r="LQ10" s="145"/>
      <c r="LR10" s="145"/>
      <c r="LS10" s="145"/>
      <c r="LT10" s="145"/>
      <c r="LU10" s="145"/>
      <c r="LV10" s="145"/>
      <c r="LW10" s="145"/>
      <c r="LX10" s="145"/>
      <c r="LY10" s="145"/>
      <c r="LZ10" s="145"/>
      <c r="MA10" s="145"/>
      <c r="MB10" s="145"/>
      <c r="MC10" s="145"/>
      <c r="MD10" s="145"/>
      <c r="ME10" s="145"/>
      <c r="MF10" s="145"/>
      <c r="MG10" s="145"/>
      <c r="MH10" s="145"/>
      <c r="MI10" s="145"/>
      <c r="MJ10" s="145"/>
      <c r="MK10" s="145"/>
      <c r="ML10" s="145"/>
      <c r="MM10" s="145"/>
      <c r="MN10" s="145"/>
      <c r="MO10" s="145"/>
      <c r="MP10" s="145"/>
      <c r="MQ10" s="145"/>
      <c r="MR10" s="145"/>
      <c r="MS10" s="145"/>
      <c r="MT10" s="145"/>
      <c r="MU10" s="145"/>
      <c r="MV10" s="145"/>
      <c r="MW10" s="145"/>
      <c r="MX10" s="145"/>
      <c r="MY10" s="145"/>
      <c r="MZ10" s="145"/>
      <c r="NA10" s="145"/>
      <c r="NB10" s="145"/>
      <c r="NC10" s="145"/>
      <c r="ND10" s="145"/>
      <c r="NE10" s="145"/>
      <c r="NF10" s="145"/>
      <c r="NG10" s="145"/>
      <c r="NH10" s="145"/>
      <c r="NI10" s="145"/>
      <c r="NJ10" s="145"/>
      <c r="NK10" s="145"/>
      <c r="NL10" s="145"/>
      <c r="NM10" s="145"/>
      <c r="NN10" s="145"/>
      <c r="NO10" s="145"/>
      <c r="NP10" s="145"/>
      <c r="NQ10" s="145"/>
      <c r="NR10" s="145"/>
      <c r="NS10" s="145"/>
      <c r="NT10" s="145"/>
      <c r="NU10" s="145"/>
      <c r="NV10" s="145"/>
      <c r="NW10" s="145"/>
      <c r="NX10" s="145"/>
      <c r="NY10" s="145"/>
      <c r="NZ10" s="145"/>
      <c r="OA10" s="145"/>
      <c r="OB10" s="145"/>
      <c r="OC10" s="145"/>
      <c r="OD10" s="145"/>
      <c r="OE10" s="145"/>
      <c r="OF10" s="145"/>
      <c r="OG10" s="145"/>
      <c r="OH10" s="145"/>
      <c r="OI10" s="145"/>
      <c r="OJ10" s="145"/>
      <c r="OK10" s="145"/>
      <c r="OL10" s="145"/>
      <c r="OM10" s="145"/>
      <c r="ON10" s="145"/>
      <c r="OO10" s="145"/>
      <c r="OP10" s="145"/>
      <c r="OQ10" s="145"/>
      <c r="OR10" s="145"/>
      <c r="OS10" s="145"/>
      <c r="OT10" s="145"/>
      <c r="OU10" s="145"/>
      <c r="OV10" s="145"/>
      <c r="OW10" s="145"/>
      <c r="OX10" s="145"/>
      <c r="OY10" s="145"/>
      <c r="OZ10" s="145"/>
      <c r="PA10" s="145"/>
      <c r="PB10" s="145"/>
      <c r="PC10" s="145"/>
      <c r="PD10" s="145"/>
      <c r="PE10" s="145"/>
      <c r="PF10" s="145"/>
      <c r="PG10" s="145"/>
      <c r="PH10" s="145"/>
      <c r="PI10" s="145"/>
      <c r="PJ10" s="145"/>
      <c r="PK10" s="145"/>
      <c r="PL10" s="145"/>
      <c r="PM10" s="145"/>
      <c r="PN10" s="145"/>
      <c r="PO10" s="145"/>
      <c r="PP10" s="145"/>
      <c r="PQ10" s="145"/>
      <c r="PR10" s="145"/>
      <c r="PS10" s="145"/>
      <c r="PT10" s="145"/>
      <c r="PU10" s="145"/>
      <c r="PV10" s="145"/>
      <c r="PW10" s="145"/>
      <c r="PX10" s="145"/>
      <c r="PY10" s="145"/>
      <c r="PZ10" s="145"/>
      <c r="QA10" s="145"/>
      <c r="QB10" s="145"/>
      <c r="QC10" s="145"/>
      <c r="QD10" s="145"/>
      <c r="QE10" s="145"/>
      <c r="QF10" s="145"/>
      <c r="QG10" s="145"/>
      <c r="QH10" s="145"/>
      <c r="QI10" s="145"/>
      <c r="QJ10" s="145"/>
      <c r="QK10" s="145"/>
      <c r="QL10" s="145"/>
      <c r="QM10" s="145"/>
      <c r="QN10" s="145"/>
      <c r="QO10" s="145"/>
      <c r="QP10" s="145"/>
      <c r="QQ10" s="145"/>
      <c r="QR10" s="145"/>
      <c r="QS10" s="145"/>
      <c r="QT10" s="145"/>
      <c r="QU10" s="145"/>
      <c r="QV10" s="145"/>
      <c r="QW10" s="145"/>
      <c r="QX10" s="145"/>
      <c r="QY10" s="145"/>
      <c r="QZ10" s="145"/>
      <c r="RA10" s="145"/>
      <c r="RB10" s="145"/>
      <c r="RC10" s="145"/>
      <c r="RD10" s="145"/>
      <c r="RE10" s="145"/>
      <c r="RF10" s="145"/>
      <c r="RG10" s="145"/>
      <c r="RH10" s="145"/>
      <c r="RI10" s="145"/>
      <c r="RJ10" s="145"/>
      <c r="RK10" s="145"/>
      <c r="RL10" s="145"/>
      <c r="RM10" s="145"/>
      <c r="RN10" s="145"/>
      <c r="RO10" s="145"/>
      <c r="RP10" s="145"/>
      <c r="RQ10" s="145"/>
      <c r="RR10" s="145"/>
      <c r="RS10" s="145"/>
      <c r="RT10" s="145"/>
      <c r="RU10" s="145"/>
      <c r="RV10" s="145"/>
      <c r="RW10" s="145"/>
      <c r="RX10" s="145"/>
      <c r="RY10" s="145"/>
      <c r="RZ10" s="145"/>
      <c r="SA10" s="145"/>
      <c r="SB10" s="145"/>
      <c r="SC10" s="145"/>
      <c r="SD10" s="145"/>
      <c r="SE10" s="145"/>
      <c r="SF10" s="145"/>
      <c r="SG10" s="145"/>
      <c r="SH10" s="145"/>
      <c r="SI10" s="145"/>
      <c r="SJ10" s="145"/>
      <c r="SK10" s="145"/>
      <c r="SL10" s="145"/>
      <c r="SM10" s="145"/>
      <c r="SN10" s="145"/>
      <c r="SO10" s="145"/>
      <c r="SP10" s="145"/>
      <c r="SQ10" s="145"/>
      <c r="SR10" s="145"/>
      <c r="SS10" s="145"/>
      <c r="ST10" s="145"/>
      <c r="SU10" s="145"/>
      <c r="SV10" s="145"/>
      <c r="SW10" s="145"/>
      <c r="SX10" s="145"/>
      <c r="SY10" s="145"/>
      <c r="SZ10" s="145"/>
      <c r="TA10" s="145"/>
      <c r="TB10" s="145"/>
      <c r="TC10" s="145"/>
      <c r="TD10" s="145"/>
      <c r="TE10" s="145"/>
      <c r="TF10" s="145"/>
      <c r="TG10" s="145"/>
      <c r="TH10" s="145"/>
      <c r="TI10" s="145"/>
      <c r="TJ10" s="145"/>
      <c r="TK10" s="145"/>
      <c r="TL10" s="145"/>
      <c r="TM10" s="145"/>
      <c r="TN10" s="145"/>
      <c r="TO10" s="145"/>
      <c r="TP10" s="145"/>
      <c r="TQ10" s="145"/>
      <c r="TR10" s="145"/>
      <c r="TS10" s="145"/>
      <c r="TT10" s="145"/>
      <c r="TU10" s="145"/>
      <c r="TV10" s="145"/>
      <c r="TW10" s="145"/>
      <c r="TX10" s="145"/>
      <c r="TY10" s="145"/>
      <c r="TZ10" s="145"/>
      <c r="UA10" s="145"/>
      <c r="UB10" s="145"/>
      <c r="UC10" s="145"/>
      <c r="UD10" s="145"/>
      <c r="UE10" s="145"/>
      <c r="UF10" s="145"/>
      <c r="UG10" s="145"/>
      <c r="UH10" s="145"/>
      <c r="UI10" s="145"/>
      <c r="UJ10" s="145"/>
      <c r="UK10" s="145"/>
      <c r="UL10" s="145"/>
      <c r="UM10" s="145"/>
      <c r="UN10" s="145"/>
      <c r="UO10" s="145"/>
      <c r="UP10" s="145"/>
      <c r="UQ10" s="145"/>
      <c r="UR10" s="145"/>
      <c r="US10" s="145"/>
      <c r="UT10" s="145"/>
      <c r="UU10" s="145"/>
      <c r="UV10" s="145"/>
      <c r="UW10" s="145"/>
      <c r="UX10" s="145"/>
      <c r="UY10" s="145"/>
      <c r="UZ10" s="145"/>
      <c r="VA10" s="145"/>
      <c r="VB10" s="145"/>
      <c r="VC10" s="145"/>
      <c r="VD10" s="145"/>
      <c r="VE10" s="145"/>
      <c r="VF10" s="145"/>
      <c r="VG10" s="145"/>
      <c r="VH10" s="145"/>
      <c r="VI10" s="145"/>
      <c r="VJ10" s="145"/>
      <c r="VK10" s="145"/>
      <c r="VL10" s="145"/>
      <c r="VM10" s="145"/>
      <c r="VN10" s="145"/>
      <c r="VO10" s="145"/>
      <c r="VP10" s="145"/>
      <c r="VQ10" s="145"/>
      <c r="VR10" s="145"/>
      <c r="VS10" s="145"/>
      <c r="VT10" s="145"/>
      <c r="VU10" s="145"/>
      <c r="VV10" s="145"/>
      <c r="VW10" s="145"/>
      <c r="VX10" s="145"/>
      <c r="VY10" s="145"/>
      <c r="VZ10" s="145"/>
      <c r="WA10" s="145"/>
      <c r="WB10" s="145"/>
      <c r="WC10" s="145"/>
      <c r="WD10" s="145"/>
      <c r="WE10" s="145"/>
      <c r="WF10" s="145"/>
      <c r="WG10" s="145"/>
      <c r="WH10" s="145"/>
      <c r="WI10" s="145"/>
      <c r="WJ10" s="145"/>
      <c r="WK10" s="145"/>
      <c r="WL10" s="145"/>
      <c r="WM10" s="145"/>
      <c r="WN10" s="145"/>
      <c r="WO10" s="145"/>
      <c r="WP10" s="145"/>
      <c r="WQ10" s="145"/>
      <c r="WR10" s="145"/>
      <c r="WS10" s="145"/>
      <c r="WT10" s="145"/>
      <c r="WU10" s="145"/>
      <c r="WV10" s="145"/>
      <c r="WW10" s="145"/>
      <c r="WX10" s="145"/>
      <c r="WY10" s="145"/>
      <c r="WZ10" s="145"/>
      <c r="XA10" s="145"/>
      <c r="XB10" s="145"/>
      <c r="XC10" s="145"/>
      <c r="XD10" s="145"/>
      <c r="XE10" s="145"/>
      <c r="XF10" s="145"/>
      <c r="XG10" s="145"/>
      <c r="XH10" s="145"/>
      <c r="XI10" s="145"/>
      <c r="XJ10" s="145"/>
      <c r="XK10" s="145"/>
      <c r="XL10" s="145"/>
      <c r="XM10" s="145"/>
      <c r="XN10" s="145"/>
      <c r="XO10" s="145"/>
      <c r="XP10" s="145"/>
      <c r="XQ10" s="145"/>
      <c r="XR10" s="145"/>
      <c r="XS10" s="145"/>
      <c r="XT10" s="145"/>
      <c r="XU10" s="145"/>
      <c r="XV10" s="145"/>
      <c r="XW10" s="145"/>
      <c r="XX10" s="145"/>
      <c r="XY10" s="145"/>
      <c r="XZ10" s="145"/>
      <c r="YA10" s="145"/>
      <c r="YB10" s="145"/>
      <c r="YC10" s="145"/>
      <c r="YD10" s="145"/>
      <c r="YE10" s="145"/>
      <c r="YF10" s="145"/>
      <c r="YG10" s="145"/>
      <c r="YH10" s="145"/>
      <c r="YI10" s="145"/>
      <c r="YJ10" s="145"/>
      <c r="YK10" s="145"/>
      <c r="YL10" s="145"/>
      <c r="YM10" s="145"/>
      <c r="YN10" s="145"/>
      <c r="YO10" s="145"/>
      <c r="YP10" s="145"/>
      <c r="YQ10" s="145"/>
      <c r="YR10" s="145"/>
      <c r="YS10" s="145"/>
      <c r="YT10" s="145"/>
      <c r="YU10" s="145"/>
      <c r="YV10" s="145"/>
      <c r="YW10" s="145"/>
      <c r="YX10" s="145"/>
      <c r="YY10" s="145"/>
      <c r="YZ10" s="145"/>
      <c r="ZA10" s="145"/>
      <c r="ZB10" s="145"/>
      <c r="ZC10" s="145"/>
      <c r="ZD10" s="145"/>
      <c r="ZE10" s="145"/>
      <c r="ZF10" s="145"/>
      <c r="ZG10" s="145"/>
      <c r="ZH10" s="145"/>
      <c r="ZI10" s="145"/>
      <c r="ZJ10" s="145"/>
      <c r="ZK10" s="145"/>
      <c r="ZL10" s="145"/>
      <c r="ZM10" s="145"/>
      <c r="ZN10" s="145"/>
      <c r="ZO10" s="145"/>
      <c r="ZP10" s="145"/>
      <c r="ZQ10" s="145"/>
      <c r="ZR10" s="145"/>
      <c r="ZS10" s="145"/>
      <c r="ZT10" s="145"/>
      <c r="ZU10" s="145"/>
      <c r="ZV10" s="145"/>
      <c r="ZW10" s="145"/>
      <c r="ZX10" s="145"/>
      <c r="ZY10" s="145"/>
      <c r="ZZ10" s="145"/>
      <c r="AAA10" s="145"/>
      <c r="AAB10" s="145"/>
      <c r="AAC10" s="145"/>
      <c r="AAD10" s="145"/>
      <c r="AAE10" s="145"/>
      <c r="AAF10" s="145"/>
      <c r="AAG10" s="145"/>
      <c r="AAH10" s="145"/>
      <c r="AAI10" s="145"/>
      <c r="AAJ10" s="145"/>
      <c r="AAK10" s="145"/>
      <c r="AAL10" s="145"/>
      <c r="AAM10" s="145"/>
      <c r="AAN10" s="145"/>
      <c r="AAO10" s="145"/>
      <c r="AAP10" s="145"/>
      <c r="AAQ10" s="145"/>
      <c r="AAR10" s="145"/>
      <c r="AAS10" s="145"/>
      <c r="AAT10" s="145"/>
      <c r="AAU10" s="145"/>
      <c r="AAV10" s="145"/>
      <c r="AAW10" s="145"/>
      <c r="AAX10" s="145"/>
      <c r="AAY10" s="145"/>
      <c r="AAZ10" s="145"/>
      <c r="ABA10" s="145"/>
      <c r="ABB10" s="145"/>
      <c r="ABC10" s="145"/>
      <c r="ABD10" s="145"/>
      <c r="ABE10" s="145"/>
      <c r="ABF10" s="145"/>
      <c r="ABG10" s="145"/>
      <c r="ABH10" s="145"/>
      <c r="ABI10" s="145"/>
      <c r="ABJ10" s="145"/>
      <c r="ABK10" s="145"/>
      <c r="ABL10" s="145"/>
      <c r="ABM10" s="145"/>
      <c r="ABN10" s="145"/>
      <c r="ABO10" s="145"/>
      <c r="ABP10" s="145"/>
      <c r="ABQ10" s="145"/>
      <c r="ABR10" s="145"/>
      <c r="ABS10" s="145"/>
      <c r="ABT10" s="145"/>
      <c r="ABU10" s="145"/>
      <c r="ABV10" s="145"/>
      <c r="ABW10" s="145"/>
      <c r="ABX10" s="145"/>
      <c r="ABY10" s="145"/>
      <c r="ABZ10" s="145"/>
      <c r="ACA10" s="145"/>
      <c r="ACB10" s="145"/>
      <c r="ACC10" s="145"/>
      <c r="ACD10" s="145"/>
      <c r="ACE10" s="145"/>
      <c r="ACF10" s="145"/>
      <c r="ACG10" s="145"/>
      <c r="ACH10" s="145"/>
      <c r="ACI10" s="145"/>
      <c r="ACJ10" s="145"/>
      <c r="ACK10" s="145"/>
      <c r="ACL10" s="145"/>
      <c r="ACM10" s="145"/>
      <c r="ACN10" s="145"/>
      <c r="ACO10" s="145"/>
      <c r="ACP10" s="145"/>
      <c r="ACQ10" s="145"/>
      <c r="ACR10" s="145"/>
      <c r="ACS10" s="145"/>
      <c r="ACT10" s="145"/>
      <c r="ACU10" s="145"/>
      <c r="ACV10" s="145"/>
      <c r="ACW10" s="145"/>
      <c r="ACX10" s="145"/>
      <c r="ACY10" s="145"/>
      <c r="ACZ10" s="145"/>
      <c r="ADA10" s="145"/>
      <c r="ADB10" s="145"/>
      <c r="ADC10" s="145"/>
      <c r="ADD10" s="145"/>
      <c r="ADE10" s="145"/>
      <c r="ADF10" s="145"/>
      <c r="ADG10" s="145"/>
      <c r="ADH10" s="145"/>
      <c r="ADI10" s="145"/>
      <c r="ADJ10" s="145"/>
      <c r="ADK10" s="145"/>
      <c r="ADL10" s="145"/>
      <c r="ADM10" s="145"/>
      <c r="ADN10" s="145"/>
      <c r="ADO10" s="145"/>
      <c r="ADP10" s="145"/>
      <c r="ADQ10" s="145"/>
      <c r="ADR10" s="145"/>
      <c r="ADS10" s="145"/>
      <c r="ADT10" s="145"/>
      <c r="ADU10" s="145"/>
      <c r="ADV10" s="145"/>
      <c r="ADW10" s="145"/>
      <c r="ADX10" s="145"/>
      <c r="ADY10" s="145"/>
      <c r="ADZ10" s="145"/>
      <c r="AEA10" s="145"/>
      <c r="AEB10" s="145"/>
      <c r="AEC10" s="145"/>
      <c r="AED10" s="145"/>
      <c r="AEE10" s="145"/>
      <c r="AEF10" s="145"/>
      <c r="AEG10" s="145"/>
      <c r="AEH10" s="145"/>
      <c r="AEI10" s="145"/>
      <c r="AEJ10" s="145"/>
      <c r="AEK10" s="145"/>
      <c r="AEL10" s="145"/>
      <c r="AEM10" s="145"/>
      <c r="AEN10" s="145"/>
      <c r="AEO10" s="145"/>
      <c r="AEP10" s="145"/>
      <c r="AEQ10" s="145"/>
      <c r="AER10" s="145"/>
      <c r="AES10" s="145"/>
      <c r="AET10" s="145"/>
      <c r="AEU10" s="145"/>
      <c r="AEV10" s="145"/>
      <c r="AEW10" s="145"/>
      <c r="AEX10" s="145"/>
      <c r="AEY10" s="145"/>
      <c r="AEZ10" s="145"/>
      <c r="AFA10" s="145"/>
      <c r="AFB10" s="145"/>
      <c r="AFC10" s="145"/>
      <c r="AFD10" s="145"/>
      <c r="AFE10" s="145"/>
      <c r="AFF10" s="145"/>
      <c r="AFG10" s="145"/>
      <c r="AFH10" s="145"/>
      <c r="AFI10" s="145"/>
      <c r="AFJ10" s="145"/>
      <c r="AFK10" s="145"/>
      <c r="AFL10" s="145"/>
      <c r="AFM10" s="145"/>
      <c r="AFN10" s="145"/>
      <c r="AFO10" s="145"/>
      <c r="AFP10" s="145"/>
      <c r="AFQ10" s="145"/>
      <c r="AFR10" s="145"/>
      <c r="AFS10" s="145"/>
      <c r="AFT10" s="145"/>
      <c r="AFU10" s="145"/>
      <c r="AFV10" s="145"/>
      <c r="AFW10" s="145"/>
      <c r="AFX10" s="145"/>
      <c r="AFY10" s="145"/>
      <c r="AFZ10" s="145"/>
      <c r="AGA10" s="145"/>
      <c r="AGB10" s="145"/>
      <c r="AGC10" s="145"/>
      <c r="AGD10" s="145"/>
      <c r="AGE10" s="145"/>
      <c r="AGF10" s="145"/>
      <c r="AGG10" s="145"/>
      <c r="AGH10" s="145"/>
      <c r="AGI10" s="145"/>
      <c r="AGJ10" s="145"/>
      <c r="AGK10" s="145"/>
      <c r="AGL10" s="145"/>
      <c r="AGM10" s="145"/>
      <c r="AGN10" s="145"/>
      <c r="AGO10" s="145"/>
      <c r="AGP10" s="145"/>
      <c r="AGQ10" s="145"/>
      <c r="AGR10" s="145"/>
      <c r="AGS10" s="145"/>
      <c r="AGT10" s="145"/>
      <c r="AGU10" s="145"/>
      <c r="AGV10" s="145"/>
      <c r="AGW10" s="145"/>
      <c r="AGX10" s="145"/>
      <c r="AGY10" s="145"/>
      <c r="AGZ10" s="145"/>
      <c r="AHA10" s="145"/>
      <c r="AHB10" s="145"/>
      <c r="AHC10" s="145"/>
      <c r="AHD10" s="145"/>
      <c r="AHE10" s="145"/>
      <c r="AHF10" s="145"/>
      <c r="AHG10" s="145"/>
      <c r="AHH10" s="145"/>
      <c r="AHI10" s="145"/>
      <c r="AHJ10" s="145"/>
      <c r="AHK10" s="145"/>
      <c r="AHL10" s="145"/>
      <c r="AHM10" s="145"/>
      <c r="AHN10" s="145"/>
      <c r="AHO10" s="145"/>
      <c r="AHP10" s="145"/>
      <c r="AHQ10" s="145"/>
      <c r="AHR10" s="145"/>
      <c r="AHS10" s="145"/>
      <c r="AHT10" s="145"/>
      <c r="AHU10" s="145"/>
      <c r="AHV10" s="145"/>
      <c r="AHW10" s="145"/>
      <c r="AHX10" s="145"/>
      <c r="AHY10" s="145"/>
      <c r="AHZ10" s="145"/>
      <c r="AIA10" s="145"/>
      <c r="AIB10" s="145"/>
      <c r="AIC10" s="145"/>
      <c r="AID10" s="145"/>
      <c r="AIE10" s="145"/>
      <c r="AIF10" s="145"/>
      <c r="AIG10" s="145"/>
      <c r="AIH10" s="145"/>
      <c r="AII10" s="145"/>
      <c r="AIJ10" s="145"/>
      <c r="AIK10" s="145"/>
      <c r="AIL10" s="145"/>
      <c r="AIM10" s="145"/>
      <c r="AIN10" s="145"/>
      <c r="AIO10" s="145"/>
      <c r="AIP10" s="145"/>
      <c r="AIQ10" s="145"/>
      <c r="AIR10" s="145"/>
      <c r="AIS10" s="145"/>
      <c r="AIT10" s="145"/>
      <c r="AIU10" s="145"/>
      <c r="AIV10" s="145"/>
      <c r="AIW10" s="145"/>
      <c r="AIX10" s="145"/>
      <c r="AIY10" s="145"/>
      <c r="AIZ10" s="145"/>
      <c r="AJA10" s="145"/>
      <c r="AJB10" s="145"/>
      <c r="AJC10" s="145"/>
      <c r="AJD10" s="145"/>
      <c r="AJE10" s="145"/>
      <c r="AJF10" s="145"/>
      <c r="AJG10" s="145"/>
      <c r="AJH10" s="145"/>
      <c r="AJI10" s="145"/>
      <c r="AJJ10" s="145"/>
      <c r="AJK10" s="145"/>
      <c r="AJL10" s="145"/>
      <c r="AJM10" s="145"/>
      <c r="AJN10" s="145"/>
      <c r="AJO10" s="145"/>
      <c r="AJP10" s="145"/>
      <c r="AJQ10" s="145"/>
      <c r="AJR10" s="145"/>
      <c r="AJS10" s="145"/>
      <c r="AJT10" s="145"/>
      <c r="AJU10" s="145"/>
      <c r="AJV10" s="145"/>
      <c r="AJW10" s="145"/>
      <c r="AJX10" s="145"/>
      <c r="AJY10" s="145"/>
      <c r="AJZ10" s="145"/>
      <c r="AKA10" s="145"/>
      <c r="AKB10" s="145"/>
      <c r="AKC10" s="145"/>
      <c r="AKD10" s="145"/>
      <c r="AKE10" s="145"/>
      <c r="AKF10" s="145"/>
      <c r="AKG10" s="145"/>
      <c r="AKH10" s="145"/>
      <c r="AKI10" s="145"/>
      <c r="AKJ10" s="145"/>
      <c r="AKK10" s="145"/>
      <c r="AKL10" s="145"/>
      <c r="AKM10" s="145"/>
      <c r="AKN10" s="145"/>
      <c r="AKO10" s="145"/>
      <c r="AKP10" s="145"/>
      <c r="AKQ10" s="145"/>
      <c r="AKR10" s="145"/>
      <c r="AKS10" s="145"/>
      <c r="AKT10" s="145"/>
      <c r="AKU10" s="145"/>
      <c r="AKV10" s="145"/>
      <c r="AKW10" s="145"/>
      <c r="AKX10" s="145"/>
      <c r="AKY10" s="145"/>
      <c r="AKZ10" s="145"/>
      <c r="ALA10" s="145"/>
      <c r="ALB10" s="145"/>
      <c r="ALC10" s="145"/>
      <c r="ALD10" s="145"/>
      <c r="ALE10" s="145"/>
      <c r="ALF10" s="145"/>
      <c r="ALG10" s="145"/>
      <c r="ALH10" s="145"/>
      <c r="ALI10" s="145"/>
      <c r="ALJ10" s="145"/>
      <c r="ALK10" s="145"/>
      <c r="ALL10" s="145"/>
      <c r="ALM10" s="145"/>
      <c r="ALN10" s="145"/>
      <c r="ALO10" s="145"/>
      <c r="ALP10" s="145"/>
      <c r="ALQ10" s="145"/>
      <c r="ALR10" s="145"/>
      <c r="ALS10" s="145"/>
      <c r="ALT10" s="145"/>
      <c r="ALU10" s="145"/>
      <c r="ALV10" s="145"/>
      <c r="ALW10" s="145"/>
      <c r="ALX10" s="145"/>
      <c r="ALY10" s="145"/>
      <c r="ALZ10" s="145"/>
      <c r="AMA10" s="145"/>
      <c r="AMB10" s="145"/>
      <c r="AMC10" s="145"/>
      <c r="AMD10" s="145"/>
      <c r="AME10" s="145"/>
      <c r="AMF10" s="145"/>
      <c r="AMG10" s="145"/>
      <c r="AMH10" s="145"/>
      <c r="AMI10" s="145"/>
      <c r="AMJ10" s="145"/>
      <c r="AMK10" s="145"/>
      <c r="AML10" s="145"/>
    </row>
    <row r="11" spans="1:1026" s="149" customFormat="1" ht="12.75" customHeight="1">
      <c r="B11" s="149" t="s">
        <v>543</v>
      </c>
      <c r="C11" s="156" t="s">
        <v>505</v>
      </c>
      <c r="D11" s="150" t="s">
        <v>149</v>
      </c>
      <c r="E11" s="149" t="s">
        <v>605</v>
      </c>
      <c r="F11" s="149" t="s">
        <v>585</v>
      </c>
      <c r="G11" s="167" t="s">
        <v>155</v>
      </c>
      <c r="H11" s="152" t="str">
        <f t="shared" si="0"/>
        <v>EXEC INS_fsm_state_transition @tx_fsm_type_name='LOAN', @tx_state_name='UNDEF', @tx_action_name='SO_CREATE', @tx_next_state_name='SO_CREATED',  @tx_login_name='nazdaq_prod'</v>
      </c>
    </row>
    <row r="12" spans="1:1026" s="149" customFormat="1" ht="12.75" customHeight="1">
      <c r="B12" s="149" t="s">
        <v>543</v>
      </c>
      <c r="C12" s="156" t="s">
        <v>505</v>
      </c>
      <c r="D12" s="131" t="s">
        <v>683</v>
      </c>
      <c r="E12" s="149" t="s">
        <v>606</v>
      </c>
      <c r="F12" s="149" t="s">
        <v>586</v>
      </c>
      <c r="G12" s="167" t="s">
        <v>155</v>
      </c>
      <c r="H12" s="152" t="str">
        <f t="shared" si="0"/>
        <v>EXEC INS_fsm_state_transition @tx_fsm_type_name='LOAN', @tx_state_name='FO_SUBMITTED', @tx_action_name='SO_UPDATE', @tx_next_state_name='SO_UPDATED',  @tx_login_name='nazdaq_prod'</v>
      </c>
    </row>
    <row r="13" spans="1:1026" s="149" customFormat="1" ht="12.75" customHeight="1">
      <c r="B13" s="149" t="s">
        <v>543</v>
      </c>
      <c r="C13" s="156" t="s">
        <v>505</v>
      </c>
      <c r="D13" s="149" t="s">
        <v>585</v>
      </c>
      <c r="E13" s="149" t="s">
        <v>606</v>
      </c>
      <c r="F13" s="149" t="s">
        <v>586</v>
      </c>
      <c r="G13" s="167" t="s">
        <v>155</v>
      </c>
      <c r="H13" s="152" t="str">
        <f t="shared" si="0"/>
        <v>EXEC INS_fsm_state_transition @tx_fsm_type_name='LOAN', @tx_state_name='SO_CREATED', @tx_action_name='SO_UPDATE', @tx_next_state_name='SO_UPDATED',  @tx_login_name='nazdaq_prod'</v>
      </c>
    </row>
    <row r="14" spans="1:1026" s="149" customFormat="1" ht="12.75" customHeight="1">
      <c r="B14" s="149" t="s">
        <v>543</v>
      </c>
      <c r="C14" s="156" t="s">
        <v>505</v>
      </c>
      <c r="D14" s="149" t="s">
        <v>586</v>
      </c>
      <c r="E14" s="149" t="s">
        <v>606</v>
      </c>
      <c r="F14" s="149" t="s">
        <v>586</v>
      </c>
      <c r="G14" s="167" t="s">
        <v>155</v>
      </c>
      <c r="H14" s="152" t="str">
        <f t="shared" si="0"/>
        <v>EXEC INS_fsm_state_transition @tx_fsm_type_name='LOAN', @tx_state_name='SO_UPDATED', @tx_action_name='SO_UPDATE', @tx_next_state_name='SO_UPDATED',  @tx_login_name='nazdaq_prod'</v>
      </c>
    </row>
    <row r="15" spans="1:1026" s="149" customFormat="1" ht="12.75" customHeight="1">
      <c r="B15" s="149" t="s">
        <v>543</v>
      </c>
      <c r="C15" s="156" t="s">
        <v>505</v>
      </c>
      <c r="D15" s="149" t="s">
        <v>585</v>
      </c>
      <c r="E15" s="149" t="s">
        <v>609</v>
      </c>
      <c r="F15" s="149" t="s">
        <v>587</v>
      </c>
      <c r="G15" s="167" t="s">
        <v>155</v>
      </c>
      <c r="H15" s="152" t="str">
        <f t="shared" si="0"/>
        <v>EXEC INS_fsm_state_transition @tx_fsm_type_name='LOAN', @tx_state_name='SO_CREATED', @tx_action_name='SO_DELETE', @tx_next_state_name='SO_DELETED',  @tx_login_name='nazdaq_prod'</v>
      </c>
    </row>
    <row r="16" spans="1:1026" s="149" customFormat="1" ht="12.75" customHeight="1">
      <c r="B16" s="149" t="s">
        <v>543</v>
      </c>
      <c r="C16" s="156" t="s">
        <v>505</v>
      </c>
      <c r="D16" s="149" t="s">
        <v>586</v>
      </c>
      <c r="E16" s="149" t="s">
        <v>609</v>
      </c>
      <c r="F16" s="149" t="s">
        <v>587</v>
      </c>
      <c r="G16" s="167" t="s">
        <v>155</v>
      </c>
      <c r="H16" s="152" t="str">
        <f t="shared" si="0"/>
        <v>EXEC INS_fsm_state_transition @tx_fsm_type_name='LOAN', @tx_state_name='SO_UPDATED', @tx_action_name='SO_DELETE', @tx_next_state_name='SO_DELETED',  @tx_login_name='nazdaq_prod'</v>
      </c>
    </row>
    <row r="17" spans="2:8" s="149" customFormat="1" ht="12.75" customHeight="1">
      <c r="B17" s="149" t="s">
        <v>543</v>
      </c>
      <c r="C17" s="156" t="s">
        <v>505</v>
      </c>
      <c r="D17" s="149" t="s">
        <v>585</v>
      </c>
      <c r="E17" s="149" t="s">
        <v>607</v>
      </c>
      <c r="F17" s="149" t="s">
        <v>525</v>
      </c>
      <c r="G17" s="167" t="s">
        <v>155</v>
      </c>
      <c r="H17" s="152" t="str">
        <f t="shared" si="0"/>
        <v>EXEC INS_fsm_state_transition @tx_fsm_type_name='LOAN', @tx_state_name='SO_CREATED', @tx_action_name='SO_RECOMMEND', @tx_next_state_name='SO_RECOMMENDED',  @tx_login_name='nazdaq_prod'</v>
      </c>
    </row>
    <row r="18" spans="2:8" s="149" customFormat="1" ht="12.75" customHeight="1">
      <c r="B18" s="149" t="s">
        <v>543</v>
      </c>
      <c r="C18" s="156" t="s">
        <v>505</v>
      </c>
      <c r="D18" s="149" t="s">
        <v>586</v>
      </c>
      <c r="E18" s="149" t="s">
        <v>607</v>
      </c>
      <c r="F18" s="149" t="s">
        <v>525</v>
      </c>
      <c r="G18" s="167" t="s">
        <v>155</v>
      </c>
      <c r="H18" s="152" t="str">
        <f t="shared" si="0"/>
        <v>EXEC INS_fsm_state_transition @tx_fsm_type_name='LOAN', @tx_state_name='SO_UPDATED', @tx_action_name='SO_RECOMMEND', @tx_next_state_name='SO_RECOMMENDED',  @tx_login_name='nazdaq_prod'</v>
      </c>
    </row>
    <row r="19" spans="2:8" s="149" customFormat="1" ht="12.75" customHeight="1">
      <c r="B19" s="149" t="s">
        <v>543</v>
      </c>
      <c r="C19" s="156" t="s">
        <v>505</v>
      </c>
      <c r="D19" s="149" t="s">
        <v>586</v>
      </c>
      <c r="E19" s="149" t="s">
        <v>608</v>
      </c>
      <c r="F19" s="149" t="s">
        <v>526</v>
      </c>
      <c r="G19" s="167" t="s">
        <v>155</v>
      </c>
      <c r="H19" s="152" t="str">
        <f t="shared" si="0"/>
        <v>EXEC INS_fsm_state_transition @tx_fsm_type_name='LOAN', @tx_state_name='SO_UPDATED', @tx_action_name='SO_RE_RECOMMEND', @tx_next_state_name='SO_RE_RECOMMENDED',  @tx_login_name='nazdaq_prod'</v>
      </c>
    </row>
    <row r="20" spans="2:8" s="149" customFormat="1" ht="12.75" customHeight="1">
      <c r="B20" s="149" t="s">
        <v>543</v>
      </c>
      <c r="C20" s="156" t="s">
        <v>505</v>
      </c>
      <c r="D20" s="149" t="s">
        <v>528</v>
      </c>
      <c r="E20" s="149" t="s">
        <v>606</v>
      </c>
      <c r="F20" s="149" t="s">
        <v>586</v>
      </c>
      <c r="G20" s="167" t="s">
        <v>155</v>
      </c>
      <c r="H20" s="152" t="str">
        <f t="shared" si="0"/>
        <v>EXEC INS_fsm_state_transition @tx_fsm_type_name='LOAN', @tx_state_name='BM_RETURNED', @tx_action_name='SO_UPDATE', @tx_next_state_name='SO_UPDATED',  @tx_login_name='nazdaq_prod'</v>
      </c>
    </row>
    <row r="21" spans="2:8" s="149" customFormat="1" ht="12.75" customHeight="1">
      <c r="B21" s="149" t="s">
        <v>543</v>
      </c>
      <c r="C21" s="156" t="s">
        <v>505</v>
      </c>
      <c r="D21" s="149" t="s">
        <v>529</v>
      </c>
      <c r="E21" s="149" t="s">
        <v>606</v>
      </c>
      <c r="F21" s="149" t="s">
        <v>586</v>
      </c>
      <c r="G21" s="167" t="s">
        <v>155</v>
      </c>
      <c r="H21" s="152" t="str">
        <f t="shared" si="0"/>
        <v>EXEC INS_fsm_state_transition @tx_fsm_type_name='LOAN', @tx_state_name='BOM_RETURNED', @tx_action_name='SO_UPDATE', @tx_next_state_name='SO_UPDATED',  @tx_login_name='nazdaq_prod'</v>
      </c>
    </row>
    <row r="22" spans="2:8" s="149" customFormat="1" ht="12.75" customHeight="1">
      <c r="B22" s="149" t="s">
        <v>543</v>
      </c>
      <c r="C22" s="156" t="s">
        <v>505</v>
      </c>
      <c r="D22" s="149" t="s">
        <v>553</v>
      </c>
      <c r="E22" s="149" t="s">
        <v>606</v>
      </c>
      <c r="F22" s="149" t="s">
        <v>586</v>
      </c>
      <c r="G22" s="167" t="s">
        <v>155</v>
      </c>
      <c r="H22" s="152" t="str">
        <f t="shared" si="0"/>
        <v>EXEC INS_fsm_state_transition @tx_fsm_type_name='LOAN', @tx_state_name='PPC_RETURNED', @tx_action_name='SO_UPDATE', @tx_next_state_name='SO_UPDATED',  @tx_login_name='nazdaq_prod'</v>
      </c>
    </row>
    <row r="23" spans="2:8" s="149" customFormat="1" ht="12.75" customHeight="1">
      <c r="B23" s="149" t="s">
        <v>543</v>
      </c>
      <c r="C23" s="156" t="s">
        <v>505</v>
      </c>
      <c r="D23" s="149" t="s">
        <v>678</v>
      </c>
      <c r="E23" s="149" t="s">
        <v>606</v>
      </c>
      <c r="F23" s="149" t="s">
        <v>586</v>
      </c>
      <c r="G23" s="167" t="s">
        <v>155</v>
      </c>
      <c r="H23" s="152" t="str">
        <f t="shared" ref="H23:H28" si="1">IF(LEN(C23)&gt;0,"EXEC INS_fsm_state_transition @tx_fsm_type_name='"&amp;C23&amp;"', @tx_state_name='"&amp;D23&amp;"', @tx_action_name='"&amp;E23&amp;"', @tx_next_state_name='"&amp;F23&amp;"',  @tx_login_name='nazdaq_prod'")</f>
        <v>EXEC INS_fsm_state_transition @tx_fsm_type_name='LOAN', @tx_state_name='MIS_RETURNED', @tx_action_name='SO_UPDATE', @tx_next_state_name='SO_UPDATED',  @tx_login_name='nazdaq_prod'</v>
      </c>
    </row>
    <row r="24" spans="2:8" s="149" customFormat="1" ht="12.75" customHeight="1">
      <c r="B24" s="149" t="s">
        <v>543</v>
      </c>
      <c r="C24" s="156" t="s">
        <v>505</v>
      </c>
      <c r="D24" s="204" t="s">
        <v>708</v>
      </c>
      <c r="E24" s="149" t="s">
        <v>606</v>
      </c>
      <c r="F24" s="149" t="s">
        <v>586</v>
      </c>
      <c r="G24" s="167" t="s">
        <v>155</v>
      </c>
      <c r="H24" s="152" t="str">
        <f t="shared" si="1"/>
        <v>EXEC INS_fsm_state_transition @tx_fsm_type_name='LOAN', @tx_state_name='CAD_RETURNED', @tx_action_name='SO_UPDATE', @tx_next_state_name='SO_UPDATED',  @tx_login_name='nazdaq_prod'</v>
      </c>
    </row>
    <row r="25" spans="2:8" s="149" customFormat="1" ht="12.75" customHeight="1">
      <c r="B25" s="149" t="s">
        <v>543</v>
      </c>
      <c r="C25" s="156" t="s">
        <v>505</v>
      </c>
      <c r="D25" s="149" t="s">
        <v>706</v>
      </c>
      <c r="E25" s="149" t="s">
        <v>606</v>
      </c>
      <c r="F25" s="149" t="s">
        <v>586</v>
      </c>
      <c r="G25" s="167" t="s">
        <v>155</v>
      </c>
      <c r="H25" s="152" t="str">
        <f t="shared" si="1"/>
        <v>EXEC INS_fsm_state_transition @tx_fsm_type_name='LOAN', @tx_state_name='APPROVED_RETURNED', @tx_action_name='SO_UPDATE', @tx_next_state_name='SO_UPDATED',  @tx_login_name='nazdaq_prod'</v>
      </c>
    </row>
    <row r="26" spans="2:8" s="149" customFormat="1" ht="12.75" customHeight="1">
      <c r="B26" s="149" t="s">
        <v>543</v>
      </c>
      <c r="C26" s="156" t="s">
        <v>505</v>
      </c>
      <c r="D26" s="165" t="s">
        <v>582</v>
      </c>
      <c r="E26" s="149" t="s">
        <v>606</v>
      </c>
      <c r="F26" s="149" t="s">
        <v>586</v>
      </c>
      <c r="G26" s="167" t="s">
        <v>155</v>
      </c>
      <c r="H26" s="152" t="str">
        <f t="shared" si="1"/>
        <v>EXEC INS_fsm_state_transition @tx_fsm_type_name='LOAN', @tx_state_name='CA_RETURNED', @tx_action_name='SO_UPDATE', @tx_next_state_name='SO_UPDATED',  @tx_login_name='nazdaq_prod'</v>
      </c>
    </row>
    <row r="27" spans="2:8" s="149" customFormat="1" ht="12.75" customHeight="1">
      <c r="B27" s="149" t="s">
        <v>543</v>
      </c>
      <c r="C27" s="156" t="s">
        <v>505</v>
      </c>
      <c r="D27" s="131" t="s">
        <v>583</v>
      </c>
      <c r="E27" s="149" t="s">
        <v>606</v>
      </c>
      <c r="F27" s="204" t="s">
        <v>710</v>
      </c>
      <c r="G27" s="167" t="s">
        <v>155</v>
      </c>
      <c r="H27" s="152" t="str">
        <f t="shared" si="1"/>
        <v>EXEC INS_fsm_state_transition @tx_fsm_type_name='LOAN', @tx_state_name='CA_SENT_QUERY', @tx_action_name='SO_UPDATE', @tx_next_state_name='SENT_QUERY_UPDATED',  @tx_login_name='nazdaq_prod'</v>
      </c>
    </row>
    <row r="28" spans="2:8" s="149" customFormat="1" ht="12.75" customHeight="1">
      <c r="B28" s="149" t="s">
        <v>543</v>
      </c>
      <c r="C28" s="156" t="s">
        <v>505</v>
      </c>
      <c r="D28" s="204" t="s">
        <v>710</v>
      </c>
      <c r="E28" s="149" t="s">
        <v>606</v>
      </c>
      <c r="F28" s="204" t="s">
        <v>710</v>
      </c>
      <c r="G28" s="167" t="s">
        <v>155</v>
      </c>
      <c r="H28" s="152" t="str">
        <f t="shared" si="1"/>
        <v>EXEC INS_fsm_state_transition @tx_fsm_type_name='LOAN', @tx_state_name='SENT_QUERY_UPDATED', @tx_action_name='SO_UPDATE', @tx_next_state_name='SENT_QUERY_UPDATED',  @tx_login_name='nazdaq_prod'</v>
      </c>
    </row>
    <row r="29" spans="2:8" s="149" customFormat="1" ht="12.75" customHeight="1">
      <c r="B29" s="149" t="s">
        <v>543</v>
      </c>
      <c r="C29" s="156" t="s">
        <v>505</v>
      </c>
      <c r="D29" s="204" t="s">
        <v>719</v>
      </c>
      <c r="E29" s="149" t="s">
        <v>724</v>
      </c>
      <c r="F29" s="204" t="s">
        <v>721</v>
      </c>
      <c r="G29" s="167" t="s">
        <v>155</v>
      </c>
      <c r="H29" s="152" t="str">
        <f>IF(LEN(C29)&gt;0,"EXEC INS_fsm_state_transition @tx_fsm_type_name='"&amp;C29&amp;"', @tx_state_name='"&amp;D29&amp;"', @tx_action_name='"&amp;E29&amp;"', @tx_next_state_name='"&amp;F29&amp;"',  @tx_login_name='nazdaq_prod'")</f>
        <v>EXEC INS_fsm_state_transition @tx_fsm_type_name='LOAN', @tx_state_name='CAD_SENT_QUERY_TO_SO', @tx_action_name='SO_CAD_QUERY_UPDATE', @tx_next_state_name='SO_CAD_QUERY_UPDATED',  @tx_login_name='nazdaq_prod'</v>
      </c>
    </row>
    <row r="30" spans="2:8" s="149" customFormat="1" ht="12.75" customHeight="1">
      <c r="B30" s="149" t="s">
        <v>543</v>
      </c>
      <c r="C30" s="156" t="s">
        <v>505</v>
      </c>
      <c r="D30" s="204" t="s">
        <v>721</v>
      </c>
      <c r="E30" s="149" t="s">
        <v>724</v>
      </c>
      <c r="F30" s="204" t="s">
        <v>721</v>
      </c>
      <c r="G30" s="167" t="s">
        <v>155</v>
      </c>
      <c r="H30" s="152" t="str">
        <f>IF(LEN(C30)&gt;0,"EXEC INS_fsm_state_transition @tx_fsm_type_name='"&amp;C30&amp;"', @tx_state_name='"&amp;D30&amp;"', @tx_action_name='"&amp;E30&amp;"', @tx_next_state_name='"&amp;F30&amp;"',  @tx_login_name='nazdaq_prod'")</f>
        <v>EXEC INS_fsm_state_transition @tx_fsm_type_name='LOAN', @tx_state_name='SO_CAD_QUERY_UPDATED', @tx_action_name='SO_CAD_QUERY_UPDATE', @tx_next_state_name='SO_CAD_QUERY_UPDATED',  @tx_login_name='nazdaq_prod'</v>
      </c>
    </row>
    <row r="31" spans="2:8" s="149" customFormat="1" ht="12.75" customHeight="1">
      <c r="B31" s="149" t="s">
        <v>543</v>
      </c>
      <c r="C31" s="156" t="s">
        <v>505</v>
      </c>
      <c r="D31" s="204" t="s">
        <v>708</v>
      </c>
      <c r="E31" s="149" t="s">
        <v>606</v>
      </c>
      <c r="F31" s="204" t="s">
        <v>586</v>
      </c>
      <c r="G31" s="167" t="s">
        <v>155</v>
      </c>
      <c r="H31" s="152" t="str">
        <f>IF(LEN(C31)&gt;0,"EXEC INS_fsm_state_transition @tx_fsm_type_name='"&amp;C31&amp;"', @tx_state_name='"&amp;D31&amp;"', @tx_action_name='"&amp;E31&amp;"', @tx_next_state_name='"&amp;F31&amp;"',  @tx_login_name='nazdaq_prod'")</f>
        <v>EXEC INS_fsm_state_transition @tx_fsm_type_name='LOAN', @tx_state_name='CAD_RETURNED', @tx_action_name='SO_UPDATE', @tx_next_state_name='SO_UPDATED',  @tx_login_name='nazdaq_prod'</v>
      </c>
    </row>
    <row r="32" spans="2:8" s="131" customFormat="1" ht="12.75" customHeight="1">
      <c r="B32" s="131" t="s">
        <v>544</v>
      </c>
      <c r="C32" s="134" t="s">
        <v>505</v>
      </c>
      <c r="D32" s="131" t="s">
        <v>525</v>
      </c>
      <c r="E32" s="142" t="s">
        <v>507</v>
      </c>
      <c r="F32" s="131" t="s">
        <v>527</v>
      </c>
      <c r="G32" s="140" t="s">
        <v>155</v>
      </c>
      <c r="H32" s="152" t="str">
        <f t="shared" si="0"/>
        <v>EXEC INS_fsm_state_transition @tx_fsm_type_name='LOAN', @tx_state_name='SO_RECOMMENDED', @tx_action_name='BM_RECOMMEND', @tx_next_state_name='PEND_RECEIVED',  @tx_login_name='nazdaq_prod'</v>
      </c>
    </row>
    <row r="33" spans="2:8" s="131" customFormat="1" ht="12.75" customHeight="1">
      <c r="B33" s="131" t="s">
        <v>544</v>
      </c>
      <c r="C33" s="134" t="s">
        <v>505</v>
      </c>
      <c r="D33" s="131" t="s">
        <v>526</v>
      </c>
      <c r="E33" s="142" t="s">
        <v>507</v>
      </c>
      <c r="F33" s="131" t="s">
        <v>527</v>
      </c>
      <c r="G33" s="140" t="s">
        <v>155</v>
      </c>
      <c r="H33" s="152" t="str">
        <f t="shared" si="0"/>
        <v>EXEC INS_fsm_state_transition @tx_fsm_type_name='LOAN', @tx_state_name='SO_RE_RECOMMENDED', @tx_action_name='BM_RECOMMEND', @tx_next_state_name='PEND_RECEIVED',  @tx_login_name='nazdaq_prod'</v>
      </c>
    </row>
    <row r="34" spans="2:8" s="131" customFormat="1" ht="12.75" customHeight="1">
      <c r="B34" s="131" t="s">
        <v>544</v>
      </c>
      <c r="C34" s="134" t="s">
        <v>505</v>
      </c>
      <c r="D34" s="131" t="s">
        <v>525</v>
      </c>
      <c r="E34" s="131" t="s">
        <v>508</v>
      </c>
      <c r="F34" s="131" t="s">
        <v>528</v>
      </c>
      <c r="G34" s="140" t="s">
        <v>155</v>
      </c>
      <c r="H34" s="152" t="str">
        <f t="shared" si="0"/>
        <v>EXEC INS_fsm_state_transition @tx_fsm_type_name='LOAN', @tx_state_name='SO_RECOMMENDED', @tx_action_name='BM_RETURN', @tx_next_state_name='BM_RETURNED',  @tx_login_name='nazdaq_prod'</v>
      </c>
    </row>
    <row r="35" spans="2:8" s="131" customFormat="1" ht="12.75" customHeight="1">
      <c r="B35" s="131" t="s">
        <v>544</v>
      </c>
      <c r="C35" s="134" t="s">
        <v>505</v>
      </c>
      <c r="D35" s="131" t="s">
        <v>526</v>
      </c>
      <c r="E35" s="131" t="s">
        <v>508</v>
      </c>
      <c r="F35" s="131" t="s">
        <v>528</v>
      </c>
      <c r="G35" s="140" t="s">
        <v>155</v>
      </c>
      <c r="H35" s="152" t="str">
        <f t="shared" si="0"/>
        <v>EXEC INS_fsm_state_transition @tx_fsm_type_name='LOAN', @tx_state_name='SO_RE_RECOMMENDED', @tx_action_name='BM_RETURN', @tx_next_state_name='BM_RETURNED',  @tx_login_name='nazdaq_prod'</v>
      </c>
    </row>
    <row r="36" spans="2:8" s="165" customFormat="1" ht="12.75" customHeight="1">
      <c r="B36" s="165" t="s">
        <v>546</v>
      </c>
      <c r="C36" s="162" t="s">
        <v>505</v>
      </c>
      <c r="D36" s="165" t="s">
        <v>525</v>
      </c>
      <c r="E36" s="165" t="s">
        <v>509</v>
      </c>
      <c r="F36" s="165" t="s">
        <v>527</v>
      </c>
      <c r="G36" s="168" t="s">
        <v>155</v>
      </c>
      <c r="H36" s="152" t="str">
        <f t="shared" si="0"/>
        <v>EXEC INS_fsm_state_transition @tx_fsm_type_name='LOAN', @tx_state_name='SO_RECOMMENDED', @tx_action_name='BOM_RECOMMEND', @tx_next_state_name='PEND_RECEIVED',  @tx_login_name='nazdaq_prod'</v>
      </c>
    </row>
    <row r="37" spans="2:8" s="165" customFormat="1" ht="12.75" customHeight="1">
      <c r="B37" s="165" t="s">
        <v>546</v>
      </c>
      <c r="C37" s="162" t="s">
        <v>505</v>
      </c>
      <c r="D37" s="165" t="s">
        <v>526</v>
      </c>
      <c r="E37" s="165" t="s">
        <v>509</v>
      </c>
      <c r="F37" s="165" t="s">
        <v>527</v>
      </c>
      <c r="G37" s="168" t="s">
        <v>155</v>
      </c>
      <c r="H37" s="152" t="str">
        <f t="shared" si="0"/>
        <v>EXEC INS_fsm_state_transition @tx_fsm_type_name='LOAN', @tx_state_name='SO_RE_RECOMMENDED', @tx_action_name='BOM_RECOMMEND', @tx_next_state_name='PEND_RECEIVED',  @tx_login_name='nazdaq_prod'</v>
      </c>
    </row>
    <row r="38" spans="2:8" s="165" customFormat="1" ht="12.75" customHeight="1">
      <c r="B38" s="165" t="s">
        <v>546</v>
      </c>
      <c r="C38" s="162" t="s">
        <v>505</v>
      </c>
      <c r="D38" s="165" t="s">
        <v>525</v>
      </c>
      <c r="E38" s="165" t="s">
        <v>510</v>
      </c>
      <c r="F38" s="165" t="s">
        <v>529</v>
      </c>
      <c r="G38" s="168" t="s">
        <v>155</v>
      </c>
      <c r="H38" s="152" t="str">
        <f t="shared" si="0"/>
        <v>EXEC INS_fsm_state_transition @tx_fsm_type_name='LOAN', @tx_state_name='SO_RECOMMENDED', @tx_action_name='BOM_RETURN', @tx_next_state_name='BOM_RETURNED',  @tx_login_name='nazdaq_prod'</v>
      </c>
    </row>
    <row r="39" spans="2:8" s="165" customFormat="1" ht="12.75" customHeight="1">
      <c r="B39" s="165" t="s">
        <v>546</v>
      </c>
      <c r="C39" s="162" t="s">
        <v>505</v>
      </c>
      <c r="D39" s="165" t="s">
        <v>526</v>
      </c>
      <c r="E39" s="165" t="s">
        <v>510</v>
      </c>
      <c r="F39" s="165" t="s">
        <v>529</v>
      </c>
      <c r="G39" s="168" t="s">
        <v>155</v>
      </c>
      <c r="H39" s="152" t="str">
        <f t="shared" si="0"/>
        <v>EXEC INS_fsm_state_transition @tx_fsm_type_name='LOAN', @tx_state_name='SO_RE_RECOMMENDED', @tx_action_name='BOM_RETURN', @tx_next_state_name='BOM_RETURNED',  @tx_login_name='nazdaq_prod'</v>
      </c>
    </row>
    <row r="40" spans="2:8" s="131" customFormat="1" ht="12.75" customHeight="1">
      <c r="B40" s="131" t="s">
        <v>547</v>
      </c>
      <c r="C40" s="134" t="s">
        <v>505</v>
      </c>
      <c r="D40" s="131" t="s">
        <v>525</v>
      </c>
      <c r="E40" s="131" t="s">
        <v>551</v>
      </c>
      <c r="F40" s="131" t="s">
        <v>527</v>
      </c>
      <c r="G40" s="140" t="s">
        <v>155</v>
      </c>
      <c r="H40" s="152" t="str">
        <f t="shared" si="0"/>
        <v>EXEC INS_fsm_state_transition @tx_fsm_type_name='LOAN', @tx_state_name='SO_RECOMMENDED', @tx_action_name='PPC_RECOMMEND', @tx_next_state_name='PEND_RECEIVED',  @tx_login_name='nazdaq_prod'</v>
      </c>
    </row>
    <row r="41" spans="2:8" s="131" customFormat="1" ht="12.75" customHeight="1">
      <c r="B41" s="131" t="s">
        <v>547</v>
      </c>
      <c r="C41" s="134" t="s">
        <v>505</v>
      </c>
      <c r="D41" s="131" t="s">
        <v>526</v>
      </c>
      <c r="E41" s="131" t="s">
        <v>551</v>
      </c>
      <c r="F41" s="131" t="s">
        <v>527</v>
      </c>
      <c r="G41" s="140" t="s">
        <v>155</v>
      </c>
      <c r="H41" s="152" t="str">
        <f t="shared" si="0"/>
        <v>EXEC INS_fsm_state_transition @tx_fsm_type_name='LOAN', @tx_state_name='SO_RE_RECOMMENDED', @tx_action_name='PPC_RECOMMEND', @tx_next_state_name='PEND_RECEIVED',  @tx_login_name='nazdaq_prod'</v>
      </c>
    </row>
    <row r="42" spans="2:8" s="131" customFormat="1" ht="12.75" customHeight="1">
      <c r="B42" s="131" t="s">
        <v>547</v>
      </c>
      <c r="C42" s="134" t="s">
        <v>505</v>
      </c>
      <c r="D42" s="131" t="s">
        <v>525</v>
      </c>
      <c r="E42" s="131" t="s">
        <v>552</v>
      </c>
      <c r="F42" s="131" t="s">
        <v>553</v>
      </c>
      <c r="G42" s="140" t="s">
        <v>155</v>
      </c>
      <c r="H42" s="152" t="str">
        <f t="shared" si="0"/>
        <v>EXEC INS_fsm_state_transition @tx_fsm_type_name='LOAN', @tx_state_name='SO_RECOMMENDED', @tx_action_name='PPC_RETURN', @tx_next_state_name='PPC_RETURNED',  @tx_login_name='nazdaq_prod'</v>
      </c>
    </row>
    <row r="43" spans="2:8" s="131" customFormat="1" ht="12.75" customHeight="1">
      <c r="B43" s="131" t="s">
        <v>547</v>
      </c>
      <c r="C43" s="134" t="s">
        <v>505</v>
      </c>
      <c r="D43" s="131" t="s">
        <v>526</v>
      </c>
      <c r="E43" s="131" t="s">
        <v>552</v>
      </c>
      <c r="F43" s="131" t="s">
        <v>553</v>
      </c>
      <c r="G43" s="140" t="s">
        <v>155</v>
      </c>
      <c r="H43" s="152" t="str">
        <f t="shared" si="0"/>
        <v>EXEC INS_fsm_state_transition @tx_fsm_type_name='LOAN', @tx_state_name='SO_RE_RECOMMENDED', @tx_action_name='PPC_RETURN', @tx_next_state_name='PPC_RETURNED',  @tx_login_name='nazdaq_prod'</v>
      </c>
    </row>
    <row r="44" spans="2:8" s="165" customFormat="1" ht="12.75" customHeight="1">
      <c r="B44" s="165" t="s">
        <v>545</v>
      </c>
      <c r="C44" s="162" t="s">
        <v>505</v>
      </c>
      <c r="D44" s="165" t="s">
        <v>527</v>
      </c>
      <c r="E44" s="165" t="s">
        <v>511</v>
      </c>
      <c r="F44" s="165" t="s">
        <v>591</v>
      </c>
      <c r="G44" s="168" t="s">
        <v>155</v>
      </c>
      <c r="H44" s="152" t="str">
        <f t="shared" si="0"/>
        <v>EXEC INS_fsm_state_transition @tx_fsm_type_name='LOAN', @tx_state_name='PEND_RECEIVED', @tx_action_name='MIS_RECEIVE', @tx_next_state_name='MIS_RECEIVED',  @tx_login_name='nazdaq_prod'</v>
      </c>
    </row>
    <row r="45" spans="2:8" s="165" customFormat="1" ht="12.75" customHeight="1">
      <c r="B45" s="165" t="s">
        <v>545</v>
      </c>
      <c r="C45" s="162" t="s">
        <v>505</v>
      </c>
      <c r="D45" s="165" t="s">
        <v>591</v>
      </c>
      <c r="E45" s="165" t="s">
        <v>512</v>
      </c>
      <c r="F45" s="165" t="s">
        <v>530</v>
      </c>
      <c r="G45" s="168" t="s">
        <v>155</v>
      </c>
      <c r="H45" s="152" t="str">
        <f t="shared" si="0"/>
        <v>EXEC INS_fsm_state_transition @tx_fsm_type_name='LOAN', @tx_state_name='MIS_RECEIVED', @tx_action_name='MIS_UPDATE', @tx_next_state_name='MIS_UPDATED',  @tx_login_name='nazdaq_prod'</v>
      </c>
    </row>
    <row r="46" spans="2:8" s="165" customFormat="1" ht="12.75" customHeight="1">
      <c r="B46" s="165" t="s">
        <v>545</v>
      </c>
      <c r="C46" s="162" t="s">
        <v>505</v>
      </c>
      <c r="D46" s="165" t="s">
        <v>530</v>
      </c>
      <c r="E46" s="165" t="s">
        <v>512</v>
      </c>
      <c r="F46" s="165" t="s">
        <v>530</v>
      </c>
      <c r="G46" s="168" t="s">
        <v>155</v>
      </c>
      <c r="H46" s="152" t="str">
        <f t="shared" si="0"/>
        <v>EXEC INS_fsm_state_transition @tx_fsm_type_name='LOAN', @tx_state_name='MIS_UPDATED', @tx_action_name='MIS_UPDATE', @tx_next_state_name='MIS_UPDATED',  @tx_login_name='nazdaq_prod'</v>
      </c>
    </row>
    <row r="47" spans="2:8" s="165" customFormat="1" ht="12.75" customHeight="1">
      <c r="B47" s="165" t="s">
        <v>545</v>
      </c>
      <c r="C47" s="162" t="s">
        <v>505</v>
      </c>
      <c r="D47" s="165" t="s">
        <v>530</v>
      </c>
      <c r="E47" s="165" t="s">
        <v>631</v>
      </c>
      <c r="F47" s="165" t="s">
        <v>629</v>
      </c>
      <c r="G47" s="168" t="s">
        <v>155</v>
      </c>
      <c r="H47" s="152" t="str">
        <f t="shared" si="0"/>
        <v>EXEC INS_fsm_state_transition @tx_fsm_type_name='LOAN', @tx_state_name='MIS_UPDATED', @tx_action_name='MIS_ALLOCATE', @tx_next_state_name='MIS_ALLOCATED',  @tx_login_name='nazdaq_prod'</v>
      </c>
    </row>
    <row r="48" spans="2:8" s="165" customFormat="1" ht="12.75" customHeight="1">
      <c r="B48" s="165" t="s">
        <v>545</v>
      </c>
      <c r="C48" s="162" t="s">
        <v>505</v>
      </c>
      <c r="D48" s="165" t="s">
        <v>582</v>
      </c>
      <c r="E48" s="165" t="s">
        <v>512</v>
      </c>
      <c r="F48" s="165" t="s">
        <v>530</v>
      </c>
      <c r="G48" s="168" t="s">
        <v>155</v>
      </c>
      <c r="H48" s="152" t="str">
        <f t="shared" si="0"/>
        <v>EXEC INS_fsm_state_transition @tx_fsm_type_name='LOAN', @tx_state_name='CA_RETURNED', @tx_action_name='MIS_UPDATE', @tx_next_state_name='MIS_UPDATED',  @tx_login_name='nazdaq_prod'</v>
      </c>
    </row>
    <row r="49" spans="2:8" s="165" customFormat="1" ht="12.75" customHeight="1">
      <c r="B49" s="165" t="s">
        <v>545</v>
      </c>
      <c r="C49" s="162" t="s">
        <v>505</v>
      </c>
      <c r="D49" s="165" t="s">
        <v>533</v>
      </c>
      <c r="E49" s="165" t="s">
        <v>512</v>
      </c>
      <c r="F49" s="165" t="s">
        <v>530</v>
      </c>
      <c r="G49" s="168" t="s">
        <v>155</v>
      </c>
      <c r="H49" s="152" t="str">
        <f t="shared" si="0"/>
        <v>EXEC INS_fsm_state_transition @tx_fsm_type_name='LOAN', @tx_state_name='RM_RETURNED', @tx_action_name='MIS_UPDATE', @tx_next_state_name='MIS_UPDATED',  @tx_login_name='nazdaq_prod'</v>
      </c>
    </row>
    <row r="50" spans="2:8" s="165" customFormat="1" ht="12.75" customHeight="1">
      <c r="B50" s="165" t="s">
        <v>545</v>
      </c>
      <c r="C50" s="162" t="s">
        <v>505</v>
      </c>
      <c r="D50" s="165" t="s">
        <v>643</v>
      </c>
      <c r="E50" s="165" t="s">
        <v>512</v>
      </c>
      <c r="F50" s="165" t="s">
        <v>530</v>
      </c>
      <c r="G50" s="168" t="s">
        <v>155</v>
      </c>
      <c r="H50" s="152" t="str">
        <f t="shared" si="0"/>
        <v>EXEC INS_fsm_state_transition @tx_fsm_type_name='LOAN', @tx_state_name='UH_RETURNED', @tx_action_name='MIS_UPDATE', @tx_next_state_name='MIS_UPDATED',  @tx_login_name='nazdaq_prod'</v>
      </c>
    </row>
    <row r="51" spans="2:8" s="165" customFormat="1" ht="12.75" customHeight="1">
      <c r="B51" s="165" t="s">
        <v>545</v>
      </c>
      <c r="C51" s="162" t="s">
        <v>505</v>
      </c>
      <c r="D51" s="165" t="s">
        <v>599</v>
      </c>
      <c r="E51" s="165" t="s">
        <v>512</v>
      </c>
      <c r="F51" s="165" t="s">
        <v>530</v>
      </c>
      <c r="G51" s="168" t="s">
        <v>155</v>
      </c>
      <c r="H51" s="152" t="str">
        <f t="shared" si="0"/>
        <v>EXEC INS_fsm_state_transition @tx_fsm_type_name='LOAN', @tx_state_name='HOCRM_RETURNED', @tx_action_name='MIS_UPDATE', @tx_next_state_name='MIS_UPDATED',  @tx_login_name='nazdaq_prod'</v>
      </c>
    </row>
    <row r="52" spans="2:8" s="165" customFormat="1" ht="12.75" customHeight="1">
      <c r="B52" s="165" t="s">
        <v>545</v>
      </c>
      <c r="C52" s="162" t="s">
        <v>505</v>
      </c>
      <c r="D52" s="165" t="s">
        <v>536</v>
      </c>
      <c r="E52" s="165" t="s">
        <v>512</v>
      </c>
      <c r="F52" s="165" t="s">
        <v>530</v>
      </c>
      <c r="G52" s="168" t="s">
        <v>155</v>
      </c>
      <c r="H52" s="152" t="str">
        <f t="shared" si="0"/>
        <v>EXEC INS_fsm_state_transition @tx_fsm_type_name='LOAN', @tx_state_name='CEO_RETURNED', @tx_action_name='MIS_UPDATE', @tx_next_state_name='MIS_UPDATED',  @tx_login_name='nazdaq_prod'</v>
      </c>
    </row>
    <row r="53" spans="2:8" s="165" customFormat="1" ht="12.75" customHeight="1">
      <c r="B53" s="165" t="s">
        <v>545</v>
      </c>
      <c r="C53" s="162" t="s">
        <v>505</v>
      </c>
      <c r="D53" s="165" t="s">
        <v>540</v>
      </c>
      <c r="E53" s="165" t="s">
        <v>512</v>
      </c>
      <c r="F53" s="165" t="s">
        <v>530</v>
      </c>
      <c r="G53" s="168" t="s">
        <v>155</v>
      </c>
      <c r="H53" s="152" t="str">
        <f t="shared" si="0"/>
        <v>EXEC INS_fsm_state_transition @tx_fsm_type_name='LOAN', @tx_state_name='MD_RETURNED', @tx_action_name='MIS_UPDATE', @tx_next_state_name='MIS_UPDATED',  @tx_login_name='nazdaq_prod'</v>
      </c>
    </row>
    <row r="54" spans="2:8" s="165" customFormat="1" ht="12.75" customHeight="1">
      <c r="B54" s="165" t="s">
        <v>545</v>
      </c>
      <c r="C54" s="162" t="s">
        <v>505</v>
      </c>
      <c r="D54" s="165" t="s">
        <v>582</v>
      </c>
      <c r="E54" s="165" t="s">
        <v>632</v>
      </c>
      <c r="F54" s="165" t="s">
        <v>630</v>
      </c>
      <c r="G54" s="168" t="s">
        <v>155</v>
      </c>
      <c r="H54" s="152" t="str">
        <f t="shared" si="0"/>
        <v>EXEC INS_fsm_state_transition @tx_fsm_type_name='LOAN', @tx_state_name='CA_RETURNED', @tx_action_name='MIS_RE_ALLOCATE', @tx_next_state_name='MIS_RE_ALLOCATED',  @tx_login_name='nazdaq_prod'</v>
      </c>
    </row>
    <row r="55" spans="2:8" s="165" customFormat="1" ht="12.75" customHeight="1">
      <c r="B55" s="165" t="s">
        <v>545</v>
      </c>
      <c r="C55" s="162" t="s">
        <v>505</v>
      </c>
      <c r="D55" s="165" t="s">
        <v>533</v>
      </c>
      <c r="E55" s="165" t="s">
        <v>632</v>
      </c>
      <c r="F55" s="165" t="s">
        <v>630</v>
      </c>
      <c r="G55" s="168" t="s">
        <v>155</v>
      </c>
      <c r="H55" s="152" t="str">
        <f t="shared" si="0"/>
        <v>EXEC INS_fsm_state_transition @tx_fsm_type_name='LOAN', @tx_state_name='RM_RETURNED', @tx_action_name='MIS_RE_ALLOCATE', @tx_next_state_name='MIS_RE_ALLOCATED',  @tx_login_name='nazdaq_prod'</v>
      </c>
    </row>
    <row r="56" spans="2:8" s="165" customFormat="1" ht="12.75" customHeight="1">
      <c r="B56" s="165" t="s">
        <v>545</v>
      </c>
      <c r="C56" s="162" t="s">
        <v>505</v>
      </c>
      <c r="D56" s="165" t="s">
        <v>643</v>
      </c>
      <c r="E56" s="165" t="s">
        <v>632</v>
      </c>
      <c r="F56" s="165" t="s">
        <v>630</v>
      </c>
      <c r="G56" s="168" t="s">
        <v>155</v>
      </c>
      <c r="H56" s="152" t="str">
        <f t="shared" si="0"/>
        <v>EXEC INS_fsm_state_transition @tx_fsm_type_name='LOAN', @tx_state_name='UH_RETURNED', @tx_action_name='MIS_RE_ALLOCATE', @tx_next_state_name='MIS_RE_ALLOCATED',  @tx_login_name='nazdaq_prod'</v>
      </c>
    </row>
    <row r="57" spans="2:8" s="165" customFormat="1" ht="12.75" customHeight="1">
      <c r="B57" s="165" t="s">
        <v>545</v>
      </c>
      <c r="C57" s="162" t="s">
        <v>505</v>
      </c>
      <c r="D57" s="165" t="s">
        <v>599</v>
      </c>
      <c r="E57" s="165" t="s">
        <v>632</v>
      </c>
      <c r="F57" s="165" t="s">
        <v>630</v>
      </c>
      <c r="G57" s="168" t="s">
        <v>155</v>
      </c>
      <c r="H57" s="152" t="str">
        <f t="shared" si="0"/>
        <v>EXEC INS_fsm_state_transition @tx_fsm_type_name='LOAN', @tx_state_name='HOCRM_RETURNED', @tx_action_name='MIS_RE_ALLOCATE', @tx_next_state_name='MIS_RE_ALLOCATED',  @tx_login_name='nazdaq_prod'</v>
      </c>
    </row>
    <row r="58" spans="2:8" s="165" customFormat="1" ht="12.75" customHeight="1">
      <c r="B58" s="165" t="s">
        <v>545</v>
      </c>
      <c r="C58" s="162" t="s">
        <v>505</v>
      </c>
      <c r="D58" s="165" t="s">
        <v>536</v>
      </c>
      <c r="E58" s="165" t="s">
        <v>632</v>
      </c>
      <c r="F58" s="165" t="s">
        <v>630</v>
      </c>
      <c r="G58" s="168" t="s">
        <v>155</v>
      </c>
      <c r="H58" s="152" t="str">
        <f t="shared" si="0"/>
        <v>EXEC INS_fsm_state_transition @tx_fsm_type_name='LOAN', @tx_state_name='CEO_RETURNED', @tx_action_name='MIS_RE_ALLOCATE', @tx_next_state_name='MIS_RE_ALLOCATED',  @tx_login_name='nazdaq_prod'</v>
      </c>
    </row>
    <row r="59" spans="2:8" s="165" customFormat="1" ht="12.75" customHeight="1">
      <c r="B59" s="165" t="s">
        <v>545</v>
      </c>
      <c r="C59" s="162" t="s">
        <v>505</v>
      </c>
      <c r="D59" s="165" t="s">
        <v>540</v>
      </c>
      <c r="E59" s="165" t="s">
        <v>632</v>
      </c>
      <c r="F59" s="165" t="s">
        <v>630</v>
      </c>
      <c r="G59" s="168" t="s">
        <v>155</v>
      </c>
      <c r="H59" s="152" t="str">
        <f t="shared" si="0"/>
        <v>EXEC INS_fsm_state_transition @tx_fsm_type_name='LOAN', @tx_state_name='MD_RETURNED', @tx_action_name='MIS_RE_ALLOCATE', @tx_next_state_name='MIS_RE_ALLOCATED',  @tx_login_name='nazdaq_prod'</v>
      </c>
    </row>
    <row r="60" spans="2:8" s="165" customFormat="1" ht="12.75" customHeight="1">
      <c r="B60" s="165" t="s">
        <v>545</v>
      </c>
      <c r="C60" s="162" t="s">
        <v>505</v>
      </c>
      <c r="D60" s="165" t="s">
        <v>629</v>
      </c>
      <c r="E60" s="165" t="s">
        <v>632</v>
      </c>
      <c r="F60" s="165" t="s">
        <v>630</v>
      </c>
      <c r="G60" s="168" t="s">
        <v>155</v>
      </c>
      <c r="H60" s="152" t="str">
        <f t="shared" si="0"/>
        <v>EXEC INS_fsm_state_transition @tx_fsm_type_name='LOAN', @tx_state_name='MIS_ALLOCATED', @tx_action_name='MIS_RE_ALLOCATE', @tx_next_state_name='MIS_RE_ALLOCATED',  @tx_login_name='nazdaq_prod'</v>
      </c>
    </row>
    <row r="61" spans="2:8" s="165" customFormat="1" ht="12.75" customHeight="1">
      <c r="B61" s="169" t="s">
        <v>545</v>
      </c>
      <c r="C61" s="162" t="s">
        <v>505</v>
      </c>
      <c r="D61" s="165" t="s">
        <v>630</v>
      </c>
      <c r="E61" s="165" t="s">
        <v>632</v>
      </c>
      <c r="F61" s="165" t="s">
        <v>630</v>
      </c>
      <c r="G61" s="168" t="s">
        <v>155</v>
      </c>
      <c r="H61" s="152" t="str">
        <f t="shared" si="0"/>
        <v>EXEC INS_fsm_state_transition @tx_fsm_type_name='LOAN', @tx_state_name='MIS_RE_ALLOCATED', @tx_action_name='MIS_RE_ALLOCATE', @tx_next_state_name='MIS_RE_ALLOCATED',  @tx_login_name='nazdaq_prod'</v>
      </c>
    </row>
    <row r="62" spans="2:8" s="165" customFormat="1" ht="12.75" customHeight="1">
      <c r="B62" s="169" t="s">
        <v>545</v>
      </c>
      <c r="C62" s="162" t="s">
        <v>505</v>
      </c>
      <c r="D62" s="165" t="s">
        <v>592</v>
      </c>
      <c r="E62" s="165" t="s">
        <v>513</v>
      </c>
      <c r="F62" s="165" t="s">
        <v>531</v>
      </c>
      <c r="G62" s="168" t="s">
        <v>155</v>
      </c>
      <c r="H62" s="152" t="str">
        <f t="shared" si="0"/>
        <v>EXEC INS_fsm_state_transition @tx_fsm_type_name='LOAN', @tx_state_name='RM_APPROVED', @tx_action_name='SEND_TO_CAD', @tx_next_state_name='SENT_TO_CAD',  @tx_login_name='nazdaq_prod'</v>
      </c>
    </row>
    <row r="63" spans="2:8" s="165" customFormat="1" ht="12.75" customHeight="1">
      <c r="B63" s="165" t="s">
        <v>545</v>
      </c>
      <c r="C63" s="162" t="s">
        <v>505</v>
      </c>
      <c r="D63" s="165" t="s">
        <v>640</v>
      </c>
      <c r="E63" s="165" t="s">
        <v>513</v>
      </c>
      <c r="F63" s="165" t="s">
        <v>531</v>
      </c>
      <c r="G63" s="168" t="s">
        <v>155</v>
      </c>
      <c r="H63" s="152" t="str">
        <f t="shared" si="0"/>
        <v>EXEC INS_fsm_state_transition @tx_fsm_type_name='LOAN', @tx_state_name='UH_APPROVED', @tx_action_name='SEND_TO_CAD', @tx_next_state_name='SENT_TO_CAD',  @tx_login_name='nazdaq_prod'</v>
      </c>
    </row>
    <row r="64" spans="2:8" s="165" customFormat="1" ht="12.75" customHeight="1">
      <c r="B64" s="165" t="s">
        <v>545</v>
      </c>
      <c r="C64" s="162" t="s">
        <v>505</v>
      </c>
      <c r="D64" s="165" t="s">
        <v>534</v>
      </c>
      <c r="E64" s="165" t="s">
        <v>513</v>
      </c>
      <c r="F64" s="165" t="s">
        <v>531</v>
      </c>
      <c r="G64" s="168" t="s">
        <v>155</v>
      </c>
      <c r="H64" s="152" t="str">
        <f t="shared" ref="H64" si="2">IF(LEN(C64)&gt;0,"EXEC INS_fsm_state_transition @tx_fsm_type_name='"&amp;C64&amp;"', @tx_state_name='"&amp;D64&amp;"', @tx_action_name='"&amp;E64&amp;"', @tx_next_state_name='"&amp;F64&amp;"',  @tx_login_name='nazdaq_prod'")</f>
        <v>EXEC INS_fsm_state_transition @tx_fsm_type_name='LOAN', @tx_state_name='CEO_APPROVED', @tx_action_name='SEND_TO_CAD', @tx_next_state_name='SENT_TO_CAD',  @tx_login_name='nazdaq_prod'</v>
      </c>
    </row>
    <row r="65" spans="2:8" s="165" customFormat="1" ht="12.75" customHeight="1">
      <c r="B65" s="165" t="s">
        <v>545</v>
      </c>
      <c r="C65" s="162" t="s">
        <v>505</v>
      </c>
      <c r="D65" s="165" t="s">
        <v>596</v>
      </c>
      <c r="E65" s="165" t="s">
        <v>513</v>
      </c>
      <c r="F65" s="165" t="s">
        <v>531</v>
      </c>
      <c r="G65" s="168" t="s">
        <v>155</v>
      </c>
      <c r="H65" s="152" t="str">
        <f t="shared" si="0"/>
        <v>EXEC INS_fsm_state_transition @tx_fsm_type_name='LOAN', @tx_state_name='HOCRM_APPROVED', @tx_action_name='SEND_TO_CAD', @tx_next_state_name='SENT_TO_CAD',  @tx_login_name='nazdaq_prod'</v>
      </c>
    </row>
    <row r="66" spans="2:8" s="165" customFormat="1" ht="12.75" customHeight="1">
      <c r="B66" s="169" t="s">
        <v>545</v>
      </c>
      <c r="C66" s="162" t="s">
        <v>505</v>
      </c>
      <c r="D66" s="165" t="s">
        <v>538</v>
      </c>
      <c r="E66" s="165" t="s">
        <v>513</v>
      </c>
      <c r="F66" s="165" t="s">
        <v>531</v>
      </c>
      <c r="G66" s="168" t="s">
        <v>155</v>
      </c>
      <c r="H66" s="152" t="str">
        <f t="shared" si="0"/>
        <v>EXEC INS_fsm_state_transition @tx_fsm_type_name='LOAN', @tx_state_name='MD_APPROVED', @tx_action_name='SEND_TO_CAD', @tx_next_state_name='SENT_TO_CAD',  @tx_login_name='nazdaq_prod'</v>
      </c>
    </row>
    <row r="67" spans="2:8" s="165" customFormat="1" ht="12.75" customHeight="1">
      <c r="B67" s="165" t="s">
        <v>545</v>
      </c>
      <c r="C67" s="162" t="s">
        <v>505</v>
      </c>
      <c r="D67" s="165" t="s">
        <v>591</v>
      </c>
      <c r="E67" s="165" t="s">
        <v>611</v>
      </c>
      <c r="F67" s="165" t="s">
        <v>579</v>
      </c>
      <c r="G67" s="168" t="s">
        <v>155</v>
      </c>
      <c r="H67" s="152" t="str">
        <f t="shared" si="0"/>
        <v>EXEC INS_fsm_state_transition @tx_fsm_type_name='LOAN', @tx_state_name='MIS_RECEIVED', @tx_action_name='SEND_TO_CIB', @tx_next_state_name='SENT_TO_CIB',  @tx_login_name='nazdaq_prod'</v>
      </c>
    </row>
    <row r="68" spans="2:8" s="165" customFormat="1" ht="12.75" customHeight="1">
      <c r="B68" s="165" t="s">
        <v>545</v>
      </c>
      <c r="C68" s="162" t="s">
        <v>505</v>
      </c>
      <c r="D68" s="165" t="s">
        <v>530</v>
      </c>
      <c r="E68" s="165" t="s">
        <v>611</v>
      </c>
      <c r="F68" s="165" t="s">
        <v>579</v>
      </c>
      <c r="G68" s="168" t="s">
        <v>155</v>
      </c>
      <c r="H68" s="152" t="str">
        <f t="shared" si="0"/>
        <v>EXEC INS_fsm_state_transition @tx_fsm_type_name='LOAN', @tx_state_name='MIS_UPDATED', @tx_action_name='SEND_TO_CIB', @tx_next_state_name='SENT_TO_CIB',  @tx_login_name='nazdaq_prod'</v>
      </c>
    </row>
    <row r="69" spans="2:8" s="165" customFormat="1" ht="12.75" customHeight="1">
      <c r="B69" s="165" t="s">
        <v>545</v>
      </c>
      <c r="C69" s="162" t="s">
        <v>505</v>
      </c>
      <c r="D69" s="165" t="s">
        <v>579</v>
      </c>
      <c r="E69" s="165" t="s">
        <v>512</v>
      </c>
      <c r="F69" s="165" t="s">
        <v>530</v>
      </c>
      <c r="G69" s="168" t="s">
        <v>155</v>
      </c>
      <c r="H69" s="152" t="str">
        <f t="shared" si="0"/>
        <v>EXEC INS_fsm_state_transition @tx_fsm_type_name='LOAN', @tx_state_name='SENT_TO_CIB', @tx_action_name='MIS_UPDATE', @tx_next_state_name='MIS_UPDATED',  @tx_login_name='nazdaq_prod'</v>
      </c>
    </row>
    <row r="70" spans="2:8" s="165" customFormat="1" ht="12.75" customHeight="1">
      <c r="B70" s="165" t="s">
        <v>545</v>
      </c>
      <c r="C70" s="162" t="s">
        <v>505</v>
      </c>
      <c r="D70" s="165" t="s">
        <v>582</v>
      </c>
      <c r="E70" s="165" t="s">
        <v>679</v>
      </c>
      <c r="F70" s="165" t="s">
        <v>678</v>
      </c>
      <c r="G70" s="168" t="s">
        <v>155</v>
      </c>
      <c r="H70" s="152" t="str">
        <f t="shared" si="0"/>
        <v>EXEC INS_fsm_state_transition @tx_fsm_type_name='LOAN', @tx_state_name='CA_RETURNED', @tx_action_name='MIS_RETURN', @tx_next_state_name='MIS_RETURNED',  @tx_login_name='nazdaq_prod'</v>
      </c>
    </row>
    <row r="71" spans="2:8" s="165" customFormat="1" ht="12.75" customHeight="1">
      <c r="B71" s="165" t="s">
        <v>545</v>
      </c>
      <c r="C71" s="162" t="s">
        <v>505</v>
      </c>
      <c r="D71" s="165" t="s">
        <v>530</v>
      </c>
      <c r="E71" s="165" t="s">
        <v>679</v>
      </c>
      <c r="F71" s="165" t="s">
        <v>678</v>
      </c>
      <c r="G71" s="168" t="s">
        <v>155</v>
      </c>
      <c r="H71" s="152" t="str">
        <f t="shared" si="0"/>
        <v>EXEC INS_fsm_state_transition @tx_fsm_type_name='LOAN', @tx_state_name='MIS_UPDATED', @tx_action_name='MIS_RETURN', @tx_next_state_name='MIS_RETURNED',  @tx_login_name='nazdaq_prod'</v>
      </c>
    </row>
    <row r="72" spans="2:8" s="165" customFormat="1" ht="12.75" customHeight="1">
      <c r="B72" s="165" t="s">
        <v>545</v>
      </c>
      <c r="C72" s="162" t="s">
        <v>505</v>
      </c>
      <c r="D72" s="165" t="s">
        <v>582</v>
      </c>
      <c r="E72" s="165" t="s">
        <v>631</v>
      </c>
      <c r="F72" s="165" t="s">
        <v>629</v>
      </c>
      <c r="G72" s="168" t="s">
        <v>155</v>
      </c>
      <c r="H72" s="152" t="str">
        <f t="shared" si="0"/>
        <v>EXEC INS_fsm_state_transition @tx_fsm_type_name='LOAN', @tx_state_name='CA_RETURNED', @tx_action_name='MIS_ALLOCATE', @tx_next_state_name='MIS_ALLOCATED',  @tx_login_name='nazdaq_prod'</v>
      </c>
    </row>
    <row r="73" spans="2:8" s="165" customFormat="1" ht="12.75" customHeight="1">
      <c r="B73" s="165" t="s">
        <v>545</v>
      </c>
      <c r="C73" s="162" t="s">
        <v>505</v>
      </c>
      <c r="D73" s="165" t="s">
        <v>643</v>
      </c>
      <c r="E73" s="165" t="s">
        <v>679</v>
      </c>
      <c r="F73" s="165" t="s">
        <v>678</v>
      </c>
      <c r="G73" s="168" t="s">
        <v>155</v>
      </c>
      <c r="H73" s="152" t="str">
        <f t="shared" si="0"/>
        <v>EXEC INS_fsm_state_transition @tx_fsm_type_name='LOAN', @tx_state_name='UH_RETURNED', @tx_action_name='MIS_RETURN', @tx_next_state_name='MIS_RETURNED',  @tx_login_name='nazdaq_prod'</v>
      </c>
    </row>
    <row r="74" spans="2:8" s="165" customFormat="1" ht="12.75" customHeight="1">
      <c r="B74" s="165" t="s">
        <v>545</v>
      </c>
      <c r="C74" s="162" t="s">
        <v>505</v>
      </c>
      <c r="D74" s="165" t="s">
        <v>591</v>
      </c>
      <c r="E74" s="165" t="s">
        <v>679</v>
      </c>
      <c r="F74" s="165" t="s">
        <v>678</v>
      </c>
      <c r="G74" s="168" t="s">
        <v>155</v>
      </c>
      <c r="H74" s="152" t="str">
        <f t="shared" ref="H74" si="3">IF(LEN(C74)&gt;0,"EXEC INS_fsm_state_transition @tx_fsm_type_name='"&amp;C74&amp;"', @tx_state_name='"&amp;D74&amp;"', @tx_action_name='"&amp;E74&amp;"', @tx_next_state_name='"&amp;F74&amp;"',  @tx_login_name='nazdaq_prod'")</f>
        <v>EXEC INS_fsm_state_transition @tx_fsm_type_name='LOAN', @tx_state_name='MIS_RECEIVED', @tx_action_name='MIS_RETURN', @tx_next_state_name='MIS_RETURNED',  @tx_login_name='nazdaq_prod'</v>
      </c>
    </row>
    <row r="75" spans="2:8" s="165" customFormat="1" ht="12.75" customHeight="1">
      <c r="B75" s="165" t="s">
        <v>545</v>
      </c>
      <c r="C75" s="162" t="s">
        <v>505</v>
      </c>
      <c r="D75" s="165" t="s">
        <v>591</v>
      </c>
      <c r="E75" s="165" t="s">
        <v>631</v>
      </c>
      <c r="F75" s="165" t="s">
        <v>629</v>
      </c>
      <c r="G75" s="168" t="s">
        <v>155</v>
      </c>
      <c r="H75" s="152" t="str">
        <f t="shared" si="0"/>
        <v>EXEC INS_fsm_state_transition @tx_fsm_type_name='LOAN', @tx_state_name='MIS_RECEIVED', @tx_action_name='MIS_ALLOCATE', @tx_next_state_name='MIS_ALLOCATED',  @tx_login_name='nazdaq_prod'</v>
      </c>
    </row>
    <row r="76" spans="2:8" s="165" customFormat="1" ht="12.75" customHeight="1">
      <c r="B76" s="165" t="s">
        <v>545</v>
      </c>
      <c r="C76" s="162" t="s">
        <v>505</v>
      </c>
      <c r="D76" s="165" t="s">
        <v>531</v>
      </c>
      <c r="E76" s="165" t="s">
        <v>690</v>
      </c>
      <c r="F76" s="165" t="s">
        <v>689</v>
      </c>
      <c r="G76" s="168" t="s">
        <v>155</v>
      </c>
      <c r="H76" s="152" t="str">
        <f t="shared" si="0"/>
        <v>EXEC INS_fsm_state_transition @tx_fsm_type_name='LOAN', @tx_state_name='SENT_TO_CAD', @tx_action_name='GENERATE_SL', @tx_next_state_name='SL_GENERATED',  @tx_login_name='nazdaq_prod'</v>
      </c>
    </row>
    <row r="77" spans="2:8" s="165" customFormat="1" ht="12.75" customHeight="1">
      <c r="B77" s="206" t="s">
        <v>545</v>
      </c>
      <c r="C77" s="162" t="s">
        <v>505</v>
      </c>
      <c r="D77" s="165" t="s">
        <v>640</v>
      </c>
      <c r="E77" s="165" t="s">
        <v>707</v>
      </c>
      <c r="F77" s="165" t="s">
        <v>706</v>
      </c>
      <c r="G77" s="168" t="s">
        <v>155</v>
      </c>
      <c r="H77" s="152" t="str">
        <f t="shared" si="0"/>
        <v>EXEC INS_fsm_state_transition @tx_fsm_type_name='LOAN', @tx_state_name='UH_APPROVED', @tx_action_name='APPROVED_RETURN', @tx_next_state_name='APPROVED_RETURNED',  @tx_login_name='nazdaq_prod'</v>
      </c>
    </row>
    <row r="78" spans="2:8" s="165" customFormat="1" ht="12.75" customHeight="1">
      <c r="B78" s="206" t="s">
        <v>545</v>
      </c>
      <c r="C78" s="162" t="s">
        <v>505</v>
      </c>
      <c r="D78" s="165" t="s">
        <v>596</v>
      </c>
      <c r="E78" s="165" t="s">
        <v>707</v>
      </c>
      <c r="F78" s="165" t="s">
        <v>706</v>
      </c>
      <c r="G78" s="168" t="s">
        <v>155</v>
      </c>
      <c r="H78" s="152" t="str">
        <f t="shared" si="0"/>
        <v>EXEC INS_fsm_state_transition @tx_fsm_type_name='LOAN', @tx_state_name='HOCRM_APPROVED', @tx_action_name='APPROVED_RETURN', @tx_next_state_name='APPROVED_RETURNED',  @tx_login_name='nazdaq_prod'</v>
      </c>
    </row>
    <row r="79" spans="2:8" s="165" customFormat="1" ht="12.75" customHeight="1">
      <c r="B79" s="206" t="s">
        <v>545</v>
      </c>
      <c r="C79" s="162" t="s">
        <v>505</v>
      </c>
      <c r="D79" s="165" t="s">
        <v>592</v>
      </c>
      <c r="E79" s="165" t="s">
        <v>707</v>
      </c>
      <c r="F79" s="165" t="s">
        <v>706</v>
      </c>
      <c r="G79" s="168" t="s">
        <v>155</v>
      </c>
      <c r="H79" s="152" t="str">
        <f t="shared" ref="H79" si="4">IF(LEN(C79)&gt;0,"EXEC INS_fsm_state_transition @tx_fsm_type_name='"&amp;C79&amp;"', @tx_state_name='"&amp;D79&amp;"', @tx_action_name='"&amp;E79&amp;"', @tx_next_state_name='"&amp;F79&amp;"',  @tx_login_name='nazdaq_prod'")</f>
        <v>EXEC INS_fsm_state_transition @tx_fsm_type_name='LOAN', @tx_state_name='RM_APPROVED', @tx_action_name='APPROVED_RETURN', @tx_next_state_name='APPROVED_RETURNED',  @tx_login_name='nazdaq_prod'</v>
      </c>
    </row>
    <row r="80" spans="2:8" s="131" customFormat="1" ht="12.75" customHeight="1">
      <c r="B80" s="131" t="s">
        <v>628</v>
      </c>
      <c r="C80" s="134" t="s">
        <v>505</v>
      </c>
      <c r="D80" s="131" t="s">
        <v>629</v>
      </c>
      <c r="E80" s="131" t="s">
        <v>612</v>
      </c>
      <c r="F80" s="131" t="s">
        <v>580</v>
      </c>
      <c r="G80" s="140" t="s">
        <v>155</v>
      </c>
      <c r="H80" s="152" t="str">
        <f t="shared" si="0"/>
        <v>EXEC INS_fsm_state_transition @tx_fsm_type_name='LOAN', @tx_state_name='MIS_ALLOCATED', @tx_action_name='CA_UPDATE', @tx_next_state_name='CA_UPDATED',  @tx_login_name='nazdaq_prod'</v>
      </c>
    </row>
    <row r="81" spans="2:8" s="131" customFormat="1" ht="12.75" customHeight="1">
      <c r="B81" s="131" t="s">
        <v>628</v>
      </c>
      <c r="C81" s="134" t="s">
        <v>505</v>
      </c>
      <c r="D81" s="131" t="s">
        <v>629</v>
      </c>
      <c r="E81" s="131" t="s">
        <v>614</v>
      </c>
      <c r="F81" s="131" t="s">
        <v>582</v>
      </c>
      <c r="G81" s="140" t="s">
        <v>155</v>
      </c>
      <c r="H81" s="152" t="str">
        <f t="shared" si="0"/>
        <v>EXEC INS_fsm_state_transition @tx_fsm_type_name='LOAN', @tx_state_name='MIS_ALLOCATED', @tx_action_name='CA_RETURN', @tx_next_state_name='CA_RETURNED',  @tx_login_name='nazdaq_prod'</v>
      </c>
    </row>
    <row r="82" spans="2:8" s="131" customFormat="1" ht="12.75" customHeight="1">
      <c r="B82" s="131" t="s">
        <v>628</v>
      </c>
      <c r="C82" s="134" t="s">
        <v>505</v>
      </c>
      <c r="D82" s="131" t="s">
        <v>630</v>
      </c>
      <c r="E82" s="131" t="s">
        <v>612</v>
      </c>
      <c r="F82" s="131" t="s">
        <v>580</v>
      </c>
      <c r="G82" s="140" t="s">
        <v>155</v>
      </c>
      <c r="H82" s="152" t="str">
        <f t="shared" si="0"/>
        <v>EXEC INS_fsm_state_transition @tx_fsm_type_name='LOAN', @tx_state_name='MIS_RE_ALLOCATED', @tx_action_name='CA_UPDATE', @tx_next_state_name='CA_UPDATED',  @tx_login_name='nazdaq_prod'</v>
      </c>
    </row>
    <row r="83" spans="2:8" s="131" customFormat="1" ht="12.75" customHeight="1">
      <c r="B83" s="131" t="s">
        <v>628</v>
      </c>
      <c r="C83" s="134" t="s">
        <v>505</v>
      </c>
      <c r="D83" s="131" t="s">
        <v>630</v>
      </c>
      <c r="E83" s="131" t="s">
        <v>614</v>
      </c>
      <c r="F83" s="131" t="s">
        <v>582</v>
      </c>
      <c r="G83" s="140" t="s">
        <v>155</v>
      </c>
      <c r="H83" s="152" t="str">
        <f t="shared" ref="H83:H84" si="5">IF(LEN(C83)&gt;0,"EXEC INS_fsm_state_transition @tx_fsm_type_name='"&amp;C83&amp;"', @tx_state_name='"&amp;D83&amp;"', @tx_action_name='"&amp;E83&amp;"', @tx_next_state_name='"&amp;F83&amp;"',  @tx_login_name='nazdaq_prod'")</f>
        <v>EXEC INS_fsm_state_transition @tx_fsm_type_name='LOAN', @tx_state_name='MIS_RE_ALLOCATED', @tx_action_name='CA_RETURN', @tx_next_state_name='CA_RETURNED',  @tx_login_name='nazdaq_prod'</v>
      </c>
    </row>
    <row r="84" spans="2:8" s="131" customFormat="1" ht="12.75" customHeight="1">
      <c r="B84" s="131" t="s">
        <v>628</v>
      </c>
      <c r="C84" s="134" t="s">
        <v>505</v>
      </c>
      <c r="D84" s="131" t="s">
        <v>580</v>
      </c>
      <c r="E84" s="131" t="s">
        <v>613</v>
      </c>
      <c r="F84" s="131" t="s">
        <v>581</v>
      </c>
      <c r="G84" s="140" t="s">
        <v>155</v>
      </c>
      <c r="H84" s="152" t="str">
        <f t="shared" si="5"/>
        <v>EXEC INS_fsm_state_transition @tx_fsm_type_name='LOAN', @tx_state_name='CA_UPDATED', @tx_action_name='CA_RECOMMEND', @tx_next_state_name='CA_RECOMMENDED',  @tx_login_name='nazdaq_prod'</v>
      </c>
    </row>
    <row r="85" spans="2:8" s="131" customFormat="1" ht="12.75" customHeight="1">
      <c r="B85" s="131" t="s">
        <v>628</v>
      </c>
      <c r="C85" s="134" t="s">
        <v>505</v>
      </c>
      <c r="D85" s="131" t="s">
        <v>580</v>
      </c>
      <c r="E85" s="131" t="s">
        <v>614</v>
      </c>
      <c r="F85" s="131" t="s">
        <v>582</v>
      </c>
      <c r="G85" s="140" t="s">
        <v>155</v>
      </c>
      <c r="H85" s="152" t="str">
        <f>IF(LEN(C85)&gt;0,"EXEC INS_fsm_state_transition @tx_fsm_type_name='"&amp;C85&amp;"', @tx_state_name='"&amp;D85&amp;"', @tx_action_name='"&amp;E85&amp;"', @tx_next_state_name='"&amp;F85&amp;"',  @tx_login_name='nazdaq_prod'")</f>
        <v>EXEC INS_fsm_state_transition @tx_fsm_type_name='LOAN', @tx_state_name='CA_UPDATED', @tx_action_name='CA_RETURN', @tx_next_state_name='CA_RETURNED',  @tx_login_name='nazdaq_prod'</v>
      </c>
    </row>
    <row r="86" spans="2:8" s="131" customFormat="1" ht="12.75" customHeight="1">
      <c r="B86" s="131" t="s">
        <v>628</v>
      </c>
      <c r="C86" s="134" t="s">
        <v>505</v>
      </c>
      <c r="D86" s="131" t="s">
        <v>580</v>
      </c>
      <c r="E86" s="131" t="s">
        <v>612</v>
      </c>
      <c r="F86" s="131" t="s">
        <v>580</v>
      </c>
      <c r="G86" s="140" t="s">
        <v>155</v>
      </c>
      <c r="H86" s="152" t="s">
        <v>688</v>
      </c>
    </row>
    <row r="87" spans="2:8" s="131" customFormat="1" ht="12.75" customHeight="1">
      <c r="B87" s="131" t="s">
        <v>628</v>
      </c>
      <c r="C87" s="134" t="s">
        <v>505</v>
      </c>
      <c r="D87" s="131" t="s">
        <v>580</v>
      </c>
      <c r="E87" s="131" t="s">
        <v>615</v>
      </c>
      <c r="F87" s="131" t="s">
        <v>583</v>
      </c>
      <c r="G87" s="140" t="s">
        <v>155</v>
      </c>
      <c r="H87" s="152" t="str">
        <f t="shared" ref="H87:H159" si="6">IF(LEN(C87)&gt;0,"EXEC INS_fsm_state_transition @tx_fsm_type_name='"&amp;C87&amp;"', @tx_state_name='"&amp;D87&amp;"', @tx_action_name='"&amp;E87&amp;"', @tx_next_state_name='"&amp;F87&amp;"',  @tx_login_name='nazdaq_prod'")</f>
        <v>EXEC INS_fsm_state_transition @tx_fsm_type_name='LOAN', @tx_state_name='CA_UPDATED', @tx_action_name='CA_SEND_QUERY', @tx_next_state_name='CA_SENT_QUERY',  @tx_login_name='nazdaq_prod'</v>
      </c>
    </row>
    <row r="88" spans="2:8" s="131" customFormat="1" ht="12.75" customHeight="1">
      <c r="B88" s="131" t="s">
        <v>628</v>
      </c>
      <c r="C88" s="134" t="s">
        <v>505</v>
      </c>
      <c r="D88" s="131" t="s">
        <v>629</v>
      </c>
      <c r="E88" s="131" t="s">
        <v>615</v>
      </c>
      <c r="F88" s="131" t="s">
        <v>583</v>
      </c>
      <c r="G88" s="140" t="s">
        <v>155</v>
      </c>
      <c r="H88" s="152" t="str">
        <f t="shared" si="6"/>
        <v>EXEC INS_fsm_state_transition @tx_fsm_type_name='LOAN', @tx_state_name='MIS_ALLOCATED', @tx_action_name='CA_SEND_QUERY', @tx_next_state_name='CA_SENT_QUERY',  @tx_login_name='nazdaq_prod'</v>
      </c>
    </row>
    <row r="89" spans="2:8" s="131" customFormat="1" ht="12.75" customHeight="1">
      <c r="B89" s="131" t="s">
        <v>628</v>
      </c>
      <c r="C89" s="134" t="s">
        <v>505</v>
      </c>
      <c r="D89" s="131" t="s">
        <v>630</v>
      </c>
      <c r="E89" s="131" t="s">
        <v>615</v>
      </c>
      <c r="F89" s="131" t="s">
        <v>583</v>
      </c>
      <c r="G89" s="140" t="s">
        <v>155</v>
      </c>
      <c r="H89" s="152" t="str">
        <f t="shared" si="6"/>
        <v>EXEC INS_fsm_state_transition @tx_fsm_type_name='LOAN', @tx_state_name='MIS_RE_ALLOCATED', @tx_action_name='CA_SEND_QUERY', @tx_next_state_name='CA_SENT_QUERY',  @tx_login_name='nazdaq_prod'</v>
      </c>
    </row>
    <row r="90" spans="2:8" s="131" customFormat="1" ht="12.75" customHeight="1">
      <c r="B90" s="131" t="s">
        <v>628</v>
      </c>
      <c r="C90" s="134" t="s">
        <v>505</v>
      </c>
      <c r="D90" s="131" t="s">
        <v>583</v>
      </c>
      <c r="E90" s="131" t="s">
        <v>612</v>
      </c>
      <c r="F90" s="131" t="s">
        <v>580</v>
      </c>
      <c r="G90" s="140" t="s">
        <v>155</v>
      </c>
      <c r="H90" s="152" t="str">
        <f t="shared" si="6"/>
        <v>EXEC INS_fsm_state_transition @tx_fsm_type_name='LOAN', @tx_state_name='CA_SENT_QUERY', @tx_action_name='CA_UPDATE', @tx_next_state_name='CA_UPDATED',  @tx_login_name='nazdaq_prod'</v>
      </c>
    </row>
    <row r="91" spans="2:8" s="131" customFormat="1" ht="12.75" customHeight="1">
      <c r="B91" s="131" t="s">
        <v>628</v>
      </c>
      <c r="C91" s="134" t="s">
        <v>505</v>
      </c>
      <c r="D91" s="131" t="s">
        <v>583</v>
      </c>
      <c r="E91" s="131" t="s">
        <v>615</v>
      </c>
      <c r="F91" s="131" t="s">
        <v>583</v>
      </c>
      <c r="G91" s="140" t="s">
        <v>155</v>
      </c>
      <c r="H91" s="152" t="str">
        <f t="shared" si="6"/>
        <v>EXEC INS_fsm_state_transition @tx_fsm_type_name='LOAN', @tx_state_name='CA_SENT_QUERY', @tx_action_name='CA_SEND_QUERY', @tx_next_state_name='CA_SENT_QUERY',  @tx_login_name='nazdaq_prod'</v>
      </c>
    </row>
    <row r="92" spans="2:8" s="131" customFormat="1" ht="12.75" customHeight="1">
      <c r="B92" s="131" t="s">
        <v>628</v>
      </c>
      <c r="C92" s="134" t="s">
        <v>505</v>
      </c>
      <c r="D92" s="131" t="s">
        <v>533</v>
      </c>
      <c r="E92" s="131" t="s">
        <v>612</v>
      </c>
      <c r="F92" s="131" t="s">
        <v>580</v>
      </c>
      <c r="G92" s="140" t="s">
        <v>155</v>
      </c>
      <c r="H92" s="152" t="str">
        <f t="shared" si="6"/>
        <v>EXEC INS_fsm_state_transition @tx_fsm_type_name='LOAN', @tx_state_name='RM_RETURNED', @tx_action_name='CA_UPDATE', @tx_next_state_name='CA_UPDATED',  @tx_login_name='nazdaq_prod'</v>
      </c>
    </row>
    <row r="93" spans="2:8" s="131" customFormat="1" ht="12.75" customHeight="1">
      <c r="B93" s="131" t="s">
        <v>628</v>
      </c>
      <c r="C93" s="134" t="s">
        <v>505</v>
      </c>
      <c r="D93" s="131" t="s">
        <v>533</v>
      </c>
      <c r="E93" s="131" t="s">
        <v>615</v>
      </c>
      <c r="F93" s="131" t="s">
        <v>583</v>
      </c>
      <c r="G93" s="140" t="s">
        <v>155</v>
      </c>
      <c r="H93" s="152" t="str">
        <f t="shared" si="6"/>
        <v>EXEC INS_fsm_state_transition @tx_fsm_type_name='LOAN', @tx_state_name='RM_RETURNED', @tx_action_name='CA_SEND_QUERY', @tx_next_state_name='CA_SENT_QUERY',  @tx_login_name='nazdaq_prod'</v>
      </c>
    </row>
    <row r="94" spans="2:8" s="131" customFormat="1" ht="12.75" customHeight="1">
      <c r="B94" s="131" t="s">
        <v>628</v>
      </c>
      <c r="C94" s="134" t="s">
        <v>505</v>
      </c>
      <c r="D94" s="131" t="s">
        <v>593</v>
      </c>
      <c r="E94" s="131" t="s">
        <v>687</v>
      </c>
      <c r="F94" s="142" t="s">
        <v>592</v>
      </c>
      <c r="G94" s="140" t="s">
        <v>155</v>
      </c>
      <c r="H94" s="152" t="str">
        <f t="shared" si="6"/>
        <v>EXEC INS_fsm_state_transition @tx_fsm_type_name='LOAN', @tx_state_name='RM_C_APPROVED', @tx_action_name='CA_C_FULFILL', @tx_next_state_name='RM_APPROVED',  @tx_login_name='nazdaq_prod'</v>
      </c>
    </row>
    <row r="95" spans="2:8" s="131" customFormat="1" ht="12.75" customHeight="1">
      <c r="B95" s="131" t="s">
        <v>628</v>
      </c>
      <c r="C95" s="134" t="s">
        <v>505</v>
      </c>
      <c r="D95" s="131" t="s">
        <v>641</v>
      </c>
      <c r="E95" s="131" t="s">
        <v>687</v>
      </c>
      <c r="F95" s="142" t="s">
        <v>640</v>
      </c>
      <c r="G95" s="140" t="s">
        <v>155</v>
      </c>
      <c r="H95" s="152" t="str">
        <f t="shared" si="6"/>
        <v>EXEC INS_fsm_state_transition @tx_fsm_type_name='LOAN', @tx_state_name='UH_C_APPROVED', @tx_action_name='CA_C_FULFILL', @tx_next_state_name='UH_APPROVED',  @tx_login_name='nazdaq_prod'</v>
      </c>
    </row>
    <row r="96" spans="2:8" s="131" customFormat="1" ht="12.75" customHeight="1">
      <c r="B96" s="131" t="s">
        <v>628</v>
      </c>
      <c r="C96" s="134" t="s">
        <v>505</v>
      </c>
      <c r="D96" s="131" t="s">
        <v>597</v>
      </c>
      <c r="E96" s="131" t="s">
        <v>687</v>
      </c>
      <c r="F96" s="165" t="s">
        <v>596</v>
      </c>
      <c r="G96" s="140" t="s">
        <v>155</v>
      </c>
      <c r="H96" s="152" t="str">
        <f t="shared" si="6"/>
        <v>EXEC INS_fsm_state_transition @tx_fsm_type_name='LOAN', @tx_state_name='HOCRM_C_APPROVED', @tx_action_name='CA_C_FULFILL', @tx_next_state_name='HOCRM_APPROVED',  @tx_login_name='nazdaq_prod'</v>
      </c>
    </row>
    <row r="97" spans="2:23" s="131" customFormat="1" ht="12.75" customHeight="1">
      <c r="B97" s="131" t="s">
        <v>628</v>
      </c>
      <c r="C97" s="134" t="s">
        <v>505</v>
      </c>
      <c r="D97" s="131" t="s">
        <v>535</v>
      </c>
      <c r="E97" s="131" t="s">
        <v>687</v>
      </c>
      <c r="F97" s="165" t="s">
        <v>534</v>
      </c>
      <c r="G97" s="140" t="s">
        <v>155</v>
      </c>
      <c r="H97" s="152" t="str">
        <f t="shared" si="6"/>
        <v>EXEC INS_fsm_state_transition @tx_fsm_type_name='LOAN', @tx_state_name='CEO_C_APPROVED', @tx_action_name='CA_C_FULFILL', @tx_next_state_name='CEO_APPROVED',  @tx_login_name='nazdaq_prod'</v>
      </c>
    </row>
    <row r="98" spans="2:23" s="131" customFormat="1" ht="12.75" customHeight="1">
      <c r="B98" s="131" t="s">
        <v>628</v>
      </c>
      <c r="C98" s="134" t="s">
        <v>505</v>
      </c>
      <c r="D98" s="131" t="s">
        <v>539</v>
      </c>
      <c r="E98" s="131" t="s">
        <v>687</v>
      </c>
      <c r="F98" s="165" t="s">
        <v>538</v>
      </c>
      <c r="G98" s="140" t="s">
        <v>155</v>
      </c>
      <c r="H98" s="152" t="str">
        <f t="shared" si="6"/>
        <v>EXEC INS_fsm_state_transition @tx_fsm_type_name='LOAN', @tx_state_name='MD_C_APPROVED', @tx_action_name='CA_C_FULFILL', @tx_next_state_name='MD_APPROVED',  @tx_login_name='nazdaq_prod'</v>
      </c>
    </row>
    <row r="99" spans="2:23" s="131" customFormat="1" ht="12.75" customHeight="1">
      <c r="B99" s="131" t="s">
        <v>628</v>
      </c>
      <c r="C99" s="134" t="s">
        <v>505</v>
      </c>
      <c r="D99" s="131" t="s">
        <v>599</v>
      </c>
      <c r="E99" s="131" t="s">
        <v>612</v>
      </c>
      <c r="F99" s="131" t="s">
        <v>580</v>
      </c>
      <c r="G99" s="140" t="s">
        <v>155</v>
      </c>
      <c r="H99" s="152" t="str">
        <f t="shared" si="6"/>
        <v>EXEC INS_fsm_state_transition @tx_fsm_type_name='LOAN', @tx_state_name='HOCRM_RETURNED', @tx_action_name='CA_UPDATE', @tx_next_state_name='CA_UPDATED',  @tx_login_name='nazdaq_prod'</v>
      </c>
    </row>
    <row r="100" spans="2:23" s="131" customFormat="1" ht="12.75" customHeight="1">
      <c r="B100" s="131" t="s">
        <v>628</v>
      </c>
      <c r="C100" s="134" t="s">
        <v>505</v>
      </c>
      <c r="D100" s="131" t="s">
        <v>643</v>
      </c>
      <c r="E100" s="131" t="s">
        <v>612</v>
      </c>
      <c r="F100" s="131" t="s">
        <v>580</v>
      </c>
      <c r="G100" s="140" t="s">
        <v>155</v>
      </c>
      <c r="H100" s="152" t="str">
        <f t="shared" si="6"/>
        <v>EXEC INS_fsm_state_transition @tx_fsm_type_name='LOAN', @tx_state_name='UH_RETURNED', @tx_action_name='CA_UPDATE', @tx_next_state_name='CA_UPDATED',  @tx_login_name='nazdaq_prod'</v>
      </c>
    </row>
    <row r="101" spans="2:23" s="142" customFormat="1" ht="12.75" customHeight="1">
      <c r="B101" s="131" t="s">
        <v>628</v>
      </c>
      <c r="C101" s="134" t="s">
        <v>505</v>
      </c>
      <c r="D101" s="131" t="s">
        <v>643</v>
      </c>
      <c r="E101" s="131" t="s">
        <v>614</v>
      </c>
      <c r="F101" s="131" t="s">
        <v>582</v>
      </c>
      <c r="G101" s="140" t="s">
        <v>155</v>
      </c>
      <c r="H101" s="152" t="str">
        <f t="shared" ref="H101:H102" si="7">IF(LEN(C101)&gt;0,"EXEC INS_fsm_state_transition @tx_fsm_type_name='"&amp;C101&amp;"', @tx_state_name='"&amp;D101&amp;"', @tx_action_name='"&amp;E101&amp;"', @tx_next_state_name='"&amp;F101&amp;"',  @tx_login_name='nazdaq_prod'")</f>
        <v>EXEC INS_fsm_state_transition @tx_fsm_type_name='LOAN', @tx_state_name='UH_RETURNED', @tx_action_name='CA_RETURN', @tx_next_state_name='CA_RETURNED',  @tx_login_name='nazdaq_prod'</v>
      </c>
      <c r="I101" s="131"/>
      <c r="J101" s="131"/>
      <c r="K101" s="131"/>
      <c r="L101" s="131"/>
      <c r="M101" s="131"/>
      <c r="N101" s="131"/>
      <c r="O101" s="131"/>
      <c r="P101" s="131"/>
      <c r="Q101" s="131"/>
      <c r="R101" s="131"/>
      <c r="S101" s="131"/>
      <c r="T101" s="131"/>
      <c r="U101" s="131"/>
      <c r="V101" s="131"/>
      <c r="W101" s="131"/>
    </row>
    <row r="102" spans="2:23" s="142" customFormat="1" ht="12.75" customHeight="1">
      <c r="B102" s="131" t="s">
        <v>628</v>
      </c>
      <c r="C102" s="134" t="s">
        <v>505</v>
      </c>
      <c r="D102" s="131" t="s">
        <v>536</v>
      </c>
      <c r="E102" s="131" t="s">
        <v>612</v>
      </c>
      <c r="F102" s="131" t="s">
        <v>580</v>
      </c>
      <c r="G102" s="140" t="s">
        <v>155</v>
      </c>
      <c r="H102" s="152" t="str">
        <f t="shared" si="7"/>
        <v>EXEC INS_fsm_state_transition @tx_fsm_type_name='LOAN', @tx_state_name='CEO_RETURNED', @tx_action_name='CA_UPDATE', @tx_next_state_name='CA_UPDATED',  @tx_login_name='nazdaq_prod'</v>
      </c>
      <c r="I102" s="131"/>
      <c r="J102" s="131"/>
      <c r="K102" s="131"/>
      <c r="L102" s="131"/>
      <c r="M102" s="131"/>
      <c r="N102" s="131"/>
      <c r="O102" s="131"/>
      <c r="P102" s="131"/>
      <c r="Q102" s="131"/>
      <c r="R102" s="131"/>
      <c r="S102" s="131"/>
      <c r="T102" s="131"/>
      <c r="U102" s="131"/>
      <c r="V102" s="131"/>
      <c r="W102" s="131"/>
    </row>
    <row r="103" spans="2:23" s="142" customFormat="1" ht="12.75" customHeight="1">
      <c r="B103" s="131" t="s">
        <v>628</v>
      </c>
      <c r="C103" s="134" t="s">
        <v>505</v>
      </c>
      <c r="D103" s="222" t="s">
        <v>710</v>
      </c>
      <c r="E103" s="131" t="s">
        <v>612</v>
      </c>
      <c r="F103" s="131" t="s">
        <v>580</v>
      </c>
      <c r="G103" s="140" t="s">
        <v>155</v>
      </c>
      <c r="H103" s="152" t="str">
        <f t="shared" si="6"/>
        <v>EXEC INS_fsm_state_transition @tx_fsm_type_name='LOAN', @tx_state_name='SENT_QUERY_UPDATED', @tx_action_name='CA_UPDATE', @tx_next_state_name='CA_UPDATED',  @tx_login_name='nazdaq_prod'</v>
      </c>
      <c r="I103" s="131"/>
      <c r="J103" s="131"/>
      <c r="K103" s="131"/>
      <c r="L103" s="131"/>
      <c r="M103" s="131"/>
      <c r="N103" s="131"/>
      <c r="O103" s="131"/>
      <c r="P103" s="131"/>
      <c r="Q103" s="131"/>
      <c r="R103" s="131"/>
      <c r="S103" s="131"/>
      <c r="T103" s="131"/>
      <c r="U103" s="131"/>
      <c r="V103" s="131"/>
      <c r="W103" s="131"/>
    </row>
    <row r="104" spans="2:23" s="142" customFormat="1" ht="12.75" customHeight="1">
      <c r="B104" s="131" t="s">
        <v>628</v>
      </c>
      <c r="C104" s="134" t="s">
        <v>505</v>
      </c>
      <c r="D104" s="223" t="s">
        <v>713</v>
      </c>
      <c r="E104" s="131" t="s">
        <v>612</v>
      </c>
      <c r="F104" s="131" t="s">
        <v>580</v>
      </c>
      <c r="G104" s="140" t="s">
        <v>155</v>
      </c>
      <c r="H104" s="152" t="str">
        <f t="shared" si="6"/>
        <v>EXEC INS_fsm_state_transition @tx_fsm_type_name='LOAN', @tx_state_name='CA_RECEIVED', @tx_action_name='CA_UPDATE', @tx_next_state_name='CA_UPDATED',  @tx_login_name='nazdaq_prod'</v>
      </c>
      <c r="I104" s="131"/>
      <c r="J104" s="131"/>
      <c r="K104" s="131"/>
      <c r="L104" s="131"/>
      <c r="M104" s="131"/>
      <c r="N104" s="131"/>
      <c r="O104" s="131"/>
      <c r="P104" s="131"/>
      <c r="Q104" s="131"/>
      <c r="R104" s="131"/>
      <c r="S104" s="131"/>
      <c r="T104" s="131"/>
      <c r="U104" s="131"/>
      <c r="V104" s="131"/>
      <c r="W104" s="131"/>
    </row>
    <row r="105" spans="2:23" s="142" customFormat="1" ht="12.75" customHeight="1">
      <c r="B105" s="131" t="s">
        <v>628</v>
      </c>
      <c r="C105" s="134" t="s">
        <v>505</v>
      </c>
      <c r="D105" s="131" t="s">
        <v>713</v>
      </c>
      <c r="E105" s="131" t="s">
        <v>611</v>
      </c>
      <c r="F105" s="131" t="s">
        <v>579</v>
      </c>
      <c r="G105" s="168" t="s">
        <v>155</v>
      </c>
      <c r="H105" s="152" t="str">
        <f t="shared" si="6"/>
        <v>EXEC INS_fsm_state_transition @tx_fsm_type_name='LOAN', @tx_state_name='CA_RECEIVED', @tx_action_name='SEND_TO_CIB', @tx_next_state_name='SENT_TO_CIB',  @tx_login_name='nazdaq_prod'</v>
      </c>
      <c r="I105" s="131"/>
      <c r="J105" s="131"/>
      <c r="K105" s="131"/>
      <c r="L105" s="131"/>
      <c r="M105" s="131"/>
      <c r="N105" s="131"/>
      <c r="O105" s="131"/>
      <c r="P105" s="131"/>
      <c r="Q105" s="131"/>
      <c r="R105" s="131"/>
      <c r="S105" s="131"/>
      <c r="T105" s="131"/>
      <c r="U105" s="131"/>
      <c r="V105" s="131"/>
      <c r="W105" s="131"/>
    </row>
    <row r="106" spans="2:23" s="142" customFormat="1" ht="12.75" customHeight="1">
      <c r="B106" s="131" t="s">
        <v>628</v>
      </c>
      <c r="C106" s="134" t="s">
        <v>505</v>
      </c>
      <c r="D106" s="131" t="s">
        <v>580</v>
      </c>
      <c r="E106" s="131" t="s">
        <v>611</v>
      </c>
      <c r="F106" s="131" t="s">
        <v>579</v>
      </c>
      <c r="G106" s="168" t="s">
        <v>155</v>
      </c>
      <c r="H106" s="152" t="str">
        <f t="shared" si="6"/>
        <v>EXEC INS_fsm_state_transition @tx_fsm_type_name='LOAN', @tx_state_name='CA_UPDATED', @tx_action_name='SEND_TO_CIB', @tx_next_state_name='SENT_TO_CIB',  @tx_login_name='nazdaq_prod'</v>
      </c>
      <c r="I106" s="131"/>
      <c r="J106" s="131"/>
      <c r="K106" s="131"/>
      <c r="L106" s="131"/>
      <c r="M106" s="131"/>
      <c r="N106" s="131"/>
      <c r="O106" s="131"/>
      <c r="P106" s="131"/>
      <c r="Q106" s="131"/>
      <c r="R106" s="131"/>
      <c r="S106" s="131"/>
      <c r="T106" s="131"/>
      <c r="U106" s="131"/>
      <c r="V106" s="131"/>
      <c r="W106" s="131"/>
    </row>
    <row r="107" spans="2:23" s="142" customFormat="1" ht="12.75" customHeight="1">
      <c r="B107" s="131" t="s">
        <v>628</v>
      </c>
      <c r="C107" s="134" t="s">
        <v>505</v>
      </c>
      <c r="D107" s="131" t="s">
        <v>579</v>
      </c>
      <c r="E107" s="131" t="s">
        <v>612</v>
      </c>
      <c r="F107" s="131" t="s">
        <v>580</v>
      </c>
      <c r="G107" s="168" t="s">
        <v>155</v>
      </c>
      <c r="H107" s="152" t="str">
        <f t="shared" si="6"/>
        <v>EXEC INS_fsm_state_transition @tx_fsm_type_name='LOAN', @tx_state_name='SENT_TO_CIB', @tx_action_name='CA_UPDATE', @tx_next_state_name='CA_UPDATED',  @tx_login_name='nazdaq_prod'</v>
      </c>
      <c r="I107" s="131"/>
      <c r="J107" s="131"/>
      <c r="K107" s="131"/>
      <c r="L107" s="131"/>
      <c r="M107" s="131"/>
      <c r="N107" s="131"/>
      <c r="O107" s="131"/>
      <c r="P107" s="131"/>
      <c r="Q107" s="131"/>
      <c r="R107" s="131"/>
      <c r="S107" s="131"/>
      <c r="T107" s="131"/>
      <c r="U107" s="131"/>
      <c r="V107" s="131"/>
      <c r="W107" s="131"/>
    </row>
    <row r="108" spans="2:23" s="142" customFormat="1" ht="12.75" customHeight="1">
      <c r="B108" s="131" t="s">
        <v>628</v>
      </c>
      <c r="C108" s="134" t="s">
        <v>505</v>
      </c>
      <c r="D108" s="131" t="s">
        <v>533</v>
      </c>
      <c r="E108" s="131" t="s">
        <v>611</v>
      </c>
      <c r="F108" s="131" t="s">
        <v>579</v>
      </c>
      <c r="G108" s="168" t="s">
        <v>155</v>
      </c>
      <c r="H108" s="152" t="str">
        <f t="shared" si="6"/>
        <v>EXEC INS_fsm_state_transition @tx_fsm_type_name='LOAN', @tx_state_name='RM_RETURNED', @tx_action_name='SEND_TO_CIB', @tx_next_state_name='SENT_TO_CIB',  @tx_login_name='nazdaq_prod'</v>
      </c>
      <c r="I108" s="131"/>
      <c r="J108" s="131"/>
      <c r="K108" s="131"/>
      <c r="L108" s="131"/>
      <c r="M108" s="131"/>
      <c r="N108" s="131"/>
      <c r="O108" s="131"/>
      <c r="P108" s="131"/>
      <c r="Q108" s="131"/>
      <c r="R108" s="131"/>
      <c r="S108" s="131"/>
      <c r="T108" s="131"/>
      <c r="U108" s="131"/>
      <c r="V108" s="131"/>
      <c r="W108" s="131"/>
    </row>
    <row r="109" spans="2:23" s="142" customFormat="1" ht="12.75" customHeight="1">
      <c r="B109" s="131" t="s">
        <v>628</v>
      </c>
      <c r="C109" s="134" t="s">
        <v>505</v>
      </c>
      <c r="D109" s="131" t="s">
        <v>643</v>
      </c>
      <c r="E109" s="131" t="s">
        <v>611</v>
      </c>
      <c r="F109" s="131" t="s">
        <v>579</v>
      </c>
      <c r="G109" s="168" t="s">
        <v>155</v>
      </c>
      <c r="H109" s="152" t="str">
        <f t="shared" si="6"/>
        <v>EXEC INS_fsm_state_transition @tx_fsm_type_name='LOAN', @tx_state_name='UH_RETURNED', @tx_action_name='SEND_TO_CIB', @tx_next_state_name='SENT_TO_CIB',  @tx_login_name='nazdaq_prod'</v>
      </c>
      <c r="I109" s="131"/>
      <c r="J109" s="131"/>
      <c r="K109" s="131"/>
      <c r="L109" s="131"/>
      <c r="M109" s="131"/>
      <c r="N109" s="131"/>
      <c r="O109" s="131"/>
      <c r="P109" s="131"/>
      <c r="Q109" s="131"/>
      <c r="R109" s="131"/>
      <c r="S109" s="131"/>
      <c r="T109" s="131"/>
      <c r="U109" s="131"/>
      <c r="V109" s="131"/>
      <c r="W109" s="131"/>
    </row>
    <row r="110" spans="2:23" s="142" customFormat="1" ht="12.75" customHeight="1">
      <c r="B110" s="131" t="s">
        <v>628</v>
      </c>
      <c r="C110" s="134" t="s">
        <v>505</v>
      </c>
      <c r="D110" s="131" t="s">
        <v>714</v>
      </c>
      <c r="E110" s="131" t="s">
        <v>611</v>
      </c>
      <c r="F110" s="131" t="s">
        <v>579</v>
      </c>
      <c r="G110" s="168" t="s">
        <v>155</v>
      </c>
      <c r="H110" s="152" t="str">
        <f t="shared" si="6"/>
        <v>EXEC INS_fsm_state_transition @tx_fsm_type_name='LOAN', @tx_state_name='HOCRM_RETURNED ', @tx_action_name='SEND_TO_CIB', @tx_next_state_name='SENT_TO_CIB',  @tx_login_name='nazdaq_prod'</v>
      </c>
      <c r="I110" s="131"/>
      <c r="J110" s="131"/>
      <c r="K110" s="131"/>
      <c r="L110" s="131"/>
      <c r="M110" s="131"/>
      <c r="N110" s="131"/>
      <c r="O110" s="131"/>
      <c r="P110" s="131"/>
      <c r="Q110" s="131"/>
      <c r="R110" s="131"/>
      <c r="S110" s="131"/>
      <c r="T110" s="131"/>
      <c r="U110" s="131"/>
      <c r="V110" s="131"/>
      <c r="W110" s="131"/>
    </row>
    <row r="111" spans="2:23" s="142" customFormat="1" ht="12.75" customHeight="1">
      <c r="B111" s="131" t="s">
        <v>628</v>
      </c>
      <c r="C111" s="134" t="s">
        <v>505</v>
      </c>
      <c r="D111" s="131" t="s">
        <v>713</v>
      </c>
      <c r="E111" s="131" t="s">
        <v>614</v>
      </c>
      <c r="F111" s="131" t="s">
        <v>582</v>
      </c>
      <c r="G111" s="168" t="s">
        <v>155</v>
      </c>
      <c r="H111" s="152" t="str">
        <f t="shared" si="6"/>
        <v>EXEC INS_fsm_state_transition @tx_fsm_type_name='LOAN', @tx_state_name='CA_RECEIVED', @tx_action_name='CA_RETURN', @tx_next_state_name='CA_RETURNED',  @tx_login_name='nazdaq_prod'</v>
      </c>
      <c r="I111" s="131"/>
      <c r="J111" s="131"/>
      <c r="K111" s="131"/>
      <c r="L111" s="131"/>
      <c r="M111" s="131"/>
      <c r="N111" s="131"/>
      <c r="O111" s="131"/>
      <c r="P111" s="131"/>
      <c r="Q111" s="131"/>
      <c r="R111" s="131"/>
      <c r="S111" s="131"/>
      <c r="T111" s="131"/>
      <c r="U111" s="131"/>
      <c r="V111" s="131"/>
      <c r="W111" s="131"/>
    </row>
    <row r="112" spans="2:23" s="142" customFormat="1" ht="12.75" customHeight="1">
      <c r="B112" s="131" t="s">
        <v>628</v>
      </c>
      <c r="C112" s="134" t="s">
        <v>505</v>
      </c>
      <c r="D112" s="131" t="s">
        <v>527</v>
      </c>
      <c r="E112" s="131" t="s">
        <v>715</v>
      </c>
      <c r="F112" s="131" t="s">
        <v>713</v>
      </c>
      <c r="G112" s="168" t="s">
        <v>155</v>
      </c>
      <c r="H112" s="152" t="str">
        <f t="shared" si="6"/>
        <v>EXEC INS_fsm_state_transition @tx_fsm_type_name='LOAN', @tx_state_name='PEND_RECEIVED', @tx_action_name='CA_RECEIVE', @tx_next_state_name='CA_RECEIVED',  @tx_login_name='nazdaq_prod'</v>
      </c>
      <c r="I112" s="131"/>
      <c r="J112" s="131"/>
      <c r="K112" s="131"/>
      <c r="L112" s="131"/>
      <c r="M112" s="131"/>
      <c r="N112" s="131"/>
      <c r="O112" s="131"/>
      <c r="P112" s="131"/>
      <c r="Q112" s="131"/>
      <c r="R112" s="131"/>
      <c r="S112" s="131"/>
      <c r="T112" s="131"/>
      <c r="U112" s="131"/>
      <c r="V112" s="131"/>
      <c r="W112" s="131"/>
    </row>
    <row r="113" spans="2:23" s="142" customFormat="1" ht="12.75" customHeight="1">
      <c r="B113" s="131" t="s">
        <v>628</v>
      </c>
      <c r="C113" s="134" t="s">
        <v>505</v>
      </c>
      <c r="D113" s="131" t="s">
        <v>713</v>
      </c>
      <c r="E113" s="131" t="s">
        <v>613</v>
      </c>
      <c r="F113" s="131" t="s">
        <v>581</v>
      </c>
      <c r="G113" s="168" t="s">
        <v>155</v>
      </c>
      <c r="H113" s="152" t="str">
        <f>IF(LEN(C113)&gt;0,"EXEC INS_fsm_state_transition @tx_fsm_type_name='"&amp;C113&amp;"', @tx_state_name='"&amp;D113&amp;"', @tx_action_name='"&amp;E113&amp;"', @tx_next_state_name='"&amp;F113&amp;"',  @tx_login_name='nazdaq_prod'")</f>
        <v>EXEC INS_fsm_state_transition @tx_fsm_type_name='LOAN', @tx_state_name='CA_RECEIVED', @tx_action_name='CA_RECOMMEND', @tx_next_state_name='CA_RECOMMENDED',  @tx_login_name='nazdaq_prod'</v>
      </c>
      <c r="I113" s="131"/>
      <c r="J113" s="131"/>
      <c r="K113" s="131"/>
      <c r="L113" s="131"/>
      <c r="M113" s="131"/>
      <c r="N113" s="131"/>
      <c r="O113" s="131"/>
      <c r="P113" s="131"/>
      <c r="Q113" s="131"/>
      <c r="R113" s="131"/>
      <c r="S113" s="131"/>
      <c r="T113" s="131"/>
      <c r="U113" s="131"/>
      <c r="V113" s="131"/>
      <c r="W113" s="131"/>
    </row>
    <row r="114" spans="2:23" s="142" customFormat="1" ht="12.75" customHeight="1">
      <c r="B114" s="131" t="s">
        <v>628</v>
      </c>
      <c r="C114" s="134" t="s">
        <v>505</v>
      </c>
      <c r="D114" s="131" t="s">
        <v>533</v>
      </c>
      <c r="E114" s="131" t="s">
        <v>614</v>
      </c>
      <c r="F114" s="131" t="s">
        <v>582</v>
      </c>
      <c r="G114" s="168" t="s">
        <v>155</v>
      </c>
      <c r="H114" s="152" t="str">
        <f t="shared" ref="H114:H115" si="8">IF(LEN(C114)&gt;0,"EXEC INS_fsm_state_transition @tx_fsm_type_name='"&amp;C114&amp;"', @tx_state_name='"&amp;D114&amp;"', @tx_action_name='"&amp;E114&amp;"', @tx_next_state_name='"&amp;F114&amp;"',  @tx_login_name='nazdaq_prod'")</f>
        <v>EXEC INS_fsm_state_transition @tx_fsm_type_name='LOAN', @tx_state_name='RM_RETURNED', @tx_action_name='CA_RETURN', @tx_next_state_name='CA_RETURNED',  @tx_login_name='nazdaq_prod'</v>
      </c>
      <c r="I114" s="131"/>
      <c r="J114" s="131"/>
      <c r="K114" s="131"/>
      <c r="L114" s="131"/>
      <c r="M114" s="131"/>
      <c r="N114" s="131"/>
      <c r="O114" s="131"/>
      <c r="P114" s="131"/>
      <c r="Q114" s="131"/>
      <c r="R114" s="131"/>
      <c r="S114" s="131"/>
      <c r="T114" s="131"/>
      <c r="U114" s="131"/>
      <c r="V114" s="131"/>
      <c r="W114" s="131"/>
    </row>
    <row r="115" spans="2:23" s="142" customFormat="1" ht="12.75" customHeight="1">
      <c r="B115" s="131" t="s">
        <v>628</v>
      </c>
      <c r="C115" s="134" t="s">
        <v>505</v>
      </c>
      <c r="D115" s="131" t="s">
        <v>643</v>
      </c>
      <c r="E115" s="131" t="s">
        <v>615</v>
      </c>
      <c r="F115" s="131" t="s">
        <v>583</v>
      </c>
      <c r="G115" s="168" t="s">
        <v>155</v>
      </c>
      <c r="H115" s="152" t="str">
        <f t="shared" si="8"/>
        <v>EXEC INS_fsm_state_transition @tx_fsm_type_name='LOAN', @tx_state_name='UH_RETURNED', @tx_action_name='CA_SEND_QUERY', @tx_next_state_name='CA_SENT_QUERY',  @tx_login_name='nazdaq_prod'</v>
      </c>
      <c r="I115" s="131"/>
      <c r="J115" s="131"/>
      <c r="K115" s="131"/>
      <c r="L115" s="131"/>
      <c r="M115" s="131"/>
      <c r="N115" s="131"/>
      <c r="O115" s="131"/>
      <c r="P115" s="131"/>
      <c r="Q115" s="131"/>
      <c r="R115" s="131"/>
      <c r="S115" s="131"/>
      <c r="T115" s="131"/>
      <c r="U115" s="131"/>
      <c r="V115" s="131"/>
      <c r="W115" s="131"/>
    </row>
    <row r="116" spans="2:23" s="142" customFormat="1" ht="12.75" customHeight="1">
      <c r="B116" s="131" t="s">
        <v>628</v>
      </c>
      <c r="C116" s="134" t="s">
        <v>505</v>
      </c>
      <c r="D116" s="131" t="s">
        <v>592</v>
      </c>
      <c r="E116" s="131" t="s">
        <v>612</v>
      </c>
      <c r="F116" s="131" t="s">
        <v>580</v>
      </c>
      <c r="G116" s="168" t="s">
        <v>155</v>
      </c>
      <c r="H116" s="152" t="str">
        <f>IF(LEN(C116)&gt;0,"EXEC INS_fsm_state_transition @tx_fsm_type_name='"&amp;C116&amp;"', @tx_state_name='"&amp;D116&amp;"', @tx_action_name='"&amp;E116&amp;"', @tx_next_state_name='"&amp;F116&amp;"',  @tx_login_name='nazdaq_prod'")</f>
        <v>EXEC INS_fsm_state_transition @tx_fsm_type_name='LOAN', @tx_state_name='RM_APPROVED', @tx_action_name='CA_UPDATE', @tx_next_state_name='CA_UPDATED',  @tx_login_name='nazdaq_prod'</v>
      </c>
      <c r="I116" s="131"/>
      <c r="J116" s="131"/>
      <c r="K116" s="131"/>
      <c r="L116" s="131"/>
      <c r="M116" s="131"/>
      <c r="N116" s="131"/>
      <c r="O116" s="131"/>
      <c r="P116" s="131"/>
      <c r="Q116" s="131"/>
      <c r="R116" s="131"/>
      <c r="S116" s="131"/>
      <c r="T116" s="131"/>
      <c r="U116" s="131"/>
      <c r="V116" s="131"/>
      <c r="W116" s="131"/>
    </row>
    <row r="117" spans="2:23" s="142" customFormat="1" ht="12.75" customHeight="1">
      <c r="B117" s="131" t="s">
        <v>628</v>
      </c>
      <c r="C117" s="134" t="s">
        <v>505</v>
      </c>
      <c r="D117" s="131" t="s">
        <v>640</v>
      </c>
      <c r="E117" s="131" t="s">
        <v>612</v>
      </c>
      <c r="F117" s="131" t="s">
        <v>580</v>
      </c>
      <c r="G117" s="168" t="s">
        <v>155</v>
      </c>
      <c r="H117" s="152" t="str">
        <f>IF(LEN(C117)&gt;0,"EXEC INS_fsm_state_transition @tx_fsm_type_name='"&amp;C117&amp;"', @tx_state_name='"&amp;D117&amp;"', @tx_action_name='"&amp;E117&amp;"', @tx_next_state_name='"&amp;F117&amp;"',  @tx_login_name='nazdaq_prod'")</f>
        <v>EXEC INS_fsm_state_transition @tx_fsm_type_name='LOAN', @tx_state_name='UH_APPROVED', @tx_action_name='CA_UPDATE', @tx_next_state_name='CA_UPDATED',  @tx_login_name='nazdaq_prod'</v>
      </c>
      <c r="I117" s="131"/>
      <c r="J117" s="131"/>
      <c r="K117" s="131"/>
      <c r="L117" s="131"/>
      <c r="M117" s="131"/>
      <c r="N117" s="131"/>
      <c r="O117" s="131"/>
      <c r="P117" s="131"/>
      <c r="Q117" s="131"/>
      <c r="R117" s="131"/>
      <c r="S117" s="131"/>
      <c r="T117" s="131"/>
      <c r="U117" s="131"/>
      <c r="V117" s="131"/>
      <c r="W117" s="131"/>
    </row>
    <row r="118" spans="2:23" s="142" customFormat="1" ht="12.75" customHeight="1">
      <c r="B118" s="131" t="s">
        <v>628</v>
      </c>
      <c r="C118" s="134" t="s">
        <v>505</v>
      </c>
      <c r="D118" s="131" t="s">
        <v>592</v>
      </c>
      <c r="E118" s="131" t="s">
        <v>615</v>
      </c>
      <c r="F118" s="131" t="s">
        <v>583</v>
      </c>
      <c r="G118" s="168" t="s">
        <v>155</v>
      </c>
      <c r="H118" s="152" t="str">
        <f t="shared" ref="H118" si="9">IF(LEN(C118)&gt;0,"EXEC INS_fsm_state_transition @tx_fsm_type_name='"&amp;C118&amp;"', @tx_state_name='"&amp;D118&amp;"', @tx_action_name='"&amp;E118&amp;"', @tx_next_state_name='"&amp;F118&amp;"',  @tx_login_name='nazdaq_prod'")</f>
        <v>EXEC INS_fsm_state_transition @tx_fsm_type_name='LOAN', @tx_state_name='RM_APPROVED', @tx_action_name='CA_SEND_QUERY', @tx_next_state_name='CA_SENT_QUERY',  @tx_login_name='nazdaq_prod'</v>
      </c>
      <c r="I118" s="131"/>
      <c r="J118" s="131"/>
      <c r="K118" s="131"/>
      <c r="L118" s="131"/>
      <c r="M118" s="131"/>
      <c r="N118" s="131"/>
      <c r="O118" s="131"/>
      <c r="P118" s="131"/>
      <c r="Q118" s="131"/>
      <c r="R118" s="131"/>
      <c r="S118" s="131"/>
      <c r="T118" s="131"/>
      <c r="U118" s="131"/>
      <c r="V118" s="131"/>
      <c r="W118" s="131"/>
    </row>
    <row r="119" spans="2:23" s="142" customFormat="1" ht="12.75" customHeight="1">
      <c r="B119" s="131" t="s">
        <v>628</v>
      </c>
      <c r="C119" s="134" t="s">
        <v>505</v>
      </c>
      <c r="D119" s="131" t="s">
        <v>640</v>
      </c>
      <c r="E119" s="131" t="s">
        <v>615</v>
      </c>
      <c r="F119" s="131" t="s">
        <v>583</v>
      </c>
      <c r="G119" s="168" t="s">
        <v>155</v>
      </c>
      <c r="H119" s="152" t="str">
        <f t="shared" ref="H119:H142" si="10">IF(LEN(C119)&gt;0,"EXEC INS_fsm_state_transition @tx_fsm_type_name='"&amp;C119&amp;"', @tx_state_name='"&amp;D119&amp;"', @tx_action_name='"&amp;E119&amp;"', @tx_next_state_name='"&amp;F119&amp;"',  @tx_login_name='nazdaq_prod'")</f>
        <v>EXEC INS_fsm_state_transition @tx_fsm_type_name='LOAN', @tx_state_name='UH_APPROVED', @tx_action_name='CA_SEND_QUERY', @tx_next_state_name='CA_SENT_QUERY',  @tx_login_name='nazdaq_prod'</v>
      </c>
      <c r="I119" s="131"/>
      <c r="J119" s="131"/>
      <c r="K119" s="131"/>
      <c r="L119" s="131"/>
      <c r="M119" s="131"/>
      <c r="N119" s="131"/>
      <c r="O119" s="131"/>
      <c r="P119" s="131"/>
      <c r="Q119" s="131"/>
      <c r="R119" s="131"/>
      <c r="S119" s="131"/>
      <c r="T119" s="131"/>
      <c r="U119" s="131"/>
      <c r="V119" s="131"/>
      <c r="W119" s="131"/>
    </row>
    <row r="120" spans="2:23" s="142" customFormat="1" ht="12.75" customHeight="1">
      <c r="B120" s="131" t="s">
        <v>628</v>
      </c>
      <c r="C120" s="134" t="s">
        <v>505</v>
      </c>
      <c r="D120" s="131" t="s">
        <v>720</v>
      </c>
      <c r="E120" s="131" t="s">
        <v>723</v>
      </c>
      <c r="F120" s="131" t="s">
        <v>722</v>
      </c>
      <c r="G120" s="168" t="s">
        <v>155</v>
      </c>
      <c r="H120" s="152" t="str">
        <f t="shared" si="10"/>
        <v>EXEC INS_fsm_state_transition @tx_fsm_type_name='LOAN', @tx_state_name='CAD_SENT_QUERY_TO_CA', @tx_action_name='CA_CAD_QUERY_UPDATE', @tx_next_state_name='CA_CAD_QUERY_UPDATED',  @tx_login_name='nazdaq_prod'</v>
      </c>
      <c r="I120" s="131"/>
      <c r="J120" s="131"/>
      <c r="K120" s="131"/>
      <c r="L120" s="131"/>
      <c r="M120" s="131"/>
      <c r="N120" s="131"/>
      <c r="O120" s="131"/>
      <c r="P120" s="131"/>
      <c r="Q120" s="131"/>
      <c r="R120" s="131"/>
      <c r="S120" s="131"/>
      <c r="T120" s="131"/>
      <c r="U120" s="131"/>
      <c r="V120" s="131"/>
      <c r="W120" s="131"/>
    </row>
    <row r="121" spans="2:23" s="142" customFormat="1" ht="12.75" customHeight="1">
      <c r="B121" s="131" t="s">
        <v>628</v>
      </c>
      <c r="C121" s="134" t="s">
        <v>505</v>
      </c>
      <c r="D121" s="131" t="s">
        <v>722</v>
      </c>
      <c r="E121" s="131" t="s">
        <v>723</v>
      </c>
      <c r="F121" s="131" t="s">
        <v>722</v>
      </c>
      <c r="G121" s="168" t="s">
        <v>155</v>
      </c>
      <c r="H121" s="152" t="str">
        <f t="shared" si="10"/>
        <v>EXEC INS_fsm_state_transition @tx_fsm_type_name='LOAN', @tx_state_name='CA_CAD_QUERY_UPDATED', @tx_action_name='CA_CAD_QUERY_UPDATE', @tx_next_state_name='CA_CAD_QUERY_UPDATED',  @tx_login_name='nazdaq_prod'</v>
      </c>
      <c r="I121" s="131"/>
      <c r="J121" s="131"/>
      <c r="K121" s="131"/>
      <c r="L121" s="131"/>
      <c r="M121" s="131"/>
      <c r="N121" s="131"/>
      <c r="O121" s="131"/>
      <c r="P121" s="131"/>
      <c r="Q121" s="131"/>
      <c r="R121" s="131"/>
      <c r="S121" s="131"/>
      <c r="T121" s="131"/>
      <c r="U121" s="131"/>
      <c r="V121" s="131"/>
      <c r="W121" s="131"/>
    </row>
    <row r="122" spans="2:23" s="142" customFormat="1" ht="12.75" customHeight="1">
      <c r="B122" s="131" t="s">
        <v>628</v>
      </c>
      <c r="C122" s="134" t="s">
        <v>505</v>
      </c>
      <c r="D122" s="131" t="s">
        <v>644</v>
      </c>
      <c r="E122" s="131" t="s">
        <v>615</v>
      </c>
      <c r="F122" s="131" t="s">
        <v>583</v>
      </c>
      <c r="G122" s="168" t="s">
        <v>155</v>
      </c>
      <c r="H122" s="152" t="str">
        <f t="shared" si="10"/>
        <v>EXEC INS_fsm_state_transition @tx_fsm_type_name='LOAN', @tx_state_name='UH_DECLINED', @tx_action_name='CA_SEND_QUERY', @tx_next_state_name='CA_SENT_QUERY',  @tx_login_name='nazdaq_prod'</v>
      </c>
      <c r="I122" s="131"/>
      <c r="J122" s="131"/>
      <c r="K122" s="131"/>
      <c r="L122" s="131"/>
      <c r="M122" s="131"/>
      <c r="N122" s="131"/>
      <c r="O122" s="131"/>
      <c r="P122" s="131"/>
      <c r="Q122" s="131"/>
      <c r="R122" s="131"/>
      <c r="S122" s="131"/>
      <c r="T122" s="131"/>
      <c r="U122" s="131"/>
      <c r="V122" s="131"/>
      <c r="W122" s="131"/>
    </row>
    <row r="123" spans="2:23" s="142" customFormat="1" ht="12.75" customHeight="1">
      <c r="B123" s="131" t="s">
        <v>628</v>
      </c>
      <c r="C123" s="134" t="s">
        <v>505</v>
      </c>
      <c r="D123" s="131" t="s">
        <v>594</v>
      </c>
      <c r="E123" s="131" t="s">
        <v>615</v>
      </c>
      <c r="F123" s="131" t="s">
        <v>583</v>
      </c>
      <c r="G123" s="168" t="s">
        <v>155</v>
      </c>
      <c r="H123" s="152" t="str">
        <f t="shared" si="10"/>
        <v>EXEC INS_fsm_state_transition @tx_fsm_type_name='LOAN', @tx_state_name='RM_DECLINED', @tx_action_name='CA_SEND_QUERY', @tx_next_state_name='CA_SENT_QUERY',  @tx_login_name='nazdaq_prod'</v>
      </c>
      <c r="I123" s="131"/>
      <c r="J123" s="131"/>
      <c r="K123" s="131"/>
      <c r="L123" s="131"/>
      <c r="M123" s="131"/>
      <c r="N123" s="131"/>
      <c r="O123" s="131"/>
      <c r="P123" s="131"/>
      <c r="Q123" s="131"/>
      <c r="R123" s="131"/>
      <c r="S123" s="131"/>
      <c r="T123" s="131"/>
      <c r="U123" s="131"/>
      <c r="V123" s="131"/>
      <c r="W123" s="131"/>
    </row>
    <row r="124" spans="2:23" s="142" customFormat="1" ht="12.75" customHeight="1">
      <c r="B124" s="131" t="s">
        <v>628</v>
      </c>
      <c r="C124" s="134" t="s">
        <v>505</v>
      </c>
      <c r="D124" s="131" t="s">
        <v>600</v>
      </c>
      <c r="E124" s="131" t="s">
        <v>615</v>
      </c>
      <c r="F124" s="131" t="s">
        <v>583</v>
      </c>
      <c r="G124" s="168" t="s">
        <v>155</v>
      </c>
      <c r="H124" s="152" t="str">
        <f t="shared" si="10"/>
        <v>EXEC INS_fsm_state_transition @tx_fsm_type_name='LOAN', @tx_state_name='HOCRM_DECLINED', @tx_action_name='CA_SEND_QUERY', @tx_next_state_name='CA_SENT_QUERY',  @tx_login_name='nazdaq_prod'</v>
      </c>
      <c r="I124" s="131"/>
      <c r="J124" s="131"/>
      <c r="K124" s="131"/>
      <c r="L124" s="131"/>
      <c r="M124" s="131"/>
      <c r="N124" s="131"/>
      <c r="O124" s="131"/>
      <c r="P124" s="131"/>
      <c r="Q124" s="131"/>
      <c r="R124" s="131"/>
      <c r="S124" s="131"/>
      <c r="T124" s="131"/>
      <c r="U124" s="131"/>
      <c r="V124" s="131"/>
      <c r="W124" s="131"/>
    </row>
    <row r="125" spans="2:23" s="142" customFormat="1" ht="12.75" customHeight="1">
      <c r="B125" s="131" t="s">
        <v>628</v>
      </c>
      <c r="C125" s="134" t="s">
        <v>505</v>
      </c>
      <c r="D125" s="131" t="s">
        <v>537</v>
      </c>
      <c r="E125" s="131" t="s">
        <v>615</v>
      </c>
      <c r="F125" s="131" t="s">
        <v>583</v>
      </c>
      <c r="G125" s="168" t="s">
        <v>155</v>
      </c>
      <c r="H125" s="152" t="str">
        <f t="shared" si="10"/>
        <v>EXEC INS_fsm_state_transition @tx_fsm_type_name='LOAN', @tx_state_name='CEO_DECLINED', @tx_action_name='CA_SEND_QUERY', @tx_next_state_name='CA_SENT_QUERY',  @tx_login_name='nazdaq_prod'</v>
      </c>
      <c r="I125" s="131"/>
      <c r="J125" s="131"/>
      <c r="K125" s="131"/>
      <c r="L125" s="131"/>
      <c r="M125" s="131"/>
      <c r="N125" s="131"/>
      <c r="O125" s="131"/>
      <c r="P125" s="131"/>
      <c r="Q125" s="131"/>
      <c r="R125" s="131"/>
      <c r="S125" s="131"/>
      <c r="T125" s="131"/>
      <c r="U125" s="131"/>
      <c r="V125" s="131"/>
      <c r="W125" s="131"/>
    </row>
    <row r="126" spans="2:23" s="142" customFormat="1" ht="12.75" customHeight="1">
      <c r="B126" s="131" t="s">
        <v>628</v>
      </c>
      <c r="C126" s="134" t="s">
        <v>505</v>
      </c>
      <c r="D126" s="131" t="s">
        <v>541</v>
      </c>
      <c r="E126" s="131" t="s">
        <v>615</v>
      </c>
      <c r="F126" s="131" t="s">
        <v>583</v>
      </c>
      <c r="G126" s="168" t="s">
        <v>155</v>
      </c>
      <c r="H126" s="152" t="str">
        <f t="shared" si="10"/>
        <v>EXEC INS_fsm_state_transition @tx_fsm_type_name='LOAN', @tx_state_name='MD_DECLINED', @tx_action_name='CA_SEND_QUERY', @tx_next_state_name='CA_SENT_QUERY',  @tx_login_name='nazdaq_prod'</v>
      </c>
      <c r="I126" s="131"/>
      <c r="J126" s="131"/>
      <c r="K126" s="131"/>
      <c r="L126" s="131"/>
      <c r="M126" s="131"/>
      <c r="N126" s="131"/>
      <c r="O126" s="131"/>
      <c r="P126" s="131"/>
      <c r="Q126" s="131"/>
      <c r="R126" s="131"/>
      <c r="S126" s="131"/>
      <c r="T126" s="131"/>
      <c r="U126" s="131"/>
      <c r="V126" s="131"/>
      <c r="W126" s="131"/>
    </row>
    <row r="127" spans="2:23" s="142" customFormat="1" ht="12.75" customHeight="1">
      <c r="B127" s="131" t="s">
        <v>628</v>
      </c>
      <c r="C127" s="134" t="s">
        <v>505</v>
      </c>
      <c r="D127" s="131" t="s">
        <v>644</v>
      </c>
      <c r="E127" s="131" t="s">
        <v>613</v>
      </c>
      <c r="F127" s="131" t="s">
        <v>581</v>
      </c>
      <c r="G127" s="168" t="s">
        <v>155</v>
      </c>
      <c r="H127" s="152" t="str">
        <f t="shared" si="10"/>
        <v>EXEC INS_fsm_state_transition @tx_fsm_type_name='LOAN', @tx_state_name='UH_DECLINED', @tx_action_name='CA_RECOMMEND', @tx_next_state_name='CA_RECOMMENDED',  @tx_login_name='nazdaq_prod'</v>
      </c>
      <c r="I127" s="131"/>
      <c r="J127" s="131"/>
      <c r="K127" s="131"/>
      <c r="L127" s="131"/>
      <c r="M127" s="131"/>
      <c r="N127" s="131"/>
      <c r="O127" s="131"/>
      <c r="P127" s="131"/>
      <c r="Q127" s="131"/>
      <c r="R127" s="131"/>
      <c r="S127" s="131"/>
      <c r="T127" s="131"/>
      <c r="U127" s="131"/>
      <c r="V127" s="131"/>
      <c r="W127" s="131"/>
    </row>
    <row r="128" spans="2:23" s="142" customFormat="1" ht="12.75" customHeight="1">
      <c r="B128" s="131" t="s">
        <v>628</v>
      </c>
      <c r="C128" s="134" t="s">
        <v>505</v>
      </c>
      <c r="D128" s="131" t="s">
        <v>594</v>
      </c>
      <c r="E128" s="131" t="s">
        <v>613</v>
      </c>
      <c r="F128" s="131" t="s">
        <v>581</v>
      </c>
      <c r="G128" s="168" t="s">
        <v>155</v>
      </c>
      <c r="H128" s="152" t="str">
        <f t="shared" si="10"/>
        <v>EXEC INS_fsm_state_transition @tx_fsm_type_name='LOAN', @tx_state_name='RM_DECLINED', @tx_action_name='CA_RECOMMEND', @tx_next_state_name='CA_RECOMMENDED',  @tx_login_name='nazdaq_prod'</v>
      </c>
      <c r="I128" s="131"/>
      <c r="J128" s="131"/>
      <c r="K128" s="131"/>
      <c r="L128" s="131"/>
      <c r="M128" s="131"/>
      <c r="N128" s="131"/>
      <c r="O128" s="131"/>
      <c r="P128" s="131"/>
      <c r="Q128" s="131"/>
      <c r="R128" s="131"/>
      <c r="S128" s="131"/>
      <c r="T128" s="131"/>
      <c r="U128" s="131"/>
      <c r="V128" s="131"/>
      <c r="W128" s="131"/>
    </row>
    <row r="129" spans="2:23" s="142" customFormat="1" ht="12.75" customHeight="1">
      <c r="B129" s="131" t="s">
        <v>628</v>
      </c>
      <c r="C129" s="134" t="s">
        <v>505</v>
      </c>
      <c r="D129" s="131" t="s">
        <v>600</v>
      </c>
      <c r="E129" s="131" t="s">
        <v>613</v>
      </c>
      <c r="F129" s="131" t="s">
        <v>581</v>
      </c>
      <c r="G129" s="168" t="s">
        <v>155</v>
      </c>
      <c r="H129" s="152" t="str">
        <f t="shared" si="10"/>
        <v>EXEC INS_fsm_state_transition @tx_fsm_type_name='LOAN', @tx_state_name='HOCRM_DECLINED', @tx_action_name='CA_RECOMMEND', @tx_next_state_name='CA_RECOMMENDED',  @tx_login_name='nazdaq_prod'</v>
      </c>
      <c r="I129" s="131"/>
      <c r="J129" s="131"/>
      <c r="K129" s="131"/>
      <c r="L129" s="131"/>
      <c r="M129" s="131"/>
      <c r="N129" s="131"/>
      <c r="O129" s="131"/>
      <c r="P129" s="131"/>
      <c r="Q129" s="131"/>
      <c r="R129" s="131"/>
      <c r="S129" s="131"/>
      <c r="T129" s="131"/>
      <c r="U129" s="131"/>
      <c r="V129" s="131"/>
      <c r="W129" s="131"/>
    </row>
    <row r="130" spans="2:23" s="142" customFormat="1" ht="12.75" customHeight="1">
      <c r="B130" s="131" t="s">
        <v>628</v>
      </c>
      <c r="C130" s="134" t="s">
        <v>505</v>
      </c>
      <c r="D130" s="131" t="s">
        <v>537</v>
      </c>
      <c r="E130" s="131" t="s">
        <v>613</v>
      </c>
      <c r="F130" s="131" t="s">
        <v>581</v>
      </c>
      <c r="G130" s="168" t="s">
        <v>155</v>
      </c>
      <c r="H130" s="152" t="str">
        <f t="shared" si="10"/>
        <v>EXEC INS_fsm_state_transition @tx_fsm_type_name='LOAN', @tx_state_name='CEO_DECLINED', @tx_action_name='CA_RECOMMEND', @tx_next_state_name='CA_RECOMMENDED',  @tx_login_name='nazdaq_prod'</v>
      </c>
      <c r="I130" s="131"/>
      <c r="J130" s="131"/>
      <c r="K130" s="131"/>
      <c r="L130" s="131"/>
      <c r="M130" s="131"/>
      <c r="N130" s="131"/>
      <c r="O130" s="131"/>
      <c r="P130" s="131"/>
      <c r="Q130" s="131"/>
      <c r="R130" s="131"/>
      <c r="S130" s="131"/>
      <c r="T130" s="131"/>
      <c r="U130" s="131"/>
      <c r="V130" s="131"/>
      <c r="W130" s="131"/>
    </row>
    <row r="131" spans="2:23" s="142" customFormat="1" ht="12.75" customHeight="1">
      <c r="B131" s="131" t="s">
        <v>628</v>
      </c>
      <c r="C131" s="134" t="s">
        <v>505</v>
      </c>
      <c r="D131" s="131" t="s">
        <v>541</v>
      </c>
      <c r="E131" s="131" t="s">
        <v>613</v>
      </c>
      <c r="F131" s="131" t="s">
        <v>581</v>
      </c>
      <c r="G131" s="168" t="s">
        <v>155</v>
      </c>
      <c r="H131" s="152" t="str">
        <f t="shared" si="10"/>
        <v>EXEC INS_fsm_state_transition @tx_fsm_type_name='LOAN', @tx_state_name='MD_DECLINED', @tx_action_name='CA_RECOMMEND', @tx_next_state_name='CA_RECOMMENDED',  @tx_login_name='nazdaq_prod'</v>
      </c>
      <c r="I131" s="131"/>
      <c r="J131" s="131"/>
      <c r="K131" s="131"/>
      <c r="L131" s="131"/>
      <c r="M131" s="131"/>
      <c r="N131" s="131"/>
      <c r="O131" s="131"/>
      <c r="P131" s="131"/>
      <c r="Q131" s="131"/>
      <c r="R131" s="131"/>
      <c r="S131" s="131"/>
      <c r="T131" s="131"/>
      <c r="U131" s="131"/>
      <c r="V131" s="131"/>
      <c r="W131" s="131"/>
    </row>
    <row r="132" spans="2:23" s="142" customFormat="1" ht="12.75" customHeight="1">
      <c r="B132" s="131" t="s">
        <v>628</v>
      </c>
      <c r="C132" s="134" t="s">
        <v>505</v>
      </c>
      <c r="D132" s="131" t="s">
        <v>644</v>
      </c>
      <c r="E132" s="131" t="s">
        <v>612</v>
      </c>
      <c r="F132" s="131" t="s">
        <v>580</v>
      </c>
      <c r="G132" s="168" t="s">
        <v>155</v>
      </c>
      <c r="H132" s="152" t="str">
        <f t="shared" si="10"/>
        <v>EXEC INS_fsm_state_transition @tx_fsm_type_name='LOAN', @tx_state_name='UH_DECLINED', @tx_action_name='CA_UPDATE', @tx_next_state_name='CA_UPDATED',  @tx_login_name='nazdaq_prod'</v>
      </c>
      <c r="I132" s="131"/>
      <c r="J132" s="131"/>
      <c r="K132" s="131"/>
      <c r="L132" s="131"/>
      <c r="M132" s="131"/>
      <c r="N132" s="131"/>
      <c r="O132" s="131"/>
      <c r="P132" s="131"/>
      <c r="Q132" s="131"/>
      <c r="R132" s="131"/>
      <c r="S132" s="131"/>
      <c r="T132" s="131"/>
      <c r="U132" s="131"/>
      <c r="V132" s="131"/>
      <c r="W132" s="131"/>
    </row>
    <row r="133" spans="2:23" s="142" customFormat="1" ht="12.75" customHeight="1">
      <c r="B133" s="131" t="s">
        <v>628</v>
      </c>
      <c r="C133" s="134" t="s">
        <v>505</v>
      </c>
      <c r="D133" s="131" t="s">
        <v>594</v>
      </c>
      <c r="E133" s="131" t="s">
        <v>612</v>
      </c>
      <c r="F133" s="131" t="s">
        <v>580</v>
      </c>
      <c r="G133" s="168" t="s">
        <v>155</v>
      </c>
      <c r="H133" s="152" t="str">
        <f t="shared" si="10"/>
        <v>EXEC INS_fsm_state_transition @tx_fsm_type_name='LOAN', @tx_state_name='RM_DECLINED', @tx_action_name='CA_UPDATE', @tx_next_state_name='CA_UPDATED',  @tx_login_name='nazdaq_prod'</v>
      </c>
      <c r="I133" s="131"/>
      <c r="J133" s="131"/>
      <c r="K133" s="131"/>
      <c r="L133" s="131"/>
      <c r="M133" s="131"/>
      <c r="N133" s="131"/>
      <c r="O133" s="131"/>
      <c r="P133" s="131"/>
      <c r="Q133" s="131"/>
      <c r="R133" s="131"/>
      <c r="S133" s="131"/>
      <c r="T133" s="131"/>
      <c r="U133" s="131"/>
      <c r="V133" s="131"/>
      <c r="W133" s="131"/>
    </row>
    <row r="134" spans="2:23" s="142" customFormat="1" ht="12.75" customHeight="1">
      <c r="B134" s="131" t="s">
        <v>628</v>
      </c>
      <c r="C134" s="134" t="s">
        <v>505</v>
      </c>
      <c r="D134" s="131" t="s">
        <v>600</v>
      </c>
      <c r="E134" s="131" t="s">
        <v>612</v>
      </c>
      <c r="F134" s="131" t="s">
        <v>580</v>
      </c>
      <c r="G134" s="168" t="s">
        <v>155</v>
      </c>
      <c r="H134" s="152" t="str">
        <f t="shared" si="10"/>
        <v>EXEC INS_fsm_state_transition @tx_fsm_type_name='LOAN', @tx_state_name='HOCRM_DECLINED', @tx_action_name='CA_UPDATE', @tx_next_state_name='CA_UPDATED',  @tx_login_name='nazdaq_prod'</v>
      </c>
      <c r="I134" s="131"/>
      <c r="J134" s="131"/>
      <c r="K134" s="131"/>
      <c r="L134" s="131"/>
      <c r="M134" s="131"/>
      <c r="N134" s="131"/>
      <c r="O134" s="131"/>
      <c r="P134" s="131"/>
      <c r="Q134" s="131"/>
      <c r="R134" s="131"/>
      <c r="S134" s="131"/>
      <c r="T134" s="131"/>
      <c r="U134" s="131"/>
      <c r="V134" s="131"/>
      <c r="W134" s="131"/>
    </row>
    <row r="135" spans="2:23" s="142" customFormat="1" ht="12.75" customHeight="1">
      <c r="B135" s="131" t="s">
        <v>628</v>
      </c>
      <c r="C135" s="134" t="s">
        <v>505</v>
      </c>
      <c r="D135" s="131" t="s">
        <v>537</v>
      </c>
      <c r="E135" s="131" t="s">
        <v>612</v>
      </c>
      <c r="F135" s="131" t="s">
        <v>580</v>
      </c>
      <c r="G135" s="168" t="s">
        <v>155</v>
      </c>
      <c r="H135" s="152" t="str">
        <f t="shared" si="10"/>
        <v>EXEC INS_fsm_state_transition @tx_fsm_type_name='LOAN', @tx_state_name='CEO_DECLINED', @tx_action_name='CA_UPDATE', @tx_next_state_name='CA_UPDATED',  @tx_login_name='nazdaq_prod'</v>
      </c>
      <c r="I135" s="131"/>
      <c r="J135" s="131"/>
      <c r="K135" s="131"/>
      <c r="L135" s="131"/>
      <c r="M135" s="131"/>
      <c r="N135" s="131"/>
      <c r="O135" s="131"/>
      <c r="P135" s="131"/>
      <c r="Q135" s="131"/>
      <c r="R135" s="131"/>
      <c r="S135" s="131"/>
      <c r="T135" s="131"/>
      <c r="U135" s="131"/>
      <c r="V135" s="131"/>
      <c r="W135" s="131"/>
    </row>
    <row r="136" spans="2:23" s="142" customFormat="1" ht="12.75" customHeight="1">
      <c r="B136" s="131" t="s">
        <v>628</v>
      </c>
      <c r="C136" s="134" t="s">
        <v>505</v>
      </c>
      <c r="D136" s="131" t="s">
        <v>541</v>
      </c>
      <c r="E136" s="131" t="s">
        <v>612</v>
      </c>
      <c r="F136" s="131" t="s">
        <v>580</v>
      </c>
      <c r="G136" s="168" t="s">
        <v>155</v>
      </c>
      <c r="H136" s="152" t="str">
        <f t="shared" si="10"/>
        <v>EXEC INS_fsm_state_transition @tx_fsm_type_name='LOAN', @tx_state_name='MD_DECLINED', @tx_action_name='CA_UPDATE', @tx_next_state_name='CA_UPDATED',  @tx_login_name='nazdaq_prod'</v>
      </c>
      <c r="I136" s="131"/>
      <c r="J136" s="131"/>
      <c r="K136" s="131"/>
      <c r="L136" s="131"/>
      <c r="M136" s="131"/>
      <c r="N136" s="131"/>
      <c r="O136" s="131"/>
      <c r="P136" s="131"/>
      <c r="Q136" s="131"/>
      <c r="R136" s="131"/>
      <c r="S136" s="131"/>
      <c r="T136" s="131"/>
      <c r="U136" s="131"/>
      <c r="V136" s="131"/>
      <c r="W136" s="131"/>
    </row>
    <row r="137" spans="2:23" s="142" customFormat="1" ht="12.75" customHeight="1">
      <c r="B137" s="131" t="s">
        <v>628</v>
      </c>
      <c r="C137" s="134" t="s">
        <v>505</v>
      </c>
      <c r="D137" s="131" t="s">
        <v>644</v>
      </c>
      <c r="E137" s="131" t="s">
        <v>729</v>
      </c>
      <c r="F137" s="131" t="s">
        <v>730</v>
      </c>
      <c r="G137" s="168" t="s">
        <v>155</v>
      </c>
      <c r="H137" s="152" t="str">
        <f t="shared" si="10"/>
        <v>EXEC INS_fsm_state_transition @tx_fsm_type_name='LOAN', @tx_state_name='UH_DECLINED', @tx_action_name='CA_DELETE', @tx_next_state_name='CA_DELETED',  @tx_login_name='nazdaq_prod'</v>
      </c>
      <c r="I137" s="131"/>
      <c r="J137" s="131"/>
      <c r="K137" s="131"/>
      <c r="L137" s="131"/>
      <c r="M137" s="131"/>
      <c r="N137" s="131"/>
      <c r="O137" s="131"/>
      <c r="P137" s="131"/>
      <c r="Q137" s="131"/>
      <c r="R137" s="131"/>
      <c r="S137" s="131"/>
      <c r="T137" s="131"/>
      <c r="U137" s="131"/>
      <c r="V137" s="131"/>
      <c r="W137" s="131"/>
    </row>
    <row r="138" spans="2:23" s="142" customFormat="1" ht="12.75" customHeight="1">
      <c r="B138" s="131" t="s">
        <v>628</v>
      </c>
      <c r="C138" s="134" t="s">
        <v>505</v>
      </c>
      <c r="D138" s="131" t="s">
        <v>594</v>
      </c>
      <c r="E138" s="131" t="s">
        <v>729</v>
      </c>
      <c r="F138" s="131" t="s">
        <v>730</v>
      </c>
      <c r="G138" s="168" t="s">
        <v>155</v>
      </c>
      <c r="H138" s="152" t="str">
        <f t="shared" si="10"/>
        <v>EXEC INS_fsm_state_transition @tx_fsm_type_name='LOAN', @tx_state_name='RM_DECLINED', @tx_action_name='CA_DELETE', @tx_next_state_name='CA_DELETED',  @tx_login_name='nazdaq_prod'</v>
      </c>
      <c r="I138" s="131"/>
      <c r="J138" s="131"/>
      <c r="K138" s="131"/>
      <c r="L138" s="131"/>
      <c r="M138" s="131"/>
      <c r="N138" s="131"/>
      <c r="O138" s="131"/>
      <c r="P138" s="131"/>
      <c r="Q138" s="131"/>
      <c r="R138" s="131"/>
      <c r="S138" s="131"/>
      <c r="T138" s="131"/>
      <c r="U138" s="131"/>
      <c r="V138" s="131"/>
      <c r="W138" s="131"/>
    </row>
    <row r="139" spans="2:23" s="142" customFormat="1" ht="12.75" customHeight="1">
      <c r="B139" s="131" t="s">
        <v>628</v>
      </c>
      <c r="C139" s="134" t="s">
        <v>505</v>
      </c>
      <c r="D139" s="131" t="s">
        <v>600</v>
      </c>
      <c r="E139" s="131" t="s">
        <v>729</v>
      </c>
      <c r="F139" s="131" t="s">
        <v>730</v>
      </c>
      <c r="G139" s="168" t="s">
        <v>155</v>
      </c>
      <c r="H139" s="152" t="str">
        <f t="shared" si="10"/>
        <v>EXEC INS_fsm_state_transition @tx_fsm_type_name='LOAN', @tx_state_name='HOCRM_DECLINED', @tx_action_name='CA_DELETE', @tx_next_state_name='CA_DELETED',  @tx_login_name='nazdaq_prod'</v>
      </c>
      <c r="I139" s="131"/>
      <c r="J139" s="131"/>
      <c r="K139" s="131"/>
      <c r="L139" s="131"/>
      <c r="M139" s="131"/>
      <c r="N139" s="131"/>
      <c r="O139" s="131"/>
      <c r="P139" s="131"/>
      <c r="Q139" s="131"/>
      <c r="R139" s="131"/>
      <c r="S139" s="131"/>
      <c r="T139" s="131"/>
      <c r="U139" s="131"/>
      <c r="V139" s="131"/>
      <c r="W139" s="131"/>
    </row>
    <row r="140" spans="2:23" s="142" customFormat="1" ht="12.75" customHeight="1">
      <c r="B140" s="131" t="s">
        <v>628</v>
      </c>
      <c r="C140" s="134" t="s">
        <v>505</v>
      </c>
      <c r="D140" s="131" t="s">
        <v>537</v>
      </c>
      <c r="E140" s="131" t="s">
        <v>729</v>
      </c>
      <c r="F140" s="131" t="s">
        <v>730</v>
      </c>
      <c r="G140" s="168" t="s">
        <v>155</v>
      </c>
      <c r="H140" s="152" t="str">
        <f t="shared" si="10"/>
        <v>EXEC INS_fsm_state_transition @tx_fsm_type_name='LOAN', @tx_state_name='CEO_DECLINED', @tx_action_name='CA_DELETE', @tx_next_state_name='CA_DELETED',  @tx_login_name='nazdaq_prod'</v>
      </c>
      <c r="I140" s="131"/>
      <c r="J140" s="131"/>
      <c r="K140" s="131"/>
      <c r="L140" s="131"/>
      <c r="M140" s="131"/>
      <c r="N140" s="131"/>
      <c r="O140" s="131"/>
      <c r="P140" s="131"/>
      <c r="Q140" s="131"/>
      <c r="R140" s="131"/>
      <c r="S140" s="131"/>
      <c r="T140" s="131"/>
      <c r="U140" s="131"/>
      <c r="V140" s="131"/>
      <c r="W140" s="131"/>
    </row>
    <row r="141" spans="2:23" s="142" customFormat="1" ht="12.75" customHeight="1">
      <c r="B141" s="131" t="s">
        <v>628</v>
      </c>
      <c r="C141" s="134" t="s">
        <v>505</v>
      </c>
      <c r="D141" s="131" t="s">
        <v>541</v>
      </c>
      <c r="E141" s="131" t="s">
        <v>729</v>
      </c>
      <c r="F141" s="131" t="s">
        <v>730</v>
      </c>
      <c r="G141" s="168" t="s">
        <v>155</v>
      </c>
      <c r="H141" s="152" t="str">
        <f t="shared" si="10"/>
        <v>EXEC INS_fsm_state_transition @tx_fsm_type_name='LOAN', @tx_state_name='MD_DECLINED', @tx_action_name='CA_DELETE', @tx_next_state_name='CA_DELETED',  @tx_login_name='nazdaq_prod'</v>
      </c>
      <c r="I141" s="131"/>
      <c r="J141" s="131"/>
      <c r="K141" s="131"/>
      <c r="L141" s="131"/>
      <c r="M141" s="131"/>
      <c r="N141" s="131"/>
      <c r="O141" s="131"/>
      <c r="P141" s="131"/>
      <c r="Q141" s="131"/>
      <c r="R141" s="131"/>
      <c r="S141" s="131"/>
      <c r="T141" s="131"/>
      <c r="U141" s="131"/>
      <c r="V141" s="131"/>
      <c r="W141" s="131"/>
    </row>
    <row r="142" spans="2:23" s="142" customFormat="1" ht="12.75" customHeight="1">
      <c r="B142" s="142" t="s">
        <v>633</v>
      </c>
      <c r="C142" s="154" t="s">
        <v>505</v>
      </c>
      <c r="D142" s="142" t="s">
        <v>581</v>
      </c>
      <c r="E142" s="142" t="s">
        <v>617</v>
      </c>
      <c r="F142" s="142" t="s">
        <v>592</v>
      </c>
      <c r="G142" s="170" t="s">
        <v>155</v>
      </c>
      <c r="H142" s="152" t="str">
        <f t="shared" si="10"/>
        <v>EXEC INS_fsm_state_transition @tx_fsm_type_name='LOAN', @tx_state_name='CA_RECOMMENDED', @tx_action_name='RM_APPROVE', @tx_next_state_name='RM_APPROVED',  @tx_login_name='nazdaq_prod'</v>
      </c>
    </row>
    <row r="143" spans="2:23" s="142" customFormat="1" ht="12.75" customHeight="1">
      <c r="B143" s="142" t="s">
        <v>633</v>
      </c>
      <c r="C143" s="154" t="s">
        <v>505</v>
      </c>
      <c r="D143" s="142" t="s">
        <v>581</v>
      </c>
      <c r="E143" s="142" t="s">
        <v>634</v>
      </c>
      <c r="F143" s="142" t="s">
        <v>593</v>
      </c>
      <c r="G143" s="170" t="s">
        <v>155</v>
      </c>
      <c r="H143" s="152" t="str">
        <f t="shared" si="6"/>
        <v>EXEC INS_fsm_state_transition @tx_fsm_type_name='LOAN', @tx_state_name='CA_RECOMMENDED', @tx_action_name='RM_C_APPROVE', @tx_next_state_name='RM_C_APPROVED',  @tx_login_name='nazdaq_prod'</v>
      </c>
    </row>
    <row r="144" spans="2:23" s="142" customFormat="1" ht="12.75" customHeight="1">
      <c r="B144" s="142" t="s">
        <v>633</v>
      </c>
      <c r="C144" s="154" t="s">
        <v>505</v>
      </c>
      <c r="D144" s="142" t="s">
        <v>581</v>
      </c>
      <c r="E144" s="142" t="s">
        <v>514</v>
      </c>
      <c r="F144" s="142" t="s">
        <v>532</v>
      </c>
      <c r="G144" s="170" t="s">
        <v>155</v>
      </c>
      <c r="H144" s="152" t="str">
        <f t="shared" si="6"/>
        <v>EXEC INS_fsm_state_transition @tx_fsm_type_name='LOAN', @tx_state_name='CA_RECOMMENDED', @tx_action_name='RM_RECOMMEND', @tx_next_state_name='RM_RECOMMENDED',  @tx_login_name='nazdaq_prod'</v>
      </c>
    </row>
    <row r="145" spans="2:23" s="142" customFormat="1" ht="12.75" customHeight="1">
      <c r="B145" s="142" t="s">
        <v>633</v>
      </c>
      <c r="C145" s="154" t="s">
        <v>505</v>
      </c>
      <c r="D145" s="142" t="s">
        <v>581</v>
      </c>
      <c r="E145" s="142" t="s">
        <v>515</v>
      </c>
      <c r="F145" s="142" t="s">
        <v>533</v>
      </c>
      <c r="G145" s="170" t="s">
        <v>155</v>
      </c>
      <c r="H145" s="152" t="str">
        <f t="shared" si="6"/>
        <v>EXEC INS_fsm_state_transition @tx_fsm_type_name='LOAN', @tx_state_name='CA_RECOMMENDED', @tx_action_name='RM_RETURN', @tx_next_state_name='RM_RETURNED',  @tx_login_name='nazdaq_prod'</v>
      </c>
    </row>
    <row r="146" spans="2:23" s="142" customFormat="1" ht="12.75" customHeight="1">
      <c r="B146" s="142" t="s">
        <v>633</v>
      </c>
      <c r="C146" s="154" t="s">
        <v>505</v>
      </c>
      <c r="D146" s="142" t="s">
        <v>581</v>
      </c>
      <c r="E146" s="142" t="s">
        <v>618</v>
      </c>
      <c r="F146" s="142" t="s">
        <v>594</v>
      </c>
      <c r="G146" s="170" t="s">
        <v>155</v>
      </c>
      <c r="H146" s="152" t="str">
        <f t="shared" si="6"/>
        <v>EXEC INS_fsm_state_transition @tx_fsm_type_name='LOAN', @tx_state_name='CA_RECOMMENDED', @tx_action_name='RM_DECLINE', @tx_next_state_name='RM_DECLINED',  @tx_login_name='nazdaq_prod'</v>
      </c>
    </row>
    <row r="147" spans="2:23" s="131" customFormat="1" ht="12.75" customHeight="1">
      <c r="B147" s="142" t="s">
        <v>633</v>
      </c>
      <c r="C147" s="154" t="s">
        <v>505</v>
      </c>
      <c r="D147" s="142" t="s">
        <v>581</v>
      </c>
      <c r="E147" s="142" t="s">
        <v>619</v>
      </c>
      <c r="F147" s="142" t="s">
        <v>595</v>
      </c>
      <c r="G147" s="170" t="s">
        <v>155</v>
      </c>
      <c r="H147" s="152" t="str">
        <f t="shared" si="6"/>
        <v>EXEC INS_fsm_state_transition @tx_fsm_type_name='LOAN', @tx_state_name='CA_RECOMMENDED', @tx_action_name='RM_DEFER', @tx_next_state_name='RM_DEFERED',  @tx_login_name='nazdaq_prod'</v>
      </c>
      <c r="I147" s="142"/>
      <c r="J147" s="142"/>
      <c r="K147" s="142"/>
      <c r="L147" s="142"/>
      <c r="M147" s="142"/>
      <c r="N147" s="142"/>
      <c r="O147" s="142"/>
      <c r="P147" s="142"/>
      <c r="Q147" s="142"/>
      <c r="R147" s="142"/>
      <c r="S147" s="142"/>
      <c r="T147" s="142"/>
      <c r="U147" s="142"/>
      <c r="V147" s="142"/>
      <c r="W147" s="142"/>
    </row>
    <row r="148" spans="2:23" s="131" customFormat="1" ht="12.75" customHeight="1">
      <c r="B148" s="131" t="s">
        <v>635</v>
      </c>
      <c r="C148" s="134" t="s">
        <v>505</v>
      </c>
      <c r="D148" s="131" t="s">
        <v>532</v>
      </c>
      <c r="E148" s="131" t="s">
        <v>646</v>
      </c>
      <c r="F148" s="131" t="s">
        <v>640</v>
      </c>
      <c r="G148" s="140" t="s">
        <v>155</v>
      </c>
      <c r="H148" s="152" t="str">
        <f t="shared" si="6"/>
        <v>EXEC INS_fsm_state_transition @tx_fsm_type_name='LOAN', @tx_state_name='RM_RECOMMENDED', @tx_action_name='UH_APPROVE', @tx_next_state_name='UH_APPROVED',  @tx_login_name='nazdaq_prod'</v>
      </c>
    </row>
    <row r="149" spans="2:23" s="131" customFormat="1" ht="12.75" customHeight="1">
      <c r="B149" s="131" t="s">
        <v>635</v>
      </c>
      <c r="C149" s="134" t="s">
        <v>505</v>
      </c>
      <c r="D149" s="131" t="s">
        <v>532</v>
      </c>
      <c r="E149" s="131" t="s">
        <v>647</v>
      </c>
      <c r="F149" s="131" t="s">
        <v>641</v>
      </c>
      <c r="G149" s="140" t="s">
        <v>155</v>
      </c>
      <c r="H149" s="152" t="str">
        <f t="shared" si="6"/>
        <v>EXEC INS_fsm_state_transition @tx_fsm_type_name='LOAN', @tx_state_name='RM_RECOMMENDED', @tx_action_name='UH_C_APPROVE', @tx_next_state_name='UH_C_APPROVED',  @tx_login_name='nazdaq_prod'</v>
      </c>
    </row>
    <row r="150" spans="2:23" s="131" customFormat="1" ht="12.75" customHeight="1">
      <c r="B150" s="131" t="s">
        <v>635</v>
      </c>
      <c r="C150" s="134" t="s">
        <v>505</v>
      </c>
      <c r="D150" s="131" t="s">
        <v>532</v>
      </c>
      <c r="E150" s="131" t="s">
        <v>648</v>
      </c>
      <c r="F150" s="131" t="s">
        <v>642</v>
      </c>
      <c r="G150" s="140" t="s">
        <v>155</v>
      </c>
      <c r="H150" s="152" t="str">
        <f t="shared" si="6"/>
        <v>EXEC INS_fsm_state_transition @tx_fsm_type_name='LOAN', @tx_state_name='RM_RECOMMENDED', @tx_action_name='UH_RECOMMEND', @tx_next_state_name='UH_RECOMMENDED',  @tx_login_name='nazdaq_prod'</v>
      </c>
    </row>
    <row r="151" spans="2:23" s="131" customFormat="1" ht="12.75" customHeight="1">
      <c r="B151" s="131" t="s">
        <v>635</v>
      </c>
      <c r="C151" s="134" t="s">
        <v>505</v>
      </c>
      <c r="D151" s="131" t="s">
        <v>532</v>
      </c>
      <c r="E151" s="131" t="s">
        <v>649</v>
      </c>
      <c r="F151" s="131" t="s">
        <v>643</v>
      </c>
      <c r="G151" s="140" t="s">
        <v>155</v>
      </c>
      <c r="H151" s="152" t="str">
        <f t="shared" si="6"/>
        <v>EXEC INS_fsm_state_transition @tx_fsm_type_name='LOAN', @tx_state_name='RM_RECOMMENDED', @tx_action_name='UH_RETURN', @tx_next_state_name='UH_RETURNED',  @tx_login_name='nazdaq_prod'</v>
      </c>
    </row>
    <row r="152" spans="2:23" s="131" customFormat="1" ht="12.75" customHeight="1">
      <c r="B152" s="131" t="s">
        <v>635</v>
      </c>
      <c r="C152" s="134" t="s">
        <v>505</v>
      </c>
      <c r="D152" s="131" t="s">
        <v>532</v>
      </c>
      <c r="E152" s="131" t="s">
        <v>650</v>
      </c>
      <c r="F152" s="131" t="s">
        <v>644</v>
      </c>
      <c r="G152" s="140" t="s">
        <v>155</v>
      </c>
      <c r="H152" s="152" t="str">
        <f t="shared" si="6"/>
        <v>EXEC INS_fsm_state_transition @tx_fsm_type_name='LOAN', @tx_state_name='RM_RECOMMENDED', @tx_action_name='UH_DECLINE', @tx_next_state_name='UH_DECLINED',  @tx_login_name='nazdaq_prod'</v>
      </c>
    </row>
    <row r="153" spans="2:23" s="131" customFormat="1" ht="12.75" customHeight="1">
      <c r="B153" s="131" t="s">
        <v>635</v>
      </c>
      <c r="C153" s="134" t="s">
        <v>505</v>
      </c>
      <c r="D153" s="131" t="s">
        <v>532</v>
      </c>
      <c r="E153" s="131" t="s">
        <v>651</v>
      </c>
      <c r="F153" s="131" t="s">
        <v>645</v>
      </c>
      <c r="G153" s="140" t="s">
        <v>155</v>
      </c>
      <c r="H153" s="152" t="str">
        <f t="shared" si="6"/>
        <v>EXEC INS_fsm_state_transition @tx_fsm_type_name='LOAN', @tx_state_name='RM_RECOMMENDED', @tx_action_name='UH_DEFER', @tx_next_state_name='UH_DEFERED',  @tx_login_name='nazdaq_prod'</v>
      </c>
    </row>
    <row r="154" spans="2:23" s="131" customFormat="1" ht="12.75" customHeight="1">
      <c r="B154" s="131" t="s">
        <v>635</v>
      </c>
      <c r="C154" s="134" t="s">
        <v>505</v>
      </c>
      <c r="D154" s="143" t="s">
        <v>581</v>
      </c>
      <c r="E154" s="131" t="s">
        <v>646</v>
      </c>
      <c r="F154" s="131" t="s">
        <v>640</v>
      </c>
      <c r="G154" s="140" t="s">
        <v>155</v>
      </c>
      <c r="H154" s="152" t="str">
        <f t="shared" si="6"/>
        <v>EXEC INS_fsm_state_transition @tx_fsm_type_name='LOAN', @tx_state_name='CA_RECOMMENDED', @tx_action_name='UH_APPROVE', @tx_next_state_name='UH_APPROVED',  @tx_login_name='nazdaq_prod'</v>
      </c>
    </row>
    <row r="155" spans="2:23" s="131" customFormat="1" ht="12.75" customHeight="1">
      <c r="B155" s="131" t="s">
        <v>635</v>
      </c>
      <c r="C155" s="134" t="s">
        <v>505</v>
      </c>
      <c r="D155" s="143" t="s">
        <v>581</v>
      </c>
      <c r="E155" s="131" t="s">
        <v>647</v>
      </c>
      <c r="F155" s="131" t="s">
        <v>641</v>
      </c>
      <c r="G155" s="140" t="s">
        <v>155</v>
      </c>
      <c r="H155" s="152" t="str">
        <f t="shared" si="6"/>
        <v>EXEC INS_fsm_state_transition @tx_fsm_type_name='LOAN', @tx_state_name='CA_RECOMMENDED', @tx_action_name='UH_C_APPROVE', @tx_next_state_name='UH_C_APPROVED',  @tx_login_name='nazdaq_prod'</v>
      </c>
    </row>
    <row r="156" spans="2:23" s="131" customFormat="1" ht="12.75" customHeight="1">
      <c r="B156" s="131" t="s">
        <v>635</v>
      </c>
      <c r="C156" s="134" t="s">
        <v>505</v>
      </c>
      <c r="D156" s="143" t="s">
        <v>581</v>
      </c>
      <c r="E156" s="131" t="s">
        <v>648</v>
      </c>
      <c r="F156" s="131" t="s">
        <v>642</v>
      </c>
      <c r="G156" s="140" t="s">
        <v>155</v>
      </c>
      <c r="H156" s="152" t="str">
        <f t="shared" si="6"/>
        <v>EXEC INS_fsm_state_transition @tx_fsm_type_name='LOAN', @tx_state_name='CA_RECOMMENDED', @tx_action_name='UH_RECOMMEND', @tx_next_state_name='UH_RECOMMENDED',  @tx_login_name='nazdaq_prod'</v>
      </c>
    </row>
    <row r="157" spans="2:23" s="131" customFormat="1" ht="12.75" customHeight="1">
      <c r="B157" s="131" t="s">
        <v>635</v>
      </c>
      <c r="C157" s="134" t="s">
        <v>505</v>
      </c>
      <c r="D157" s="143" t="s">
        <v>581</v>
      </c>
      <c r="E157" s="131" t="s">
        <v>649</v>
      </c>
      <c r="F157" s="131" t="s">
        <v>643</v>
      </c>
      <c r="G157" s="140" t="s">
        <v>155</v>
      </c>
      <c r="H157" s="152" t="str">
        <f t="shared" si="6"/>
        <v>EXEC INS_fsm_state_transition @tx_fsm_type_name='LOAN', @tx_state_name='CA_RECOMMENDED', @tx_action_name='UH_RETURN', @tx_next_state_name='UH_RETURNED',  @tx_login_name='nazdaq_prod'</v>
      </c>
    </row>
    <row r="158" spans="2:23" s="131" customFormat="1" ht="12.75" customHeight="1">
      <c r="B158" s="131" t="s">
        <v>635</v>
      </c>
      <c r="C158" s="134" t="s">
        <v>505</v>
      </c>
      <c r="D158" s="143" t="s">
        <v>581</v>
      </c>
      <c r="E158" s="131" t="s">
        <v>650</v>
      </c>
      <c r="F158" s="131" t="s">
        <v>644</v>
      </c>
      <c r="G158" s="140" t="s">
        <v>155</v>
      </c>
      <c r="H158" s="152" t="str">
        <f t="shared" si="6"/>
        <v>EXEC INS_fsm_state_transition @tx_fsm_type_name='LOAN', @tx_state_name='CA_RECOMMENDED', @tx_action_name='UH_DECLINE', @tx_next_state_name='UH_DECLINED',  @tx_login_name='nazdaq_prod'</v>
      </c>
    </row>
    <row r="159" spans="2:23" s="165" customFormat="1" ht="12.75" customHeight="1">
      <c r="B159" s="131" t="s">
        <v>635</v>
      </c>
      <c r="C159" s="134" t="s">
        <v>505</v>
      </c>
      <c r="D159" s="143" t="s">
        <v>581</v>
      </c>
      <c r="E159" s="131" t="s">
        <v>651</v>
      </c>
      <c r="F159" s="131" t="s">
        <v>645</v>
      </c>
      <c r="G159" s="140" t="s">
        <v>155</v>
      </c>
      <c r="H159" s="152" t="str">
        <f t="shared" si="6"/>
        <v>EXEC INS_fsm_state_transition @tx_fsm_type_name='LOAN', @tx_state_name='CA_RECOMMENDED', @tx_action_name='UH_DEFER', @tx_next_state_name='UH_DEFERED',  @tx_login_name='nazdaq_prod'</v>
      </c>
      <c r="I159" s="131"/>
      <c r="J159" s="131"/>
      <c r="K159" s="131"/>
      <c r="L159" s="131"/>
      <c r="M159" s="131"/>
      <c r="N159" s="131"/>
      <c r="O159" s="131"/>
      <c r="P159" s="131"/>
      <c r="Q159" s="131"/>
      <c r="R159" s="131"/>
      <c r="S159" s="131"/>
      <c r="T159" s="131"/>
      <c r="U159" s="131"/>
      <c r="V159" s="131"/>
      <c r="W159" s="131"/>
    </row>
    <row r="160" spans="2:23" s="165" customFormat="1" ht="12.75" customHeight="1">
      <c r="B160" s="165" t="s">
        <v>636</v>
      </c>
      <c r="C160" s="162" t="s">
        <v>505</v>
      </c>
      <c r="D160" s="165" t="s">
        <v>642</v>
      </c>
      <c r="E160" s="165" t="s">
        <v>620</v>
      </c>
      <c r="F160" s="165" t="s">
        <v>596</v>
      </c>
      <c r="G160" s="168" t="s">
        <v>155</v>
      </c>
      <c r="H160" s="152" t="str">
        <f t="shared" ref="H160:H193" si="11">IF(LEN(C160)&gt;0,"EXEC INS_fsm_state_transition @tx_fsm_type_name='"&amp;C160&amp;"', @tx_state_name='"&amp;D160&amp;"', @tx_action_name='"&amp;E160&amp;"', @tx_next_state_name='"&amp;F160&amp;"',  @tx_login_name='nazdaq_prod'")</f>
        <v>EXEC INS_fsm_state_transition @tx_fsm_type_name='LOAN', @tx_state_name='UH_RECOMMENDED', @tx_action_name='HOCRM_APPROVE', @tx_next_state_name='HOCRM_APPROVED',  @tx_login_name='nazdaq_prod'</v>
      </c>
    </row>
    <row r="161" spans="1:23" s="165" customFormat="1" ht="12.75" customHeight="1">
      <c r="B161" s="165" t="s">
        <v>636</v>
      </c>
      <c r="C161" s="162" t="s">
        <v>505</v>
      </c>
      <c r="D161" s="165" t="s">
        <v>642</v>
      </c>
      <c r="E161" s="165" t="s">
        <v>621</v>
      </c>
      <c r="F161" s="165" t="s">
        <v>597</v>
      </c>
      <c r="G161" s="168" t="s">
        <v>155</v>
      </c>
      <c r="H161" s="152" t="str">
        <f t="shared" si="11"/>
        <v>EXEC INS_fsm_state_transition @tx_fsm_type_name='LOAN', @tx_state_name='UH_RECOMMENDED', @tx_action_name='HOCRM_C_APPROVE', @tx_next_state_name='HOCRM_C_APPROVED',  @tx_login_name='nazdaq_prod'</v>
      </c>
    </row>
    <row r="162" spans="1:23" s="165" customFormat="1" ht="12.75" customHeight="1">
      <c r="B162" s="165" t="s">
        <v>636</v>
      </c>
      <c r="C162" s="162" t="s">
        <v>505</v>
      </c>
      <c r="D162" s="165" t="s">
        <v>642</v>
      </c>
      <c r="E162" s="165" t="s">
        <v>622</v>
      </c>
      <c r="F162" s="165" t="s">
        <v>598</v>
      </c>
      <c r="G162" s="168" t="s">
        <v>155</v>
      </c>
      <c r="H162" s="152" t="str">
        <f t="shared" si="11"/>
        <v>EXEC INS_fsm_state_transition @tx_fsm_type_name='LOAN', @tx_state_name='UH_RECOMMENDED', @tx_action_name='HOCRM_RECOMMEND', @tx_next_state_name='HOCRM_RECOMMENDED',  @tx_login_name='nazdaq_prod'</v>
      </c>
    </row>
    <row r="163" spans="1:23" s="165" customFormat="1" ht="12.75" customHeight="1">
      <c r="B163" s="165" t="s">
        <v>636</v>
      </c>
      <c r="C163" s="162" t="s">
        <v>505</v>
      </c>
      <c r="D163" s="165" t="s">
        <v>642</v>
      </c>
      <c r="E163" s="165" t="s">
        <v>623</v>
      </c>
      <c r="F163" s="165" t="s">
        <v>599</v>
      </c>
      <c r="G163" s="168" t="s">
        <v>155</v>
      </c>
      <c r="H163" s="152" t="str">
        <f t="shared" si="11"/>
        <v>EXEC INS_fsm_state_transition @tx_fsm_type_name='LOAN', @tx_state_name='UH_RECOMMENDED', @tx_action_name='HOCRM_RETURN', @tx_next_state_name='HOCRM_RETURNED',  @tx_login_name='nazdaq_prod'</v>
      </c>
    </row>
    <row r="164" spans="1:23" s="165" customFormat="1" ht="12.75" customHeight="1">
      <c r="B164" s="165" t="s">
        <v>636</v>
      </c>
      <c r="C164" s="162" t="s">
        <v>505</v>
      </c>
      <c r="D164" s="165" t="s">
        <v>642</v>
      </c>
      <c r="E164" s="165" t="s">
        <v>624</v>
      </c>
      <c r="F164" s="165" t="s">
        <v>600</v>
      </c>
      <c r="G164" s="168" t="s">
        <v>155</v>
      </c>
      <c r="H164" s="152" t="str">
        <f t="shared" si="11"/>
        <v>EXEC INS_fsm_state_transition @tx_fsm_type_name='LOAN', @tx_state_name='UH_RECOMMENDED', @tx_action_name='HOCRM_DECLINE', @tx_next_state_name='HOCRM_DECLINED',  @tx_login_name='nazdaq_prod'</v>
      </c>
    </row>
    <row r="165" spans="1:23" s="165" customFormat="1" ht="12.75" customHeight="1">
      <c r="B165" s="165" t="s">
        <v>636</v>
      </c>
      <c r="C165" s="162" t="s">
        <v>505</v>
      </c>
      <c r="D165" s="165" t="s">
        <v>642</v>
      </c>
      <c r="E165" s="165" t="s">
        <v>625</v>
      </c>
      <c r="F165" s="165" t="s">
        <v>601</v>
      </c>
      <c r="G165" s="168" t="s">
        <v>155</v>
      </c>
      <c r="H165" s="152" t="str">
        <f t="shared" si="11"/>
        <v>EXEC INS_fsm_state_transition @tx_fsm_type_name='LOAN', @tx_state_name='UH_RECOMMENDED', @tx_action_name='HOCRM_DEFER', @tx_next_state_name='HOCRM_DEFERED',  @tx_login_name='nazdaq_prod'</v>
      </c>
    </row>
    <row r="166" spans="1:23" s="165" customFormat="1" ht="12.75" customHeight="1">
      <c r="B166" s="165" t="s">
        <v>636</v>
      </c>
      <c r="C166" s="162" t="s">
        <v>505</v>
      </c>
      <c r="D166" s="143" t="s">
        <v>532</v>
      </c>
      <c r="E166" s="165" t="s">
        <v>620</v>
      </c>
      <c r="F166" s="165" t="s">
        <v>596</v>
      </c>
      <c r="G166" s="168" t="s">
        <v>155</v>
      </c>
      <c r="H166" s="152" t="str">
        <f t="shared" si="11"/>
        <v>EXEC INS_fsm_state_transition @tx_fsm_type_name='LOAN', @tx_state_name='RM_RECOMMENDED', @tx_action_name='HOCRM_APPROVE', @tx_next_state_name='HOCRM_APPROVED',  @tx_login_name='nazdaq_prod'</v>
      </c>
    </row>
    <row r="167" spans="1:23" s="165" customFormat="1" ht="12.75" customHeight="1">
      <c r="B167" s="165" t="s">
        <v>636</v>
      </c>
      <c r="C167" s="162" t="s">
        <v>505</v>
      </c>
      <c r="D167" s="143" t="s">
        <v>532</v>
      </c>
      <c r="E167" s="165" t="s">
        <v>621</v>
      </c>
      <c r="F167" s="165" t="s">
        <v>597</v>
      </c>
      <c r="G167" s="168" t="s">
        <v>155</v>
      </c>
      <c r="H167" s="152" t="str">
        <f t="shared" si="11"/>
        <v>EXEC INS_fsm_state_transition @tx_fsm_type_name='LOAN', @tx_state_name='RM_RECOMMENDED', @tx_action_name='HOCRM_C_APPROVE', @tx_next_state_name='HOCRM_C_APPROVED',  @tx_login_name='nazdaq_prod'</v>
      </c>
    </row>
    <row r="168" spans="1:23" s="165" customFormat="1" ht="12.75" customHeight="1">
      <c r="B168" s="165" t="s">
        <v>636</v>
      </c>
      <c r="C168" s="162" t="s">
        <v>505</v>
      </c>
      <c r="D168" s="143" t="s">
        <v>532</v>
      </c>
      <c r="E168" s="165" t="s">
        <v>622</v>
      </c>
      <c r="F168" s="165" t="s">
        <v>598</v>
      </c>
      <c r="G168" s="168" t="s">
        <v>155</v>
      </c>
      <c r="H168" s="152" t="str">
        <f t="shared" si="11"/>
        <v>EXEC INS_fsm_state_transition @tx_fsm_type_name='LOAN', @tx_state_name='RM_RECOMMENDED', @tx_action_name='HOCRM_RECOMMEND', @tx_next_state_name='HOCRM_RECOMMENDED',  @tx_login_name='nazdaq_prod'</v>
      </c>
    </row>
    <row r="169" spans="1:23" s="165" customFormat="1" ht="12.75" customHeight="1">
      <c r="B169" s="165" t="s">
        <v>636</v>
      </c>
      <c r="C169" s="162" t="s">
        <v>505</v>
      </c>
      <c r="D169" s="143" t="s">
        <v>532</v>
      </c>
      <c r="E169" s="165" t="s">
        <v>623</v>
      </c>
      <c r="F169" s="165" t="s">
        <v>599</v>
      </c>
      <c r="G169" s="168" t="s">
        <v>155</v>
      </c>
      <c r="H169" s="152" t="str">
        <f t="shared" si="11"/>
        <v>EXEC INS_fsm_state_transition @tx_fsm_type_name='LOAN', @tx_state_name='RM_RECOMMENDED', @tx_action_name='HOCRM_RETURN', @tx_next_state_name='HOCRM_RETURNED',  @tx_login_name='nazdaq_prod'</v>
      </c>
    </row>
    <row r="170" spans="1:23" s="165" customFormat="1" ht="12.75" customHeight="1">
      <c r="B170" s="165" t="s">
        <v>636</v>
      </c>
      <c r="C170" s="162" t="s">
        <v>505</v>
      </c>
      <c r="D170" s="143" t="s">
        <v>532</v>
      </c>
      <c r="E170" s="165" t="s">
        <v>624</v>
      </c>
      <c r="F170" s="165" t="s">
        <v>600</v>
      </c>
      <c r="G170" s="168" t="s">
        <v>155</v>
      </c>
      <c r="H170" s="152" t="str">
        <f t="shared" si="11"/>
        <v>EXEC INS_fsm_state_transition @tx_fsm_type_name='LOAN', @tx_state_name='RM_RECOMMENDED', @tx_action_name='HOCRM_DECLINE', @tx_next_state_name='HOCRM_DECLINED',  @tx_login_name='nazdaq_prod'</v>
      </c>
    </row>
    <row r="171" spans="1:23" s="131" customFormat="1" ht="12.75" customHeight="1">
      <c r="A171" s="171"/>
      <c r="B171" s="165" t="s">
        <v>636</v>
      </c>
      <c r="C171" s="162" t="s">
        <v>505</v>
      </c>
      <c r="D171" s="143" t="s">
        <v>532</v>
      </c>
      <c r="E171" s="165" t="s">
        <v>625</v>
      </c>
      <c r="F171" s="165" t="s">
        <v>601</v>
      </c>
      <c r="G171" s="168" t="s">
        <v>155</v>
      </c>
      <c r="H171" s="152" t="str">
        <f t="shared" si="11"/>
        <v>EXEC INS_fsm_state_transition @tx_fsm_type_name='LOAN', @tx_state_name='RM_RECOMMENDED', @tx_action_name='HOCRM_DEFER', @tx_next_state_name='HOCRM_DEFERED',  @tx_login_name='nazdaq_prod'</v>
      </c>
      <c r="I171" s="165"/>
      <c r="J171" s="165"/>
      <c r="K171" s="165"/>
      <c r="L171" s="165"/>
      <c r="M171" s="165"/>
      <c r="N171" s="165"/>
      <c r="O171" s="165"/>
      <c r="P171" s="165"/>
      <c r="Q171" s="165"/>
      <c r="R171" s="165"/>
      <c r="S171" s="165"/>
      <c r="T171" s="165"/>
      <c r="U171" s="165"/>
      <c r="V171" s="165"/>
      <c r="W171" s="165"/>
    </row>
    <row r="172" spans="1:23" s="131" customFormat="1" ht="12.75" customHeight="1">
      <c r="A172" s="171"/>
      <c r="B172" s="165" t="s">
        <v>636</v>
      </c>
      <c r="C172" s="162" t="s">
        <v>505</v>
      </c>
      <c r="D172" s="165" t="s">
        <v>592</v>
      </c>
      <c r="E172" s="165" t="s">
        <v>716</v>
      </c>
      <c r="F172" s="165" t="s">
        <v>531</v>
      </c>
      <c r="G172" s="168" t="s">
        <v>155</v>
      </c>
      <c r="H172" s="152" t="str">
        <f t="shared" si="11"/>
        <v>EXEC INS_fsm_state_transition @tx_fsm_type_name='LOAN', @tx_state_name='RM_APPROVED', @tx_action_name='HOCRM_SEND_TO_CAD', @tx_next_state_name='SENT_TO_CAD',  @tx_login_name='nazdaq_prod'</v>
      </c>
      <c r="I172" s="165"/>
      <c r="J172" s="165"/>
      <c r="K172" s="165"/>
      <c r="L172" s="165"/>
      <c r="M172" s="165"/>
      <c r="N172" s="165"/>
      <c r="O172" s="165"/>
      <c r="P172" s="165"/>
      <c r="Q172" s="165"/>
      <c r="R172" s="165"/>
      <c r="S172" s="165"/>
      <c r="T172" s="165"/>
      <c r="U172" s="165"/>
      <c r="V172" s="165"/>
      <c r="W172" s="165"/>
    </row>
    <row r="173" spans="1:23" s="131" customFormat="1" ht="12.75" customHeight="1">
      <c r="A173" s="171"/>
      <c r="B173" s="165" t="s">
        <v>636</v>
      </c>
      <c r="C173" s="162" t="s">
        <v>505</v>
      </c>
      <c r="D173" s="165" t="s">
        <v>640</v>
      </c>
      <c r="E173" s="165" t="s">
        <v>716</v>
      </c>
      <c r="F173" s="165" t="s">
        <v>531</v>
      </c>
      <c r="G173" s="168" t="s">
        <v>155</v>
      </c>
      <c r="H173" s="152" t="str">
        <f t="shared" si="11"/>
        <v>EXEC INS_fsm_state_transition @tx_fsm_type_name='LOAN', @tx_state_name='UH_APPROVED', @tx_action_name='HOCRM_SEND_TO_CAD', @tx_next_state_name='SENT_TO_CAD',  @tx_login_name='nazdaq_prod'</v>
      </c>
      <c r="I173" s="165"/>
      <c r="J173" s="165"/>
      <c r="K173" s="165"/>
      <c r="L173" s="165"/>
      <c r="M173" s="165"/>
      <c r="N173" s="165"/>
      <c r="O173" s="165"/>
      <c r="P173" s="165"/>
      <c r="Q173" s="165"/>
      <c r="R173" s="165"/>
      <c r="S173" s="165"/>
      <c r="T173" s="165"/>
      <c r="U173" s="165"/>
      <c r="V173" s="165"/>
      <c r="W173" s="165"/>
    </row>
    <row r="174" spans="1:23" s="131" customFormat="1" ht="12.75" customHeight="1">
      <c r="A174" s="171"/>
      <c r="B174" s="171" t="s">
        <v>564</v>
      </c>
      <c r="C174" s="134" t="s">
        <v>505</v>
      </c>
      <c r="D174" s="131" t="s">
        <v>532</v>
      </c>
      <c r="E174" s="131" t="s">
        <v>516</v>
      </c>
      <c r="F174" s="131" t="s">
        <v>534</v>
      </c>
      <c r="G174" s="172" t="s">
        <v>155</v>
      </c>
      <c r="H174" s="152" t="str">
        <f t="shared" si="11"/>
        <v>EXEC INS_fsm_state_transition @tx_fsm_type_name='LOAN', @tx_state_name='RM_RECOMMENDED', @tx_action_name='CEO_APPROVE', @tx_next_state_name='CEO_APPROVED',  @tx_login_name='nazdaq_prod'</v>
      </c>
    </row>
    <row r="175" spans="1:23" s="131" customFormat="1" ht="12.75" customHeight="1">
      <c r="A175" s="171"/>
      <c r="B175" s="171" t="s">
        <v>564</v>
      </c>
      <c r="C175" s="134" t="s">
        <v>505</v>
      </c>
      <c r="D175" s="131" t="s">
        <v>532</v>
      </c>
      <c r="E175" s="131" t="s">
        <v>626</v>
      </c>
      <c r="F175" s="131" t="s">
        <v>535</v>
      </c>
      <c r="G175" s="172" t="s">
        <v>155</v>
      </c>
      <c r="H175" s="152" t="str">
        <f t="shared" si="11"/>
        <v>EXEC INS_fsm_state_transition @tx_fsm_type_name='LOAN', @tx_state_name='RM_RECOMMENDED', @tx_action_name='CEO_C_APPROVE', @tx_next_state_name='CEO_C_APPROVED',  @tx_login_name='nazdaq_prod'</v>
      </c>
    </row>
    <row r="176" spans="1:23" s="131" customFormat="1" ht="12.75" customHeight="1">
      <c r="A176" s="171"/>
      <c r="B176" s="171" t="s">
        <v>564</v>
      </c>
      <c r="C176" s="134" t="s">
        <v>505</v>
      </c>
      <c r="D176" s="131" t="s">
        <v>532</v>
      </c>
      <c r="E176" s="131" t="s">
        <v>517</v>
      </c>
      <c r="F176" s="131" t="s">
        <v>536</v>
      </c>
      <c r="G176" s="172" t="s">
        <v>155</v>
      </c>
      <c r="H176" s="152" t="str">
        <f t="shared" si="11"/>
        <v>EXEC INS_fsm_state_transition @tx_fsm_type_name='LOAN', @tx_state_name='RM_RECOMMENDED', @tx_action_name='CEO_RETURN', @tx_next_state_name='CEO_RETURNED',  @tx_login_name='nazdaq_prod'</v>
      </c>
    </row>
    <row r="177" spans="1:1026" s="131" customFormat="1" ht="12.75" customHeight="1">
      <c r="A177" s="171"/>
      <c r="B177" s="171" t="s">
        <v>564</v>
      </c>
      <c r="C177" s="134" t="s">
        <v>505</v>
      </c>
      <c r="D177" s="131" t="s">
        <v>532</v>
      </c>
      <c r="E177" s="131" t="s">
        <v>519</v>
      </c>
      <c r="F177" s="131" t="s">
        <v>537</v>
      </c>
      <c r="G177" s="172" t="s">
        <v>155</v>
      </c>
      <c r="H177" s="152" t="str">
        <f t="shared" si="11"/>
        <v>EXEC INS_fsm_state_transition @tx_fsm_type_name='LOAN', @tx_state_name='RM_RECOMMENDED', @tx_action_name='CEO_DECLINE', @tx_next_state_name='CEO_DECLINED',  @tx_login_name='nazdaq_prod'</v>
      </c>
    </row>
    <row r="178" spans="1:1026" s="131" customFormat="1" ht="12.75" customHeight="1">
      <c r="A178" s="171"/>
      <c r="B178" s="171" t="s">
        <v>564</v>
      </c>
      <c r="C178" s="134" t="s">
        <v>505</v>
      </c>
      <c r="D178" s="131" t="s">
        <v>532</v>
      </c>
      <c r="E178" s="131" t="s">
        <v>518</v>
      </c>
      <c r="F178" s="131" t="s">
        <v>602</v>
      </c>
      <c r="G178" s="172" t="s">
        <v>155</v>
      </c>
      <c r="H178" s="152" t="str">
        <f t="shared" si="11"/>
        <v>EXEC INS_fsm_state_transition @tx_fsm_type_name='LOAN', @tx_state_name='RM_RECOMMENDED', @tx_action_name='CEO_DEFER', @tx_next_state_name='CEO_DEFERED',  @tx_login_name='nazdaq_prod'</v>
      </c>
    </row>
    <row r="179" spans="1:1026" s="131" customFormat="1" ht="12.75" customHeight="1">
      <c r="A179" s="171"/>
      <c r="B179" s="171" t="s">
        <v>564</v>
      </c>
      <c r="C179" s="134" t="s">
        <v>505</v>
      </c>
      <c r="D179" s="143" t="s">
        <v>642</v>
      </c>
      <c r="E179" s="131" t="s">
        <v>516</v>
      </c>
      <c r="F179" s="131" t="s">
        <v>534</v>
      </c>
      <c r="G179" s="172" t="s">
        <v>155</v>
      </c>
      <c r="H179" s="152" t="str">
        <f t="shared" si="11"/>
        <v>EXEC INS_fsm_state_transition @tx_fsm_type_name='LOAN', @tx_state_name='UH_RECOMMENDED', @tx_action_name='CEO_APPROVE', @tx_next_state_name='CEO_APPROVED',  @tx_login_name='nazdaq_prod'</v>
      </c>
    </row>
    <row r="180" spans="1:1026" s="131" customFormat="1" ht="12.75" customHeight="1">
      <c r="A180" s="171"/>
      <c r="B180" s="171" t="s">
        <v>564</v>
      </c>
      <c r="C180" s="134" t="s">
        <v>505</v>
      </c>
      <c r="D180" s="143" t="s">
        <v>642</v>
      </c>
      <c r="E180" s="131" t="s">
        <v>626</v>
      </c>
      <c r="F180" s="131" t="s">
        <v>535</v>
      </c>
      <c r="G180" s="172" t="s">
        <v>155</v>
      </c>
      <c r="H180" s="152" t="str">
        <f t="shared" si="11"/>
        <v>EXEC INS_fsm_state_transition @tx_fsm_type_name='LOAN', @tx_state_name='UH_RECOMMENDED', @tx_action_name='CEO_C_APPROVE', @tx_next_state_name='CEO_C_APPROVED',  @tx_login_name='nazdaq_prod'</v>
      </c>
    </row>
    <row r="181" spans="1:1026" s="131" customFormat="1" ht="12.75" customHeight="1">
      <c r="A181" s="171"/>
      <c r="B181" s="171" t="s">
        <v>564</v>
      </c>
      <c r="C181" s="134" t="s">
        <v>505</v>
      </c>
      <c r="D181" s="143" t="s">
        <v>642</v>
      </c>
      <c r="E181" s="131" t="s">
        <v>517</v>
      </c>
      <c r="F181" s="131" t="s">
        <v>536</v>
      </c>
      <c r="G181" s="172" t="s">
        <v>155</v>
      </c>
      <c r="H181" s="152" t="str">
        <f t="shared" si="11"/>
        <v>EXEC INS_fsm_state_transition @tx_fsm_type_name='LOAN', @tx_state_name='UH_RECOMMENDED', @tx_action_name='CEO_RETURN', @tx_next_state_name='CEO_RETURNED',  @tx_login_name='nazdaq_prod'</v>
      </c>
    </row>
    <row r="182" spans="1:1026" s="131" customFormat="1" ht="12.75" customHeight="1">
      <c r="A182" s="171"/>
      <c r="B182" s="171" t="s">
        <v>564</v>
      </c>
      <c r="C182" s="134" t="s">
        <v>505</v>
      </c>
      <c r="D182" s="143" t="s">
        <v>642</v>
      </c>
      <c r="E182" s="131" t="s">
        <v>519</v>
      </c>
      <c r="F182" s="131" t="s">
        <v>537</v>
      </c>
      <c r="G182" s="172" t="s">
        <v>155</v>
      </c>
      <c r="H182" s="152" t="str">
        <f t="shared" si="11"/>
        <v>EXEC INS_fsm_state_transition @tx_fsm_type_name='LOAN', @tx_state_name='UH_RECOMMENDED', @tx_action_name='CEO_DECLINE', @tx_next_state_name='CEO_DECLINED',  @tx_login_name='nazdaq_prod'</v>
      </c>
    </row>
    <row r="183" spans="1:1026" s="131" customFormat="1" ht="12.75" customHeight="1">
      <c r="A183" s="171"/>
      <c r="B183" s="171" t="s">
        <v>564</v>
      </c>
      <c r="C183" s="134" t="s">
        <v>505</v>
      </c>
      <c r="D183" s="143" t="s">
        <v>642</v>
      </c>
      <c r="E183" s="131" t="s">
        <v>518</v>
      </c>
      <c r="F183" s="131" t="s">
        <v>602</v>
      </c>
      <c r="G183" s="172" t="s">
        <v>155</v>
      </c>
      <c r="H183" s="152" t="str">
        <f t="shared" si="11"/>
        <v>EXEC INS_fsm_state_transition @tx_fsm_type_name='LOAN', @tx_state_name='UH_RECOMMENDED', @tx_action_name='CEO_DEFER', @tx_next_state_name='CEO_DEFERED',  @tx_login_name='nazdaq_prod'</v>
      </c>
    </row>
    <row r="184" spans="1:1026" s="131" customFormat="1" ht="12.75" customHeight="1">
      <c r="A184" s="171"/>
      <c r="B184" s="171" t="s">
        <v>564</v>
      </c>
      <c r="C184" s="134" t="s">
        <v>505</v>
      </c>
      <c r="D184" s="130" t="s">
        <v>598</v>
      </c>
      <c r="E184" s="131" t="s">
        <v>516</v>
      </c>
      <c r="F184" s="131" t="s">
        <v>534</v>
      </c>
      <c r="G184" s="172" t="s">
        <v>155</v>
      </c>
      <c r="H184" s="152" t="str">
        <f t="shared" si="11"/>
        <v>EXEC INS_fsm_state_transition @tx_fsm_type_name='LOAN', @tx_state_name='HOCRM_RECOMMENDED', @tx_action_name='CEO_APPROVE', @tx_next_state_name='CEO_APPROVED',  @tx_login_name='nazdaq_prod'</v>
      </c>
    </row>
    <row r="185" spans="1:1026" s="131" customFormat="1" ht="12.75" customHeight="1">
      <c r="A185" s="171"/>
      <c r="B185" s="171" t="s">
        <v>564</v>
      </c>
      <c r="C185" s="134" t="s">
        <v>505</v>
      </c>
      <c r="D185" s="130" t="s">
        <v>598</v>
      </c>
      <c r="E185" s="131" t="s">
        <v>626</v>
      </c>
      <c r="F185" s="131" t="s">
        <v>535</v>
      </c>
      <c r="G185" s="172" t="s">
        <v>155</v>
      </c>
      <c r="H185" s="152" t="str">
        <f t="shared" si="11"/>
        <v>EXEC INS_fsm_state_transition @tx_fsm_type_name='LOAN', @tx_state_name='HOCRM_RECOMMENDED', @tx_action_name='CEO_C_APPROVE', @tx_next_state_name='CEO_C_APPROVED',  @tx_login_name='nazdaq_prod'</v>
      </c>
    </row>
    <row r="186" spans="1:1026" s="131" customFormat="1" ht="12.75" customHeight="1">
      <c r="A186" s="171"/>
      <c r="B186" s="171" t="s">
        <v>564</v>
      </c>
      <c r="C186" s="134" t="s">
        <v>505</v>
      </c>
      <c r="D186" s="130" t="s">
        <v>598</v>
      </c>
      <c r="E186" s="131" t="s">
        <v>517</v>
      </c>
      <c r="F186" s="131" t="s">
        <v>536</v>
      </c>
      <c r="G186" s="172" t="s">
        <v>155</v>
      </c>
      <c r="H186" s="152" t="str">
        <f t="shared" si="11"/>
        <v>EXEC INS_fsm_state_transition @tx_fsm_type_name='LOAN', @tx_state_name='HOCRM_RECOMMENDED', @tx_action_name='CEO_RETURN', @tx_next_state_name='CEO_RETURNED',  @tx_login_name='nazdaq_prod'</v>
      </c>
    </row>
    <row r="187" spans="1:1026" s="131" customFormat="1" ht="12.75" customHeight="1">
      <c r="A187" s="171"/>
      <c r="B187" s="171" t="s">
        <v>564</v>
      </c>
      <c r="C187" s="134" t="s">
        <v>505</v>
      </c>
      <c r="D187" s="130" t="s">
        <v>598</v>
      </c>
      <c r="E187" s="131" t="s">
        <v>519</v>
      </c>
      <c r="F187" s="131" t="s">
        <v>537</v>
      </c>
      <c r="G187" s="172" t="s">
        <v>155</v>
      </c>
      <c r="H187" s="152" t="str">
        <f t="shared" si="11"/>
        <v>EXEC INS_fsm_state_transition @tx_fsm_type_name='LOAN', @tx_state_name='HOCRM_RECOMMENDED', @tx_action_name='CEO_DECLINE', @tx_next_state_name='CEO_DECLINED',  @tx_login_name='nazdaq_prod'</v>
      </c>
    </row>
    <row r="188" spans="1:1026" ht="12.75" customHeight="1">
      <c r="A188" s="26"/>
      <c r="B188" s="171" t="s">
        <v>564</v>
      </c>
      <c r="C188" s="134" t="s">
        <v>505</v>
      </c>
      <c r="D188" s="130" t="s">
        <v>598</v>
      </c>
      <c r="E188" s="131" t="s">
        <v>518</v>
      </c>
      <c r="F188" s="131" t="s">
        <v>602</v>
      </c>
      <c r="G188" s="172" t="s">
        <v>155</v>
      </c>
      <c r="H188" s="152" t="str">
        <f t="shared" si="11"/>
        <v>EXEC INS_fsm_state_transition @tx_fsm_type_name='LOAN', @tx_state_name='HOCRM_RECOMMENDED', @tx_action_name='CEO_DEFER', @tx_next_state_name='CEO_DEFERED',  @tx_login_name='nazdaq_prod'</v>
      </c>
      <c r="I188" s="131"/>
      <c r="J188" s="131"/>
      <c r="K188" s="131"/>
      <c r="L188" s="131"/>
      <c r="M188" s="131"/>
      <c r="N188" s="131"/>
      <c r="O188" s="131"/>
      <c r="P188" s="131"/>
      <c r="Q188" s="131"/>
      <c r="R188" s="131"/>
      <c r="S188" s="131"/>
      <c r="T188" s="131"/>
      <c r="U188" s="131"/>
      <c r="V188" s="131"/>
      <c r="W188" s="131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  <c r="BE188"/>
      <c r="BF188"/>
      <c r="BG188"/>
      <c r="BH188"/>
      <c r="BI188"/>
      <c r="BJ188"/>
      <c r="BK188"/>
      <c r="BL188"/>
      <c r="BM188"/>
      <c r="BN188"/>
      <c r="BO188"/>
      <c r="BP188"/>
      <c r="BQ188"/>
      <c r="BR188"/>
      <c r="BS188"/>
      <c r="BT188"/>
      <c r="BU188"/>
      <c r="BV188"/>
      <c r="BW188"/>
      <c r="BX188"/>
      <c r="BY188"/>
      <c r="BZ188"/>
      <c r="CA188"/>
      <c r="CB188"/>
      <c r="CC188"/>
      <c r="CD188"/>
      <c r="CE188"/>
      <c r="CF188"/>
      <c r="CG188"/>
      <c r="CH188"/>
      <c r="CI188"/>
      <c r="CJ188"/>
      <c r="CK188"/>
      <c r="CL188"/>
      <c r="CM188"/>
      <c r="CN188"/>
      <c r="CO188"/>
      <c r="CP188"/>
      <c r="CQ188"/>
      <c r="CR188"/>
      <c r="CS188"/>
      <c r="CT188"/>
      <c r="CU188"/>
      <c r="CV188"/>
      <c r="CW188"/>
      <c r="CX188"/>
      <c r="CY188"/>
      <c r="CZ188"/>
      <c r="DA188"/>
      <c r="DB188"/>
      <c r="DC188"/>
      <c r="DD188"/>
      <c r="DE188"/>
      <c r="DF188"/>
      <c r="DG188"/>
      <c r="DH188"/>
      <c r="DI188"/>
      <c r="DJ188"/>
      <c r="DK188"/>
      <c r="DL188"/>
      <c r="DM188"/>
      <c r="DN188"/>
      <c r="DO188"/>
      <c r="DP188"/>
      <c r="DQ188"/>
      <c r="DR188"/>
      <c r="DS188"/>
      <c r="DT188"/>
      <c r="DU188"/>
      <c r="DV188"/>
      <c r="DW188"/>
      <c r="DX188"/>
      <c r="DY188"/>
      <c r="DZ188"/>
      <c r="EA188"/>
      <c r="EB188"/>
      <c r="EC188"/>
      <c r="ED188"/>
      <c r="EE188"/>
      <c r="EF188"/>
      <c r="EG188"/>
      <c r="EH188"/>
      <c r="EI188"/>
      <c r="EJ188"/>
      <c r="EK188"/>
      <c r="EL188"/>
      <c r="EM188"/>
      <c r="EN188"/>
      <c r="EO188"/>
      <c r="EP188"/>
      <c r="EQ188"/>
      <c r="ER188"/>
      <c r="ES188"/>
      <c r="ET188"/>
      <c r="EU188"/>
      <c r="EV188"/>
      <c r="EW188"/>
      <c r="EX188"/>
      <c r="EY188"/>
      <c r="EZ188"/>
      <c r="FA188"/>
      <c r="FB188"/>
      <c r="FC188"/>
      <c r="FD188"/>
      <c r="FE188"/>
      <c r="FF188"/>
      <c r="FG188"/>
      <c r="FH188"/>
      <c r="FI188"/>
      <c r="FJ188"/>
      <c r="FK188"/>
      <c r="FL188"/>
      <c r="FM188"/>
      <c r="FN188"/>
      <c r="FO188"/>
      <c r="FP188"/>
      <c r="FQ188"/>
      <c r="FR188"/>
      <c r="FS188"/>
      <c r="FT188"/>
      <c r="FU188"/>
      <c r="FV188"/>
      <c r="FW188"/>
      <c r="FX188"/>
      <c r="FY188"/>
      <c r="FZ188"/>
      <c r="GA188"/>
      <c r="GB188"/>
      <c r="GC188"/>
      <c r="GD188"/>
      <c r="GE188"/>
      <c r="GF188"/>
      <c r="GG188"/>
      <c r="GH188"/>
      <c r="GI188"/>
      <c r="GJ188"/>
      <c r="GK188"/>
      <c r="GL188"/>
      <c r="GM188"/>
      <c r="GN188"/>
      <c r="GO188"/>
      <c r="GP188"/>
      <c r="GQ188"/>
      <c r="GR188"/>
      <c r="GS188"/>
      <c r="GT188"/>
      <c r="GU188"/>
      <c r="GV188"/>
      <c r="GW188"/>
      <c r="GX188"/>
      <c r="GY188"/>
      <c r="GZ188"/>
      <c r="HA188"/>
      <c r="HB188"/>
      <c r="HC188"/>
      <c r="HD188"/>
      <c r="HE188"/>
      <c r="HF188"/>
      <c r="HG188"/>
      <c r="HH188"/>
      <c r="HI188"/>
      <c r="HJ188"/>
      <c r="HK188"/>
      <c r="HL188"/>
      <c r="HM188"/>
      <c r="HN188"/>
      <c r="HO188"/>
      <c r="HP188"/>
      <c r="HQ188"/>
      <c r="HR188"/>
      <c r="HS188"/>
      <c r="HT188"/>
      <c r="HU188"/>
      <c r="HV188"/>
      <c r="HW188"/>
      <c r="HX188"/>
      <c r="HY188"/>
      <c r="HZ188"/>
      <c r="IA188"/>
      <c r="IB188"/>
      <c r="IC188"/>
      <c r="ID188"/>
      <c r="IE188"/>
      <c r="IF188"/>
      <c r="IG188"/>
      <c r="IH188"/>
      <c r="II188"/>
      <c r="IJ188"/>
      <c r="IK188"/>
      <c r="IL188"/>
      <c r="IM188"/>
      <c r="IN188"/>
      <c r="IO188"/>
      <c r="IP188"/>
      <c r="IQ188"/>
      <c r="IR188"/>
      <c r="IS188"/>
      <c r="IT188"/>
      <c r="IU188"/>
      <c r="IV188"/>
      <c r="IW188"/>
      <c r="IX188"/>
      <c r="IY188"/>
      <c r="IZ188"/>
      <c r="JA188"/>
      <c r="JB188"/>
      <c r="JC188"/>
      <c r="JD188"/>
      <c r="JE188"/>
      <c r="JF188"/>
      <c r="JG188"/>
      <c r="JH188"/>
      <c r="JI188"/>
      <c r="JJ188"/>
      <c r="JK188"/>
      <c r="JL188"/>
      <c r="JM188"/>
      <c r="JN188"/>
      <c r="JO188"/>
      <c r="JP188"/>
      <c r="JQ188"/>
      <c r="JR188"/>
      <c r="JS188"/>
      <c r="JT188"/>
      <c r="JU188"/>
      <c r="JV188"/>
      <c r="JW188"/>
      <c r="JX188"/>
      <c r="JY188"/>
      <c r="JZ188"/>
      <c r="KA188"/>
      <c r="KB188"/>
      <c r="KC188"/>
      <c r="KD188"/>
      <c r="KE188"/>
      <c r="KF188"/>
      <c r="KG188"/>
      <c r="KH188"/>
      <c r="KI188"/>
      <c r="KJ188"/>
      <c r="KK188"/>
      <c r="KL188"/>
      <c r="KM188"/>
      <c r="KN188"/>
      <c r="KO188"/>
      <c r="KP188"/>
      <c r="KQ188"/>
      <c r="KR188"/>
      <c r="KS188"/>
      <c r="KT188"/>
      <c r="KU188"/>
      <c r="KV188"/>
      <c r="KW188"/>
      <c r="KX188"/>
      <c r="KY188"/>
      <c r="KZ188"/>
      <c r="LA188"/>
      <c r="LB188"/>
      <c r="LC188"/>
      <c r="LD188"/>
      <c r="LE188"/>
      <c r="LF188"/>
      <c r="LG188"/>
      <c r="LH188"/>
      <c r="LI188"/>
      <c r="LJ188"/>
      <c r="LK188"/>
      <c r="LL188"/>
      <c r="LM188"/>
      <c r="LN188"/>
      <c r="LO188"/>
      <c r="LP188"/>
      <c r="LQ188"/>
      <c r="LR188"/>
      <c r="LS188"/>
      <c r="LT188"/>
      <c r="LU188"/>
      <c r="LV188"/>
      <c r="LW188"/>
      <c r="LX188"/>
      <c r="LY188"/>
      <c r="LZ188"/>
      <c r="MA188"/>
      <c r="MB188"/>
      <c r="MC188"/>
      <c r="MD188"/>
      <c r="ME188"/>
      <c r="MF188"/>
      <c r="MG188"/>
      <c r="MH188"/>
      <c r="MI188"/>
      <c r="MJ188"/>
      <c r="MK188"/>
      <c r="ML188"/>
      <c r="MM188"/>
      <c r="MN188"/>
      <c r="MO188"/>
      <c r="MP188"/>
      <c r="MQ188"/>
      <c r="MR188"/>
      <c r="MS188"/>
      <c r="MT188"/>
      <c r="MU188"/>
      <c r="MV188"/>
      <c r="MW188"/>
      <c r="MX188"/>
      <c r="MY188"/>
      <c r="MZ188"/>
      <c r="NA188"/>
      <c r="NB188"/>
      <c r="NC188"/>
      <c r="ND188"/>
      <c r="NE188"/>
      <c r="NF188"/>
      <c r="NG188"/>
      <c r="NH188"/>
      <c r="NI188"/>
      <c r="NJ188"/>
      <c r="NK188"/>
      <c r="NL188"/>
      <c r="NM188"/>
      <c r="NN188"/>
      <c r="NO188"/>
      <c r="NP188"/>
      <c r="NQ188"/>
      <c r="NR188"/>
      <c r="NS188"/>
      <c r="NT188"/>
      <c r="NU188"/>
      <c r="NV188"/>
      <c r="NW188"/>
      <c r="NX188"/>
      <c r="NY188"/>
      <c r="NZ188"/>
      <c r="OA188"/>
      <c r="OB188"/>
      <c r="OC188"/>
      <c r="OD188"/>
      <c r="OE188"/>
      <c r="OF188"/>
      <c r="OG188"/>
      <c r="OH188"/>
      <c r="OI188"/>
      <c r="OJ188"/>
      <c r="OK188"/>
      <c r="OL188"/>
      <c r="OM188"/>
      <c r="ON188"/>
      <c r="OO188"/>
      <c r="OP188"/>
      <c r="OQ188"/>
      <c r="OR188"/>
      <c r="OS188"/>
      <c r="OT188"/>
      <c r="OU188"/>
      <c r="OV188"/>
      <c r="OW188"/>
      <c r="OX188"/>
      <c r="OY188"/>
      <c r="OZ188"/>
      <c r="PA188"/>
      <c r="PB188"/>
      <c r="PC188"/>
      <c r="PD188"/>
      <c r="PE188"/>
      <c r="PF188"/>
      <c r="PG188"/>
      <c r="PH188"/>
      <c r="PI188"/>
      <c r="PJ188"/>
      <c r="PK188"/>
      <c r="PL188"/>
      <c r="PM188"/>
      <c r="PN188"/>
      <c r="PO188"/>
      <c r="PP188"/>
      <c r="PQ188"/>
      <c r="PR188"/>
      <c r="PS188"/>
      <c r="PT188"/>
      <c r="PU188"/>
      <c r="PV188"/>
      <c r="PW188"/>
      <c r="PX188"/>
      <c r="PY188"/>
      <c r="PZ188"/>
      <c r="QA188"/>
      <c r="QB188"/>
      <c r="QC188"/>
      <c r="QD188"/>
      <c r="QE188"/>
      <c r="QF188"/>
      <c r="QG188"/>
      <c r="QH188"/>
      <c r="QI188"/>
      <c r="QJ188"/>
      <c r="QK188"/>
      <c r="QL188"/>
      <c r="QM188"/>
      <c r="QN188"/>
      <c r="QO188"/>
      <c r="QP188"/>
      <c r="QQ188"/>
      <c r="QR188"/>
      <c r="QS188"/>
      <c r="QT188"/>
      <c r="QU188"/>
      <c r="QV188"/>
      <c r="QW188"/>
      <c r="QX188"/>
      <c r="QY188"/>
      <c r="QZ188"/>
      <c r="RA188"/>
      <c r="RB188"/>
      <c r="RC188"/>
      <c r="RD188"/>
      <c r="RE188"/>
      <c r="RF188"/>
      <c r="RG188"/>
      <c r="RH188"/>
      <c r="RI188"/>
      <c r="RJ188"/>
      <c r="RK188"/>
      <c r="RL188"/>
      <c r="RM188"/>
      <c r="RN188"/>
      <c r="RO188"/>
      <c r="RP188"/>
      <c r="RQ188"/>
      <c r="RR188"/>
      <c r="RS188"/>
      <c r="RT188"/>
      <c r="RU188"/>
      <c r="RV188"/>
      <c r="RW188"/>
      <c r="RX188"/>
      <c r="RY188"/>
      <c r="RZ188"/>
      <c r="SA188"/>
      <c r="SB188"/>
      <c r="SC188"/>
      <c r="SD188"/>
      <c r="SE188"/>
      <c r="SF188"/>
      <c r="SG188"/>
      <c r="SH188"/>
      <c r="SI188"/>
      <c r="SJ188"/>
      <c r="SK188"/>
      <c r="SL188"/>
      <c r="SM188"/>
      <c r="SN188"/>
      <c r="SO188"/>
      <c r="SP188"/>
      <c r="SQ188"/>
      <c r="SR188"/>
      <c r="SS188"/>
      <c r="ST188"/>
      <c r="SU188"/>
      <c r="SV188"/>
      <c r="SW188"/>
      <c r="SX188"/>
      <c r="SY188"/>
      <c r="SZ188"/>
      <c r="TA188"/>
      <c r="TB188"/>
      <c r="TC188"/>
      <c r="TD188"/>
      <c r="TE188"/>
      <c r="TF188"/>
      <c r="TG188"/>
      <c r="TH188"/>
      <c r="TI188"/>
      <c r="TJ188"/>
      <c r="TK188"/>
      <c r="TL188"/>
      <c r="TM188"/>
      <c r="TN188"/>
      <c r="TO188"/>
      <c r="TP188"/>
      <c r="TQ188"/>
      <c r="TR188"/>
      <c r="TS188"/>
      <c r="TT188"/>
      <c r="TU188"/>
      <c r="TV188"/>
      <c r="TW188"/>
      <c r="TX188"/>
      <c r="TY188"/>
      <c r="TZ188"/>
      <c r="UA188"/>
      <c r="UB188"/>
      <c r="UC188"/>
      <c r="UD188"/>
      <c r="UE188"/>
      <c r="UF188"/>
      <c r="UG188"/>
      <c r="UH188"/>
      <c r="UI188"/>
      <c r="UJ188"/>
      <c r="UK188"/>
      <c r="UL188"/>
      <c r="UM188"/>
      <c r="UN188"/>
      <c r="UO188"/>
      <c r="UP188"/>
      <c r="UQ188"/>
      <c r="UR188"/>
      <c r="US188"/>
      <c r="UT188"/>
      <c r="UU188"/>
      <c r="UV188"/>
      <c r="UW188"/>
      <c r="UX188"/>
      <c r="UY188"/>
      <c r="UZ188"/>
      <c r="VA188"/>
      <c r="VB188"/>
      <c r="VC188"/>
      <c r="VD188"/>
      <c r="VE188"/>
      <c r="VF188"/>
      <c r="VG188"/>
      <c r="VH188"/>
      <c r="VI188"/>
      <c r="VJ188"/>
      <c r="VK188"/>
      <c r="VL188"/>
      <c r="VM188"/>
      <c r="VN188"/>
      <c r="VO188"/>
      <c r="VP188"/>
      <c r="VQ188"/>
      <c r="VR188"/>
      <c r="VS188"/>
      <c r="VT188"/>
      <c r="VU188"/>
      <c r="VV188"/>
      <c r="VW188"/>
      <c r="VX188"/>
      <c r="VY188"/>
      <c r="VZ188"/>
      <c r="WA188"/>
      <c r="WB188"/>
      <c r="WC188"/>
      <c r="WD188"/>
      <c r="WE188"/>
      <c r="WF188"/>
      <c r="WG188"/>
      <c r="WH188"/>
      <c r="WI188"/>
      <c r="WJ188"/>
      <c r="WK188"/>
      <c r="WL188"/>
      <c r="WM188"/>
      <c r="WN188"/>
      <c r="WO188"/>
      <c r="WP188"/>
      <c r="WQ188"/>
      <c r="WR188"/>
      <c r="WS188"/>
      <c r="WT188"/>
      <c r="WU188"/>
      <c r="WV188"/>
      <c r="WW188"/>
      <c r="WX188"/>
      <c r="WY188"/>
      <c r="WZ188"/>
      <c r="XA188"/>
      <c r="XB188"/>
      <c r="XC188"/>
      <c r="XD188"/>
      <c r="XE188"/>
      <c r="XF188"/>
      <c r="XG188"/>
      <c r="XH188"/>
      <c r="XI188"/>
      <c r="XJ188"/>
      <c r="XK188"/>
      <c r="XL188"/>
      <c r="XM188"/>
      <c r="XN188"/>
      <c r="XO188"/>
      <c r="XP188"/>
      <c r="XQ188"/>
      <c r="XR188"/>
      <c r="XS188"/>
      <c r="XT188"/>
      <c r="XU188"/>
      <c r="XV188"/>
      <c r="XW188"/>
      <c r="XX188"/>
      <c r="XY188"/>
      <c r="XZ188"/>
      <c r="YA188"/>
      <c r="YB188"/>
      <c r="YC188"/>
      <c r="YD188"/>
      <c r="YE188"/>
      <c r="YF188"/>
      <c r="YG188"/>
      <c r="YH188"/>
      <c r="YI188"/>
      <c r="YJ188"/>
      <c r="YK188"/>
      <c r="YL188"/>
      <c r="YM188"/>
      <c r="YN188"/>
      <c r="YO188"/>
      <c r="YP188"/>
      <c r="YQ188"/>
      <c r="YR188"/>
      <c r="YS188"/>
      <c r="YT188"/>
      <c r="YU188"/>
      <c r="YV188"/>
      <c r="YW188"/>
      <c r="YX188"/>
      <c r="YY188"/>
      <c r="YZ188"/>
      <c r="ZA188"/>
      <c r="ZB188"/>
      <c r="ZC188"/>
      <c r="ZD188"/>
      <c r="ZE188"/>
      <c r="ZF188"/>
      <c r="ZG188"/>
      <c r="ZH188"/>
      <c r="ZI188"/>
      <c r="ZJ188"/>
      <c r="ZK188"/>
      <c r="ZL188"/>
      <c r="ZM188"/>
      <c r="ZN188"/>
      <c r="ZO188"/>
      <c r="ZP188"/>
      <c r="ZQ188"/>
      <c r="ZR188"/>
      <c r="ZS188"/>
      <c r="ZT188"/>
      <c r="ZU188"/>
      <c r="ZV188"/>
      <c r="ZW188"/>
      <c r="ZX188"/>
      <c r="ZY188"/>
      <c r="ZZ188"/>
      <c r="AAA188"/>
      <c r="AAB188"/>
      <c r="AAC188"/>
      <c r="AAD188"/>
      <c r="AAE188"/>
      <c r="AAF188"/>
      <c r="AAG188"/>
      <c r="AAH188"/>
      <c r="AAI188"/>
      <c r="AAJ188"/>
      <c r="AAK188"/>
      <c r="AAL188"/>
      <c r="AAM188"/>
      <c r="AAN188"/>
      <c r="AAO188"/>
      <c r="AAP188"/>
      <c r="AAQ188"/>
      <c r="AAR188"/>
      <c r="AAS188"/>
      <c r="AAT188"/>
      <c r="AAU188"/>
      <c r="AAV188"/>
      <c r="AAW188"/>
      <c r="AAX188"/>
      <c r="AAY188"/>
      <c r="AAZ188"/>
      <c r="ABA188"/>
      <c r="ABB188"/>
      <c r="ABC188"/>
      <c r="ABD188"/>
      <c r="ABE188"/>
      <c r="ABF188"/>
      <c r="ABG188"/>
      <c r="ABH188"/>
      <c r="ABI188"/>
      <c r="ABJ188"/>
      <c r="ABK188"/>
      <c r="ABL188"/>
      <c r="ABM188"/>
      <c r="ABN188"/>
      <c r="ABO188"/>
      <c r="ABP188"/>
      <c r="ABQ188"/>
      <c r="ABR188"/>
      <c r="ABS188"/>
      <c r="ABT188"/>
      <c r="ABU188"/>
      <c r="ABV188"/>
      <c r="ABW188"/>
      <c r="ABX188"/>
      <c r="ABY188"/>
      <c r="ABZ188"/>
      <c r="ACA188"/>
      <c r="ACB188"/>
      <c r="ACC188"/>
      <c r="ACD188"/>
      <c r="ACE188"/>
      <c r="ACF188"/>
      <c r="ACG188"/>
      <c r="ACH188"/>
      <c r="ACI188"/>
      <c r="ACJ188"/>
      <c r="ACK188"/>
      <c r="ACL188"/>
      <c r="ACM188"/>
      <c r="ACN188"/>
      <c r="ACO188"/>
      <c r="ACP188"/>
      <c r="ACQ188"/>
      <c r="ACR188"/>
      <c r="ACS188"/>
      <c r="ACT188"/>
      <c r="ACU188"/>
      <c r="ACV188"/>
      <c r="ACW188"/>
      <c r="ACX188"/>
      <c r="ACY188"/>
      <c r="ACZ188"/>
      <c r="ADA188"/>
      <c r="ADB188"/>
      <c r="ADC188"/>
      <c r="ADD188"/>
      <c r="ADE188"/>
      <c r="ADF188"/>
      <c r="ADG188"/>
      <c r="ADH188"/>
      <c r="ADI188"/>
      <c r="ADJ188"/>
      <c r="ADK188"/>
      <c r="ADL188"/>
      <c r="ADM188"/>
      <c r="ADN188"/>
      <c r="ADO188"/>
      <c r="ADP188"/>
      <c r="ADQ188"/>
      <c r="ADR188"/>
      <c r="ADS188"/>
      <c r="ADT188"/>
      <c r="ADU188"/>
      <c r="ADV188"/>
      <c r="ADW188"/>
      <c r="ADX188"/>
      <c r="ADY188"/>
      <c r="ADZ188"/>
      <c r="AEA188"/>
      <c r="AEB188"/>
      <c r="AEC188"/>
      <c r="AED188"/>
      <c r="AEE188"/>
      <c r="AEF188"/>
      <c r="AEG188"/>
      <c r="AEH188"/>
      <c r="AEI188"/>
      <c r="AEJ188"/>
      <c r="AEK188"/>
      <c r="AEL188"/>
      <c r="AEM188"/>
      <c r="AEN188"/>
      <c r="AEO188"/>
      <c r="AEP188"/>
      <c r="AEQ188"/>
      <c r="AER188"/>
      <c r="AES188"/>
      <c r="AET188"/>
      <c r="AEU188"/>
      <c r="AEV188"/>
      <c r="AEW188"/>
      <c r="AEX188"/>
      <c r="AEY188"/>
      <c r="AEZ188"/>
      <c r="AFA188"/>
      <c r="AFB188"/>
      <c r="AFC188"/>
      <c r="AFD188"/>
      <c r="AFE188"/>
      <c r="AFF188"/>
      <c r="AFG188"/>
      <c r="AFH188"/>
      <c r="AFI188"/>
      <c r="AFJ188"/>
      <c r="AFK188"/>
      <c r="AFL188"/>
      <c r="AFM188"/>
      <c r="AFN188"/>
      <c r="AFO188"/>
      <c r="AFP188"/>
      <c r="AFQ188"/>
      <c r="AFR188"/>
      <c r="AFS188"/>
      <c r="AFT188"/>
      <c r="AFU188"/>
      <c r="AFV188"/>
      <c r="AFW188"/>
      <c r="AFX188"/>
      <c r="AFY188"/>
      <c r="AFZ188"/>
      <c r="AGA188"/>
      <c r="AGB188"/>
      <c r="AGC188"/>
      <c r="AGD188"/>
      <c r="AGE188"/>
      <c r="AGF188"/>
      <c r="AGG188"/>
      <c r="AGH188"/>
      <c r="AGI188"/>
      <c r="AGJ188"/>
      <c r="AGK188"/>
      <c r="AGL188"/>
      <c r="AGM188"/>
      <c r="AGN188"/>
      <c r="AGO188"/>
      <c r="AGP188"/>
      <c r="AGQ188"/>
      <c r="AGR188"/>
      <c r="AGS188"/>
      <c r="AGT188"/>
      <c r="AGU188"/>
      <c r="AGV188"/>
      <c r="AGW188"/>
      <c r="AGX188"/>
      <c r="AGY188"/>
      <c r="AGZ188"/>
      <c r="AHA188"/>
      <c r="AHB188"/>
      <c r="AHC188"/>
      <c r="AHD188"/>
      <c r="AHE188"/>
      <c r="AHF188"/>
      <c r="AHG188"/>
      <c r="AHH188"/>
      <c r="AHI188"/>
      <c r="AHJ188"/>
      <c r="AHK188"/>
      <c r="AHL188"/>
      <c r="AHM188"/>
      <c r="AHN188"/>
      <c r="AHO188"/>
      <c r="AHP188"/>
      <c r="AHQ188"/>
      <c r="AHR188"/>
      <c r="AHS188"/>
      <c r="AHT188"/>
      <c r="AHU188"/>
      <c r="AHV188"/>
      <c r="AHW188"/>
      <c r="AHX188"/>
      <c r="AHY188"/>
      <c r="AHZ188"/>
      <c r="AIA188"/>
      <c r="AIB188"/>
      <c r="AIC188"/>
      <c r="AID188"/>
      <c r="AIE188"/>
      <c r="AIF188"/>
      <c r="AIG188"/>
      <c r="AIH188"/>
      <c r="AII188"/>
      <c r="AIJ188"/>
      <c r="AIK188"/>
      <c r="AIL188"/>
      <c r="AIM188"/>
      <c r="AIN188"/>
      <c r="AIO188"/>
      <c r="AIP188"/>
      <c r="AIQ188"/>
      <c r="AIR188"/>
      <c r="AIS188"/>
      <c r="AIT188"/>
      <c r="AIU188"/>
      <c r="AIV188"/>
      <c r="AIW188"/>
      <c r="AIX188"/>
      <c r="AIY188"/>
      <c r="AIZ188"/>
      <c r="AJA188"/>
      <c r="AJB188"/>
      <c r="AJC188"/>
      <c r="AJD188"/>
      <c r="AJE188"/>
      <c r="AJF188"/>
      <c r="AJG188"/>
      <c r="AJH188"/>
      <c r="AJI188"/>
      <c r="AJJ188"/>
      <c r="AJK188"/>
      <c r="AJL188"/>
      <c r="AJM188"/>
      <c r="AJN188"/>
      <c r="AJO188"/>
      <c r="AJP188"/>
      <c r="AJQ188"/>
      <c r="AJR188"/>
      <c r="AJS188"/>
      <c r="AJT188"/>
      <c r="AJU188"/>
      <c r="AJV188"/>
      <c r="AJW188"/>
      <c r="AJX188"/>
      <c r="AJY188"/>
      <c r="AJZ188"/>
      <c r="AKA188"/>
      <c r="AKB188"/>
      <c r="AKC188"/>
      <c r="AKD188"/>
      <c r="AKE188"/>
      <c r="AKF188"/>
      <c r="AKG188"/>
      <c r="AKH188"/>
      <c r="AKI188"/>
      <c r="AKJ188"/>
      <c r="AKK188"/>
      <c r="AKL188"/>
      <c r="AKM188"/>
      <c r="AKN188"/>
      <c r="AKO188"/>
      <c r="AKP188"/>
      <c r="AKQ188"/>
      <c r="AKR188"/>
      <c r="AKS188"/>
      <c r="AKT188"/>
      <c r="AKU188"/>
      <c r="AKV188"/>
      <c r="AKW188"/>
      <c r="AKX188"/>
      <c r="AKY188"/>
      <c r="AKZ188"/>
      <c r="ALA188"/>
      <c r="ALB188"/>
      <c r="ALC188"/>
      <c r="ALD188"/>
      <c r="ALE188"/>
      <c r="ALF188"/>
      <c r="ALG188"/>
      <c r="ALH188"/>
      <c r="ALI188"/>
      <c r="ALJ188"/>
      <c r="ALK188"/>
      <c r="ALL188"/>
      <c r="ALM188"/>
      <c r="ALN188"/>
      <c r="ALO188"/>
      <c r="ALP188"/>
      <c r="ALQ188"/>
      <c r="ALR188"/>
      <c r="ALS188"/>
      <c r="ALT188"/>
      <c r="ALU188"/>
      <c r="ALV188"/>
      <c r="ALW188"/>
      <c r="ALX188"/>
      <c r="ALY188"/>
      <c r="ALZ188"/>
      <c r="AMA188"/>
      <c r="AMB188"/>
      <c r="AMC188"/>
      <c r="AMD188"/>
      <c r="AME188"/>
      <c r="AMF188"/>
      <c r="AMG188"/>
      <c r="AMH188"/>
      <c r="AMI188"/>
      <c r="AMJ188"/>
      <c r="AMK188"/>
      <c r="AML188"/>
    </row>
    <row r="189" spans="1:1026" ht="12.75" customHeight="1">
      <c r="A189" s="26"/>
      <c r="B189" s="26" t="s">
        <v>637</v>
      </c>
      <c r="C189" s="141" t="s">
        <v>505</v>
      </c>
      <c r="D189" s="142" t="s">
        <v>532</v>
      </c>
      <c r="E189" s="129" t="s">
        <v>520</v>
      </c>
      <c r="F189" s="129" t="s">
        <v>538</v>
      </c>
      <c r="G189" s="27" t="s">
        <v>155</v>
      </c>
      <c r="H189" s="152" t="str">
        <f t="shared" si="11"/>
        <v>EXEC INS_fsm_state_transition @tx_fsm_type_name='LOAN', @tx_state_name='RM_RECOMMENDED', @tx_action_name='MD_APPROVE', @tx_next_state_name='MD_APPROVED',  @tx_login_name='nazdaq_prod'</v>
      </c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  <c r="BD189"/>
      <c r="BE189"/>
      <c r="BF189"/>
      <c r="BG189"/>
      <c r="BH189"/>
      <c r="BI189"/>
      <c r="BJ189"/>
      <c r="BK189"/>
      <c r="BL189"/>
      <c r="BM189"/>
      <c r="BN189"/>
      <c r="BO189"/>
      <c r="BP189"/>
      <c r="BQ189"/>
      <c r="BR189"/>
      <c r="BS189"/>
      <c r="BT189"/>
      <c r="BU189"/>
      <c r="BV189"/>
      <c r="BW189"/>
      <c r="BX189"/>
      <c r="BY189"/>
      <c r="BZ189"/>
      <c r="CA189"/>
      <c r="CB189"/>
      <c r="CC189"/>
      <c r="CD189"/>
      <c r="CE189"/>
      <c r="CF189"/>
      <c r="CG189"/>
      <c r="CH189"/>
      <c r="CI189"/>
      <c r="CJ189"/>
      <c r="CK189"/>
      <c r="CL189"/>
      <c r="CM189"/>
      <c r="CN189"/>
      <c r="CO189"/>
      <c r="CP189"/>
      <c r="CQ189"/>
      <c r="CR189"/>
      <c r="CS189"/>
      <c r="CT189"/>
      <c r="CU189"/>
      <c r="CV189"/>
      <c r="CW189"/>
      <c r="CX189"/>
      <c r="CY189"/>
      <c r="CZ189"/>
      <c r="DA189"/>
      <c r="DB189"/>
      <c r="DC189"/>
      <c r="DD189"/>
      <c r="DE189"/>
      <c r="DF189"/>
      <c r="DG189"/>
      <c r="DH189"/>
      <c r="DI189"/>
      <c r="DJ189"/>
      <c r="DK189"/>
      <c r="DL189"/>
      <c r="DM189"/>
      <c r="DN189"/>
      <c r="DO189"/>
      <c r="DP189"/>
      <c r="DQ189"/>
      <c r="DR189"/>
      <c r="DS189"/>
      <c r="DT189"/>
      <c r="DU189"/>
      <c r="DV189"/>
      <c r="DW189"/>
      <c r="DX189"/>
      <c r="DY189"/>
      <c r="DZ189"/>
      <c r="EA189"/>
      <c r="EB189"/>
      <c r="EC189"/>
      <c r="ED189"/>
      <c r="EE189"/>
      <c r="EF189"/>
      <c r="EG189"/>
      <c r="EH189"/>
      <c r="EI189"/>
      <c r="EJ189"/>
      <c r="EK189"/>
      <c r="EL189"/>
      <c r="EM189"/>
      <c r="EN189"/>
      <c r="EO189"/>
      <c r="EP189"/>
      <c r="EQ189"/>
      <c r="ER189"/>
      <c r="ES189"/>
      <c r="ET189"/>
      <c r="EU189"/>
      <c r="EV189"/>
      <c r="EW189"/>
      <c r="EX189"/>
      <c r="EY189"/>
      <c r="EZ189"/>
      <c r="FA189"/>
      <c r="FB189"/>
      <c r="FC189"/>
      <c r="FD189"/>
      <c r="FE189"/>
      <c r="FF189"/>
      <c r="FG189"/>
      <c r="FH189"/>
      <c r="FI189"/>
      <c r="FJ189"/>
      <c r="FK189"/>
      <c r="FL189"/>
      <c r="FM189"/>
      <c r="FN189"/>
      <c r="FO189"/>
      <c r="FP189"/>
      <c r="FQ189"/>
      <c r="FR189"/>
      <c r="FS189"/>
      <c r="FT189"/>
      <c r="FU189"/>
      <c r="FV189"/>
      <c r="FW189"/>
      <c r="FX189"/>
      <c r="FY189"/>
      <c r="FZ189"/>
      <c r="GA189"/>
      <c r="GB189"/>
      <c r="GC189"/>
      <c r="GD189"/>
      <c r="GE189"/>
      <c r="GF189"/>
      <c r="GG189"/>
      <c r="GH189"/>
      <c r="GI189"/>
      <c r="GJ189"/>
      <c r="GK189"/>
      <c r="GL189"/>
      <c r="GM189"/>
      <c r="GN189"/>
      <c r="GO189"/>
      <c r="GP189"/>
      <c r="GQ189"/>
      <c r="GR189"/>
      <c r="GS189"/>
      <c r="GT189"/>
      <c r="GU189"/>
      <c r="GV189"/>
      <c r="GW189"/>
      <c r="GX189"/>
      <c r="GY189"/>
      <c r="GZ189"/>
      <c r="HA189"/>
      <c r="HB189"/>
      <c r="HC189"/>
      <c r="HD189"/>
      <c r="HE189"/>
      <c r="HF189"/>
      <c r="HG189"/>
      <c r="HH189"/>
      <c r="HI189"/>
      <c r="HJ189"/>
      <c r="HK189"/>
      <c r="HL189"/>
      <c r="HM189"/>
      <c r="HN189"/>
      <c r="HO189"/>
      <c r="HP189"/>
      <c r="HQ189"/>
      <c r="HR189"/>
      <c r="HS189"/>
      <c r="HT189"/>
      <c r="HU189"/>
      <c r="HV189"/>
      <c r="HW189"/>
      <c r="HX189"/>
      <c r="HY189"/>
      <c r="HZ189"/>
      <c r="IA189"/>
      <c r="IB189"/>
      <c r="IC189"/>
      <c r="ID189"/>
      <c r="IE189"/>
      <c r="IF189"/>
      <c r="IG189"/>
      <c r="IH189"/>
      <c r="II189"/>
      <c r="IJ189"/>
      <c r="IK189"/>
      <c r="IL189"/>
      <c r="IM189"/>
      <c r="IN189"/>
      <c r="IO189"/>
      <c r="IP189"/>
      <c r="IQ189"/>
      <c r="IR189"/>
      <c r="IS189"/>
      <c r="IT189"/>
      <c r="IU189"/>
      <c r="IV189"/>
      <c r="IW189"/>
      <c r="IX189"/>
      <c r="IY189"/>
      <c r="IZ189"/>
      <c r="JA189"/>
      <c r="JB189"/>
      <c r="JC189"/>
      <c r="JD189"/>
      <c r="JE189"/>
      <c r="JF189"/>
      <c r="JG189"/>
      <c r="JH189"/>
      <c r="JI189"/>
      <c r="JJ189"/>
      <c r="JK189"/>
      <c r="JL189"/>
      <c r="JM189"/>
      <c r="JN189"/>
      <c r="JO189"/>
      <c r="JP189"/>
      <c r="JQ189"/>
      <c r="JR189"/>
      <c r="JS189"/>
      <c r="JT189"/>
      <c r="JU189"/>
      <c r="JV189"/>
      <c r="JW189"/>
      <c r="JX189"/>
      <c r="JY189"/>
      <c r="JZ189"/>
      <c r="KA189"/>
      <c r="KB189"/>
      <c r="KC189"/>
      <c r="KD189"/>
      <c r="KE189"/>
      <c r="KF189"/>
      <c r="KG189"/>
      <c r="KH189"/>
      <c r="KI189"/>
      <c r="KJ189"/>
      <c r="KK189"/>
      <c r="KL189"/>
      <c r="KM189"/>
      <c r="KN189"/>
      <c r="KO189"/>
      <c r="KP189"/>
      <c r="KQ189"/>
      <c r="KR189"/>
      <c r="KS189"/>
      <c r="KT189"/>
      <c r="KU189"/>
      <c r="KV189"/>
      <c r="KW189"/>
      <c r="KX189"/>
      <c r="KY189"/>
      <c r="KZ189"/>
      <c r="LA189"/>
      <c r="LB189"/>
      <c r="LC189"/>
      <c r="LD189"/>
      <c r="LE189"/>
      <c r="LF189"/>
      <c r="LG189"/>
      <c r="LH189"/>
      <c r="LI189"/>
      <c r="LJ189"/>
      <c r="LK189"/>
      <c r="LL189"/>
      <c r="LM189"/>
      <c r="LN189"/>
      <c r="LO189"/>
      <c r="LP189"/>
      <c r="LQ189"/>
      <c r="LR189"/>
      <c r="LS189"/>
      <c r="LT189"/>
      <c r="LU189"/>
      <c r="LV189"/>
      <c r="LW189"/>
      <c r="LX189"/>
      <c r="LY189"/>
      <c r="LZ189"/>
      <c r="MA189"/>
      <c r="MB189"/>
      <c r="MC189"/>
      <c r="MD189"/>
      <c r="ME189"/>
      <c r="MF189"/>
      <c r="MG189"/>
      <c r="MH189"/>
      <c r="MI189"/>
      <c r="MJ189"/>
      <c r="MK189"/>
      <c r="ML189"/>
      <c r="MM189"/>
      <c r="MN189"/>
      <c r="MO189"/>
      <c r="MP189"/>
      <c r="MQ189"/>
      <c r="MR189"/>
      <c r="MS189"/>
      <c r="MT189"/>
      <c r="MU189"/>
      <c r="MV189"/>
      <c r="MW189"/>
      <c r="MX189"/>
      <c r="MY189"/>
      <c r="MZ189"/>
      <c r="NA189"/>
      <c r="NB189"/>
      <c r="NC189"/>
      <c r="ND189"/>
      <c r="NE189"/>
      <c r="NF189"/>
      <c r="NG189"/>
      <c r="NH189"/>
      <c r="NI189"/>
      <c r="NJ189"/>
      <c r="NK189"/>
      <c r="NL189"/>
      <c r="NM189"/>
      <c r="NN189"/>
      <c r="NO189"/>
      <c r="NP189"/>
      <c r="NQ189"/>
      <c r="NR189"/>
      <c r="NS189"/>
      <c r="NT189"/>
      <c r="NU189"/>
      <c r="NV189"/>
      <c r="NW189"/>
      <c r="NX189"/>
      <c r="NY189"/>
      <c r="NZ189"/>
      <c r="OA189"/>
      <c r="OB189"/>
      <c r="OC189"/>
      <c r="OD189"/>
      <c r="OE189"/>
      <c r="OF189"/>
      <c r="OG189"/>
      <c r="OH189"/>
      <c r="OI189"/>
      <c r="OJ189"/>
      <c r="OK189"/>
      <c r="OL189"/>
      <c r="OM189"/>
      <c r="ON189"/>
      <c r="OO189"/>
      <c r="OP189"/>
      <c r="OQ189"/>
      <c r="OR189"/>
      <c r="OS189"/>
      <c r="OT189"/>
      <c r="OU189"/>
      <c r="OV189"/>
      <c r="OW189"/>
      <c r="OX189"/>
      <c r="OY189"/>
      <c r="OZ189"/>
      <c r="PA189"/>
      <c r="PB189"/>
      <c r="PC189"/>
      <c r="PD189"/>
      <c r="PE189"/>
      <c r="PF189"/>
      <c r="PG189"/>
      <c r="PH189"/>
      <c r="PI189"/>
      <c r="PJ189"/>
      <c r="PK189"/>
      <c r="PL189"/>
      <c r="PM189"/>
      <c r="PN189"/>
      <c r="PO189"/>
      <c r="PP189"/>
      <c r="PQ189"/>
      <c r="PR189"/>
      <c r="PS189"/>
      <c r="PT189"/>
      <c r="PU189"/>
      <c r="PV189"/>
      <c r="PW189"/>
      <c r="PX189"/>
      <c r="PY189"/>
      <c r="PZ189"/>
      <c r="QA189"/>
      <c r="QB189"/>
      <c r="QC189"/>
      <c r="QD189"/>
      <c r="QE189"/>
      <c r="QF189"/>
      <c r="QG189"/>
      <c r="QH189"/>
      <c r="QI189"/>
      <c r="QJ189"/>
      <c r="QK189"/>
      <c r="QL189"/>
      <c r="QM189"/>
      <c r="QN189"/>
      <c r="QO189"/>
      <c r="QP189"/>
      <c r="QQ189"/>
      <c r="QR189"/>
      <c r="QS189"/>
      <c r="QT189"/>
      <c r="QU189"/>
      <c r="QV189"/>
      <c r="QW189"/>
      <c r="QX189"/>
      <c r="QY189"/>
      <c r="QZ189"/>
      <c r="RA189"/>
      <c r="RB189"/>
      <c r="RC189"/>
      <c r="RD189"/>
      <c r="RE189"/>
      <c r="RF189"/>
      <c r="RG189"/>
      <c r="RH189"/>
      <c r="RI189"/>
      <c r="RJ189"/>
      <c r="RK189"/>
      <c r="RL189"/>
      <c r="RM189"/>
      <c r="RN189"/>
      <c r="RO189"/>
      <c r="RP189"/>
      <c r="RQ189"/>
      <c r="RR189"/>
      <c r="RS189"/>
      <c r="RT189"/>
      <c r="RU189"/>
      <c r="RV189"/>
      <c r="RW189"/>
      <c r="RX189"/>
      <c r="RY189"/>
      <c r="RZ189"/>
      <c r="SA189"/>
      <c r="SB189"/>
      <c r="SC189"/>
      <c r="SD189"/>
      <c r="SE189"/>
      <c r="SF189"/>
      <c r="SG189"/>
      <c r="SH189"/>
      <c r="SI189"/>
      <c r="SJ189"/>
      <c r="SK189"/>
      <c r="SL189"/>
      <c r="SM189"/>
      <c r="SN189"/>
      <c r="SO189"/>
      <c r="SP189"/>
      <c r="SQ189"/>
      <c r="SR189"/>
      <c r="SS189"/>
      <c r="ST189"/>
      <c r="SU189"/>
      <c r="SV189"/>
      <c r="SW189"/>
      <c r="SX189"/>
      <c r="SY189"/>
      <c r="SZ189"/>
      <c r="TA189"/>
      <c r="TB189"/>
      <c r="TC189"/>
      <c r="TD189"/>
      <c r="TE189"/>
      <c r="TF189"/>
      <c r="TG189"/>
      <c r="TH189"/>
      <c r="TI189"/>
      <c r="TJ189"/>
      <c r="TK189"/>
      <c r="TL189"/>
      <c r="TM189"/>
      <c r="TN189"/>
      <c r="TO189"/>
      <c r="TP189"/>
      <c r="TQ189"/>
      <c r="TR189"/>
      <c r="TS189"/>
      <c r="TT189"/>
      <c r="TU189"/>
      <c r="TV189"/>
      <c r="TW189"/>
      <c r="TX189"/>
      <c r="TY189"/>
      <c r="TZ189"/>
      <c r="UA189"/>
      <c r="UB189"/>
      <c r="UC189"/>
      <c r="UD189"/>
      <c r="UE189"/>
      <c r="UF189"/>
      <c r="UG189"/>
      <c r="UH189"/>
      <c r="UI189"/>
      <c r="UJ189"/>
      <c r="UK189"/>
      <c r="UL189"/>
      <c r="UM189"/>
      <c r="UN189"/>
      <c r="UO189"/>
      <c r="UP189"/>
      <c r="UQ189"/>
      <c r="UR189"/>
      <c r="US189"/>
      <c r="UT189"/>
      <c r="UU189"/>
      <c r="UV189"/>
      <c r="UW189"/>
      <c r="UX189"/>
      <c r="UY189"/>
      <c r="UZ189"/>
      <c r="VA189"/>
      <c r="VB189"/>
      <c r="VC189"/>
      <c r="VD189"/>
      <c r="VE189"/>
      <c r="VF189"/>
      <c r="VG189"/>
      <c r="VH189"/>
      <c r="VI189"/>
      <c r="VJ189"/>
      <c r="VK189"/>
      <c r="VL189"/>
      <c r="VM189"/>
      <c r="VN189"/>
      <c r="VO189"/>
      <c r="VP189"/>
      <c r="VQ189"/>
      <c r="VR189"/>
      <c r="VS189"/>
      <c r="VT189"/>
      <c r="VU189"/>
      <c r="VV189"/>
      <c r="VW189"/>
      <c r="VX189"/>
      <c r="VY189"/>
      <c r="VZ189"/>
      <c r="WA189"/>
      <c r="WB189"/>
      <c r="WC189"/>
      <c r="WD189"/>
      <c r="WE189"/>
      <c r="WF189"/>
      <c r="WG189"/>
      <c r="WH189"/>
      <c r="WI189"/>
      <c r="WJ189"/>
      <c r="WK189"/>
      <c r="WL189"/>
      <c r="WM189"/>
      <c r="WN189"/>
      <c r="WO189"/>
      <c r="WP189"/>
      <c r="WQ189"/>
      <c r="WR189"/>
      <c r="WS189"/>
      <c r="WT189"/>
      <c r="WU189"/>
      <c r="WV189"/>
      <c r="WW189"/>
      <c r="WX189"/>
      <c r="WY189"/>
      <c r="WZ189"/>
      <c r="XA189"/>
      <c r="XB189"/>
      <c r="XC189"/>
      <c r="XD189"/>
      <c r="XE189"/>
      <c r="XF189"/>
      <c r="XG189"/>
      <c r="XH189"/>
      <c r="XI189"/>
      <c r="XJ189"/>
      <c r="XK189"/>
      <c r="XL189"/>
      <c r="XM189"/>
      <c r="XN189"/>
      <c r="XO189"/>
      <c r="XP189"/>
      <c r="XQ189"/>
      <c r="XR189"/>
      <c r="XS189"/>
      <c r="XT189"/>
      <c r="XU189"/>
      <c r="XV189"/>
      <c r="XW189"/>
      <c r="XX189"/>
      <c r="XY189"/>
      <c r="XZ189"/>
      <c r="YA189"/>
      <c r="YB189"/>
      <c r="YC189"/>
      <c r="YD189"/>
      <c r="YE189"/>
      <c r="YF189"/>
      <c r="YG189"/>
      <c r="YH189"/>
      <c r="YI189"/>
      <c r="YJ189"/>
      <c r="YK189"/>
      <c r="YL189"/>
      <c r="YM189"/>
      <c r="YN189"/>
      <c r="YO189"/>
      <c r="YP189"/>
      <c r="YQ189"/>
      <c r="YR189"/>
      <c r="YS189"/>
      <c r="YT189"/>
      <c r="YU189"/>
      <c r="YV189"/>
      <c r="YW189"/>
      <c r="YX189"/>
      <c r="YY189"/>
      <c r="YZ189"/>
      <c r="ZA189"/>
      <c r="ZB189"/>
      <c r="ZC189"/>
      <c r="ZD189"/>
      <c r="ZE189"/>
      <c r="ZF189"/>
      <c r="ZG189"/>
      <c r="ZH189"/>
      <c r="ZI189"/>
      <c r="ZJ189"/>
      <c r="ZK189"/>
      <c r="ZL189"/>
      <c r="ZM189"/>
      <c r="ZN189"/>
      <c r="ZO189"/>
      <c r="ZP189"/>
      <c r="ZQ189"/>
      <c r="ZR189"/>
      <c r="ZS189"/>
      <c r="ZT189"/>
      <c r="ZU189"/>
      <c r="ZV189"/>
      <c r="ZW189"/>
      <c r="ZX189"/>
      <c r="ZY189"/>
      <c r="ZZ189"/>
      <c r="AAA189"/>
      <c r="AAB189"/>
      <c r="AAC189"/>
      <c r="AAD189"/>
      <c r="AAE189"/>
      <c r="AAF189"/>
      <c r="AAG189"/>
      <c r="AAH189"/>
      <c r="AAI189"/>
      <c r="AAJ189"/>
      <c r="AAK189"/>
      <c r="AAL189"/>
      <c r="AAM189"/>
      <c r="AAN189"/>
      <c r="AAO189"/>
      <c r="AAP189"/>
      <c r="AAQ189"/>
      <c r="AAR189"/>
      <c r="AAS189"/>
      <c r="AAT189"/>
      <c r="AAU189"/>
      <c r="AAV189"/>
      <c r="AAW189"/>
      <c r="AAX189"/>
      <c r="AAY189"/>
      <c r="AAZ189"/>
      <c r="ABA189"/>
      <c r="ABB189"/>
      <c r="ABC189"/>
      <c r="ABD189"/>
      <c r="ABE189"/>
      <c r="ABF189"/>
      <c r="ABG189"/>
      <c r="ABH189"/>
      <c r="ABI189"/>
      <c r="ABJ189"/>
      <c r="ABK189"/>
      <c r="ABL189"/>
      <c r="ABM189"/>
      <c r="ABN189"/>
      <c r="ABO189"/>
      <c r="ABP189"/>
      <c r="ABQ189"/>
      <c r="ABR189"/>
      <c r="ABS189"/>
      <c r="ABT189"/>
      <c r="ABU189"/>
      <c r="ABV189"/>
      <c r="ABW189"/>
      <c r="ABX189"/>
      <c r="ABY189"/>
      <c r="ABZ189"/>
      <c r="ACA189"/>
      <c r="ACB189"/>
      <c r="ACC189"/>
      <c r="ACD189"/>
      <c r="ACE189"/>
      <c r="ACF189"/>
      <c r="ACG189"/>
      <c r="ACH189"/>
      <c r="ACI189"/>
      <c r="ACJ189"/>
      <c r="ACK189"/>
      <c r="ACL189"/>
      <c r="ACM189"/>
      <c r="ACN189"/>
      <c r="ACO189"/>
      <c r="ACP189"/>
      <c r="ACQ189"/>
      <c r="ACR189"/>
      <c r="ACS189"/>
      <c r="ACT189"/>
      <c r="ACU189"/>
      <c r="ACV189"/>
      <c r="ACW189"/>
      <c r="ACX189"/>
      <c r="ACY189"/>
      <c r="ACZ189"/>
      <c r="ADA189"/>
      <c r="ADB189"/>
      <c r="ADC189"/>
      <c r="ADD189"/>
      <c r="ADE189"/>
      <c r="ADF189"/>
      <c r="ADG189"/>
      <c r="ADH189"/>
      <c r="ADI189"/>
      <c r="ADJ189"/>
      <c r="ADK189"/>
      <c r="ADL189"/>
      <c r="ADM189"/>
      <c r="ADN189"/>
      <c r="ADO189"/>
      <c r="ADP189"/>
      <c r="ADQ189"/>
      <c r="ADR189"/>
      <c r="ADS189"/>
      <c r="ADT189"/>
      <c r="ADU189"/>
      <c r="ADV189"/>
      <c r="ADW189"/>
      <c r="ADX189"/>
      <c r="ADY189"/>
      <c r="ADZ189"/>
      <c r="AEA189"/>
      <c r="AEB189"/>
      <c r="AEC189"/>
      <c r="AED189"/>
      <c r="AEE189"/>
      <c r="AEF189"/>
      <c r="AEG189"/>
      <c r="AEH189"/>
      <c r="AEI189"/>
      <c r="AEJ189"/>
      <c r="AEK189"/>
      <c r="AEL189"/>
      <c r="AEM189"/>
      <c r="AEN189"/>
      <c r="AEO189"/>
      <c r="AEP189"/>
      <c r="AEQ189"/>
      <c r="AER189"/>
      <c r="AES189"/>
      <c r="AET189"/>
      <c r="AEU189"/>
      <c r="AEV189"/>
      <c r="AEW189"/>
      <c r="AEX189"/>
      <c r="AEY189"/>
      <c r="AEZ189"/>
      <c r="AFA189"/>
      <c r="AFB189"/>
      <c r="AFC189"/>
      <c r="AFD189"/>
      <c r="AFE189"/>
      <c r="AFF189"/>
      <c r="AFG189"/>
      <c r="AFH189"/>
      <c r="AFI189"/>
      <c r="AFJ189"/>
      <c r="AFK189"/>
      <c r="AFL189"/>
      <c r="AFM189"/>
      <c r="AFN189"/>
      <c r="AFO189"/>
      <c r="AFP189"/>
      <c r="AFQ189"/>
      <c r="AFR189"/>
      <c r="AFS189"/>
      <c r="AFT189"/>
      <c r="AFU189"/>
      <c r="AFV189"/>
      <c r="AFW189"/>
      <c r="AFX189"/>
      <c r="AFY189"/>
      <c r="AFZ189"/>
      <c r="AGA189"/>
      <c r="AGB189"/>
      <c r="AGC189"/>
      <c r="AGD189"/>
      <c r="AGE189"/>
      <c r="AGF189"/>
      <c r="AGG189"/>
      <c r="AGH189"/>
      <c r="AGI189"/>
      <c r="AGJ189"/>
      <c r="AGK189"/>
      <c r="AGL189"/>
      <c r="AGM189"/>
      <c r="AGN189"/>
      <c r="AGO189"/>
      <c r="AGP189"/>
      <c r="AGQ189"/>
      <c r="AGR189"/>
      <c r="AGS189"/>
      <c r="AGT189"/>
      <c r="AGU189"/>
      <c r="AGV189"/>
      <c r="AGW189"/>
      <c r="AGX189"/>
      <c r="AGY189"/>
      <c r="AGZ189"/>
      <c r="AHA189"/>
      <c r="AHB189"/>
      <c r="AHC189"/>
      <c r="AHD189"/>
      <c r="AHE189"/>
      <c r="AHF189"/>
      <c r="AHG189"/>
      <c r="AHH189"/>
      <c r="AHI189"/>
      <c r="AHJ189"/>
      <c r="AHK189"/>
      <c r="AHL189"/>
      <c r="AHM189"/>
      <c r="AHN189"/>
      <c r="AHO189"/>
      <c r="AHP189"/>
      <c r="AHQ189"/>
      <c r="AHR189"/>
      <c r="AHS189"/>
      <c r="AHT189"/>
      <c r="AHU189"/>
      <c r="AHV189"/>
      <c r="AHW189"/>
      <c r="AHX189"/>
      <c r="AHY189"/>
      <c r="AHZ189"/>
      <c r="AIA189"/>
      <c r="AIB189"/>
      <c r="AIC189"/>
      <c r="AID189"/>
      <c r="AIE189"/>
      <c r="AIF189"/>
      <c r="AIG189"/>
      <c r="AIH189"/>
      <c r="AII189"/>
      <c r="AIJ189"/>
      <c r="AIK189"/>
      <c r="AIL189"/>
      <c r="AIM189"/>
      <c r="AIN189"/>
      <c r="AIO189"/>
      <c r="AIP189"/>
      <c r="AIQ189"/>
      <c r="AIR189"/>
      <c r="AIS189"/>
      <c r="AIT189"/>
      <c r="AIU189"/>
      <c r="AIV189"/>
      <c r="AIW189"/>
      <c r="AIX189"/>
      <c r="AIY189"/>
      <c r="AIZ189"/>
      <c r="AJA189"/>
      <c r="AJB189"/>
      <c r="AJC189"/>
      <c r="AJD189"/>
      <c r="AJE189"/>
      <c r="AJF189"/>
      <c r="AJG189"/>
      <c r="AJH189"/>
      <c r="AJI189"/>
      <c r="AJJ189"/>
      <c r="AJK189"/>
      <c r="AJL189"/>
      <c r="AJM189"/>
      <c r="AJN189"/>
      <c r="AJO189"/>
      <c r="AJP189"/>
      <c r="AJQ189"/>
      <c r="AJR189"/>
      <c r="AJS189"/>
      <c r="AJT189"/>
      <c r="AJU189"/>
      <c r="AJV189"/>
      <c r="AJW189"/>
      <c r="AJX189"/>
      <c r="AJY189"/>
      <c r="AJZ189"/>
      <c r="AKA189"/>
      <c r="AKB189"/>
      <c r="AKC189"/>
      <c r="AKD189"/>
      <c r="AKE189"/>
      <c r="AKF189"/>
      <c r="AKG189"/>
      <c r="AKH189"/>
      <c r="AKI189"/>
      <c r="AKJ189"/>
      <c r="AKK189"/>
      <c r="AKL189"/>
      <c r="AKM189"/>
      <c r="AKN189"/>
      <c r="AKO189"/>
      <c r="AKP189"/>
      <c r="AKQ189"/>
      <c r="AKR189"/>
      <c r="AKS189"/>
      <c r="AKT189"/>
      <c r="AKU189"/>
      <c r="AKV189"/>
      <c r="AKW189"/>
      <c r="AKX189"/>
      <c r="AKY189"/>
      <c r="AKZ189"/>
      <c r="ALA189"/>
      <c r="ALB189"/>
      <c r="ALC189"/>
      <c r="ALD189"/>
      <c r="ALE189"/>
      <c r="ALF189"/>
      <c r="ALG189"/>
      <c r="ALH189"/>
      <c r="ALI189"/>
      <c r="ALJ189"/>
      <c r="ALK189"/>
      <c r="ALL189"/>
      <c r="ALM189"/>
      <c r="ALN189"/>
      <c r="ALO189"/>
      <c r="ALP189"/>
      <c r="ALQ189"/>
      <c r="ALR189"/>
      <c r="ALS189"/>
      <c r="ALT189"/>
      <c r="ALU189"/>
      <c r="ALV189"/>
      <c r="ALW189"/>
      <c r="ALX189"/>
      <c r="ALY189"/>
      <c r="ALZ189"/>
      <c r="AMA189"/>
      <c r="AMB189"/>
      <c r="AMC189"/>
      <c r="AMD189"/>
      <c r="AME189"/>
      <c r="AMF189"/>
      <c r="AMG189"/>
      <c r="AMH189"/>
      <c r="AMI189"/>
      <c r="AMJ189"/>
      <c r="AMK189"/>
      <c r="AML189"/>
    </row>
    <row r="190" spans="1:1026" ht="12.75" customHeight="1">
      <c r="A190" s="26"/>
      <c r="B190" s="26" t="s">
        <v>637</v>
      </c>
      <c r="C190" s="141" t="s">
        <v>505</v>
      </c>
      <c r="D190" s="142" t="s">
        <v>532</v>
      </c>
      <c r="E190" s="129" t="s">
        <v>627</v>
      </c>
      <c r="F190" s="129" t="s">
        <v>539</v>
      </c>
      <c r="G190" s="27" t="s">
        <v>155</v>
      </c>
      <c r="H190" s="152" t="str">
        <f t="shared" si="11"/>
        <v>EXEC INS_fsm_state_transition @tx_fsm_type_name='LOAN', @tx_state_name='RM_RECOMMENDED', @tx_action_name='MD_C_APPROVE', @tx_next_state_name='MD_C_APPROVED',  @tx_login_name='nazdaq_prod'</v>
      </c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  <c r="BD190"/>
      <c r="BE190"/>
      <c r="BF190"/>
      <c r="BG190"/>
      <c r="BH190"/>
      <c r="BI190"/>
      <c r="BJ190"/>
      <c r="BK190"/>
      <c r="BL190"/>
      <c r="BM190"/>
      <c r="BN190"/>
      <c r="BO190"/>
      <c r="BP190"/>
      <c r="BQ190"/>
      <c r="BR190"/>
      <c r="BS190"/>
      <c r="BT190"/>
      <c r="BU190"/>
      <c r="BV190"/>
      <c r="BW190"/>
      <c r="BX190"/>
      <c r="BY190"/>
      <c r="BZ190"/>
      <c r="CA190"/>
      <c r="CB190"/>
      <c r="CC190"/>
      <c r="CD190"/>
      <c r="CE190"/>
      <c r="CF190"/>
      <c r="CG190"/>
      <c r="CH190"/>
      <c r="CI190"/>
      <c r="CJ190"/>
      <c r="CK190"/>
      <c r="CL190"/>
      <c r="CM190"/>
      <c r="CN190"/>
      <c r="CO190"/>
      <c r="CP190"/>
      <c r="CQ190"/>
      <c r="CR190"/>
      <c r="CS190"/>
      <c r="CT190"/>
      <c r="CU190"/>
      <c r="CV190"/>
      <c r="CW190"/>
      <c r="CX190"/>
      <c r="CY190"/>
      <c r="CZ190"/>
      <c r="DA190"/>
      <c r="DB190"/>
      <c r="DC190"/>
      <c r="DD190"/>
      <c r="DE190"/>
      <c r="DF190"/>
      <c r="DG190"/>
      <c r="DH190"/>
      <c r="DI190"/>
      <c r="DJ190"/>
      <c r="DK190"/>
      <c r="DL190"/>
      <c r="DM190"/>
      <c r="DN190"/>
      <c r="DO190"/>
      <c r="DP190"/>
      <c r="DQ190"/>
      <c r="DR190"/>
      <c r="DS190"/>
      <c r="DT190"/>
      <c r="DU190"/>
      <c r="DV190"/>
      <c r="DW190"/>
      <c r="DX190"/>
      <c r="DY190"/>
      <c r="DZ190"/>
      <c r="EA190"/>
      <c r="EB190"/>
      <c r="EC190"/>
      <c r="ED190"/>
      <c r="EE190"/>
      <c r="EF190"/>
      <c r="EG190"/>
      <c r="EH190"/>
      <c r="EI190"/>
      <c r="EJ190"/>
      <c r="EK190"/>
      <c r="EL190"/>
      <c r="EM190"/>
      <c r="EN190"/>
      <c r="EO190"/>
      <c r="EP190"/>
      <c r="EQ190"/>
      <c r="ER190"/>
      <c r="ES190"/>
      <c r="ET190"/>
      <c r="EU190"/>
      <c r="EV190"/>
      <c r="EW190"/>
      <c r="EX190"/>
      <c r="EY190"/>
      <c r="EZ190"/>
      <c r="FA190"/>
      <c r="FB190"/>
      <c r="FC190"/>
      <c r="FD190"/>
      <c r="FE190"/>
      <c r="FF190"/>
      <c r="FG190"/>
      <c r="FH190"/>
      <c r="FI190"/>
      <c r="FJ190"/>
      <c r="FK190"/>
      <c r="FL190"/>
      <c r="FM190"/>
      <c r="FN190"/>
      <c r="FO190"/>
      <c r="FP190"/>
      <c r="FQ190"/>
      <c r="FR190"/>
      <c r="FS190"/>
      <c r="FT190"/>
      <c r="FU190"/>
      <c r="FV190"/>
      <c r="FW190"/>
      <c r="FX190"/>
      <c r="FY190"/>
      <c r="FZ190"/>
      <c r="GA190"/>
      <c r="GB190"/>
      <c r="GC190"/>
      <c r="GD190"/>
      <c r="GE190"/>
      <c r="GF190"/>
      <c r="GG190"/>
      <c r="GH190"/>
      <c r="GI190"/>
      <c r="GJ190"/>
      <c r="GK190"/>
      <c r="GL190"/>
      <c r="GM190"/>
      <c r="GN190"/>
      <c r="GO190"/>
      <c r="GP190"/>
      <c r="GQ190"/>
      <c r="GR190"/>
      <c r="GS190"/>
      <c r="GT190"/>
      <c r="GU190"/>
      <c r="GV190"/>
      <c r="GW190"/>
      <c r="GX190"/>
      <c r="GY190"/>
      <c r="GZ190"/>
      <c r="HA190"/>
      <c r="HB190"/>
      <c r="HC190"/>
      <c r="HD190"/>
      <c r="HE190"/>
      <c r="HF190"/>
      <c r="HG190"/>
      <c r="HH190"/>
      <c r="HI190"/>
      <c r="HJ190"/>
      <c r="HK190"/>
      <c r="HL190"/>
      <c r="HM190"/>
      <c r="HN190"/>
      <c r="HO190"/>
      <c r="HP190"/>
      <c r="HQ190"/>
      <c r="HR190"/>
      <c r="HS190"/>
      <c r="HT190"/>
      <c r="HU190"/>
      <c r="HV190"/>
      <c r="HW190"/>
      <c r="HX190"/>
      <c r="HY190"/>
      <c r="HZ190"/>
      <c r="IA190"/>
      <c r="IB190"/>
      <c r="IC190"/>
      <c r="ID190"/>
      <c r="IE190"/>
      <c r="IF190"/>
      <c r="IG190"/>
      <c r="IH190"/>
      <c r="II190"/>
      <c r="IJ190"/>
      <c r="IK190"/>
      <c r="IL190"/>
      <c r="IM190"/>
      <c r="IN190"/>
      <c r="IO190"/>
      <c r="IP190"/>
      <c r="IQ190"/>
      <c r="IR190"/>
      <c r="IS190"/>
      <c r="IT190"/>
      <c r="IU190"/>
      <c r="IV190"/>
      <c r="IW190"/>
      <c r="IX190"/>
      <c r="IY190"/>
      <c r="IZ190"/>
      <c r="JA190"/>
      <c r="JB190"/>
      <c r="JC190"/>
      <c r="JD190"/>
      <c r="JE190"/>
      <c r="JF190"/>
      <c r="JG190"/>
      <c r="JH190"/>
      <c r="JI190"/>
      <c r="JJ190"/>
      <c r="JK190"/>
      <c r="JL190"/>
      <c r="JM190"/>
      <c r="JN190"/>
      <c r="JO190"/>
      <c r="JP190"/>
      <c r="JQ190"/>
      <c r="JR190"/>
      <c r="JS190"/>
      <c r="JT190"/>
      <c r="JU190"/>
      <c r="JV190"/>
      <c r="JW190"/>
      <c r="JX190"/>
      <c r="JY190"/>
      <c r="JZ190"/>
      <c r="KA190"/>
      <c r="KB190"/>
      <c r="KC190"/>
      <c r="KD190"/>
      <c r="KE190"/>
      <c r="KF190"/>
      <c r="KG190"/>
      <c r="KH190"/>
      <c r="KI190"/>
      <c r="KJ190"/>
      <c r="KK190"/>
      <c r="KL190"/>
      <c r="KM190"/>
      <c r="KN190"/>
      <c r="KO190"/>
      <c r="KP190"/>
      <c r="KQ190"/>
      <c r="KR190"/>
      <c r="KS190"/>
      <c r="KT190"/>
      <c r="KU190"/>
      <c r="KV190"/>
      <c r="KW190"/>
      <c r="KX190"/>
      <c r="KY190"/>
      <c r="KZ190"/>
      <c r="LA190"/>
      <c r="LB190"/>
      <c r="LC190"/>
      <c r="LD190"/>
      <c r="LE190"/>
      <c r="LF190"/>
      <c r="LG190"/>
      <c r="LH190"/>
      <c r="LI190"/>
      <c r="LJ190"/>
      <c r="LK190"/>
      <c r="LL190"/>
      <c r="LM190"/>
      <c r="LN190"/>
      <c r="LO190"/>
      <c r="LP190"/>
      <c r="LQ190"/>
      <c r="LR190"/>
      <c r="LS190"/>
      <c r="LT190"/>
      <c r="LU190"/>
      <c r="LV190"/>
      <c r="LW190"/>
      <c r="LX190"/>
      <c r="LY190"/>
      <c r="LZ190"/>
      <c r="MA190"/>
      <c r="MB190"/>
      <c r="MC190"/>
      <c r="MD190"/>
      <c r="ME190"/>
      <c r="MF190"/>
      <c r="MG190"/>
      <c r="MH190"/>
      <c r="MI190"/>
      <c r="MJ190"/>
      <c r="MK190"/>
      <c r="ML190"/>
      <c r="MM190"/>
      <c r="MN190"/>
      <c r="MO190"/>
      <c r="MP190"/>
      <c r="MQ190"/>
      <c r="MR190"/>
      <c r="MS190"/>
      <c r="MT190"/>
      <c r="MU190"/>
      <c r="MV190"/>
      <c r="MW190"/>
      <c r="MX190"/>
      <c r="MY190"/>
      <c r="MZ190"/>
      <c r="NA190"/>
      <c r="NB190"/>
      <c r="NC190"/>
      <c r="ND190"/>
      <c r="NE190"/>
      <c r="NF190"/>
      <c r="NG190"/>
      <c r="NH190"/>
      <c r="NI190"/>
      <c r="NJ190"/>
      <c r="NK190"/>
      <c r="NL190"/>
      <c r="NM190"/>
      <c r="NN190"/>
      <c r="NO190"/>
      <c r="NP190"/>
      <c r="NQ190"/>
      <c r="NR190"/>
      <c r="NS190"/>
      <c r="NT190"/>
      <c r="NU190"/>
      <c r="NV190"/>
      <c r="NW190"/>
      <c r="NX190"/>
      <c r="NY190"/>
      <c r="NZ190"/>
      <c r="OA190"/>
      <c r="OB190"/>
      <c r="OC190"/>
      <c r="OD190"/>
      <c r="OE190"/>
      <c r="OF190"/>
      <c r="OG190"/>
      <c r="OH190"/>
      <c r="OI190"/>
      <c r="OJ190"/>
      <c r="OK190"/>
      <c r="OL190"/>
      <c r="OM190"/>
      <c r="ON190"/>
      <c r="OO190"/>
      <c r="OP190"/>
      <c r="OQ190"/>
      <c r="OR190"/>
      <c r="OS190"/>
      <c r="OT190"/>
      <c r="OU190"/>
      <c r="OV190"/>
      <c r="OW190"/>
      <c r="OX190"/>
      <c r="OY190"/>
      <c r="OZ190"/>
      <c r="PA190"/>
      <c r="PB190"/>
      <c r="PC190"/>
      <c r="PD190"/>
      <c r="PE190"/>
      <c r="PF190"/>
      <c r="PG190"/>
      <c r="PH190"/>
      <c r="PI190"/>
      <c r="PJ190"/>
      <c r="PK190"/>
      <c r="PL190"/>
      <c r="PM190"/>
      <c r="PN190"/>
      <c r="PO190"/>
      <c r="PP190"/>
      <c r="PQ190"/>
      <c r="PR190"/>
      <c r="PS190"/>
      <c r="PT190"/>
      <c r="PU190"/>
      <c r="PV190"/>
      <c r="PW190"/>
      <c r="PX190"/>
      <c r="PY190"/>
      <c r="PZ190"/>
      <c r="QA190"/>
      <c r="QB190"/>
      <c r="QC190"/>
      <c r="QD190"/>
      <c r="QE190"/>
      <c r="QF190"/>
      <c r="QG190"/>
      <c r="QH190"/>
      <c r="QI190"/>
      <c r="QJ190"/>
      <c r="QK190"/>
      <c r="QL190"/>
      <c r="QM190"/>
      <c r="QN190"/>
      <c r="QO190"/>
      <c r="QP190"/>
      <c r="QQ190"/>
      <c r="QR190"/>
      <c r="QS190"/>
      <c r="QT190"/>
      <c r="QU190"/>
      <c r="QV190"/>
      <c r="QW190"/>
      <c r="QX190"/>
      <c r="QY190"/>
      <c r="QZ190"/>
      <c r="RA190"/>
      <c r="RB190"/>
      <c r="RC190"/>
      <c r="RD190"/>
      <c r="RE190"/>
      <c r="RF190"/>
      <c r="RG190"/>
      <c r="RH190"/>
      <c r="RI190"/>
      <c r="RJ190"/>
      <c r="RK190"/>
      <c r="RL190"/>
      <c r="RM190"/>
      <c r="RN190"/>
      <c r="RO190"/>
      <c r="RP190"/>
      <c r="RQ190"/>
      <c r="RR190"/>
      <c r="RS190"/>
      <c r="RT190"/>
      <c r="RU190"/>
      <c r="RV190"/>
      <c r="RW190"/>
      <c r="RX190"/>
      <c r="RY190"/>
      <c r="RZ190"/>
      <c r="SA190"/>
      <c r="SB190"/>
      <c r="SC190"/>
      <c r="SD190"/>
      <c r="SE190"/>
      <c r="SF190"/>
      <c r="SG190"/>
      <c r="SH190"/>
      <c r="SI190"/>
      <c r="SJ190"/>
      <c r="SK190"/>
      <c r="SL190"/>
      <c r="SM190"/>
      <c r="SN190"/>
      <c r="SO190"/>
      <c r="SP190"/>
      <c r="SQ190"/>
      <c r="SR190"/>
      <c r="SS190"/>
      <c r="ST190"/>
      <c r="SU190"/>
      <c r="SV190"/>
      <c r="SW190"/>
      <c r="SX190"/>
      <c r="SY190"/>
      <c r="SZ190"/>
      <c r="TA190"/>
      <c r="TB190"/>
      <c r="TC190"/>
      <c r="TD190"/>
      <c r="TE190"/>
      <c r="TF190"/>
      <c r="TG190"/>
      <c r="TH190"/>
      <c r="TI190"/>
      <c r="TJ190"/>
      <c r="TK190"/>
      <c r="TL190"/>
      <c r="TM190"/>
      <c r="TN190"/>
      <c r="TO190"/>
      <c r="TP190"/>
      <c r="TQ190"/>
      <c r="TR190"/>
      <c r="TS190"/>
      <c r="TT190"/>
      <c r="TU190"/>
      <c r="TV190"/>
      <c r="TW190"/>
      <c r="TX190"/>
      <c r="TY190"/>
      <c r="TZ190"/>
      <c r="UA190"/>
      <c r="UB190"/>
      <c r="UC190"/>
      <c r="UD190"/>
      <c r="UE190"/>
      <c r="UF190"/>
      <c r="UG190"/>
      <c r="UH190"/>
      <c r="UI190"/>
      <c r="UJ190"/>
      <c r="UK190"/>
      <c r="UL190"/>
      <c r="UM190"/>
      <c r="UN190"/>
      <c r="UO190"/>
      <c r="UP190"/>
      <c r="UQ190"/>
      <c r="UR190"/>
      <c r="US190"/>
      <c r="UT190"/>
      <c r="UU190"/>
      <c r="UV190"/>
      <c r="UW190"/>
      <c r="UX190"/>
      <c r="UY190"/>
      <c r="UZ190"/>
      <c r="VA190"/>
      <c r="VB190"/>
      <c r="VC190"/>
      <c r="VD190"/>
      <c r="VE190"/>
      <c r="VF190"/>
      <c r="VG190"/>
      <c r="VH190"/>
      <c r="VI190"/>
      <c r="VJ190"/>
      <c r="VK190"/>
      <c r="VL190"/>
      <c r="VM190"/>
      <c r="VN190"/>
      <c r="VO190"/>
      <c r="VP190"/>
      <c r="VQ190"/>
      <c r="VR190"/>
      <c r="VS190"/>
      <c r="VT190"/>
      <c r="VU190"/>
      <c r="VV190"/>
      <c r="VW190"/>
      <c r="VX190"/>
      <c r="VY190"/>
      <c r="VZ190"/>
      <c r="WA190"/>
      <c r="WB190"/>
      <c r="WC190"/>
      <c r="WD190"/>
      <c r="WE190"/>
      <c r="WF190"/>
      <c r="WG190"/>
      <c r="WH190"/>
      <c r="WI190"/>
      <c r="WJ190"/>
      <c r="WK190"/>
      <c r="WL190"/>
      <c r="WM190"/>
      <c r="WN190"/>
      <c r="WO190"/>
      <c r="WP190"/>
      <c r="WQ190"/>
      <c r="WR190"/>
      <c r="WS190"/>
      <c r="WT190"/>
      <c r="WU190"/>
      <c r="WV190"/>
      <c r="WW190"/>
      <c r="WX190"/>
      <c r="WY190"/>
      <c r="WZ190"/>
      <c r="XA190"/>
      <c r="XB190"/>
      <c r="XC190"/>
      <c r="XD190"/>
      <c r="XE190"/>
      <c r="XF190"/>
      <c r="XG190"/>
      <c r="XH190"/>
      <c r="XI190"/>
      <c r="XJ190"/>
      <c r="XK190"/>
      <c r="XL190"/>
      <c r="XM190"/>
      <c r="XN190"/>
      <c r="XO190"/>
      <c r="XP190"/>
      <c r="XQ190"/>
      <c r="XR190"/>
      <c r="XS190"/>
      <c r="XT190"/>
      <c r="XU190"/>
      <c r="XV190"/>
      <c r="XW190"/>
      <c r="XX190"/>
      <c r="XY190"/>
      <c r="XZ190"/>
      <c r="YA190"/>
      <c r="YB190"/>
      <c r="YC190"/>
      <c r="YD190"/>
      <c r="YE190"/>
      <c r="YF190"/>
      <c r="YG190"/>
      <c r="YH190"/>
      <c r="YI190"/>
      <c r="YJ190"/>
      <c r="YK190"/>
      <c r="YL190"/>
      <c r="YM190"/>
      <c r="YN190"/>
      <c r="YO190"/>
      <c r="YP190"/>
      <c r="YQ190"/>
      <c r="YR190"/>
      <c r="YS190"/>
      <c r="YT190"/>
      <c r="YU190"/>
      <c r="YV190"/>
      <c r="YW190"/>
      <c r="YX190"/>
      <c r="YY190"/>
      <c r="YZ190"/>
      <c r="ZA190"/>
      <c r="ZB190"/>
      <c r="ZC190"/>
      <c r="ZD190"/>
      <c r="ZE190"/>
      <c r="ZF190"/>
      <c r="ZG190"/>
      <c r="ZH190"/>
      <c r="ZI190"/>
      <c r="ZJ190"/>
      <c r="ZK190"/>
      <c r="ZL190"/>
      <c r="ZM190"/>
      <c r="ZN190"/>
      <c r="ZO190"/>
      <c r="ZP190"/>
      <c r="ZQ190"/>
      <c r="ZR190"/>
      <c r="ZS190"/>
      <c r="ZT190"/>
      <c r="ZU190"/>
      <c r="ZV190"/>
      <c r="ZW190"/>
      <c r="ZX190"/>
      <c r="ZY190"/>
      <c r="ZZ190"/>
      <c r="AAA190"/>
      <c r="AAB190"/>
      <c r="AAC190"/>
      <c r="AAD190"/>
      <c r="AAE190"/>
      <c r="AAF190"/>
      <c r="AAG190"/>
      <c r="AAH190"/>
      <c r="AAI190"/>
      <c r="AAJ190"/>
      <c r="AAK190"/>
      <c r="AAL190"/>
      <c r="AAM190"/>
      <c r="AAN190"/>
      <c r="AAO190"/>
      <c r="AAP190"/>
      <c r="AAQ190"/>
      <c r="AAR190"/>
      <c r="AAS190"/>
      <c r="AAT190"/>
      <c r="AAU190"/>
      <c r="AAV190"/>
      <c r="AAW190"/>
      <c r="AAX190"/>
      <c r="AAY190"/>
      <c r="AAZ190"/>
      <c r="ABA190"/>
      <c r="ABB190"/>
      <c r="ABC190"/>
      <c r="ABD190"/>
      <c r="ABE190"/>
      <c r="ABF190"/>
      <c r="ABG190"/>
      <c r="ABH190"/>
      <c r="ABI190"/>
      <c r="ABJ190"/>
      <c r="ABK190"/>
      <c r="ABL190"/>
      <c r="ABM190"/>
      <c r="ABN190"/>
      <c r="ABO190"/>
      <c r="ABP190"/>
      <c r="ABQ190"/>
      <c r="ABR190"/>
      <c r="ABS190"/>
      <c r="ABT190"/>
      <c r="ABU190"/>
      <c r="ABV190"/>
      <c r="ABW190"/>
      <c r="ABX190"/>
      <c r="ABY190"/>
      <c r="ABZ190"/>
      <c r="ACA190"/>
      <c r="ACB190"/>
      <c r="ACC190"/>
      <c r="ACD190"/>
      <c r="ACE190"/>
      <c r="ACF190"/>
      <c r="ACG190"/>
      <c r="ACH190"/>
      <c r="ACI190"/>
      <c r="ACJ190"/>
      <c r="ACK190"/>
      <c r="ACL190"/>
      <c r="ACM190"/>
      <c r="ACN190"/>
      <c r="ACO190"/>
      <c r="ACP190"/>
      <c r="ACQ190"/>
      <c r="ACR190"/>
      <c r="ACS190"/>
      <c r="ACT190"/>
      <c r="ACU190"/>
      <c r="ACV190"/>
      <c r="ACW190"/>
      <c r="ACX190"/>
      <c r="ACY190"/>
      <c r="ACZ190"/>
      <c r="ADA190"/>
      <c r="ADB190"/>
      <c r="ADC190"/>
      <c r="ADD190"/>
      <c r="ADE190"/>
      <c r="ADF190"/>
      <c r="ADG190"/>
      <c r="ADH190"/>
      <c r="ADI190"/>
      <c r="ADJ190"/>
      <c r="ADK190"/>
      <c r="ADL190"/>
      <c r="ADM190"/>
      <c r="ADN190"/>
      <c r="ADO190"/>
      <c r="ADP190"/>
      <c r="ADQ190"/>
      <c r="ADR190"/>
      <c r="ADS190"/>
      <c r="ADT190"/>
      <c r="ADU190"/>
      <c r="ADV190"/>
      <c r="ADW190"/>
      <c r="ADX190"/>
      <c r="ADY190"/>
      <c r="ADZ190"/>
      <c r="AEA190"/>
      <c r="AEB190"/>
      <c r="AEC190"/>
      <c r="AED190"/>
      <c r="AEE190"/>
      <c r="AEF190"/>
      <c r="AEG190"/>
      <c r="AEH190"/>
      <c r="AEI190"/>
      <c r="AEJ190"/>
      <c r="AEK190"/>
      <c r="AEL190"/>
      <c r="AEM190"/>
      <c r="AEN190"/>
      <c r="AEO190"/>
      <c r="AEP190"/>
      <c r="AEQ190"/>
      <c r="AER190"/>
      <c r="AES190"/>
      <c r="AET190"/>
      <c r="AEU190"/>
      <c r="AEV190"/>
      <c r="AEW190"/>
      <c r="AEX190"/>
      <c r="AEY190"/>
      <c r="AEZ190"/>
      <c r="AFA190"/>
      <c r="AFB190"/>
      <c r="AFC190"/>
      <c r="AFD190"/>
      <c r="AFE190"/>
      <c r="AFF190"/>
      <c r="AFG190"/>
      <c r="AFH190"/>
      <c r="AFI190"/>
      <c r="AFJ190"/>
      <c r="AFK190"/>
      <c r="AFL190"/>
      <c r="AFM190"/>
      <c r="AFN190"/>
      <c r="AFO190"/>
      <c r="AFP190"/>
      <c r="AFQ190"/>
      <c r="AFR190"/>
      <c r="AFS190"/>
      <c r="AFT190"/>
      <c r="AFU190"/>
      <c r="AFV190"/>
      <c r="AFW190"/>
      <c r="AFX190"/>
      <c r="AFY190"/>
      <c r="AFZ190"/>
      <c r="AGA190"/>
      <c r="AGB190"/>
      <c r="AGC190"/>
      <c r="AGD190"/>
      <c r="AGE190"/>
      <c r="AGF190"/>
      <c r="AGG190"/>
      <c r="AGH190"/>
      <c r="AGI190"/>
      <c r="AGJ190"/>
      <c r="AGK190"/>
      <c r="AGL190"/>
      <c r="AGM190"/>
      <c r="AGN190"/>
      <c r="AGO190"/>
      <c r="AGP190"/>
      <c r="AGQ190"/>
      <c r="AGR190"/>
      <c r="AGS190"/>
      <c r="AGT190"/>
      <c r="AGU190"/>
      <c r="AGV190"/>
      <c r="AGW190"/>
      <c r="AGX190"/>
      <c r="AGY190"/>
      <c r="AGZ190"/>
      <c r="AHA190"/>
      <c r="AHB190"/>
      <c r="AHC190"/>
      <c r="AHD190"/>
      <c r="AHE190"/>
      <c r="AHF190"/>
      <c r="AHG190"/>
      <c r="AHH190"/>
      <c r="AHI190"/>
      <c r="AHJ190"/>
      <c r="AHK190"/>
      <c r="AHL190"/>
      <c r="AHM190"/>
      <c r="AHN190"/>
      <c r="AHO190"/>
      <c r="AHP190"/>
      <c r="AHQ190"/>
      <c r="AHR190"/>
      <c r="AHS190"/>
      <c r="AHT190"/>
      <c r="AHU190"/>
      <c r="AHV190"/>
      <c r="AHW190"/>
      <c r="AHX190"/>
      <c r="AHY190"/>
      <c r="AHZ190"/>
      <c r="AIA190"/>
      <c r="AIB190"/>
      <c r="AIC190"/>
      <c r="AID190"/>
      <c r="AIE190"/>
      <c r="AIF190"/>
      <c r="AIG190"/>
      <c r="AIH190"/>
      <c r="AII190"/>
      <c r="AIJ190"/>
      <c r="AIK190"/>
      <c r="AIL190"/>
      <c r="AIM190"/>
      <c r="AIN190"/>
      <c r="AIO190"/>
      <c r="AIP190"/>
      <c r="AIQ190"/>
      <c r="AIR190"/>
      <c r="AIS190"/>
      <c r="AIT190"/>
      <c r="AIU190"/>
      <c r="AIV190"/>
      <c r="AIW190"/>
      <c r="AIX190"/>
      <c r="AIY190"/>
      <c r="AIZ190"/>
      <c r="AJA190"/>
      <c r="AJB190"/>
      <c r="AJC190"/>
      <c r="AJD190"/>
      <c r="AJE190"/>
      <c r="AJF190"/>
      <c r="AJG190"/>
      <c r="AJH190"/>
      <c r="AJI190"/>
      <c r="AJJ190"/>
      <c r="AJK190"/>
      <c r="AJL190"/>
      <c r="AJM190"/>
      <c r="AJN190"/>
      <c r="AJO190"/>
      <c r="AJP190"/>
      <c r="AJQ190"/>
      <c r="AJR190"/>
      <c r="AJS190"/>
      <c r="AJT190"/>
      <c r="AJU190"/>
      <c r="AJV190"/>
      <c r="AJW190"/>
      <c r="AJX190"/>
      <c r="AJY190"/>
      <c r="AJZ190"/>
      <c r="AKA190"/>
      <c r="AKB190"/>
      <c r="AKC190"/>
      <c r="AKD190"/>
      <c r="AKE190"/>
      <c r="AKF190"/>
      <c r="AKG190"/>
      <c r="AKH190"/>
      <c r="AKI190"/>
      <c r="AKJ190"/>
      <c r="AKK190"/>
      <c r="AKL190"/>
      <c r="AKM190"/>
      <c r="AKN190"/>
      <c r="AKO190"/>
      <c r="AKP190"/>
      <c r="AKQ190"/>
      <c r="AKR190"/>
      <c r="AKS190"/>
      <c r="AKT190"/>
      <c r="AKU190"/>
      <c r="AKV190"/>
      <c r="AKW190"/>
      <c r="AKX190"/>
      <c r="AKY190"/>
      <c r="AKZ190"/>
      <c r="ALA190"/>
      <c r="ALB190"/>
      <c r="ALC190"/>
      <c r="ALD190"/>
      <c r="ALE190"/>
      <c r="ALF190"/>
      <c r="ALG190"/>
      <c r="ALH190"/>
      <c r="ALI190"/>
      <c r="ALJ190"/>
      <c r="ALK190"/>
      <c r="ALL190"/>
      <c r="ALM190"/>
      <c r="ALN190"/>
      <c r="ALO190"/>
      <c r="ALP190"/>
      <c r="ALQ190"/>
      <c r="ALR190"/>
      <c r="ALS190"/>
      <c r="ALT190"/>
      <c r="ALU190"/>
      <c r="ALV190"/>
      <c r="ALW190"/>
      <c r="ALX190"/>
      <c r="ALY190"/>
      <c r="ALZ190"/>
      <c r="AMA190"/>
      <c r="AMB190"/>
      <c r="AMC190"/>
      <c r="AMD190"/>
      <c r="AME190"/>
      <c r="AMF190"/>
      <c r="AMG190"/>
      <c r="AMH190"/>
      <c r="AMI190"/>
      <c r="AMJ190"/>
      <c r="AMK190"/>
      <c r="AML190"/>
    </row>
    <row r="191" spans="1:1026" ht="12.75" customHeight="1">
      <c r="A191" s="26"/>
      <c r="B191" s="26" t="s">
        <v>637</v>
      </c>
      <c r="C191" s="141" t="s">
        <v>505</v>
      </c>
      <c r="D191" s="142" t="s">
        <v>532</v>
      </c>
      <c r="E191" s="129" t="s">
        <v>521</v>
      </c>
      <c r="F191" s="129" t="s">
        <v>540</v>
      </c>
      <c r="G191" s="27" t="s">
        <v>155</v>
      </c>
      <c r="H191" s="152" t="str">
        <f t="shared" si="11"/>
        <v>EXEC INS_fsm_state_transition @tx_fsm_type_name='LOAN', @tx_state_name='RM_RECOMMENDED', @tx_action_name='MD_RETURN', @tx_next_state_name='MD_RETURNED',  @tx_login_name='nazdaq_prod'</v>
      </c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  <c r="BD191"/>
      <c r="BE191"/>
      <c r="BF191"/>
      <c r="BG191"/>
      <c r="BH191"/>
      <c r="BI191"/>
      <c r="BJ191"/>
      <c r="BK191"/>
      <c r="BL191"/>
      <c r="BM191"/>
      <c r="BN191"/>
      <c r="BO191"/>
      <c r="BP191"/>
      <c r="BQ191"/>
      <c r="BR191"/>
      <c r="BS191"/>
      <c r="BT191"/>
      <c r="BU191"/>
      <c r="BV191"/>
      <c r="BW191"/>
      <c r="BX191"/>
      <c r="BY191"/>
      <c r="BZ191"/>
      <c r="CA191"/>
      <c r="CB191"/>
      <c r="CC191"/>
      <c r="CD191"/>
      <c r="CE191"/>
      <c r="CF191"/>
      <c r="CG191"/>
      <c r="CH191"/>
      <c r="CI191"/>
      <c r="CJ191"/>
      <c r="CK191"/>
      <c r="CL191"/>
      <c r="CM191"/>
      <c r="CN191"/>
      <c r="CO191"/>
      <c r="CP191"/>
      <c r="CQ191"/>
      <c r="CR191"/>
      <c r="CS191"/>
      <c r="CT191"/>
      <c r="CU191"/>
      <c r="CV191"/>
      <c r="CW191"/>
      <c r="CX191"/>
      <c r="CY191"/>
      <c r="CZ191"/>
      <c r="DA191"/>
      <c r="DB191"/>
      <c r="DC191"/>
      <c r="DD191"/>
      <c r="DE191"/>
      <c r="DF191"/>
      <c r="DG191"/>
      <c r="DH191"/>
      <c r="DI191"/>
      <c r="DJ191"/>
      <c r="DK191"/>
      <c r="DL191"/>
      <c r="DM191"/>
      <c r="DN191"/>
      <c r="DO191"/>
      <c r="DP191"/>
      <c r="DQ191"/>
      <c r="DR191"/>
      <c r="DS191"/>
      <c r="DT191"/>
      <c r="DU191"/>
      <c r="DV191"/>
      <c r="DW191"/>
      <c r="DX191"/>
      <c r="DY191"/>
      <c r="DZ191"/>
      <c r="EA191"/>
      <c r="EB191"/>
      <c r="EC191"/>
      <c r="ED191"/>
      <c r="EE191"/>
      <c r="EF191"/>
      <c r="EG191"/>
      <c r="EH191"/>
      <c r="EI191"/>
      <c r="EJ191"/>
      <c r="EK191"/>
      <c r="EL191"/>
      <c r="EM191"/>
      <c r="EN191"/>
      <c r="EO191"/>
      <c r="EP191"/>
      <c r="EQ191"/>
      <c r="ER191"/>
      <c r="ES191"/>
      <c r="ET191"/>
      <c r="EU191"/>
      <c r="EV191"/>
      <c r="EW191"/>
      <c r="EX191"/>
      <c r="EY191"/>
      <c r="EZ191"/>
      <c r="FA191"/>
      <c r="FB191"/>
      <c r="FC191"/>
      <c r="FD191"/>
      <c r="FE191"/>
      <c r="FF191"/>
      <c r="FG191"/>
      <c r="FH191"/>
      <c r="FI191"/>
      <c r="FJ191"/>
      <c r="FK191"/>
      <c r="FL191"/>
      <c r="FM191"/>
      <c r="FN191"/>
      <c r="FO191"/>
      <c r="FP191"/>
      <c r="FQ191"/>
      <c r="FR191"/>
      <c r="FS191"/>
      <c r="FT191"/>
      <c r="FU191"/>
      <c r="FV191"/>
      <c r="FW191"/>
      <c r="FX191"/>
      <c r="FY191"/>
      <c r="FZ191"/>
      <c r="GA191"/>
      <c r="GB191"/>
      <c r="GC191"/>
      <c r="GD191"/>
      <c r="GE191"/>
      <c r="GF191"/>
      <c r="GG191"/>
      <c r="GH191"/>
      <c r="GI191"/>
      <c r="GJ191"/>
      <c r="GK191"/>
      <c r="GL191"/>
      <c r="GM191"/>
      <c r="GN191"/>
      <c r="GO191"/>
      <c r="GP191"/>
      <c r="GQ191"/>
      <c r="GR191"/>
      <c r="GS191"/>
      <c r="GT191"/>
      <c r="GU191"/>
      <c r="GV191"/>
      <c r="GW191"/>
      <c r="GX191"/>
      <c r="GY191"/>
      <c r="GZ191"/>
      <c r="HA191"/>
      <c r="HB191"/>
      <c r="HC191"/>
      <c r="HD191"/>
      <c r="HE191"/>
      <c r="HF191"/>
      <c r="HG191"/>
      <c r="HH191"/>
      <c r="HI191"/>
      <c r="HJ191"/>
      <c r="HK191"/>
      <c r="HL191"/>
      <c r="HM191"/>
      <c r="HN191"/>
      <c r="HO191"/>
      <c r="HP191"/>
      <c r="HQ191"/>
      <c r="HR191"/>
      <c r="HS191"/>
      <c r="HT191"/>
      <c r="HU191"/>
      <c r="HV191"/>
      <c r="HW191"/>
      <c r="HX191"/>
      <c r="HY191"/>
      <c r="HZ191"/>
      <c r="IA191"/>
      <c r="IB191"/>
      <c r="IC191"/>
      <c r="ID191"/>
      <c r="IE191"/>
      <c r="IF191"/>
      <c r="IG191"/>
      <c r="IH191"/>
      <c r="II191"/>
      <c r="IJ191"/>
      <c r="IK191"/>
      <c r="IL191"/>
      <c r="IM191"/>
      <c r="IN191"/>
      <c r="IO191"/>
      <c r="IP191"/>
      <c r="IQ191"/>
      <c r="IR191"/>
      <c r="IS191"/>
      <c r="IT191"/>
      <c r="IU191"/>
      <c r="IV191"/>
      <c r="IW191"/>
      <c r="IX191"/>
      <c r="IY191"/>
      <c r="IZ191"/>
      <c r="JA191"/>
      <c r="JB191"/>
      <c r="JC191"/>
      <c r="JD191"/>
      <c r="JE191"/>
      <c r="JF191"/>
      <c r="JG191"/>
      <c r="JH191"/>
      <c r="JI191"/>
      <c r="JJ191"/>
      <c r="JK191"/>
      <c r="JL191"/>
      <c r="JM191"/>
      <c r="JN191"/>
      <c r="JO191"/>
      <c r="JP191"/>
      <c r="JQ191"/>
      <c r="JR191"/>
      <c r="JS191"/>
      <c r="JT191"/>
      <c r="JU191"/>
      <c r="JV191"/>
      <c r="JW191"/>
      <c r="JX191"/>
      <c r="JY191"/>
      <c r="JZ191"/>
      <c r="KA191"/>
      <c r="KB191"/>
      <c r="KC191"/>
      <c r="KD191"/>
      <c r="KE191"/>
      <c r="KF191"/>
      <c r="KG191"/>
      <c r="KH191"/>
      <c r="KI191"/>
      <c r="KJ191"/>
      <c r="KK191"/>
      <c r="KL191"/>
      <c r="KM191"/>
      <c r="KN191"/>
      <c r="KO191"/>
      <c r="KP191"/>
      <c r="KQ191"/>
      <c r="KR191"/>
      <c r="KS191"/>
      <c r="KT191"/>
      <c r="KU191"/>
      <c r="KV191"/>
      <c r="KW191"/>
      <c r="KX191"/>
      <c r="KY191"/>
      <c r="KZ191"/>
      <c r="LA191"/>
      <c r="LB191"/>
      <c r="LC191"/>
      <c r="LD191"/>
      <c r="LE191"/>
      <c r="LF191"/>
      <c r="LG191"/>
      <c r="LH191"/>
      <c r="LI191"/>
      <c r="LJ191"/>
      <c r="LK191"/>
      <c r="LL191"/>
      <c r="LM191"/>
      <c r="LN191"/>
      <c r="LO191"/>
      <c r="LP191"/>
      <c r="LQ191"/>
      <c r="LR191"/>
      <c r="LS191"/>
      <c r="LT191"/>
      <c r="LU191"/>
      <c r="LV191"/>
      <c r="LW191"/>
      <c r="LX191"/>
      <c r="LY191"/>
      <c r="LZ191"/>
      <c r="MA191"/>
      <c r="MB191"/>
      <c r="MC191"/>
      <c r="MD191"/>
      <c r="ME191"/>
      <c r="MF191"/>
      <c r="MG191"/>
      <c r="MH191"/>
      <c r="MI191"/>
      <c r="MJ191"/>
      <c r="MK191"/>
      <c r="ML191"/>
      <c r="MM191"/>
      <c r="MN191"/>
      <c r="MO191"/>
      <c r="MP191"/>
      <c r="MQ191"/>
      <c r="MR191"/>
      <c r="MS191"/>
      <c r="MT191"/>
      <c r="MU191"/>
      <c r="MV191"/>
      <c r="MW191"/>
      <c r="MX191"/>
      <c r="MY191"/>
      <c r="MZ191"/>
      <c r="NA191"/>
      <c r="NB191"/>
      <c r="NC191"/>
      <c r="ND191"/>
      <c r="NE191"/>
      <c r="NF191"/>
      <c r="NG191"/>
      <c r="NH191"/>
      <c r="NI191"/>
      <c r="NJ191"/>
      <c r="NK191"/>
      <c r="NL191"/>
      <c r="NM191"/>
      <c r="NN191"/>
      <c r="NO191"/>
      <c r="NP191"/>
      <c r="NQ191"/>
      <c r="NR191"/>
      <c r="NS191"/>
      <c r="NT191"/>
      <c r="NU191"/>
      <c r="NV191"/>
      <c r="NW191"/>
      <c r="NX191"/>
      <c r="NY191"/>
      <c r="NZ191"/>
      <c r="OA191"/>
      <c r="OB191"/>
      <c r="OC191"/>
      <c r="OD191"/>
      <c r="OE191"/>
      <c r="OF191"/>
      <c r="OG191"/>
      <c r="OH191"/>
      <c r="OI191"/>
      <c r="OJ191"/>
      <c r="OK191"/>
      <c r="OL191"/>
      <c r="OM191"/>
      <c r="ON191"/>
      <c r="OO191"/>
      <c r="OP191"/>
      <c r="OQ191"/>
      <c r="OR191"/>
      <c r="OS191"/>
      <c r="OT191"/>
      <c r="OU191"/>
      <c r="OV191"/>
      <c r="OW191"/>
      <c r="OX191"/>
      <c r="OY191"/>
      <c r="OZ191"/>
      <c r="PA191"/>
      <c r="PB191"/>
      <c r="PC191"/>
      <c r="PD191"/>
      <c r="PE191"/>
      <c r="PF191"/>
      <c r="PG191"/>
      <c r="PH191"/>
      <c r="PI191"/>
      <c r="PJ191"/>
      <c r="PK191"/>
      <c r="PL191"/>
      <c r="PM191"/>
      <c r="PN191"/>
      <c r="PO191"/>
      <c r="PP191"/>
      <c r="PQ191"/>
      <c r="PR191"/>
      <c r="PS191"/>
      <c r="PT191"/>
      <c r="PU191"/>
      <c r="PV191"/>
      <c r="PW191"/>
      <c r="PX191"/>
      <c r="PY191"/>
      <c r="PZ191"/>
      <c r="QA191"/>
      <c r="QB191"/>
      <c r="QC191"/>
      <c r="QD191"/>
      <c r="QE191"/>
      <c r="QF191"/>
      <c r="QG191"/>
      <c r="QH191"/>
      <c r="QI191"/>
      <c r="QJ191"/>
      <c r="QK191"/>
      <c r="QL191"/>
      <c r="QM191"/>
      <c r="QN191"/>
      <c r="QO191"/>
      <c r="QP191"/>
      <c r="QQ191"/>
      <c r="QR191"/>
      <c r="QS191"/>
      <c r="QT191"/>
      <c r="QU191"/>
      <c r="QV191"/>
      <c r="QW191"/>
      <c r="QX191"/>
      <c r="QY191"/>
      <c r="QZ191"/>
      <c r="RA191"/>
      <c r="RB191"/>
      <c r="RC191"/>
      <c r="RD191"/>
      <c r="RE191"/>
      <c r="RF191"/>
      <c r="RG191"/>
      <c r="RH191"/>
      <c r="RI191"/>
      <c r="RJ191"/>
      <c r="RK191"/>
      <c r="RL191"/>
      <c r="RM191"/>
      <c r="RN191"/>
      <c r="RO191"/>
      <c r="RP191"/>
      <c r="RQ191"/>
      <c r="RR191"/>
      <c r="RS191"/>
      <c r="RT191"/>
      <c r="RU191"/>
      <c r="RV191"/>
      <c r="RW191"/>
      <c r="RX191"/>
      <c r="RY191"/>
      <c r="RZ191"/>
      <c r="SA191"/>
      <c r="SB191"/>
      <c r="SC191"/>
      <c r="SD191"/>
      <c r="SE191"/>
      <c r="SF191"/>
      <c r="SG191"/>
      <c r="SH191"/>
      <c r="SI191"/>
      <c r="SJ191"/>
      <c r="SK191"/>
      <c r="SL191"/>
      <c r="SM191"/>
      <c r="SN191"/>
      <c r="SO191"/>
      <c r="SP191"/>
      <c r="SQ191"/>
      <c r="SR191"/>
      <c r="SS191"/>
      <c r="ST191"/>
      <c r="SU191"/>
      <c r="SV191"/>
      <c r="SW191"/>
      <c r="SX191"/>
      <c r="SY191"/>
      <c r="SZ191"/>
      <c r="TA191"/>
      <c r="TB191"/>
      <c r="TC191"/>
      <c r="TD191"/>
      <c r="TE191"/>
      <c r="TF191"/>
      <c r="TG191"/>
      <c r="TH191"/>
      <c r="TI191"/>
      <c r="TJ191"/>
      <c r="TK191"/>
      <c r="TL191"/>
      <c r="TM191"/>
      <c r="TN191"/>
      <c r="TO191"/>
      <c r="TP191"/>
      <c r="TQ191"/>
      <c r="TR191"/>
      <c r="TS191"/>
      <c r="TT191"/>
      <c r="TU191"/>
      <c r="TV191"/>
      <c r="TW191"/>
      <c r="TX191"/>
      <c r="TY191"/>
      <c r="TZ191"/>
      <c r="UA191"/>
      <c r="UB191"/>
      <c r="UC191"/>
      <c r="UD191"/>
      <c r="UE191"/>
      <c r="UF191"/>
      <c r="UG191"/>
      <c r="UH191"/>
      <c r="UI191"/>
      <c r="UJ191"/>
      <c r="UK191"/>
      <c r="UL191"/>
      <c r="UM191"/>
      <c r="UN191"/>
      <c r="UO191"/>
      <c r="UP191"/>
      <c r="UQ191"/>
      <c r="UR191"/>
      <c r="US191"/>
      <c r="UT191"/>
      <c r="UU191"/>
      <c r="UV191"/>
      <c r="UW191"/>
      <c r="UX191"/>
      <c r="UY191"/>
      <c r="UZ191"/>
      <c r="VA191"/>
      <c r="VB191"/>
      <c r="VC191"/>
      <c r="VD191"/>
      <c r="VE191"/>
      <c r="VF191"/>
      <c r="VG191"/>
      <c r="VH191"/>
      <c r="VI191"/>
      <c r="VJ191"/>
      <c r="VK191"/>
      <c r="VL191"/>
      <c r="VM191"/>
      <c r="VN191"/>
      <c r="VO191"/>
      <c r="VP191"/>
      <c r="VQ191"/>
      <c r="VR191"/>
      <c r="VS191"/>
      <c r="VT191"/>
      <c r="VU191"/>
      <c r="VV191"/>
      <c r="VW191"/>
      <c r="VX191"/>
      <c r="VY191"/>
      <c r="VZ191"/>
      <c r="WA191"/>
      <c r="WB191"/>
      <c r="WC191"/>
      <c r="WD191"/>
      <c r="WE191"/>
      <c r="WF191"/>
      <c r="WG191"/>
      <c r="WH191"/>
      <c r="WI191"/>
      <c r="WJ191"/>
      <c r="WK191"/>
      <c r="WL191"/>
      <c r="WM191"/>
      <c r="WN191"/>
      <c r="WO191"/>
      <c r="WP191"/>
      <c r="WQ191"/>
      <c r="WR191"/>
      <c r="WS191"/>
      <c r="WT191"/>
      <c r="WU191"/>
      <c r="WV191"/>
      <c r="WW191"/>
      <c r="WX191"/>
      <c r="WY191"/>
      <c r="WZ191"/>
      <c r="XA191"/>
      <c r="XB191"/>
      <c r="XC191"/>
      <c r="XD191"/>
      <c r="XE191"/>
      <c r="XF191"/>
      <c r="XG191"/>
      <c r="XH191"/>
      <c r="XI191"/>
      <c r="XJ191"/>
      <c r="XK191"/>
      <c r="XL191"/>
      <c r="XM191"/>
      <c r="XN191"/>
      <c r="XO191"/>
      <c r="XP191"/>
      <c r="XQ191"/>
      <c r="XR191"/>
      <c r="XS191"/>
      <c r="XT191"/>
      <c r="XU191"/>
      <c r="XV191"/>
      <c r="XW191"/>
      <c r="XX191"/>
      <c r="XY191"/>
      <c r="XZ191"/>
      <c r="YA191"/>
      <c r="YB191"/>
      <c r="YC191"/>
      <c r="YD191"/>
      <c r="YE191"/>
      <c r="YF191"/>
      <c r="YG191"/>
      <c r="YH191"/>
      <c r="YI191"/>
      <c r="YJ191"/>
      <c r="YK191"/>
      <c r="YL191"/>
      <c r="YM191"/>
      <c r="YN191"/>
      <c r="YO191"/>
      <c r="YP191"/>
      <c r="YQ191"/>
      <c r="YR191"/>
      <c r="YS191"/>
      <c r="YT191"/>
      <c r="YU191"/>
      <c r="YV191"/>
      <c r="YW191"/>
      <c r="YX191"/>
      <c r="YY191"/>
      <c r="YZ191"/>
      <c r="ZA191"/>
      <c r="ZB191"/>
      <c r="ZC191"/>
      <c r="ZD191"/>
      <c r="ZE191"/>
      <c r="ZF191"/>
      <c r="ZG191"/>
      <c r="ZH191"/>
      <c r="ZI191"/>
      <c r="ZJ191"/>
      <c r="ZK191"/>
      <c r="ZL191"/>
      <c r="ZM191"/>
      <c r="ZN191"/>
      <c r="ZO191"/>
      <c r="ZP191"/>
      <c r="ZQ191"/>
      <c r="ZR191"/>
      <c r="ZS191"/>
      <c r="ZT191"/>
      <c r="ZU191"/>
      <c r="ZV191"/>
      <c r="ZW191"/>
      <c r="ZX191"/>
      <c r="ZY191"/>
      <c r="ZZ191"/>
      <c r="AAA191"/>
      <c r="AAB191"/>
      <c r="AAC191"/>
      <c r="AAD191"/>
      <c r="AAE191"/>
      <c r="AAF191"/>
      <c r="AAG191"/>
      <c r="AAH191"/>
      <c r="AAI191"/>
      <c r="AAJ191"/>
      <c r="AAK191"/>
      <c r="AAL191"/>
      <c r="AAM191"/>
      <c r="AAN191"/>
      <c r="AAO191"/>
      <c r="AAP191"/>
      <c r="AAQ191"/>
      <c r="AAR191"/>
      <c r="AAS191"/>
      <c r="AAT191"/>
      <c r="AAU191"/>
      <c r="AAV191"/>
      <c r="AAW191"/>
      <c r="AAX191"/>
      <c r="AAY191"/>
      <c r="AAZ191"/>
      <c r="ABA191"/>
      <c r="ABB191"/>
      <c r="ABC191"/>
      <c r="ABD191"/>
      <c r="ABE191"/>
      <c r="ABF191"/>
      <c r="ABG191"/>
      <c r="ABH191"/>
      <c r="ABI191"/>
      <c r="ABJ191"/>
      <c r="ABK191"/>
      <c r="ABL191"/>
      <c r="ABM191"/>
      <c r="ABN191"/>
      <c r="ABO191"/>
      <c r="ABP191"/>
      <c r="ABQ191"/>
      <c r="ABR191"/>
      <c r="ABS191"/>
      <c r="ABT191"/>
      <c r="ABU191"/>
      <c r="ABV191"/>
      <c r="ABW191"/>
      <c r="ABX191"/>
      <c r="ABY191"/>
      <c r="ABZ191"/>
      <c r="ACA191"/>
      <c r="ACB191"/>
      <c r="ACC191"/>
      <c r="ACD191"/>
      <c r="ACE191"/>
      <c r="ACF191"/>
      <c r="ACG191"/>
      <c r="ACH191"/>
      <c r="ACI191"/>
      <c r="ACJ191"/>
      <c r="ACK191"/>
      <c r="ACL191"/>
      <c r="ACM191"/>
      <c r="ACN191"/>
      <c r="ACO191"/>
      <c r="ACP191"/>
      <c r="ACQ191"/>
      <c r="ACR191"/>
      <c r="ACS191"/>
      <c r="ACT191"/>
      <c r="ACU191"/>
      <c r="ACV191"/>
      <c r="ACW191"/>
      <c r="ACX191"/>
      <c r="ACY191"/>
      <c r="ACZ191"/>
      <c r="ADA191"/>
      <c r="ADB191"/>
      <c r="ADC191"/>
      <c r="ADD191"/>
      <c r="ADE191"/>
      <c r="ADF191"/>
      <c r="ADG191"/>
      <c r="ADH191"/>
      <c r="ADI191"/>
      <c r="ADJ191"/>
      <c r="ADK191"/>
      <c r="ADL191"/>
      <c r="ADM191"/>
      <c r="ADN191"/>
      <c r="ADO191"/>
      <c r="ADP191"/>
      <c r="ADQ191"/>
      <c r="ADR191"/>
      <c r="ADS191"/>
      <c r="ADT191"/>
      <c r="ADU191"/>
      <c r="ADV191"/>
      <c r="ADW191"/>
      <c r="ADX191"/>
      <c r="ADY191"/>
      <c r="ADZ191"/>
      <c r="AEA191"/>
      <c r="AEB191"/>
      <c r="AEC191"/>
      <c r="AED191"/>
      <c r="AEE191"/>
      <c r="AEF191"/>
      <c r="AEG191"/>
      <c r="AEH191"/>
      <c r="AEI191"/>
      <c r="AEJ191"/>
      <c r="AEK191"/>
      <c r="AEL191"/>
      <c r="AEM191"/>
      <c r="AEN191"/>
      <c r="AEO191"/>
      <c r="AEP191"/>
      <c r="AEQ191"/>
      <c r="AER191"/>
      <c r="AES191"/>
      <c r="AET191"/>
      <c r="AEU191"/>
      <c r="AEV191"/>
      <c r="AEW191"/>
      <c r="AEX191"/>
      <c r="AEY191"/>
      <c r="AEZ191"/>
      <c r="AFA191"/>
      <c r="AFB191"/>
      <c r="AFC191"/>
      <c r="AFD191"/>
      <c r="AFE191"/>
      <c r="AFF191"/>
      <c r="AFG191"/>
      <c r="AFH191"/>
      <c r="AFI191"/>
      <c r="AFJ191"/>
      <c r="AFK191"/>
      <c r="AFL191"/>
      <c r="AFM191"/>
      <c r="AFN191"/>
      <c r="AFO191"/>
      <c r="AFP191"/>
      <c r="AFQ191"/>
      <c r="AFR191"/>
      <c r="AFS191"/>
      <c r="AFT191"/>
      <c r="AFU191"/>
      <c r="AFV191"/>
      <c r="AFW191"/>
      <c r="AFX191"/>
      <c r="AFY191"/>
      <c r="AFZ191"/>
      <c r="AGA191"/>
      <c r="AGB191"/>
      <c r="AGC191"/>
      <c r="AGD191"/>
      <c r="AGE191"/>
      <c r="AGF191"/>
      <c r="AGG191"/>
      <c r="AGH191"/>
      <c r="AGI191"/>
      <c r="AGJ191"/>
      <c r="AGK191"/>
      <c r="AGL191"/>
      <c r="AGM191"/>
      <c r="AGN191"/>
      <c r="AGO191"/>
      <c r="AGP191"/>
      <c r="AGQ191"/>
      <c r="AGR191"/>
      <c r="AGS191"/>
      <c r="AGT191"/>
      <c r="AGU191"/>
      <c r="AGV191"/>
      <c r="AGW191"/>
      <c r="AGX191"/>
      <c r="AGY191"/>
      <c r="AGZ191"/>
      <c r="AHA191"/>
      <c r="AHB191"/>
      <c r="AHC191"/>
      <c r="AHD191"/>
      <c r="AHE191"/>
      <c r="AHF191"/>
      <c r="AHG191"/>
      <c r="AHH191"/>
      <c r="AHI191"/>
      <c r="AHJ191"/>
      <c r="AHK191"/>
      <c r="AHL191"/>
      <c r="AHM191"/>
      <c r="AHN191"/>
      <c r="AHO191"/>
      <c r="AHP191"/>
      <c r="AHQ191"/>
      <c r="AHR191"/>
      <c r="AHS191"/>
      <c r="AHT191"/>
      <c r="AHU191"/>
      <c r="AHV191"/>
      <c r="AHW191"/>
      <c r="AHX191"/>
      <c r="AHY191"/>
      <c r="AHZ191"/>
      <c r="AIA191"/>
      <c r="AIB191"/>
      <c r="AIC191"/>
      <c r="AID191"/>
      <c r="AIE191"/>
      <c r="AIF191"/>
      <c r="AIG191"/>
      <c r="AIH191"/>
      <c r="AII191"/>
      <c r="AIJ191"/>
      <c r="AIK191"/>
      <c r="AIL191"/>
      <c r="AIM191"/>
      <c r="AIN191"/>
      <c r="AIO191"/>
      <c r="AIP191"/>
      <c r="AIQ191"/>
      <c r="AIR191"/>
      <c r="AIS191"/>
      <c r="AIT191"/>
      <c r="AIU191"/>
      <c r="AIV191"/>
      <c r="AIW191"/>
      <c r="AIX191"/>
      <c r="AIY191"/>
      <c r="AIZ191"/>
      <c r="AJA191"/>
      <c r="AJB191"/>
      <c r="AJC191"/>
      <c r="AJD191"/>
      <c r="AJE191"/>
      <c r="AJF191"/>
      <c r="AJG191"/>
      <c r="AJH191"/>
      <c r="AJI191"/>
      <c r="AJJ191"/>
      <c r="AJK191"/>
      <c r="AJL191"/>
      <c r="AJM191"/>
      <c r="AJN191"/>
      <c r="AJO191"/>
      <c r="AJP191"/>
      <c r="AJQ191"/>
      <c r="AJR191"/>
      <c r="AJS191"/>
      <c r="AJT191"/>
      <c r="AJU191"/>
      <c r="AJV191"/>
      <c r="AJW191"/>
      <c r="AJX191"/>
      <c r="AJY191"/>
      <c r="AJZ191"/>
      <c r="AKA191"/>
      <c r="AKB191"/>
      <c r="AKC191"/>
      <c r="AKD191"/>
      <c r="AKE191"/>
      <c r="AKF191"/>
      <c r="AKG191"/>
      <c r="AKH191"/>
      <c r="AKI191"/>
      <c r="AKJ191"/>
      <c r="AKK191"/>
      <c r="AKL191"/>
      <c r="AKM191"/>
      <c r="AKN191"/>
      <c r="AKO191"/>
      <c r="AKP191"/>
      <c r="AKQ191"/>
      <c r="AKR191"/>
      <c r="AKS191"/>
      <c r="AKT191"/>
      <c r="AKU191"/>
      <c r="AKV191"/>
      <c r="AKW191"/>
      <c r="AKX191"/>
      <c r="AKY191"/>
      <c r="AKZ191"/>
      <c r="ALA191"/>
      <c r="ALB191"/>
      <c r="ALC191"/>
      <c r="ALD191"/>
      <c r="ALE191"/>
      <c r="ALF191"/>
      <c r="ALG191"/>
      <c r="ALH191"/>
      <c r="ALI191"/>
      <c r="ALJ191"/>
      <c r="ALK191"/>
      <c r="ALL191"/>
      <c r="ALM191"/>
      <c r="ALN191"/>
      <c r="ALO191"/>
      <c r="ALP191"/>
      <c r="ALQ191"/>
      <c r="ALR191"/>
      <c r="ALS191"/>
      <c r="ALT191"/>
      <c r="ALU191"/>
      <c r="ALV191"/>
      <c r="ALW191"/>
      <c r="ALX191"/>
      <c r="ALY191"/>
      <c r="ALZ191"/>
      <c r="AMA191"/>
      <c r="AMB191"/>
      <c r="AMC191"/>
      <c r="AMD191"/>
      <c r="AME191"/>
      <c r="AMF191"/>
      <c r="AMG191"/>
      <c r="AMH191"/>
      <c r="AMI191"/>
      <c r="AMJ191"/>
      <c r="AMK191"/>
      <c r="AML191"/>
    </row>
    <row r="192" spans="1:1026" ht="12.75" customHeight="1">
      <c r="A192" s="26"/>
      <c r="B192" s="26" t="s">
        <v>637</v>
      </c>
      <c r="C192" s="141" t="s">
        <v>505</v>
      </c>
      <c r="D192" s="142" t="s">
        <v>532</v>
      </c>
      <c r="E192" s="129" t="s">
        <v>523</v>
      </c>
      <c r="F192" s="129" t="s">
        <v>541</v>
      </c>
      <c r="G192" s="27" t="s">
        <v>155</v>
      </c>
      <c r="H192" s="152" t="str">
        <f t="shared" si="11"/>
        <v>EXEC INS_fsm_state_transition @tx_fsm_type_name='LOAN', @tx_state_name='RM_RECOMMENDED', @tx_action_name='MD_DECLINE', @tx_next_state_name='MD_DECLINED',  @tx_login_name='nazdaq_prod'</v>
      </c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D192"/>
      <c r="BE192"/>
      <c r="BF192"/>
      <c r="BG192"/>
      <c r="BH192"/>
      <c r="BI192"/>
      <c r="BJ192"/>
      <c r="BK192"/>
      <c r="BL192"/>
      <c r="BM192"/>
      <c r="BN192"/>
      <c r="BO192"/>
      <c r="BP192"/>
      <c r="BQ192"/>
      <c r="BR192"/>
      <c r="BS192"/>
      <c r="BT192"/>
      <c r="BU192"/>
      <c r="BV192"/>
      <c r="BW192"/>
      <c r="BX192"/>
      <c r="BY192"/>
      <c r="BZ192"/>
      <c r="CA192"/>
      <c r="CB192"/>
      <c r="CC192"/>
      <c r="CD192"/>
      <c r="CE192"/>
      <c r="CF192"/>
      <c r="CG192"/>
      <c r="CH192"/>
      <c r="CI192"/>
      <c r="CJ192"/>
      <c r="CK192"/>
      <c r="CL192"/>
      <c r="CM192"/>
      <c r="CN192"/>
      <c r="CO192"/>
      <c r="CP192"/>
      <c r="CQ192"/>
      <c r="CR192"/>
      <c r="CS192"/>
      <c r="CT192"/>
      <c r="CU192"/>
      <c r="CV192"/>
      <c r="CW192"/>
      <c r="CX192"/>
      <c r="CY192"/>
      <c r="CZ192"/>
      <c r="DA192"/>
      <c r="DB192"/>
      <c r="DC192"/>
      <c r="DD192"/>
      <c r="DE192"/>
      <c r="DF192"/>
      <c r="DG192"/>
      <c r="DH192"/>
      <c r="DI192"/>
      <c r="DJ192"/>
      <c r="DK192"/>
      <c r="DL192"/>
      <c r="DM192"/>
      <c r="DN192"/>
      <c r="DO192"/>
      <c r="DP192"/>
      <c r="DQ192"/>
      <c r="DR192"/>
      <c r="DS192"/>
      <c r="DT192"/>
      <c r="DU192"/>
      <c r="DV192"/>
      <c r="DW192"/>
      <c r="DX192"/>
      <c r="DY192"/>
      <c r="DZ192"/>
      <c r="EA192"/>
      <c r="EB192"/>
      <c r="EC192"/>
      <c r="ED192"/>
      <c r="EE192"/>
      <c r="EF192"/>
      <c r="EG192"/>
      <c r="EH192"/>
      <c r="EI192"/>
      <c r="EJ192"/>
      <c r="EK192"/>
      <c r="EL192"/>
      <c r="EM192"/>
      <c r="EN192"/>
      <c r="EO192"/>
      <c r="EP192"/>
      <c r="EQ192"/>
      <c r="ER192"/>
      <c r="ES192"/>
      <c r="ET192"/>
      <c r="EU192"/>
      <c r="EV192"/>
      <c r="EW192"/>
      <c r="EX192"/>
      <c r="EY192"/>
      <c r="EZ192"/>
      <c r="FA192"/>
      <c r="FB192"/>
      <c r="FC192"/>
      <c r="FD192"/>
      <c r="FE192"/>
      <c r="FF192"/>
      <c r="FG192"/>
      <c r="FH192"/>
      <c r="FI192"/>
      <c r="FJ192"/>
      <c r="FK192"/>
      <c r="FL192"/>
      <c r="FM192"/>
      <c r="FN192"/>
      <c r="FO192"/>
      <c r="FP192"/>
      <c r="FQ192"/>
      <c r="FR192"/>
      <c r="FS192"/>
      <c r="FT192"/>
      <c r="FU192"/>
      <c r="FV192"/>
      <c r="FW192"/>
      <c r="FX192"/>
      <c r="FY192"/>
      <c r="FZ192"/>
      <c r="GA192"/>
      <c r="GB192"/>
      <c r="GC192"/>
      <c r="GD192"/>
      <c r="GE192"/>
      <c r="GF192"/>
      <c r="GG192"/>
      <c r="GH192"/>
      <c r="GI192"/>
      <c r="GJ192"/>
      <c r="GK192"/>
      <c r="GL192"/>
      <c r="GM192"/>
      <c r="GN192"/>
      <c r="GO192"/>
      <c r="GP192"/>
      <c r="GQ192"/>
      <c r="GR192"/>
      <c r="GS192"/>
      <c r="GT192"/>
      <c r="GU192"/>
      <c r="GV192"/>
      <c r="GW192"/>
      <c r="GX192"/>
      <c r="GY192"/>
      <c r="GZ192"/>
      <c r="HA192"/>
      <c r="HB192"/>
      <c r="HC192"/>
      <c r="HD192"/>
      <c r="HE192"/>
      <c r="HF192"/>
      <c r="HG192"/>
      <c r="HH192"/>
      <c r="HI192"/>
      <c r="HJ192"/>
      <c r="HK192"/>
      <c r="HL192"/>
      <c r="HM192"/>
      <c r="HN192"/>
      <c r="HO192"/>
      <c r="HP192"/>
      <c r="HQ192"/>
      <c r="HR192"/>
      <c r="HS192"/>
      <c r="HT192"/>
      <c r="HU192"/>
      <c r="HV192"/>
      <c r="HW192"/>
      <c r="HX192"/>
      <c r="HY192"/>
      <c r="HZ192"/>
      <c r="IA192"/>
      <c r="IB192"/>
      <c r="IC192"/>
      <c r="ID192"/>
      <c r="IE192"/>
      <c r="IF192"/>
      <c r="IG192"/>
      <c r="IH192"/>
      <c r="II192"/>
      <c r="IJ192"/>
      <c r="IK192"/>
      <c r="IL192"/>
      <c r="IM192"/>
      <c r="IN192"/>
      <c r="IO192"/>
      <c r="IP192"/>
      <c r="IQ192"/>
      <c r="IR192"/>
      <c r="IS192"/>
      <c r="IT192"/>
      <c r="IU192"/>
      <c r="IV192"/>
      <c r="IW192"/>
      <c r="IX192"/>
      <c r="IY192"/>
      <c r="IZ192"/>
      <c r="JA192"/>
      <c r="JB192"/>
      <c r="JC192"/>
      <c r="JD192"/>
      <c r="JE192"/>
      <c r="JF192"/>
      <c r="JG192"/>
      <c r="JH192"/>
      <c r="JI192"/>
      <c r="JJ192"/>
      <c r="JK192"/>
      <c r="JL192"/>
      <c r="JM192"/>
      <c r="JN192"/>
      <c r="JO192"/>
      <c r="JP192"/>
      <c r="JQ192"/>
      <c r="JR192"/>
      <c r="JS192"/>
      <c r="JT192"/>
      <c r="JU192"/>
      <c r="JV192"/>
      <c r="JW192"/>
      <c r="JX192"/>
      <c r="JY192"/>
      <c r="JZ192"/>
      <c r="KA192"/>
      <c r="KB192"/>
      <c r="KC192"/>
      <c r="KD192"/>
      <c r="KE192"/>
      <c r="KF192"/>
      <c r="KG192"/>
      <c r="KH192"/>
      <c r="KI192"/>
      <c r="KJ192"/>
      <c r="KK192"/>
      <c r="KL192"/>
      <c r="KM192"/>
      <c r="KN192"/>
      <c r="KO192"/>
      <c r="KP192"/>
      <c r="KQ192"/>
      <c r="KR192"/>
      <c r="KS192"/>
      <c r="KT192"/>
      <c r="KU192"/>
      <c r="KV192"/>
      <c r="KW192"/>
      <c r="KX192"/>
      <c r="KY192"/>
      <c r="KZ192"/>
      <c r="LA192"/>
      <c r="LB192"/>
      <c r="LC192"/>
      <c r="LD192"/>
      <c r="LE192"/>
      <c r="LF192"/>
      <c r="LG192"/>
      <c r="LH192"/>
      <c r="LI192"/>
      <c r="LJ192"/>
      <c r="LK192"/>
      <c r="LL192"/>
      <c r="LM192"/>
      <c r="LN192"/>
      <c r="LO192"/>
      <c r="LP192"/>
      <c r="LQ192"/>
      <c r="LR192"/>
      <c r="LS192"/>
      <c r="LT192"/>
      <c r="LU192"/>
      <c r="LV192"/>
      <c r="LW192"/>
      <c r="LX192"/>
      <c r="LY192"/>
      <c r="LZ192"/>
      <c r="MA192"/>
      <c r="MB192"/>
      <c r="MC192"/>
      <c r="MD192"/>
      <c r="ME192"/>
      <c r="MF192"/>
      <c r="MG192"/>
      <c r="MH192"/>
      <c r="MI192"/>
      <c r="MJ192"/>
      <c r="MK192"/>
      <c r="ML192"/>
      <c r="MM192"/>
      <c r="MN192"/>
      <c r="MO192"/>
      <c r="MP192"/>
      <c r="MQ192"/>
      <c r="MR192"/>
      <c r="MS192"/>
      <c r="MT192"/>
      <c r="MU192"/>
      <c r="MV192"/>
      <c r="MW192"/>
      <c r="MX192"/>
      <c r="MY192"/>
      <c r="MZ192"/>
      <c r="NA192"/>
      <c r="NB192"/>
      <c r="NC192"/>
      <c r="ND192"/>
      <c r="NE192"/>
      <c r="NF192"/>
      <c r="NG192"/>
      <c r="NH192"/>
      <c r="NI192"/>
      <c r="NJ192"/>
      <c r="NK192"/>
      <c r="NL192"/>
      <c r="NM192"/>
      <c r="NN192"/>
      <c r="NO192"/>
      <c r="NP192"/>
      <c r="NQ192"/>
      <c r="NR192"/>
      <c r="NS192"/>
      <c r="NT192"/>
      <c r="NU192"/>
      <c r="NV192"/>
      <c r="NW192"/>
      <c r="NX192"/>
      <c r="NY192"/>
      <c r="NZ192"/>
      <c r="OA192"/>
      <c r="OB192"/>
      <c r="OC192"/>
      <c r="OD192"/>
      <c r="OE192"/>
      <c r="OF192"/>
      <c r="OG192"/>
      <c r="OH192"/>
      <c r="OI192"/>
      <c r="OJ192"/>
      <c r="OK192"/>
      <c r="OL192"/>
      <c r="OM192"/>
      <c r="ON192"/>
      <c r="OO192"/>
      <c r="OP192"/>
      <c r="OQ192"/>
      <c r="OR192"/>
      <c r="OS192"/>
      <c r="OT192"/>
      <c r="OU192"/>
      <c r="OV192"/>
      <c r="OW192"/>
      <c r="OX192"/>
      <c r="OY192"/>
      <c r="OZ192"/>
      <c r="PA192"/>
      <c r="PB192"/>
      <c r="PC192"/>
      <c r="PD192"/>
      <c r="PE192"/>
      <c r="PF192"/>
      <c r="PG192"/>
      <c r="PH192"/>
      <c r="PI192"/>
      <c r="PJ192"/>
      <c r="PK192"/>
      <c r="PL192"/>
      <c r="PM192"/>
      <c r="PN192"/>
      <c r="PO192"/>
      <c r="PP192"/>
      <c r="PQ192"/>
      <c r="PR192"/>
      <c r="PS192"/>
      <c r="PT192"/>
      <c r="PU192"/>
      <c r="PV192"/>
      <c r="PW192"/>
      <c r="PX192"/>
      <c r="PY192"/>
      <c r="PZ192"/>
      <c r="QA192"/>
      <c r="QB192"/>
      <c r="QC192"/>
      <c r="QD192"/>
      <c r="QE192"/>
      <c r="QF192"/>
      <c r="QG192"/>
      <c r="QH192"/>
      <c r="QI192"/>
      <c r="QJ192"/>
      <c r="QK192"/>
      <c r="QL192"/>
      <c r="QM192"/>
      <c r="QN192"/>
      <c r="QO192"/>
      <c r="QP192"/>
      <c r="QQ192"/>
      <c r="QR192"/>
      <c r="QS192"/>
      <c r="QT192"/>
      <c r="QU192"/>
      <c r="QV192"/>
      <c r="QW192"/>
      <c r="QX192"/>
      <c r="QY192"/>
      <c r="QZ192"/>
      <c r="RA192"/>
      <c r="RB192"/>
      <c r="RC192"/>
      <c r="RD192"/>
      <c r="RE192"/>
      <c r="RF192"/>
      <c r="RG192"/>
      <c r="RH192"/>
      <c r="RI192"/>
      <c r="RJ192"/>
      <c r="RK192"/>
      <c r="RL192"/>
      <c r="RM192"/>
      <c r="RN192"/>
      <c r="RO192"/>
      <c r="RP192"/>
      <c r="RQ192"/>
      <c r="RR192"/>
      <c r="RS192"/>
      <c r="RT192"/>
      <c r="RU192"/>
      <c r="RV192"/>
      <c r="RW192"/>
      <c r="RX192"/>
      <c r="RY192"/>
      <c r="RZ192"/>
      <c r="SA192"/>
      <c r="SB192"/>
      <c r="SC192"/>
      <c r="SD192"/>
      <c r="SE192"/>
      <c r="SF192"/>
      <c r="SG192"/>
      <c r="SH192"/>
      <c r="SI192"/>
      <c r="SJ192"/>
      <c r="SK192"/>
      <c r="SL192"/>
      <c r="SM192"/>
      <c r="SN192"/>
      <c r="SO192"/>
      <c r="SP192"/>
      <c r="SQ192"/>
      <c r="SR192"/>
      <c r="SS192"/>
      <c r="ST192"/>
      <c r="SU192"/>
      <c r="SV192"/>
      <c r="SW192"/>
      <c r="SX192"/>
      <c r="SY192"/>
      <c r="SZ192"/>
      <c r="TA192"/>
      <c r="TB192"/>
      <c r="TC192"/>
      <c r="TD192"/>
      <c r="TE192"/>
      <c r="TF192"/>
      <c r="TG192"/>
      <c r="TH192"/>
      <c r="TI192"/>
      <c r="TJ192"/>
      <c r="TK192"/>
      <c r="TL192"/>
      <c r="TM192"/>
      <c r="TN192"/>
      <c r="TO192"/>
      <c r="TP192"/>
      <c r="TQ192"/>
      <c r="TR192"/>
      <c r="TS192"/>
      <c r="TT192"/>
      <c r="TU192"/>
      <c r="TV192"/>
      <c r="TW192"/>
      <c r="TX192"/>
      <c r="TY192"/>
      <c r="TZ192"/>
      <c r="UA192"/>
      <c r="UB192"/>
      <c r="UC192"/>
      <c r="UD192"/>
      <c r="UE192"/>
      <c r="UF192"/>
      <c r="UG192"/>
      <c r="UH192"/>
      <c r="UI192"/>
      <c r="UJ192"/>
      <c r="UK192"/>
      <c r="UL192"/>
      <c r="UM192"/>
      <c r="UN192"/>
      <c r="UO192"/>
      <c r="UP192"/>
      <c r="UQ192"/>
      <c r="UR192"/>
      <c r="US192"/>
      <c r="UT192"/>
      <c r="UU192"/>
      <c r="UV192"/>
      <c r="UW192"/>
      <c r="UX192"/>
      <c r="UY192"/>
      <c r="UZ192"/>
      <c r="VA192"/>
      <c r="VB192"/>
      <c r="VC192"/>
      <c r="VD192"/>
      <c r="VE192"/>
      <c r="VF192"/>
      <c r="VG192"/>
      <c r="VH192"/>
      <c r="VI192"/>
      <c r="VJ192"/>
      <c r="VK192"/>
      <c r="VL192"/>
      <c r="VM192"/>
      <c r="VN192"/>
      <c r="VO192"/>
      <c r="VP192"/>
      <c r="VQ192"/>
      <c r="VR192"/>
      <c r="VS192"/>
      <c r="VT192"/>
      <c r="VU192"/>
      <c r="VV192"/>
      <c r="VW192"/>
      <c r="VX192"/>
      <c r="VY192"/>
      <c r="VZ192"/>
      <c r="WA192"/>
      <c r="WB192"/>
      <c r="WC192"/>
      <c r="WD192"/>
      <c r="WE192"/>
      <c r="WF192"/>
      <c r="WG192"/>
      <c r="WH192"/>
      <c r="WI192"/>
      <c r="WJ192"/>
      <c r="WK192"/>
      <c r="WL192"/>
      <c r="WM192"/>
      <c r="WN192"/>
      <c r="WO192"/>
      <c r="WP192"/>
      <c r="WQ192"/>
      <c r="WR192"/>
      <c r="WS192"/>
      <c r="WT192"/>
      <c r="WU192"/>
      <c r="WV192"/>
      <c r="WW192"/>
      <c r="WX192"/>
      <c r="WY192"/>
      <c r="WZ192"/>
      <c r="XA192"/>
      <c r="XB192"/>
      <c r="XC192"/>
      <c r="XD192"/>
      <c r="XE192"/>
      <c r="XF192"/>
      <c r="XG192"/>
      <c r="XH192"/>
      <c r="XI192"/>
      <c r="XJ192"/>
      <c r="XK192"/>
      <c r="XL192"/>
      <c r="XM192"/>
      <c r="XN192"/>
      <c r="XO192"/>
      <c r="XP192"/>
      <c r="XQ192"/>
      <c r="XR192"/>
      <c r="XS192"/>
      <c r="XT192"/>
      <c r="XU192"/>
      <c r="XV192"/>
      <c r="XW192"/>
      <c r="XX192"/>
      <c r="XY192"/>
      <c r="XZ192"/>
      <c r="YA192"/>
      <c r="YB192"/>
      <c r="YC192"/>
      <c r="YD192"/>
      <c r="YE192"/>
      <c r="YF192"/>
      <c r="YG192"/>
      <c r="YH192"/>
      <c r="YI192"/>
      <c r="YJ192"/>
      <c r="YK192"/>
      <c r="YL192"/>
      <c r="YM192"/>
      <c r="YN192"/>
      <c r="YO192"/>
      <c r="YP192"/>
      <c r="YQ192"/>
      <c r="YR192"/>
      <c r="YS192"/>
      <c r="YT192"/>
      <c r="YU192"/>
      <c r="YV192"/>
      <c r="YW192"/>
      <c r="YX192"/>
      <c r="YY192"/>
      <c r="YZ192"/>
      <c r="ZA192"/>
      <c r="ZB192"/>
      <c r="ZC192"/>
      <c r="ZD192"/>
      <c r="ZE192"/>
      <c r="ZF192"/>
      <c r="ZG192"/>
      <c r="ZH192"/>
      <c r="ZI192"/>
      <c r="ZJ192"/>
      <c r="ZK192"/>
      <c r="ZL192"/>
      <c r="ZM192"/>
      <c r="ZN192"/>
      <c r="ZO192"/>
      <c r="ZP192"/>
      <c r="ZQ192"/>
      <c r="ZR192"/>
      <c r="ZS192"/>
      <c r="ZT192"/>
      <c r="ZU192"/>
      <c r="ZV192"/>
      <c r="ZW192"/>
      <c r="ZX192"/>
      <c r="ZY192"/>
      <c r="ZZ192"/>
      <c r="AAA192"/>
      <c r="AAB192"/>
      <c r="AAC192"/>
      <c r="AAD192"/>
      <c r="AAE192"/>
      <c r="AAF192"/>
      <c r="AAG192"/>
      <c r="AAH192"/>
      <c r="AAI192"/>
      <c r="AAJ192"/>
      <c r="AAK192"/>
      <c r="AAL192"/>
      <c r="AAM192"/>
      <c r="AAN192"/>
      <c r="AAO192"/>
      <c r="AAP192"/>
      <c r="AAQ192"/>
      <c r="AAR192"/>
      <c r="AAS192"/>
      <c r="AAT192"/>
      <c r="AAU192"/>
      <c r="AAV192"/>
      <c r="AAW192"/>
      <c r="AAX192"/>
      <c r="AAY192"/>
      <c r="AAZ192"/>
      <c r="ABA192"/>
      <c r="ABB192"/>
      <c r="ABC192"/>
      <c r="ABD192"/>
      <c r="ABE192"/>
      <c r="ABF192"/>
      <c r="ABG192"/>
      <c r="ABH192"/>
      <c r="ABI192"/>
      <c r="ABJ192"/>
      <c r="ABK192"/>
      <c r="ABL192"/>
      <c r="ABM192"/>
      <c r="ABN192"/>
      <c r="ABO192"/>
      <c r="ABP192"/>
      <c r="ABQ192"/>
      <c r="ABR192"/>
      <c r="ABS192"/>
      <c r="ABT192"/>
      <c r="ABU192"/>
      <c r="ABV192"/>
      <c r="ABW192"/>
      <c r="ABX192"/>
      <c r="ABY192"/>
      <c r="ABZ192"/>
      <c r="ACA192"/>
      <c r="ACB192"/>
      <c r="ACC192"/>
      <c r="ACD192"/>
      <c r="ACE192"/>
      <c r="ACF192"/>
      <c r="ACG192"/>
      <c r="ACH192"/>
      <c r="ACI192"/>
      <c r="ACJ192"/>
      <c r="ACK192"/>
      <c r="ACL192"/>
      <c r="ACM192"/>
      <c r="ACN192"/>
      <c r="ACO192"/>
      <c r="ACP192"/>
      <c r="ACQ192"/>
      <c r="ACR192"/>
      <c r="ACS192"/>
      <c r="ACT192"/>
      <c r="ACU192"/>
      <c r="ACV192"/>
      <c r="ACW192"/>
      <c r="ACX192"/>
      <c r="ACY192"/>
      <c r="ACZ192"/>
      <c r="ADA192"/>
      <c r="ADB192"/>
      <c r="ADC192"/>
      <c r="ADD192"/>
      <c r="ADE192"/>
      <c r="ADF192"/>
      <c r="ADG192"/>
      <c r="ADH192"/>
      <c r="ADI192"/>
      <c r="ADJ192"/>
      <c r="ADK192"/>
      <c r="ADL192"/>
      <c r="ADM192"/>
      <c r="ADN192"/>
      <c r="ADO192"/>
      <c r="ADP192"/>
      <c r="ADQ192"/>
      <c r="ADR192"/>
      <c r="ADS192"/>
      <c r="ADT192"/>
      <c r="ADU192"/>
      <c r="ADV192"/>
      <c r="ADW192"/>
      <c r="ADX192"/>
      <c r="ADY192"/>
      <c r="ADZ192"/>
      <c r="AEA192"/>
      <c r="AEB192"/>
      <c r="AEC192"/>
      <c r="AED192"/>
      <c r="AEE192"/>
      <c r="AEF192"/>
      <c r="AEG192"/>
      <c r="AEH192"/>
      <c r="AEI192"/>
      <c r="AEJ192"/>
      <c r="AEK192"/>
      <c r="AEL192"/>
      <c r="AEM192"/>
      <c r="AEN192"/>
      <c r="AEO192"/>
      <c r="AEP192"/>
      <c r="AEQ192"/>
      <c r="AER192"/>
      <c r="AES192"/>
      <c r="AET192"/>
      <c r="AEU192"/>
      <c r="AEV192"/>
      <c r="AEW192"/>
      <c r="AEX192"/>
      <c r="AEY192"/>
      <c r="AEZ192"/>
      <c r="AFA192"/>
      <c r="AFB192"/>
      <c r="AFC192"/>
      <c r="AFD192"/>
      <c r="AFE192"/>
      <c r="AFF192"/>
      <c r="AFG192"/>
      <c r="AFH192"/>
      <c r="AFI192"/>
      <c r="AFJ192"/>
      <c r="AFK192"/>
      <c r="AFL192"/>
      <c r="AFM192"/>
      <c r="AFN192"/>
      <c r="AFO192"/>
      <c r="AFP192"/>
      <c r="AFQ192"/>
      <c r="AFR192"/>
      <c r="AFS192"/>
      <c r="AFT192"/>
      <c r="AFU192"/>
      <c r="AFV192"/>
      <c r="AFW192"/>
      <c r="AFX192"/>
      <c r="AFY192"/>
      <c r="AFZ192"/>
      <c r="AGA192"/>
      <c r="AGB192"/>
      <c r="AGC192"/>
      <c r="AGD192"/>
      <c r="AGE192"/>
      <c r="AGF192"/>
      <c r="AGG192"/>
      <c r="AGH192"/>
      <c r="AGI192"/>
      <c r="AGJ192"/>
      <c r="AGK192"/>
      <c r="AGL192"/>
      <c r="AGM192"/>
      <c r="AGN192"/>
      <c r="AGO192"/>
      <c r="AGP192"/>
      <c r="AGQ192"/>
      <c r="AGR192"/>
      <c r="AGS192"/>
      <c r="AGT192"/>
      <c r="AGU192"/>
      <c r="AGV192"/>
      <c r="AGW192"/>
      <c r="AGX192"/>
      <c r="AGY192"/>
      <c r="AGZ192"/>
      <c r="AHA192"/>
      <c r="AHB192"/>
      <c r="AHC192"/>
      <c r="AHD192"/>
      <c r="AHE192"/>
      <c r="AHF192"/>
      <c r="AHG192"/>
      <c r="AHH192"/>
      <c r="AHI192"/>
      <c r="AHJ192"/>
      <c r="AHK192"/>
      <c r="AHL192"/>
      <c r="AHM192"/>
      <c r="AHN192"/>
      <c r="AHO192"/>
      <c r="AHP192"/>
      <c r="AHQ192"/>
      <c r="AHR192"/>
      <c r="AHS192"/>
      <c r="AHT192"/>
      <c r="AHU192"/>
      <c r="AHV192"/>
      <c r="AHW192"/>
      <c r="AHX192"/>
      <c r="AHY192"/>
      <c r="AHZ192"/>
      <c r="AIA192"/>
      <c r="AIB192"/>
      <c r="AIC192"/>
      <c r="AID192"/>
      <c r="AIE192"/>
      <c r="AIF192"/>
      <c r="AIG192"/>
      <c r="AIH192"/>
      <c r="AII192"/>
      <c r="AIJ192"/>
      <c r="AIK192"/>
      <c r="AIL192"/>
      <c r="AIM192"/>
      <c r="AIN192"/>
      <c r="AIO192"/>
      <c r="AIP192"/>
      <c r="AIQ192"/>
      <c r="AIR192"/>
      <c r="AIS192"/>
      <c r="AIT192"/>
      <c r="AIU192"/>
      <c r="AIV192"/>
      <c r="AIW192"/>
      <c r="AIX192"/>
      <c r="AIY192"/>
      <c r="AIZ192"/>
      <c r="AJA192"/>
      <c r="AJB192"/>
      <c r="AJC192"/>
      <c r="AJD192"/>
      <c r="AJE192"/>
      <c r="AJF192"/>
      <c r="AJG192"/>
      <c r="AJH192"/>
      <c r="AJI192"/>
      <c r="AJJ192"/>
      <c r="AJK192"/>
      <c r="AJL192"/>
      <c r="AJM192"/>
      <c r="AJN192"/>
      <c r="AJO192"/>
      <c r="AJP192"/>
      <c r="AJQ192"/>
      <c r="AJR192"/>
      <c r="AJS192"/>
      <c r="AJT192"/>
      <c r="AJU192"/>
      <c r="AJV192"/>
      <c r="AJW192"/>
      <c r="AJX192"/>
      <c r="AJY192"/>
      <c r="AJZ192"/>
      <c r="AKA192"/>
      <c r="AKB192"/>
      <c r="AKC192"/>
      <c r="AKD192"/>
      <c r="AKE192"/>
      <c r="AKF192"/>
      <c r="AKG192"/>
      <c r="AKH192"/>
      <c r="AKI192"/>
      <c r="AKJ192"/>
      <c r="AKK192"/>
      <c r="AKL192"/>
      <c r="AKM192"/>
      <c r="AKN192"/>
      <c r="AKO192"/>
      <c r="AKP192"/>
      <c r="AKQ192"/>
      <c r="AKR192"/>
      <c r="AKS192"/>
      <c r="AKT192"/>
      <c r="AKU192"/>
      <c r="AKV192"/>
      <c r="AKW192"/>
      <c r="AKX192"/>
      <c r="AKY192"/>
      <c r="AKZ192"/>
      <c r="ALA192"/>
      <c r="ALB192"/>
      <c r="ALC192"/>
      <c r="ALD192"/>
      <c r="ALE192"/>
      <c r="ALF192"/>
      <c r="ALG192"/>
      <c r="ALH192"/>
      <c r="ALI192"/>
      <c r="ALJ192"/>
      <c r="ALK192"/>
      <c r="ALL192"/>
      <c r="ALM192"/>
      <c r="ALN192"/>
      <c r="ALO192"/>
      <c r="ALP192"/>
      <c r="ALQ192"/>
      <c r="ALR192"/>
      <c r="ALS192"/>
      <c r="ALT192"/>
      <c r="ALU192"/>
      <c r="ALV192"/>
      <c r="ALW192"/>
      <c r="ALX192"/>
      <c r="ALY192"/>
      <c r="ALZ192"/>
      <c r="AMA192"/>
      <c r="AMB192"/>
      <c r="AMC192"/>
      <c r="AMD192"/>
      <c r="AME192"/>
      <c r="AMF192"/>
      <c r="AMG192"/>
      <c r="AMH192"/>
      <c r="AMI192"/>
      <c r="AMJ192"/>
      <c r="AMK192"/>
      <c r="AML192"/>
    </row>
    <row r="193" spans="1:16384" ht="12.75" customHeight="1">
      <c r="A193" s="26"/>
      <c r="B193" s="26" t="s">
        <v>637</v>
      </c>
      <c r="C193" s="141" t="s">
        <v>505</v>
      </c>
      <c r="D193" s="142" t="s">
        <v>532</v>
      </c>
      <c r="E193" s="129" t="s">
        <v>522</v>
      </c>
      <c r="F193" s="129" t="s">
        <v>603</v>
      </c>
      <c r="G193" s="27" t="s">
        <v>155</v>
      </c>
      <c r="H193" s="152" t="str">
        <f t="shared" si="11"/>
        <v>EXEC INS_fsm_state_transition @tx_fsm_type_name='LOAN', @tx_state_name='RM_RECOMMENDED', @tx_action_name='MD_DEFER', @tx_next_state_name='MD_DEFERED',  @tx_login_name='nazdaq_prod'</v>
      </c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  <c r="BD193"/>
      <c r="BE193"/>
      <c r="BF193"/>
      <c r="BG193"/>
      <c r="BH193"/>
      <c r="BI193"/>
      <c r="BJ193"/>
      <c r="BK193"/>
      <c r="BL193"/>
      <c r="BM193"/>
      <c r="BN193"/>
      <c r="BO193"/>
      <c r="BP193"/>
      <c r="BQ193"/>
      <c r="BR193"/>
      <c r="BS193"/>
      <c r="BT193"/>
      <c r="BU193"/>
      <c r="BV193"/>
      <c r="BW193"/>
      <c r="BX193"/>
      <c r="BY193"/>
      <c r="BZ193"/>
      <c r="CA193"/>
      <c r="CB193"/>
      <c r="CC193"/>
      <c r="CD193"/>
      <c r="CE193"/>
      <c r="CF193"/>
      <c r="CG193"/>
      <c r="CH193"/>
      <c r="CI193"/>
      <c r="CJ193"/>
      <c r="CK193"/>
      <c r="CL193"/>
      <c r="CM193"/>
      <c r="CN193"/>
      <c r="CO193"/>
      <c r="CP193"/>
      <c r="CQ193"/>
      <c r="CR193"/>
      <c r="CS193"/>
      <c r="CT193"/>
      <c r="CU193"/>
      <c r="CV193"/>
      <c r="CW193"/>
      <c r="CX193"/>
      <c r="CY193"/>
      <c r="CZ193"/>
      <c r="DA193"/>
      <c r="DB193"/>
      <c r="DC193"/>
      <c r="DD193"/>
      <c r="DE193"/>
      <c r="DF193"/>
      <c r="DG193"/>
      <c r="DH193"/>
      <c r="DI193"/>
      <c r="DJ193"/>
      <c r="DK193"/>
      <c r="DL193"/>
      <c r="DM193"/>
      <c r="DN193"/>
      <c r="DO193"/>
      <c r="DP193"/>
      <c r="DQ193"/>
      <c r="DR193"/>
      <c r="DS193"/>
      <c r="DT193"/>
      <c r="DU193"/>
      <c r="DV193"/>
      <c r="DW193"/>
      <c r="DX193"/>
      <c r="DY193"/>
      <c r="DZ193"/>
      <c r="EA193"/>
      <c r="EB193"/>
      <c r="EC193"/>
      <c r="ED193"/>
      <c r="EE193"/>
      <c r="EF193"/>
      <c r="EG193"/>
      <c r="EH193"/>
      <c r="EI193"/>
      <c r="EJ193"/>
      <c r="EK193"/>
      <c r="EL193"/>
      <c r="EM193"/>
      <c r="EN193"/>
      <c r="EO193"/>
      <c r="EP193"/>
      <c r="EQ193"/>
      <c r="ER193"/>
      <c r="ES193"/>
      <c r="ET193"/>
      <c r="EU193"/>
      <c r="EV193"/>
      <c r="EW193"/>
      <c r="EX193"/>
      <c r="EY193"/>
      <c r="EZ193"/>
      <c r="FA193"/>
      <c r="FB193"/>
      <c r="FC193"/>
      <c r="FD193"/>
      <c r="FE193"/>
      <c r="FF193"/>
      <c r="FG193"/>
      <c r="FH193"/>
      <c r="FI193"/>
      <c r="FJ193"/>
      <c r="FK193"/>
      <c r="FL193"/>
      <c r="FM193"/>
      <c r="FN193"/>
      <c r="FO193"/>
      <c r="FP193"/>
      <c r="FQ193"/>
      <c r="FR193"/>
      <c r="FS193"/>
      <c r="FT193"/>
      <c r="FU193"/>
      <c r="FV193"/>
      <c r="FW193"/>
      <c r="FX193"/>
      <c r="FY193"/>
      <c r="FZ193"/>
      <c r="GA193"/>
      <c r="GB193"/>
      <c r="GC193"/>
      <c r="GD193"/>
      <c r="GE193"/>
      <c r="GF193"/>
      <c r="GG193"/>
      <c r="GH193"/>
      <c r="GI193"/>
      <c r="GJ193"/>
      <c r="GK193"/>
      <c r="GL193"/>
      <c r="GM193"/>
      <c r="GN193"/>
      <c r="GO193"/>
      <c r="GP193"/>
      <c r="GQ193"/>
      <c r="GR193"/>
      <c r="GS193"/>
      <c r="GT193"/>
      <c r="GU193"/>
      <c r="GV193"/>
      <c r="GW193"/>
      <c r="GX193"/>
      <c r="GY193"/>
      <c r="GZ193"/>
      <c r="HA193"/>
      <c r="HB193"/>
      <c r="HC193"/>
      <c r="HD193"/>
      <c r="HE193"/>
      <c r="HF193"/>
      <c r="HG193"/>
      <c r="HH193"/>
      <c r="HI193"/>
      <c r="HJ193"/>
      <c r="HK193"/>
      <c r="HL193"/>
      <c r="HM193"/>
      <c r="HN193"/>
      <c r="HO193"/>
      <c r="HP193"/>
      <c r="HQ193"/>
      <c r="HR193"/>
      <c r="HS193"/>
      <c r="HT193"/>
      <c r="HU193"/>
      <c r="HV193"/>
      <c r="HW193"/>
      <c r="HX193"/>
      <c r="HY193"/>
      <c r="HZ193"/>
      <c r="IA193"/>
      <c r="IB193"/>
      <c r="IC193"/>
      <c r="ID193"/>
      <c r="IE193"/>
      <c r="IF193"/>
      <c r="IG193"/>
      <c r="IH193"/>
      <c r="II193"/>
      <c r="IJ193"/>
      <c r="IK193"/>
      <c r="IL193"/>
      <c r="IM193"/>
      <c r="IN193"/>
      <c r="IO193"/>
      <c r="IP193"/>
      <c r="IQ193"/>
      <c r="IR193"/>
      <c r="IS193"/>
      <c r="IT193"/>
      <c r="IU193"/>
      <c r="IV193"/>
      <c r="IW193"/>
      <c r="IX193"/>
      <c r="IY193"/>
      <c r="IZ193"/>
      <c r="JA193"/>
      <c r="JB193"/>
      <c r="JC193"/>
      <c r="JD193"/>
      <c r="JE193"/>
      <c r="JF193"/>
      <c r="JG193"/>
      <c r="JH193"/>
      <c r="JI193"/>
      <c r="JJ193"/>
      <c r="JK193"/>
      <c r="JL193"/>
      <c r="JM193"/>
      <c r="JN193"/>
      <c r="JO193"/>
      <c r="JP193"/>
      <c r="JQ193"/>
      <c r="JR193"/>
      <c r="JS193"/>
      <c r="JT193"/>
      <c r="JU193"/>
      <c r="JV193"/>
      <c r="JW193"/>
      <c r="JX193"/>
      <c r="JY193"/>
      <c r="JZ193"/>
      <c r="KA193"/>
      <c r="KB193"/>
      <c r="KC193"/>
      <c r="KD193"/>
      <c r="KE193"/>
      <c r="KF193"/>
      <c r="KG193"/>
      <c r="KH193"/>
      <c r="KI193"/>
      <c r="KJ193"/>
      <c r="KK193"/>
      <c r="KL193"/>
      <c r="KM193"/>
      <c r="KN193"/>
      <c r="KO193"/>
      <c r="KP193"/>
      <c r="KQ193"/>
      <c r="KR193"/>
      <c r="KS193"/>
      <c r="KT193"/>
      <c r="KU193"/>
      <c r="KV193"/>
      <c r="KW193"/>
      <c r="KX193"/>
      <c r="KY193"/>
      <c r="KZ193"/>
      <c r="LA193"/>
      <c r="LB193"/>
      <c r="LC193"/>
      <c r="LD193"/>
      <c r="LE193"/>
      <c r="LF193"/>
      <c r="LG193"/>
      <c r="LH193"/>
      <c r="LI193"/>
      <c r="LJ193"/>
      <c r="LK193"/>
      <c r="LL193"/>
      <c r="LM193"/>
      <c r="LN193"/>
      <c r="LO193"/>
      <c r="LP193"/>
      <c r="LQ193"/>
      <c r="LR193"/>
      <c r="LS193"/>
      <c r="LT193"/>
      <c r="LU193"/>
      <c r="LV193"/>
      <c r="LW193"/>
      <c r="LX193"/>
      <c r="LY193"/>
      <c r="LZ193"/>
      <c r="MA193"/>
      <c r="MB193"/>
      <c r="MC193"/>
      <c r="MD193"/>
      <c r="ME193"/>
      <c r="MF193"/>
      <c r="MG193"/>
      <c r="MH193"/>
      <c r="MI193"/>
      <c r="MJ193"/>
      <c r="MK193"/>
      <c r="ML193"/>
      <c r="MM193"/>
      <c r="MN193"/>
      <c r="MO193"/>
      <c r="MP193"/>
      <c r="MQ193"/>
      <c r="MR193"/>
      <c r="MS193"/>
      <c r="MT193"/>
      <c r="MU193"/>
      <c r="MV193"/>
      <c r="MW193"/>
      <c r="MX193"/>
      <c r="MY193"/>
      <c r="MZ193"/>
      <c r="NA193"/>
      <c r="NB193"/>
      <c r="NC193"/>
      <c r="ND193"/>
      <c r="NE193"/>
      <c r="NF193"/>
      <c r="NG193"/>
      <c r="NH193"/>
      <c r="NI193"/>
      <c r="NJ193"/>
      <c r="NK193"/>
      <c r="NL193"/>
      <c r="NM193"/>
      <c r="NN193"/>
      <c r="NO193"/>
      <c r="NP193"/>
      <c r="NQ193"/>
      <c r="NR193"/>
      <c r="NS193"/>
      <c r="NT193"/>
      <c r="NU193"/>
      <c r="NV193"/>
      <c r="NW193"/>
      <c r="NX193"/>
      <c r="NY193"/>
      <c r="NZ193"/>
      <c r="OA193"/>
      <c r="OB193"/>
      <c r="OC193"/>
      <c r="OD193"/>
      <c r="OE193"/>
      <c r="OF193"/>
      <c r="OG193"/>
      <c r="OH193"/>
      <c r="OI193"/>
      <c r="OJ193"/>
      <c r="OK193"/>
      <c r="OL193"/>
      <c r="OM193"/>
      <c r="ON193"/>
      <c r="OO193"/>
      <c r="OP193"/>
      <c r="OQ193"/>
      <c r="OR193"/>
      <c r="OS193"/>
      <c r="OT193"/>
      <c r="OU193"/>
      <c r="OV193"/>
      <c r="OW193"/>
      <c r="OX193"/>
      <c r="OY193"/>
      <c r="OZ193"/>
      <c r="PA193"/>
      <c r="PB193"/>
      <c r="PC193"/>
      <c r="PD193"/>
      <c r="PE193"/>
      <c r="PF193"/>
      <c r="PG193"/>
      <c r="PH193"/>
      <c r="PI193"/>
      <c r="PJ193"/>
      <c r="PK193"/>
      <c r="PL193"/>
      <c r="PM193"/>
      <c r="PN193"/>
      <c r="PO193"/>
      <c r="PP193"/>
      <c r="PQ193"/>
      <c r="PR193"/>
      <c r="PS193"/>
      <c r="PT193"/>
      <c r="PU193"/>
      <c r="PV193"/>
      <c r="PW193"/>
      <c r="PX193"/>
      <c r="PY193"/>
      <c r="PZ193"/>
      <c r="QA193"/>
      <c r="QB193"/>
      <c r="QC193"/>
      <c r="QD193"/>
      <c r="QE193"/>
      <c r="QF193"/>
      <c r="QG193"/>
      <c r="QH193"/>
      <c r="QI193"/>
      <c r="QJ193"/>
      <c r="QK193"/>
      <c r="QL193"/>
      <c r="QM193"/>
      <c r="QN193"/>
      <c r="QO193"/>
      <c r="QP193"/>
      <c r="QQ193"/>
      <c r="QR193"/>
      <c r="QS193"/>
      <c r="QT193"/>
      <c r="QU193"/>
      <c r="QV193"/>
      <c r="QW193"/>
      <c r="QX193"/>
      <c r="QY193"/>
      <c r="QZ193"/>
      <c r="RA193"/>
      <c r="RB193"/>
      <c r="RC193"/>
      <c r="RD193"/>
      <c r="RE193"/>
      <c r="RF193"/>
      <c r="RG193"/>
      <c r="RH193"/>
      <c r="RI193"/>
      <c r="RJ193"/>
      <c r="RK193"/>
      <c r="RL193"/>
      <c r="RM193"/>
      <c r="RN193"/>
      <c r="RO193"/>
      <c r="RP193"/>
      <c r="RQ193"/>
      <c r="RR193"/>
      <c r="RS193"/>
      <c r="RT193"/>
      <c r="RU193"/>
      <c r="RV193"/>
      <c r="RW193"/>
      <c r="RX193"/>
      <c r="RY193"/>
      <c r="RZ193"/>
      <c r="SA193"/>
      <c r="SB193"/>
      <c r="SC193"/>
      <c r="SD193"/>
      <c r="SE193"/>
      <c r="SF193"/>
      <c r="SG193"/>
      <c r="SH193"/>
      <c r="SI193"/>
      <c r="SJ193"/>
      <c r="SK193"/>
      <c r="SL193"/>
      <c r="SM193"/>
      <c r="SN193"/>
      <c r="SO193"/>
      <c r="SP193"/>
      <c r="SQ193"/>
      <c r="SR193"/>
      <c r="SS193"/>
      <c r="ST193"/>
      <c r="SU193"/>
      <c r="SV193"/>
      <c r="SW193"/>
      <c r="SX193"/>
      <c r="SY193"/>
      <c r="SZ193"/>
      <c r="TA193"/>
      <c r="TB193"/>
      <c r="TC193"/>
      <c r="TD193"/>
      <c r="TE193"/>
      <c r="TF193"/>
      <c r="TG193"/>
      <c r="TH193"/>
      <c r="TI193"/>
      <c r="TJ193"/>
      <c r="TK193"/>
      <c r="TL193"/>
      <c r="TM193"/>
      <c r="TN193"/>
      <c r="TO193"/>
      <c r="TP193"/>
      <c r="TQ193"/>
      <c r="TR193"/>
      <c r="TS193"/>
      <c r="TT193"/>
      <c r="TU193"/>
      <c r="TV193"/>
      <c r="TW193"/>
      <c r="TX193"/>
      <c r="TY193"/>
      <c r="TZ193"/>
      <c r="UA193"/>
      <c r="UB193"/>
      <c r="UC193"/>
      <c r="UD193"/>
      <c r="UE193"/>
      <c r="UF193"/>
      <c r="UG193"/>
      <c r="UH193"/>
      <c r="UI193"/>
      <c r="UJ193"/>
      <c r="UK193"/>
      <c r="UL193"/>
      <c r="UM193"/>
      <c r="UN193"/>
      <c r="UO193"/>
      <c r="UP193"/>
      <c r="UQ193"/>
      <c r="UR193"/>
      <c r="US193"/>
      <c r="UT193"/>
      <c r="UU193"/>
      <c r="UV193"/>
      <c r="UW193"/>
      <c r="UX193"/>
      <c r="UY193"/>
      <c r="UZ193"/>
      <c r="VA193"/>
      <c r="VB193"/>
      <c r="VC193"/>
      <c r="VD193"/>
      <c r="VE193"/>
      <c r="VF193"/>
      <c r="VG193"/>
      <c r="VH193"/>
      <c r="VI193"/>
      <c r="VJ193"/>
      <c r="VK193"/>
      <c r="VL193"/>
      <c r="VM193"/>
      <c r="VN193"/>
      <c r="VO193"/>
      <c r="VP193"/>
      <c r="VQ193"/>
      <c r="VR193"/>
      <c r="VS193"/>
      <c r="VT193"/>
      <c r="VU193"/>
      <c r="VV193"/>
      <c r="VW193"/>
      <c r="VX193"/>
      <c r="VY193"/>
      <c r="VZ193"/>
      <c r="WA193"/>
      <c r="WB193"/>
      <c r="WC193"/>
      <c r="WD193"/>
      <c r="WE193"/>
      <c r="WF193"/>
      <c r="WG193"/>
      <c r="WH193"/>
      <c r="WI193"/>
      <c r="WJ193"/>
      <c r="WK193"/>
      <c r="WL193"/>
      <c r="WM193"/>
      <c r="WN193"/>
      <c r="WO193"/>
      <c r="WP193"/>
      <c r="WQ193"/>
      <c r="WR193"/>
      <c r="WS193"/>
      <c r="WT193"/>
      <c r="WU193"/>
      <c r="WV193"/>
      <c r="WW193"/>
      <c r="WX193"/>
      <c r="WY193"/>
      <c r="WZ193"/>
      <c r="XA193"/>
      <c r="XB193"/>
      <c r="XC193"/>
      <c r="XD193"/>
      <c r="XE193"/>
      <c r="XF193"/>
      <c r="XG193"/>
      <c r="XH193"/>
      <c r="XI193"/>
      <c r="XJ193"/>
      <c r="XK193"/>
      <c r="XL193"/>
      <c r="XM193"/>
      <c r="XN193"/>
      <c r="XO193"/>
      <c r="XP193"/>
      <c r="XQ193"/>
      <c r="XR193"/>
      <c r="XS193"/>
      <c r="XT193"/>
      <c r="XU193"/>
      <c r="XV193"/>
      <c r="XW193"/>
      <c r="XX193"/>
      <c r="XY193"/>
      <c r="XZ193"/>
      <c r="YA193"/>
      <c r="YB193"/>
      <c r="YC193"/>
      <c r="YD193"/>
      <c r="YE193"/>
      <c r="YF193"/>
      <c r="YG193"/>
      <c r="YH193"/>
      <c r="YI193"/>
      <c r="YJ193"/>
      <c r="YK193"/>
      <c r="YL193"/>
      <c r="YM193"/>
      <c r="YN193"/>
      <c r="YO193"/>
      <c r="YP193"/>
      <c r="YQ193"/>
      <c r="YR193"/>
      <c r="YS193"/>
      <c r="YT193"/>
      <c r="YU193"/>
      <c r="YV193"/>
      <c r="YW193"/>
      <c r="YX193"/>
      <c r="YY193"/>
      <c r="YZ193"/>
      <c r="ZA193"/>
      <c r="ZB193"/>
      <c r="ZC193"/>
      <c r="ZD193"/>
      <c r="ZE193"/>
      <c r="ZF193"/>
      <c r="ZG193"/>
      <c r="ZH193"/>
      <c r="ZI193"/>
      <c r="ZJ193"/>
      <c r="ZK193"/>
      <c r="ZL193"/>
      <c r="ZM193"/>
      <c r="ZN193"/>
      <c r="ZO193"/>
      <c r="ZP193"/>
      <c r="ZQ193"/>
      <c r="ZR193"/>
      <c r="ZS193"/>
      <c r="ZT193"/>
      <c r="ZU193"/>
      <c r="ZV193"/>
      <c r="ZW193"/>
      <c r="ZX193"/>
      <c r="ZY193"/>
      <c r="ZZ193"/>
      <c r="AAA193"/>
      <c r="AAB193"/>
      <c r="AAC193"/>
      <c r="AAD193"/>
      <c r="AAE193"/>
      <c r="AAF193"/>
      <c r="AAG193"/>
      <c r="AAH193"/>
      <c r="AAI193"/>
      <c r="AAJ193"/>
      <c r="AAK193"/>
      <c r="AAL193"/>
      <c r="AAM193"/>
      <c r="AAN193"/>
      <c r="AAO193"/>
      <c r="AAP193"/>
      <c r="AAQ193"/>
      <c r="AAR193"/>
      <c r="AAS193"/>
      <c r="AAT193"/>
      <c r="AAU193"/>
      <c r="AAV193"/>
      <c r="AAW193"/>
      <c r="AAX193"/>
      <c r="AAY193"/>
      <c r="AAZ193"/>
      <c r="ABA193"/>
      <c r="ABB193"/>
      <c r="ABC193"/>
      <c r="ABD193"/>
      <c r="ABE193"/>
      <c r="ABF193"/>
      <c r="ABG193"/>
      <c r="ABH193"/>
      <c r="ABI193"/>
      <c r="ABJ193"/>
      <c r="ABK193"/>
      <c r="ABL193"/>
      <c r="ABM193"/>
      <c r="ABN193"/>
      <c r="ABO193"/>
      <c r="ABP193"/>
      <c r="ABQ193"/>
      <c r="ABR193"/>
      <c r="ABS193"/>
      <c r="ABT193"/>
      <c r="ABU193"/>
      <c r="ABV193"/>
      <c r="ABW193"/>
      <c r="ABX193"/>
      <c r="ABY193"/>
      <c r="ABZ193"/>
      <c r="ACA193"/>
      <c r="ACB193"/>
      <c r="ACC193"/>
      <c r="ACD193"/>
      <c r="ACE193"/>
      <c r="ACF193"/>
      <c r="ACG193"/>
      <c r="ACH193"/>
      <c r="ACI193"/>
      <c r="ACJ193"/>
      <c r="ACK193"/>
      <c r="ACL193"/>
      <c r="ACM193"/>
      <c r="ACN193"/>
      <c r="ACO193"/>
      <c r="ACP193"/>
      <c r="ACQ193"/>
      <c r="ACR193"/>
      <c r="ACS193"/>
      <c r="ACT193"/>
      <c r="ACU193"/>
      <c r="ACV193"/>
      <c r="ACW193"/>
      <c r="ACX193"/>
      <c r="ACY193"/>
      <c r="ACZ193"/>
      <c r="ADA193"/>
      <c r="ADB193"/>
      <c r="ADC193"/>
      <c r="ADD193"/>
      <c r="ADE193"/>
      <c r="ADF193"/>
      <c r="ADG193"/>
      <c r="ADH193"/>
      <c r="ADI193"/>
      <c r="ADJ193"/>
      <c r="ADK193"/>
      <c r="ADL193"/>
      <c r="ADM193"/>
      <c r="ADN193"/>
      <c r="ADO193"/>
      <c r="ADP193"/>
      <c r="ADQ193"/>
      <c r="ADR193"/>
      <c r="ADS193"/>
      <c r="ADT193"/>
      <c r="ADU193"/>
      <c r="ADV193"/>
      <c r="ADW193"/>
      <c r="ADX193"/>
      <c r="ADY193"/>
      <c r="ADZ193"/>
      <c r="AEA193"/>
      <c r="AEB193"/>
      <c r="AEC193"/>
      <c r="AED193"/>
      <c r="AEE193"/>
      <c r="AEF193"/>
      <c r="AEG193"/>
      <c r="AEH193"/>
      <c r="AEI193"/>
      <c r="AEJ193"/>
      <c r="AEK193"/>
      <c r="AEL193"/>
      <c r="AEM193"/>
      <c r="AEN193"/>
      <c r="AEO193"/>
      <c r="AEP193"/>
      <c r="AEQ193"/>
      <c r="AER193"/>
      <c r="AES193"/>
      <c r="AET193"/>
      <c r="AEU193"/>
      <c r="AEV193"/>
      <c r="AEW193"/>
      <c r="AEX193"/>
      <c r="AEY193"/>
      <c r="AEZ193"/>
      <c r="AFA193"/>
      <c r="AFB193"/>
      <c r="AFC193"/>
      <c r="AFD193"/>
      <c r="AFE193"/>
      <c r="AFF193"/>
      <c r="AFG193"/>
      <c r="AFH193"/>
      <c r="AFI193"/>
      <c r="AFJ193"/>
      <c r="AFK193"/>
      <c r="AFL193"/>
      <c r="AFM193"/>
      <c r="AFN193"/>
      <c r="AFO193"/>
      <c r="AFP193"/>
      <c r="AFQ193"/>
      <c r="AFR193"/>
      <c r="AFS193"/>
      <c r="AFT193"/>
      <c r="AFU193"/>
      <c r="AFV193"/>
      <c r="AFW193"/>
      <c r="AFX193"/>
      <c r="AFY193"/>
      <c r="AFZ193"/>
      <c r="AGA193"/>
      <c r="AGB193"/>
      <c r="AGC193"/>
      <c r="AGD193"/>
      <c r="AGE193"/>
      <c r="AGF193"/>
      <c r="AGG193"/>
      <c r="AGH193"/>
      <c r="AGI193"/>
      <c r="AGJ193"/>
      <c r="AGK193"/>
      <c r="AGL193"/>
      <c r="AGM193"/>
      <c r="AGN193"/>
      <c r="AGO193"/>
      <c r="AGP193"/>
      <c r="AGQ193"/>
      <c r="AGR193"/>
      <c r="AGS193"/>
      <c r="AGT193"/>
      <c r="AGU193"/>
      <c r="AGV193"/>
      <c r="AGW193"/>
      <c r="AGX193"/>
      <c r="AGY193"/>
      <c r="AGZ193"/>
      <c r="AHA193"/>
      <c r="AHB193"/>
      <c r="AHC193"/>
      <c r="AHD193"/>
      <c r="AHE193"/>
      <c r="AHF193"/>
      <c r="AHG193"/>
      <c r="AHH193"/>
      <c r="AHI193"/>
      <c r="AHJ193"/>
      <c r="AHK193"/>
      <c r="AHL193"/>
      <c r="AHM193"/>
      <c r="AHN193"/>
      <c r="AHO193"/>
      <c r="AHP193"/>
      <c r="AHQ193"/>
      <c r="AHR193"/>
      <c r="AHS193"/>
      <c r="AHT193"/>
      <c r="AHU193"/>
      <c r="AHV193"/>
      <c r="AHW193"/>
      <c r="AHX193"/>
      <c r="AHY193"/>
      <c r="AHZ193"/>
      <c r="AIA193"/>
      <c r="AIB193"/>
      <c r="AIC193"/>
      <c r="AID193"/>
      <c r="AIE193"/>
      <c r="AIF193"/>
      <c r="AIG193"/>
      <c r="AIH193"/>
      <c r="AII193"/>
      <c r="AIJ193"/>
      <c r="AIK193"/>
      <c r="AIL193"/>
      <c r="AIM193"/>
      <c r="AIN193"/>
      <c r="AIO193"/>
      <c r="AIP193"/>
      <c r="AIQ193"/>
      <c r="AIR193"/>
      <c r="AIS193"/>
      <c r="AIT193"/>
      <c r="AIU193"/>
      <c r="AIV193"/>
      <c r="AIW193"/>
      <c r="AIX193"/>
      <c r="AIY193"/>
      <c r="AIZ193"/>
      <c r="AJA193"/>
      <c r="AJB193"/>
      <c r="AJC193"/>
      <c r="AJD193"/>
      <c r="AJE193"/>
      <c r="AJF193"/>
      <c r="AJG193"/>
      <c r="AJH193"/>
      <c r="AJI193"/>
      <c r="AJJ193"/>
      <c r="AJK193"/>
      <c r="AJL193"/>
      <c r="AJM193"/>
      <c r="AJN193"/>
      <c r="AJO193"/>
      <c r="AJP193"/>
      <c r="AJQ193"/>
      <c r="AJR193"/>
      <c r="AJS193"/>
      <c r="AJT193"/>
      <c r="AJU193"/>
      <c r="AJV193"/>
      <c r="AJW193"/>
      <c r="AJX193"/>
      <c r="AJY193"/>
      <c r="AJZ193"/>
      <c r="AKA193"/>
      <c r="AKB193"/>
      <c r="AKC193"/>
      <c r="AKD193"/>
      <c r="AKE193"/>
      <c r="AKF193"/>
      <c r="AKG193"/>
      <c r="AKH193"/>
      <c r="AKI193"/>
      <c r="AKJ193"/>
      <c r="AKK193"/>
      <c r="AKL193"/>
      <c r="AKM193"/>
      <c r="AKN193"/>
      <c r="AKO193"/>
      <c r="AKP193"/>
      <c r="AKQ193"/>
      <c r="AKR193"/>
      <c r="AKS193"/>
      <c r="AKT193"/>
      <c r="AKU193"/>
      <c r="AKV193"/>
      <c r="AKW193"/>
      <c r="AKX193"/>
      <c r="AKY193"/>
      <c r="AKZ193"/>
      <c r="ALA193"/>
      <c r="ALB193"/>
      <c r="ALC193"/>
      <c r="ALD193"/>
      <c r="ALE193"/>
      <c r="ALF193"/>
      <c r="ALG193"/>
      <c r="ALH193"/>
      <c r="ALI193"/>
      <c r="ALJ193"/>
      <c r="ALK193"/>
      <c r="ALL193"/>
      <c r="ALM193"/>
      <c r="ALN193"/>
      <c r="ALO193"/>
      <c r="ALP193"/>
      <c r="ALQ193"/>
      <c r="ALR193"/>
      <c r="ALS193"/>
      <c r="ALT193"/>
      <c r="ALU193"/>
      <c r="ALV193"/>
      <c r="ALW193"/>
      <c r="ALX193"/>
      <c r="ALY193"/>
      <c r="ALZ193"/>
      <c r="AMA193"/>
      <c r="AMB193"/>
      <c r="AMC193"/>
      <c r="AMD193"/>
      <c r="AME193"/>
      <c r="AMF193"/>
      <c r="AMG193"/>
      <c r="AMH193"/>
      <c r="AMI193"/>
      <c r="AMJ193"/>
      <c r="AMK193"/>
      <c r="AML193"/>
    </row>
    <row r="194" spans="1:16384" ht="12.75" customHeight="1">
      <c r="A194" s="26"/>
      <c r="B194" s="26" t="s">
        <v>637</v>
      </c>
      <c r="C194" s="141" t="s">
        <v>505</v>
      </c>
      <c r="D194" s="131" t="s">
        <v>642</v>
      </c>
      <c r="E194" s="129" t="s">
        <v>520</v>
      </c>
      <c r="F194" s="129" t="s">
        <v>538</v>
      </c>
      <c r="G194" s="27" t="s">
        <v>155</v>
      </c>
      <c r="H194" s="152" t="str">
        <f t="shared" ref="H194:H223" si="12">IF(LEN(C194)&gt;0,"EXEC INS_fsm_state_transition @tx_fsm_type_name='"&amp;C194&amp;"', @tx_state_name='"&amp;D194&amp;"', @tx_action_name='"&amp;E194&amp;"', @tx_next_state_name='"&amp;F194&amp;"',  @tx_login_name='nazdaq_prod'")</f>
        <v>EXEC INS_fsm_state_transition @tx_fsm_type_name='LOAN', @tx_state_name='UH_RECOMMENDED', @tx_action_name='MD_APPROVE', @tx_next_state_name='MD_APPROVED',  @tx_login_name='nazdaq_prod'</v>
      </c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  <c r="BD194"/>
      <c r="BE194"/>
      <c r="BF194"/>
      <c r="BG194"/>
      <c r="BH194"/>
      <c r="BI194"/>
      <c r="BJ194"/>
      <c r="BK194"/>
      <c r="BL194"/>
      <c r="BM194"/>
      <c r="BN194"/>
      <c r="BO194"/>
      <c r="BP194"/>
      <c r="BQ194"/>
      <c r="BR194"/>
      <c r="BS194"/>
      <c r="BT194"/>
      <c r="BU194"/>
      <c r="BV194"/>
      <c r="BW194"/>
      <c r="BX194"/>
      <c r="BY194"/>
      <c r="BZ194"/>
      <c r="CA194"/>
      <c r="CB194"/>
      <c r="CC194"/>
      <c r="CD194"/>
      <c r="CE194"/>
      <c r="CF194"/>
      <c r="CG194"/>
      <c r="CH194"/>
      <c r="CI194"/>
      <c r="CJ194"/>
      <c r="CK194"/>
      <c r="CL194"/>
      <c r="CM194"/>
      <c r="CN194"/>
      <c r="CO194"/>
      <c r="CP194"/>
      <c r="CQ194"/>
      <c r="CR194"/>
      <c r="CS194"/>
      <c r="CT194"/>
      <c r="CU194"/>
      <c r="CV194"/>
      <c r="CW194"/>
      <c r="CX194"/>
      <c r="CY194"/>
      <c r="CZ194"/>
      <c r="DA194"/>
      <c r="DB194"/>
      <c r="DC194"/>
      <c r="DD194"/>
      <c r="DE194"/>
      <c r="DF194"/>
      <c r="DG194"/>
      <c r="DH194"/>
      <c r="DI194"/>
      <c r="DJ194"/>
      <c r="DK194"/>
      <c r="DL194"/>
      <c r="DM194"/>
      <c r="DN194"/>
      <c r="DO194"/>
      <c r="DP194"/>
      <c r="DQ194"/>
      <c r="DR194"/>
      <c r="DS194"/>
      <c r="DT194"/>
      <c r="DU194"/>
      <c r="DV194"/>
      <c r="DW194"/>
      <c r="DX194"/>
      <c r="DY194"/>
      <c r="DZ194"/>
      <c r="EA194"/>
      <c r="EB194"/>
      <c r="EC194"/>
      <c r="ED194"/>
      <c r="EE194"/>
      <c r="EF194"/>
      <c r="EG194"/>
      <c r="EH194"/>
      <c r="EI194"/>
      <c r="EJ194"/>
      <c r="EK194"/>
      <c r="EL194"/>
      <c r="EM194"/>
      <c r="EN194"/>
      <c r="EO194"/>
      <c r="EP194"/>
      <c r="EQ194"/>
      <c r="ER194"/>
      <c r="ES194"/>
      <c r="ET194"/>
      <c r="EU194"/>
      <c r="EV194"/>
      <c r="EW194"/>
      <c r="EX194"/>
      <c r="EY194"/>
      <c r="EZ194"/>
      <c r="FA194"/>
      <c r="FB194"/>
      <c r="FC194"/>
      <c r="FD194"/>
      <c r="FE194"/>
      <c r="FF194"/>
      <c r="FG194"/>
      <c r="FH194"/>
      <c r="FI194"/>
      <c r="FJ194"/>
      <c r="FK194"/>
      <c r="FL194"/>
      <c r="FM194"/>
      <c r="FN194"/>
      <c r="FO194"/>
      <c r="FP194"/>
      <c r="FQ194"/>
      <c r="FR194"/>
      <c r="FS194"/>
      <c r="FT194"/>
      <c r="FU194"/>
      <c r="FV194"/>
      <c r="FW194"/>
      <c r="FX194"/>
      <c r="FY194"/>
      <c r="FZ194"/>
      <c r="GA194"/>
      <c r="GB194"/>
      <c r="GC194"/>
      <c r="GD194"/>
      <c r="GE194"/>
      <c r="GF194"/>
      <c r="GG194"/>
      <c r="GH194"/>
      <c r="GI194"/>
      <c r="GJ194"/>
      <c r="GK194"/>
      <c r="GL194"/>
      <c r="GM194"/>
      <c r="GN194"/>
      <c r="GO194"/>
      <c r="GP194"/>
      <c r="GQ194"/>
      <c r="GR194"/>
      <c r="GS194"/>
      <c r="GT194"/>
      <c r="GU194"/>
      <c r="GV194"/>
      <c r="GW194"/>
      <c r="GX194"/>
      <c r="GY194"/>
      <c r="GZ194"/>
      <c r="HA194"/>
      <c r="HB194"/>
      <c r="HC194"/>
      <c r="HD194"/>
      <c r="HE194"/>
      <c r="HF194"/>
      <c r="HG194"/>
      <c r="HH194"/>
      <c r="HI194"/>
      <c r="HJ194"/>
      <c r="HK194"/>
      <c r="HL194"/>
      <c r="HM194"/>
      <c r="HN194"/>
      <c r="HO194"/>
      <c r="HP194"/>
      <c r="HQ194"/>
      <c r="HR194"/>
      <c r="HS194"/>
      <c r="HT194"/>
      <c r="HU194"/>
      <c r="HV194"/>
      <c r="HW194"/>
      <c r="HX194"/>
      <c r="HY194"/>
      <c r="HZ194"/>
      <c r="IA194"/>
      <c r="IB194"/>
      <c r="IC194"/>
      <c r="ID194"/>
      <c r="IE194"/>
      <c r="IF194"/>
      <c r="IG194"/>
      <c r="IH194"/>
      <c r="II194"/>
      <c r="IJ194"/>
      <c r="IK194"/>
      <c r="IL194"/>
      <c r="IM194"/>
      <c r="IN194"/>
      <c r="IO194"/>
      <c r="IP194"/>
      <c r="IQ194"/>
      <c r="IR194"/>
      <c r="IS194"/>
      <c r="IT194"/>
      <c r="IU194"/>
      <c r="IV194"/>
      <c r="IW194"/>
      <c r="IX194"/>
      <c r="IY194"/>
      <c r="IZ194"/>
      <c r="JA194"/>
      <c r="JB194"/>
      <c r="JC194"/>
      <c r="JD194"/>
      <c r="JE194"/>
      <c r="JF194"/>
      <c r="JG194"/>
      <c r="JH194"/>
      <c r="JI194"/>
      <c r="JJ194"/>
      <c r="JK194"/>
      <c r="JL194"/>
      <c r="JM194"/>
      <c r="JN194"/>
      <c r="JO194"/>
      <c r="JP194"/>
      <c r="JQ194"/>
      <c r="JR194"/>
      <c r="JS194"/>
      <c r="JT194"/>
      <c r="JU194"/>
      <c r="JV194"/>
      <c r="JW194"/>
      <c r="JX194"/>
      <c r="JY194"/>
      <c r="JZ194"/>
      <c r="KA194"/>
      <c r="KB194"/>
      <c r="KC194"/>
      <c r="KD194"/>
      <c r="KE194"/>
      <c r="KF194"/>
      <c r="KG194"/>
      <c r="KH194"/>
      <c r="KI194"/>
      <c r="KJ194"/>
      <c r="KK194"/>
      <c r="KL194"/>
      <c r="KM194"/>
      <c r="KN194"/>
      <c r="KO194"/>
      <c r="KP194"/>
      <c r="KQ194"/>
      <c r="KR194"/>
      <c r="KS194"/>
      <c r="KT194"/>
      <c r="KU194"/>
      <c r="KV194"/>
      <c r="KW194"/>
      <c r="KX194"/>
      <c r="KY194"/>
      <c r="KZ194"/>
      <c r="LA194"/>
      <c r="LB194"/>
      <c r="LC194"/>
      <c r="LD194"/>
      <c r="LE194"/>
      <c r="LF194"/>
      <c r="LG194"/>
      <c r="LH194"/>
      <c r="LI194"/>
      <c r="LJ194"/>
      <c r="LK194"/>
      <c r="LL194"/>
      <c r="LM194"/>
      <c r="LN194"/>
      <c r="LO194"/>
      <c r="LP194"/>
      <c r="LQ194"/>
      <c r="LR194"/>
      <c r="LS194"/>
      <c r="LT194"/>
      <c r="LU194"/>
      <c r="LV194"/>
      <c r="LW194"/>
      <c r="LX194"/>
      <c r="LY194"/>
      <c r="LZ194"/>
      <c r="MA194"/>
      <c r="MB194"/>
      <c r="MC194"/>
      <c r="MD194"/>
      <c r="ME194"/>
      <c r="MF194"/>
      <c r="MG194"/>
      <c r="MH194"/>
      <c r="MI194"/>
      <c r="MJ194"/>
      <c r="MK194"/>
      <c r="ML194"/>
      <c r="MM194"/>
      <c r="MN194"/>
      <c r="MO194"/>
      <c r="MP194"/>
      <c r="MQ194"/>
      <c r="MR194"/>
      <c r="MS194"/>
      <c r="MT194"/>
      <c r="MU194"/>
      <c r="MV194"/>
      <c r="MW194"/>
      <c r="MX194"/>
      <c r="MY194"/>
      <c r="MZ194"/>
      <c r="NA194"/>
      <c r="NB194"/>
      <c r="NC194"/>
      <c r="ND194"/>
      <c r="NE194"/>
      <c r="NF194"/>
      <c r="NG194"/>
      <c r="NH194"/>
      <c r="NI194"/>
      <c r="NJ194"/>
      <c r="NK194"/>
      <c r="NL194"/>
      <c r="NM194"/>
      <c r="NN194"/>
      <c r="NO194"/>
      <c r="NP194"/>
      <c r="NQ194"/>
      <c r="NR194"/>
      <c r="NS194"/>
      <c r="NT194"/>
      <c r="NU194"/>
      <c r="NV194"/>
      <c r="NW194"/>
      <c r="NX194"/>
      <c r="NY194"/>
      <c r="NZ194"/>
      <c r="OA194"/>
      <c r="OB194"/>
      <c r="OC194"/>
      <c r="OD194"/>
      <c r="OE194"/>
      <c r="OF194"/>
      <c r="OG194"/>
      <c r="OH194"/>
      <c r="OI194"/>
      <c r="OJ194"/>
      <c r="OK194"/>
      <c r="OL194"/>
      <c r="OM194"/>
      <c r="ON194"/>
      <c r="OO194"/>
      <c r="OP194"/>
      <c r="OQ194"/>
      <c r="OR194"/>
      <c r="OS194"/>
      <c r="OT194"/>
      <c r="OU194"/>
      <c r="OV194"/>
      <c r="OW194"/>
      <c r="OX194"/>
      <c r="OY194"/>
      <c r="OZ194"/>
      <c r="PA194"/>
      <c r="PB194"/>
      <c r="PC194"/>
      <c r="PD194"/>
      <c r="PE194"/>
      <c r="PF194"/>
      <c r="PG194"/>
      <c r="PH194"/>
      <c r="PI194"/>
      <c r="PJ194"/>
      <c r="PK194"/>
      <c r="PL194"/>
      <c r="PM194"/>
      <c r="PN194"/>
      <c r="PO194"/>
      <c r="PP194"/>
      <c r="PQ194"/>
      <c r="PR194"/>
      <c r="PS194"/>
      <c r="PT194"/>
      <c r="PU194"/>
      <c r="PV194"/>
      <c r="PW194"/>
      <c r="PX194"/>
      <c r="PY194"/>
      <c r="PZ194"/>
      <c r="QA194"/>
      <c r="QB194"/>
      <c r="QC194"/>
      <c r="QD194"/>
      <c r="QE194"/>
      <c r="QF194"/>
      <c r="QG194"/>
      <c r="QH194"/>
      <c r="QI194"/>
      <c r="QJ194"/>
      <c r="QK194"/>
      <c r="QL194"/>
      <c r="QM194"/>
      <c r="QN194"/>
      <c r="QO194"/>
      <c r="QP194"/>
      <c r="QQ194"/>
      <c r="QR194"/>
      <c r="QS194"/>
      <c r="QT194"/>
      <c r="QU194"/>
      <c r="QV194"/>
      <c r="QW194"/>
      <c r="QX194"/>
      <c r="QY194"/>
      <c r="QZ194"/>
      <c r="RA194"/>
      <c r="RB194"/>
      <c r="RC194"/>
      <c r="RD194"/>
      <c r="RE194"/>
      <c r="RF194"/>
      <c r="RG194"/>
      <c r="RH194"/>
      <c r="RI194"/>
      <c r="RJ194"/>
      <c r="RK194"/>
      <c r="RL194"/>
      <c r="RM194"/>
      <c r="RN194"/>
      <c r="RO194"/>
      <c r="RP194"/>
      <c r="RQ194"/>
      <c r="RR194"/>
      <c r="RS194"/>
      <c r="RT194"/>
      <c r="RU194"/>
      <c r="RV194"/>
      <c r="RW194"/>
      <c r="RX194"/>
      <c r="RY194"/>
      <c r="RZ194"/>
      <c r="SA194"/>
      <c r="SB194"/>
      <c r="SC194"/>
      <c r="SD194"/>
      <c r="SE194"/>
      <c r="SF194"/>
      <c r="SG194"/>
      <c r="SH194"/>
      <c r="SI194"/>
      <c r="SJ194"/>
      <c r="SK194"/>
      <c r="SL194"/>
      <c r="SM194"/>
      <c r="SN194"/>
      <c r="SO194"/>
      <c r="SP194"/>
      <c r="SQ194"/>
      <c r="SR194"/>
      <c r="SS194"/>
      <c r="ST194"/>
      <c r="SU194"/>
      <c r="SV194"/>
      <c r="SW194"/>
      <c r="SX194"/>
      <c r="SY194"/>
      <c r="SZ194"/>
      <c r="TA194"/>
      <c r="TB194"/>
      <c r="TC194"/>
      <c r="TD194"/>
      <c r="TE194"/>
      <c r="TF194"/>
      <c r="TG194"/>
      <c r="TH194"/>
      <c r="TI194"/>
      <c r="TJ194"/>
      <c r="TK194"/>
      <c r="TL194"/>
      <c r="TM194"/>
      <c r="TN194"/>
      <c r="TO194"/>
      <c r="TP194"/>
      <c r="TQ194"/>
      <c r="TR194"/>
      <c r="TS194"/>
      <c r="TT194"/>
      <c r="TU194"/>
      <c r="TV194"/>
      <c r="TW194"/>
      <c r="TX194"/>
      <c r="TY194"/>
      <c r="TZ194"/>
      <c r="UA194"/>
      <c r="UB194"/>
      <c r="UC194"/>
      <c r="UD194"/>
      <c r="UE194"/>
      <c r="UF194"/>
      <c r="UG194"/>
      <c r="UH194"/>
      <c r="UI194"/>
      <c r="UJ194"/>
      <c r="UK194"/>
      <c r="UL194"/>
      <c r="UM194"/>
      <c r="UN194"/>
      <c r="UO194"/>
      <c r="UP194"/>
      <c r="UQ194"/>
      <c r="UR194"/>
      <c r="US194"/>
      <c r="UT194"/>
      <c r="UU194"/>
      <c r="UV194"/>
      <c r="UW194"/>
      <c r="UX194"/>
      <c r="UY194"/>
      <c r="UZ194"/>
      <c r="VA194"/>
      <c r="VB194"/>
      <c r="VC194"/>
      <c r="VD194"/>
      <c r="VE194"/>
      <c r="VF194"/>
      <c r="VG194"/>
      <c r="VH194"/>
      <c r="VI194"/>
      <c r="VJ194"/>
      <c r="VK194"/>
      <c r="VL194"/>
      <c r="VM194"/>
      <c r="VN194"/>
      <c r="VO194"/>
      <c r="VP194"/>
      <c r="VQ194"/>
      <c r="VR194"/>
      <c r="VS194"/>
      <c r="VT194"/>
      <c r="VU194"/>
      <c r="VV194"/>
      <c r="VW194"/>
      <c r="VX194"/>
      <c r="VY194"/>
      <c r="VZ194"/>
      <c r="WA194"/>
      <c r="WB194"/>
      <c r="WC194"/>
      <c r="WD194"/>
      <c r="WE194"/>
      <c r="WF194"/>
      <c r="WG194"/>
      <c r="WH194"/>
      <c r="WI194"/>
      <c r="WJ194"/>
      <c r="WK194"/>
      <c r="WL194"/>
      <c r="WM194"/>
      <c r="WN194"/>
      <c r="WO194"/>
      <c r="WP194"/>
      <c r="WQ194"/>
      <c r="WR194"/>
      <c r="WS194"/>
      <c r="WT194"/>
      <c r="WU194"/>
      <c r="WV194"/>
      <c r="WW194"/>
      <c r="WX194"/>
      <c r="WY194"/>
      <c r="WZ194"/>
      <c r="XA194"/>
      <c r="XB194"/>
      <c r="XC194"/>
      <c r="XD194"/>
      <c r="XE194"/>
      <c r="XF194"/>
      <c r="XG194"/>
      <c r="XH194"/>
      <c r="XI194"/>
      <c r="XJ194"/>
      <c r="XK194"/>
      <c r="XL194"/>
      <c r="XM194"/>
      <c r="XN194"/>
      <c r="XO194"/>
      <c r="XP194"/>
      <c r="XQ194"/>
      <c r="XR194"/>
      <c r="XS194"/>
      <c r="XT194"/>
      <c r="XU194"/>
      <c r="XV194"/>
      <c r="XW194"/>
      <c r="XX194"/>
      <c r="XY194"/>
      <c r="XZ194"/>
      <c r="YA194"/>
      <c r="YB194"/>
      <c r="YC194"/>
      <c r="YD194"/>
      <c r="YE194"/>
      <c r="YF194"/>
      <c r="YG194"/>
      <c r="YH194"/>
      <c r="YI194"/>
      <c r="YJ194"/>
      <c r="YK194"/>
      <c r="YL194"/>
      <c r="YM194"/>
      <c r="YN194"/>
      <c r="YO194"/>
      <c r="YP194"/>
      <c r="YQ194"/>
      <c r="YR194"/>
      <c r="YS194"/>
      <c r="YT194"/>
      <c r="YU194"/>
      <c r="YV194"/>
      <c r="YW194"/>
      <c r="YX194"/>
      <c r="YY194"/>
      <c r="YZ194"/>
      <c r="ZA194"/>
      <c r="ZB194"/>
      <c r="ZC194"/>
      <c r="ZD194"/>
      <c r="ZE194"/>
      <c r="ZF194"/>
      <c r="ZG194"/>
      <c r="ZH194"/>
      <c r="ZI194"/>
      <c r="ZJ194"/>
      <c r="ZK194"/>
      <c r="ZL194"/>
      <c r="ZM194"/>
      <c r="ZN194"/>
      <c r="ZO194"/>
      <c r="ZP194"/>
      <c r="ZQ194"/>
      <c r="ZR194"/>
      <c r="ZS194"/>
      <c r="ZT194"/>
      <c r="ZU194"/>
      <c r="ZV194"/>
      <c r="ZW194"/>
      <c r="ZX194"/>
      <c r="ZY194"/>
      <c r="ZZ194"/>
      <c r="AAA194"/>
      <c r="AAB194"/>
      <c r="AAC194"/>
      <c r="AAD194"/>
      <c r="AAE194"/>
      <c r="AAF194"/>
      <c r="AAG194"/>
      <c r="AAH194"/>
      <c r="AAI194"/>
      <c r="AAJ194"/>
      <c r="AAK194"/>
      <c r="AAL194"/>
      <c r="AAM194"/>
      <c r="AAN194"/>
      <c r="AAO194"/>
      <c r="AAP194"/>
      <c r="AAQ194"/>
      <c r="AAR194"/>
      <c r="AAS194"/>
      <c r="AAT194"/>
      <c r="AAU194"/>
      <c r="AAV194"/>
      <c r="AAW194"/>
      <c r="AAX194"/>
      <c r="AAY194"/>
      <c r="AAZ194"/>
      <c r="ABA194"/>
      <c r="ABB194"/>
      <c r="ABC194"/>
      <c r="ABD194"/>
      <c r="ABE194"/>
      <c r="ABF194"/>
      <c r="ABG194"/>
      <c r="ABH194"/>
      <c r="ABI194"/>
      <c r="ABJ194"/>
      <c r="ABK194"/>
      <c r="ABL194"/>
      <c r="ABM194"/>
      <c r="ABN194"/>
      <c r="ABO194"/>
      <c r="ABP194"/>
      <c r="ABQ194"/>
      <c r="ABR194"/>
      <c r="ABS194"/>
      <c r="ABT194"/>
      <c r="ABU194"/>
      <c r="ABV194"/>
      <c r="ABW194"/>
      <c r="ABX194"/>
      <c r="ABY194"/>
      <c r="ABZ194"/>
      <c r="ACA194"/>
      <c r="ACB194"/>
      <c r="ACC194"/>
      <c r="ACD194"/>
      <c r="ACE194"/>
      <c r="ACF194"/>
      <c r="ACG194"/>
      <c r="ACH194"/>
      <c r="ACI194"/>
      <c r="ACJ194"/>
      <c r="ACK194"/>
      <c r="ACL194"/>
      <c r="ACM194"/>
      <c r="ACN194"/>
      <c r="ACO194"/>
      <c r="ACP194"/>
      <c r="ACQ194"/>
      <c r="ACR194"/>
      <c r="ACS194"/>
      <c r="ACT194"/>
      <c r="ACU194"/>
      <c r="ACV194"/>
      <c r="ACW194"/>
      <c r="ACX194"/>
      <c r="ACY194"/>
      <c r="ACZ194"/>
      <c r="ADA194"/>
      <c r="ADB194"/>
      <c r="ADC194"/>
      <c r="ADD194"/>
      <c r="ADE194"/>
      <c r="ADF194"/>
      <c r="ADG194"/>
      <c r="ADH194"/>
      <c r="ADI194"/>
      <c r="ADJ194"/>
      <c r="ADK194"/>
      <c r="ADL194"/>
      <c r="ADM194"/>
      <c r="ADN194"/>
      <c r="ADO194"/>
      <c r="ADP194"/>
      <c r="ADQ194"/>
      <c r="ADR194"/>
      <c r="ADS194"/>
      <c r="ADT194"/>
      <c r="ADU194"/>
      <c r="ADV194"/>
      <c r="ADW194"/>
      <c r="ADX194"/>
      <c r="ADY194"/>
      <c r="ADZ194"/>
      <c r="AEA194"/>
      <c r="AEB194"/>
      <c r="AEC194"/>
      <c r="AED194"/>
      <c r="AEE194"/>
      <c r="AEF194"/>
      <c r="AEG194"/>
      <c r="AEH194"/>
      <c r="AEI194"/>
      <c r="AEJ194"/>
      <c r="AEK194"/>
      <c r="AEL194"/>
      <c r="AEM194"/>
      <c r="AEN194"/>
      <c r="AEO194"/>
      <c r="AEP194"/>
      <c r="AEQ194"/>
      <c r="AER194"/>
      <c r="AES194"/>
      <c r="AET194"/>
      <c r="AEU194"/>
      <c r="AEV194"/>
      <c r="AEW194"/>
      <c r="AEX194"/>
      <c r="AEY194"/>
      <c r="AEZ194"/>
      <c r="AFA194"/>
      <c r="AFB194"/>
      <c r="AFC194"/>
      <c r="AFD194"/>
      <c r="AFE194"/>
      <c r="AFF194"/>
      <c r="AFG194"/>
      <c r="AFH194"/>
      <c r="AFI194"/>
      <c r="AFJ194"/>
      <c r="AFK194"/>
      <c r="AFL194"/>
      <c r="AFM194"/>
      <c r="AFN194"/>
      <c r="AFO194"/>
      <c r="AFP194"/>
      <c r="AFQ194"/>
      <c r="AFR194"/>
      <c r="AFS194"/>
      <c r="AFT194"/>
      <c r="AFU194"/>
      <c r="AFV194"/>
      <c r="AFW194"/>
      <c r="AFX194"/>
      <c r="AFY194"/>
      <c r="AFZ194"/>
      <c r="AGA194"/>
      <c r="AGB194"/>
      <c r="AGC194"/>
      <c r="AGD194"/>
      <c r="AGE194"/>
      <c r="AGF194"/>
      <c r="AGG194"/>
      <c r="AGH194"/>
      <c r="AGI194"/>
      <c r="AGJ194"/>
      <c r="AGK194"/>
      <c r="AGL194"/>
      <c r="AGM194"/>
      <c r="AGN194"/>
      <c r="AGO194"/>
      <c r="AGP194"/>
      <c r="AGQ194"/>
      <c r="AGR194"/>
      <c r="AGS194"/>
      <c r="AGT194"/>
      <c r="AGU194"/>
      <c r="AGV194"/>
      <c r="AGW194"/>
      <c r="AGX194"/>
      <c r="AGY194"/>
      <c r="AGZ194"/>
      <c r="AHA194"/>
      <c r="AHB194"/>
      <c r="AHC194"/>
      <c r="AHD194"/>
      <c r="AHE194"/>
      <c r="AHF194"/>
      <c r="AHG194"/>
      <c r="AHH194"/>
      <c r="AHI194"/>
      <c r="AHJ194"/>
      <c r="AHK194"/>
      <c r="AHL194"/>
      <c r="AHM194"/>
      <c r="AHN194"/>
      <c r="AHO194"/>
      <c r="AHP194"/>
      <c r="AHQ194"/>
      <c r="AHR194"/>
      <c r="AHS194"/>
      <c r="AHT194"/>
      <c r="AHU194"/>
      <c r="AHV194"/>
      <c r="AHW194"/>
      <c r="AHX194"/>
      <c r="AHY194"/>
      <c r="AHZ194"/>
      <c r="AIA194"/>
      <c r="AIB194"/>
      <c r="AIC194"/>
      <c r="AID194"/>
      <c r="AIE194"/>
      <c r="AIF194"/>
      <c r="AIG194"/>
      <c r="AIH194"/>
      <c r="AII194"/>
      <c r="AIJ194"/>
      <c r="AIK194"/>
      <c r="AIL194"/>
      <c r="AIM194"/>
      <c r="AIN194"/>
      <c r="AIO194"/>
      <c r="AIP194"/>
      <c r="AIQ194"/>
      <c r="AIR194"/>
      <c r="AIS194"/>
      <c r="AIT194"/>
      <c r="AIU194"/>
      <c r="AIV194"/>
      <c r="AIW194"/>
      <c r="AIX194"/>
      <c r="AIY194"/>
      <c r="AIZ194"/>
      <c r="AJA194"/>
      <c r="AJB194"/>
      <c r="AJC194"/>
      <c r="AJD194"/>
      <c r="AJE194"/>
      <c r="AJF194"/>
      <c r="AJG194"/>
      <c r="AJH194"/>
      <c r="AJI194"/>
      <c r="AJJ194"/>
      <c r="AJK194"/>
      <c r="AJL194"/>
      <c r="AJM194"/>
      <c r="AJN194"/>
      <c r="AJO194"/>
      <c r="AJP194"/>
      <c r="AJQ194"/>
      <c r="AJR194"/>
      <c r="AJS194"/>
      <c r="AJT194"/>
      <c r="AJU194"/>
      <c r="AJV194"/>
      <c r="AJW194"/>
      <c r="AJX194"/>
      <c r="AJY194"/>
      <c r="AJZ194"/>
      <c r="AKA194"/>
      <c r="AKB194"/>
      <c r="AKC194"/>
      <c r="AKD194"/>
      <c r="AKE194"/>
      <c r="AKF194"/>
      <c r="AKG194"/>
      <c r="AKH194"/>
      <c r="AKI194"/>
      <c r="AKJ194"/>
      <c r="AKK194"/>
      <c r="AKL194"/>
      <c r="AKM194"/>
      <c r="AKN194"/>
      <c r="AKO194"/>
      <c r="AKP194"/>
      <c r="AKQ194"/>
      <c r="AKR194"/>
      <c r="AKS194"/>
      <c r="AKT194"/>
      <c r="AKU194"/>
      <c r="AKV194"/>
      <c r="AKW194"/>
      <c r="AKX194"/>
      <c r="AKY194"/>
      <c r="AKZ194"/>
      <c r="ALA194"/>
      <c r="ALB194"/>
      <c r="ALC194"/>
      <c r="ALD194"/>
      <c r="ALE194"/>
      <c r="ALF194"/>
      <c r="ALG194"/>
      <c r="ALH194"/>
      <c r="ALI194"/>
      <c r="ALJ194"/>
      <c r="ALK194"/>
      <c r="ALL194"/>
      <c r="ALM194"/>
      <c r="ALN194"/>
      <c r="ALO194"/>
      <c r="ALP194"/>
      <c r="ALQ194"/>
      <c r="ALR194"/>
      <c r="ALS194"/>
      <c r="ALT194"/>
      <c r="ALU194"/>
      <c r="ALV194"/>
      <c r="ALW194"/>
      <c r="ALX194"/>
      <c r="ALY194"/>
      <c r="ALZ194"/>
      <c r="AMA194"/>
      <c r="AMB194"/>
      <c r="AMC194"/>
      <c r="AMD194"/>
      <c r="AME194"/>
      <c r="AMF194"/>
      <c r="AMG194"/>
      <c r="AMH194"/>
      <c r="AMI194"/>
      <c r="AMJ194"/>
      <c r="AMK194"/>
      <c r="AML194"/>
    </row>
    <row r="195" spans="1:16384" ht="12.75" customHeight="1">
      <c r="A195" s="26"/>
      <c r="B195" s="26" t="s">
        <v>637</v>
      </c>
      <c r="C195" s="141" t="s">
        <v>505</v>
      </c>
      <c r="D195" s="131" t="s">
        <v>642</v>
      </c>
      <c r="E195" s="129" t="s">
        <v>627</v>
      </c>
      <c r="F195" s="129" t="s">
        <v>539</v>
      </c>
      <c r="G195" s="27" t="s">
        <v>155</v>
      </c>
      <c r="H195" s="152" t="str">
        <f t="shared" si="12"/>
        <v>EXEC INS_fsm_state_transition @tx_fsm_type_name='LOAN', @tx_state_name='UH_RECOMMENDED', @tx_action_name='MD_C_APPROVE', @tx_next_state_name='MD_C_APPROVED',  @tx_login_name='nazdaq_prod'</v>
      </c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  <c r="BE195"/>
      <c r="BF195"/>
      <c r="BG195"/>
      <c r="BH195"/>
      <c r="BI195"/>
      <c r="BJ195"/>
      <c r="BK195"/>
      <c r="BL195"/>
      <c r="BM195"/>
      <c r="BN195"/>
      <c r="BO195"/>
      <c r="BP195"/>
      <c r="BQ195"/>
      <c r="BR195"/>
      <c r="BS195"/>
      <c r="BT195"/>
      <c r="BU195"/>
      <c r="BV195"/>
      <c r="BW195"/>
      <c r="BX195"/>
      <c r="BY195"/>
      <c r="BZ195"/>
      <c r="CA195"/>
      <c r="CB195"/>
      <c r="CC195"/>
      <c r="CD195"/>
      <c r="CE195"/>
      <c r="CF195"/>
      <c r="CG195"/>
      <c r="CH195"/>
      <c r="CI195"/>
      <c r="CJ195"/>
      <c r="CK195"/>
      <c r="CL195"/>
      <c r="CM195"/>
      <c r="CN195"/>
      <c r="CO195"/>
      <c r="CP195"/>
      <c r="CQ195"/>
      <c r="CR195"/>
      <c r="CS195"/>
      <c r="CT195"/>
      <c r="CU195"/>
      <c r="CV195"/>
      <c r="CW195"/>
      <c r="CX195"/>
      <c r="CY195"/>
      <c r="CZ195"/>
      <c r="DA195"/>
      <c r="DB195"/>
      <c r="DC195"/>
      <c r="DD195"/>
      <c r="DE195"/>
      <c r="DF195"/>
      <c r="DG195"/>
      <c r="DH195"/>
      <c r="DI195"/>
      <c r="DJ195"/>
      <c r="DK195"/>
      <c r="DL195"/>
      <c r="DM195"/>
      <c r="DN195"/>
      <c r="DO195"/>
      <c r="DP195"/>
      <c r="DQ195"/>
      <c r="DR195"/>
      <c r="DS195"/>
      <c r="DT195"/>
      <c r="DU195"/>
      <c r="DV195"/>
      <c r="DW195"/>
      <c r="DX195"/>
      <c r="DY195"/>
      <c r="DZ195"/>
      <c r="EA195"/>
      <c r="EB195"/>
      <c r="EC195"/>
      <c r="ED195"/>
      <c r="EE195"/>
      <c r="EF195"/>
      <c r="EG195"/>
      <c r="EH195"/>
      <c r="EI195"/>
      <c r="EJ195"/>
      <c r="EK195"/>
      <c r="EL195"/>
      <c r="EM195"/>
      <c r="EN195"/>
      <c r="EO195"/>
      <c r="EP195"/>
      <c r="EQ195"/>
      <c r="ER195"/>
      <c r="ES195"/>
      <c r="ET195"/>
      <c r="EU195"/>
      <c r="EV195"/>
      <c r="EW195"/>
      <c r="EX195"/>
      <c r="EY195"/>
      <c r="EZ195"/>
      <c r="FA195"/>
      <c r="FB195"/>
      <c r="FC195"/>
      <c r="FD195"/>
      <c r="FE195"/>
      <c r="FF195"/>
      <c r="FG195"/>
      <c r="FH195"/>
      <c r="FI195"/>
      <c r="FJ195"/>
      <c r="FK195"/>
      <c r="FL195"/>
      <c r="FM195"/>
      <c r="FN195"/>
      <c r="FO195"/>
      <c r="FP195"/>
      <c r="FQ195"/>
      <c r="FR195"/>
      <c r="FS195"/>
      <c r="FT195"/>
      <c r="FU195"/>
      <c r="FV195"/>
      <c r="FW195"/>
      <c r="FX195"/>
      <c r="FY195"/>
      <c r="FZ195"/>
      <c r="GA195"/>
      <c r="GB195"/>
      <c r="GC195"/>
      <c r="GD195"/>
      <c r="GE195"/>
      <c r="GF195"/>
      <c r="GG195"/>
      <c r="GH195"/>
      <c r="GI195"/>
      <c r="GJ195"/>
      <c r="GK195"/>
      <c r="GL195"/>
      <c r="GM195"/>
      <c r="GN195"/>
      <c r="GO195"/>
      <c r="GP195"/>
      <c r="GQ195"/>
      <c r="GR195"/>
      <c r="GS195"/>
      <c r="GT195"/>
      <c r="GU195"/>
      <c r="GV195"/>
      <c r="GW195"/>
      <c r="GX195"/>
      <c r="GY195"/>
      <c r="GZ195"/>
      <c r="HA195"/>
      <c r="HB195"/>
      <c r="HC195"/>
      <c r="HD195"/>
      <c r="HE195"/>
      <c r="HF195"/>
      <c r="HG195"/>
      <c r="HH195"/>
      <c r="HI195"/>
      <c r="HJ195"/>
      <c r="HK195"/>
      <c r="HL195"/>
      <c r="HM195"/>
      <c r="HN195"/>
      <c r="HO195"/>
      <c r="HP195"/>
      <c r="HQ195"/>
      <c r="HR195"/>
      <c r="HS195"/>
      <c r="HT195"/>
      <c r="HU195"/>
      <c r="HV195"/>
      <c r="HW195"/>
      <c r="HX195"/>
      <c r="HY195"/>
      <c r="HZ195"/>
      <c r="IA195"/>
      <c r="IB195"/>
      <c r="IC195"/>
      <c r="ID195"/>
      <c r="IE195"/>
      <c r="IF195"/>
      <c r="IG195"/>
      <c r="IH195"/>
      <c r="II195"/>
      <c r="IJ195"/>
      <c r="IK195"/>
      <c r="IL195"/>
      <c r="IM195"/>
      <c r="IN195"/>
      <c r="IO195"/>
      <c r="IP195"/>
      <c r="IQ195"/>
      <c r="IR195"/>
      <c r="IS195"/>
      <c r="IT195"/>
      <c r="IU195"/>
      <c r="IV195"/>
      <c r="IW195"/>
      <c r="IX195"/>
      <c r="IY195"/>
      <c r="IZ195"/>
      <c r="JA195"/>
      <c r="JB195"/>
      <c r="JC195"/>
      <c r="JD195"/>
      <c r="JE195"/>
      <c r="JF195"/>
      <c r="JG195"/>
      <c r="JH195"/>
      <c r="JI195"/>
      <c r="JJ195"/>
      <c r="JK195"/>
      <c r="JL195"/>
      <c r="JM195"/>
      <c r="JN195"/>
      <c r="JO195"/>
      <c r="JP195"/>
      <c r="JQ195"/>
      <c r="JR195"/>
      <c r="JS195"/>
      <c r="JT195"/>
      <c r="JU195"/>
      <c r="JV195"/>
      <c r="JW195"/>
      <c r="JX195"/>
      <c r="JY195"/>
      <c r="JZ195"/>
      <c r="KA195"/>
      <c r="KB195"/>
      <c r="KC195"/>
      <c r="KD195"/>
      <c r="KE195"/>
      <c r="KF195"/>
      <c r="KG195"/>
      <c r="KH195"/>
      <c r="KI195"/>
      <c r="KJ195"/>
      <c r="KK195"/>
      <c r="KL195"/>
      <c r="KM195"/>
      <c r="KN195"/>
      <c r="KO195"/>
      <c r="KP195"/>
      <c r="KQ195"/>
      <c r="KR195"/>
      <c r="KS195"/>
      <c r="KT195"/>
      <c r="KU195"/>
      <c r="KV195"/>
      <c r="KW195"/>
      <c r="KX195"/>
      <c r="KY195"/>
      <c r="KZ195"/>
      <c r="LA195"/>
      <c r="LB195"/>
      <c r="LC195"/>
      <c r="LD195"/>
      <c r="LE195"/>
      <c r="LF195"/>
      <c r="LG195"/>
      <c r="LH195"/>
      <c r="LI195"/>
      <c r="LJ195"/>
      <c r="LK195"/>
      <c r="LL195"/>
      <c r="LM195"/>
      <c r="LN195"/>
      <c r="LO195"/>
      <c r="LP195"/>
      <c r="LQ195"/>
      <c r="LR195"/>
      <c r="LS195"/>
      <c r="LT195"/>
      <c r="LU195"/>
      <c r="LV195"/>
      <c r="LW195"/>
      <c r="LX195"/>
      <c r="LY195"/>
      <c r="LZ195"/>
      <c r="MA195"/>
      <c r="MB195"/>
      <c r="MC195"/>
      <c r="MD195"/>
      <c r="ME195"/>
      <c r="MF195"/>
      <c r="MG195"/>
      <c r="MH195"/>
      <c r="MI195"/>
      <c r="MJ195"/>
      <c r="MK195"/>
      <c r="ML195"/>
      <c r="MM195"/>
      <c r="MN195"/>
      <c r="MO195"/>
      <c r="MP195"/>
      <c r="MQ195"/>
      <c r="MR195"/>
      <c r="MS195"/>
      <c r="MT195"/>
      <c r="MU195"/>
      <c r="MV195"/>
      <c r="MW195"/>
      <c r="MX195"/>
      <c r="MY195"/>
      <c r="MZ195"/>
      <c r="NA195"/>
      <c r="NB195"/>
      <c r="NC195"/>
      <c r="ND195"/>
      <c r="NE195"/>
      <c r="NF195"/>
      <c r="NG195"/>
      <c r="NH195"/>
      <c r="NI195"/>
      <c r="NJ195"/>
      <c r="NK195"/>
      <c r="NL195"/>
      <c r="NM195"/>
      <c r="NN195"/>
      <c r="NO195"/>
      <c r="NP195"/>
      <c r="NQ195"/>
      <c r="NR195"/>
      <c r="NS195"/>
      <c r="NT195"/>
      <c r="NU195"/>
      <c r="NV195"/>
      <c r="NW195"/>
      <c r="NX195"/>
      <c r="NY195"/>
      <c r="NZ195"/>
      <c r="OA195"/>
      <c r="OB195"/>
      <c r="OC195"/>
      <c r="OD195"/>
      <c r="OE195"/>
      <c r="OF195"/>
      <c r="OG195"/>
      <c r="OH195"/>
      <c r="OI195"/>
      <c r="OJ195"/>
      <c r="OK195"/>
      <c r="OL195"/>
      <c r="OM195"/>
      <c r="ON195"/>
      <c r="OO195"/>
      <c r="OP195"/>
      <c r="OQ195"/>
      <c r="OR195"/>
      <c r="OS195"/>
      <c r="OT195"/>
      <c r="OU195"/>
      <c r="OV195"/>
      <c r="OW195"/>
      <c r="OX195"/>
      <c r="OY195"/>
      <c r="OZ195"/>
      <c r="PA195"/>
      <c r="PB195"/>
      <c r="PC195"/>
      <c r="PD195"/>
      <c r="PE195"/>
      <c r="PF195"/>
      <c r="PG195"/>
      <c r="PH195"/>
      <c r="PI195"/>
      <c r="PJ195"/>
      <c r="PK195"/>
      <c r="PL195"/>
      <c r="PM195"/>
      <c r="PN195"/>
      <c r="PO195"/>
      <c r="PP195"/>
      <c r="PQ195"/>
      <c r="PR195"/>
      <c r="PS195"/>
      <c r="PT195"/>
      <c r="PU195"/>
      <c r="PV195"/>
      <c r="PW195"/>
      <c r="PX195"/>
      <c r="PY195"/>
      <c r="PZ195"/>
      <c r="QA195"/>
      <c r="QB195"/>
      <c r="QC195"/>
      <c r="QD195"/>
      <c r="QE195"/>
      <c r="QF195"/>
      <c r="QG195"/>
      <c r="QH195"/>
      <c r="QI195"/>
      <c r="QJ195"/>
      <c r="QK195"/>
      <c r="QL195"/>
      <c r="QM195"/>
      <c r="QN195"/>
      <c r="QO195"/>
      <c r="QP195"/>
      <c r="QQ195"/>
      <c r="QR195"/>
      <c r="QS195"/>
      <c r="QT195"/>
      <c r="QU195"/>
      <c r="QV195"/>
      <c r="QW195"/>
      <c r="QX195"/>
      <c r="QY195"/>
      <c r="QZ195"/>
      <c r="RA195"/>
      <c r="RB195"/>
      <c r="RC195"/>
      <c r="RD195"/>
      <c r="RE195"/>
      <c r="RF195"/>
      <c r="RG195"/>
      <c r="RH195"/>
      <c r="RI195"/>
      <c r="RJ195"/>
      <c r="RK195"/>
      <c r="RL195"/>
      <c r="RM195"/>
      <c r="RN195"/>
      <c r="RO195"/>
      <c r="RP195"/>
      <c r="RQ195"/>
      <c r="RR195"/>
      <c r="RS195"/>
      <c r="RT195"/>
      <c r="RU195"/>
      <c r="RV195"/>
      <c r="RW195"/>
      <c r="RX195"/>
      <c r="RY195"/>
      <c r="RZ195"/>
      <c r="SA195"/>
      <c r="SB195"/>
      <c r="SC195"/>
      <c r="SD195"/>
      <c r="SE195"/>
      <c r="SF195"/>
      <c r="SG195"/>
      <c r="SH195"/>
      <c r="SI195"/>
      <c r="SJ195"/>
      <c r="SK195"/>
      <c r="SL195"/>
      <c r="SM195"/>
      <c r="SN195"/>
      <c r="SO195"/>
      <c r="SP195"/>
      <c r="SQ195"/>
      <c r="SR195"/>
      <c r="SS195"/>
      <c r="ST195"/>
      <c r="SU195"/>
      <c r="SV195"/>
      <c r="SW195"/>
      <c r="SX195"/>
      <c r="SY195"/>
      <c r="SZ195"/>
      <c r="TA195"/>
      <c r="TB195"/>
      <c r="TC195"/>
      <c r="TD195"/>
      <c r="TE195"/>
      <c r="TF195"/>
      <c r="TG195"/>
      <c r="TH195"/>
      <c r="TI195"/>
      <c r="TJ195"/>
      <c r="TK195"/>
      <c r="TL195"/>
      <c r="TM195"/>
      <c r="TN195"/>
      <c r="TO195"/>
      <c r="TP195"/>
      <c r="TQ195"/>
      <c r="TR195"/>
      <c r="TS195"/>
      <c r="TT195"/>
      <c r="TU195"/>
      <c r="TV195"/>
      <c r="TW195"/>
      <c r="TX195"/>
      <c r="TY195"/>
      <c r="TZ195"/>
      <c r="UA195"/>
      <c r="UB195"/>
      <c r="UC195"/>
      <c r="UD195"/>
      <c r="UE195"/>
      <c r="UF195"/>
      <c r="UG195"/>
      <c r="UH195"/>
      <c r="UI195"/>
      <c r="UJ195"/>
      <c r="UK195"/>
      <c r="UL195"/>
      <c r="UM195"/>
      <c r="UN195"/>
      <c r="UO195"/>
      <c r="UP195"/>
      <c r="UQ195"/>
      <c r="UR195"/>
      <c r="US195"/>
      <c r="UT195"/>
      <c r="UU195"/>
      <c r="UV195"/>
      <c r="UW195"/>
      <c r="UX195"/>
      <c r="UY195"/>
      <c r="UZ195"/>
      <c r="VA195"/>
      <c r="VB195"/>
      <c r="VC195"/>
      <c r="VD195"/>
      <c r="VE195"/>
      <c r="VF195"/>
      <c r="VG195"/>
      <c r="VH195"/>
      <c r="VI195"/>
      <c r="VJ195"/>
      <c r="VK195"/>
      <c r="VL195"/>
      <c r="VM195"/>
      <c r="VN195"/>
      <c r="VO195"/>
      <c r="VP195"/>
      <c r="VQ195"/>
      <c r="VR195"/>
      <c r="VS195"/>
      <c r="VT195"/>
      <c r="VU195"/>
      <c r="VV195"/>
      <c r="VW195"/>
      <c r="VX195"/>
      <c r="VY195"/>
      <c r="VZ195"/>
      <c r="WA195"/>
      <c r="WB195"/>
      <c r="WC195"/>
      <c r="WD195"/>
      <c r="WE195"/>
      <c r="WF195"/>
      <c r="WG195"/>
      <c r="WH195"/>
      <c r="WI195"/>
      <c r="WJ195"/>
      <c r="WK195"/>
      <c r="WL195"/>
      <c r="WM195"/>
      <c r="WN195"/>
      <c r="WO195"/>
      <c r="WP195"/>
      <c r="WQ195"/>
      <c r="WR195"/>
      <c r="WS195"/>
      <c r="WT195"/>
      <c r="WU195"/>
      <c r="WV195"/>
      <c r="WW195"/>
      <c r="WX195"/>
      <c r="WY195"/>
      <c r="WZ195"/>
      <c r="XA195"/>
      <c r="XB195"/>
      <c r="XC195"/>
      <c r="XD195"/>
      <c r="XE195"/>
      <c r="XF195"/>
      <c r="XG195"/>
      <c r="XH195"/>
      <c r="XI195"/>
      <c r="XJ195"/>
      <c r="XK195"/>
      <c r="XL195"/>
      <c r="XM195"/>
      <c r="XN195"/>
      <c r="XO195"/>
      <c r="XP195"/>
      <c r="XQ195"/>
      <c r="XR195"/>
      <c r="XS195"/>
      <c r="XT195"/>
      <c r="XU195"/>
      <c r="XV195"/>
      <c r="XW195"/>
      <c r="XX195"/>
      <c r="XY195"/>
      <c r="XZ195"/>
      <c r="YA195"/>
      <c r="YB195"/>
      <c r="YC195"/>
      <c r="YD195"/>
      <c r="YE195"/>
      <c r="YF195"/>
      <c r="YG195"/>
      <c r="YH195"/>
      <c r="YI195"/>
      <c r="YJ195"/>
      <c r="YK195"/>
      <c r="YL195"/>
      <c r="YM195"/>
      <c r="YN195"/>
      <c r="YO195"/>
      <c r="YP195"/>
      <c r="YQ195"/>
      <c r="YR195"/>
      <c r="YS195"/>
      <c r="YT195"/>
      <c r="YU195"/>
      <c r="YV195"/>
      <c r="YW195"/>
      <c r="YX195"/>
      <c r="YY195"/>
      <c r="YZ195"/>
      <c r="ZA195"/>
      <c r="ZB195"/>
      <c r="ZC195"/>
      <c r="ZD195"/>
      <c r="ZE195"/>
      <c r="ZF195"/>
      <c r="ZG195"/>
      <c r="ZH195"/>
      <c r="ZI195"/>
      <c r="ZJ195"/>
      <c r="ZK195"/>
      <c r="ZL195"/>
      <c r="ZM195"/>
      <c r="ZN195"/>
      <c r="ZO195"/>
      <c r="ZP195"/>
      <c r="ZQ195"/>
      <c r="ZR195"/>
      <c r="ZS195"/>
      <c r="ZT195"/>
      <c r="ZU195"/>
      <c r="ZV195"/>
      <c r="ZW195"/>
      <c r="ZX195"/>
      <c r="ZY195"/>
      <c r="ZZ195"/>
      <c r="AAA195"/>
      <c r="AAB195"/>
      <c r="AAC195"/>
      <c r="AAD195"/>
      <c r="AAE195"/>
      <c r="AAF195"/>
      <c r="AAG195"/>
      <c r="AAH195"/>
      <c r="AAI195"/>
      <c r="AAJ195"/>
      <c r="AAK195"/>
      <c r="AAL195"/>
      <c r="AAM195"/>
      <c r="AAN195"/>
      <c r="AAO195"/>
      <c r="AAP195"/>
      <c r="AAQ195"/>
      <c r="AAR195"/>
      <c r="AAS195"/>
      <c r="AAT195"/>
      <c r="AAU195"/>
      <c r="AAV195"/>
      <c r="AAW195"/>
      <c r="AAX195"/>
      <c r="AAY195"/>
      <c r="AAZ195"/>
      <c r="ABA195"/>
      <c r="ABB195"/>
      <c r="ABC195"/>
      <c r="ABD195"/>
      <c r="ABE195"/>
      <c r="ABF195"/>
      <c r="ABG195"/>
      <c r="ABH195"/>
      <c r="ABI195"/>
      <c r="ABJ195"/>
      <c r="ABK195"/>
      <c r="ABL195"/>
      <c r="ABM195"/>
      <c r="ABN195"/>
      <c r="ABO195"/>
      <c r="ABP195"/>
      <c r="ABQ195"/>
      <c r="ABR195"/>
      <c r="ABS195"/>
      <c r="ABT195"/>
      <c r="ABU195"/>
      <c r="ABV195"/>
      <c r="ABW195"/>
      <c r="ABX195"/>
      <c r="ABY195"/>
      <c r="ABZ195"/>
      <c r="ACA195"/>
      <c r="ACB195"/>
      <c r="ACC195"/>
      <c r="ACD195"/>
      <c r="ACE195"/>
      <c r="ACF195"/>
      <c r="ACG195"/>
      <c r="ACH195"/>
      <c r="ACI195"/>
      <c r="ACJ195"/>
      <c r="ACK195"/>
      <c r="ACL195"/>
      <c r="ACM195"/>
      <c r="ACN195"/>
      <c r="ACO195"/>
      <c r="ACP195"/>
      <c r="ACQ195"/>
      <c r="ACR195"/>
      <c r="ACS195"/>
      <c r="ACT195"/>
      <c r="ACU195"/>
      <c r="ACV195"/>
      <c r="ACW195"/>
      <c r="ACX195"/>
      <c r="ACY195"/>
      <c r="ACZ195"/>
      <c r="ADA195"/>
      <c r="ADB195"/>
      <c r="ADC195"/>
      <c r="ADD195"/>
      <c r="ADE195"/>
      <c r="ADF195"/>
      <c r="ADG195"/>
      <c r="ADH195"/>
      <c r="ADI195"/>
      <c r="ADJ195"/>
      <c r="ADK195"/>
      <c r="ADL195"/>
      <c r="ADM195"/>
      <c r="ADN195"/>
      <c r="ADO195"/>
      <c r="ADP195"/>
      <c r="ADQ195"/>
      <c r="ADR195"/>
      <c r="ADS195"/>
      <c r="ADT195"/>
      <c r="ADU195"/>
      <c r="ADV195"/>
      <c r="ADW195"/>
      <c r="ADX195"/>
      <c r="ADY195"/>
      <c r="ADZ195"/>
      <c r="AEA195"/>
      <c r="AEB195"/>
      <c r="AEC195"/>
      <c r="AED195"/>
      <c r="AEE195"/>
      <c r="AEF195"/>
      <c r="AEG195"/>
      <c r="AEH195"/>
      <c r="AEI195"/>
      <c r="AEJ195"/>
      <c r="AEK195"/>
      <c r="AEL195"/>
      <c r="AEM195"/>
      <c r="AEN195"/>
      <c r="AEO195"/>
      <c r="AEP195"/>
      <c r="AEQ195"/>
      <c r="AER195"/>
      <c r="AES195"/>
      <c r="AET195"/>
      <c r="AEU195"/>
      <c r="AEV195"/>
      <c r="AEW195"/>
      <c r="AEX195"/>
      <c r="AEY195"/>
      <c r="AEZ195"/>
      <c r="AFA195"/>
      <c r="AFB195"/>
      <c r="AFC195"/>
      <c r="AFD195"/>
      <c r="AFE195"/>
      <c r="AFF195"/>
      <c r="AFG195"/>
      <c r="AFH195"/>
      <c r="AFI195"/>
      <c r="AFJ195"/>
      <c r="AFK195"/>
      <c r="AFL195"/>
      <c r="AFM195"/>
      <c r="AFN195"/>
      <c r="AFO195"/>
      <c r="AFP195"/>
      <c r="AFQ195"/>
      <c r="AFR195"/>
      <c r="AFS195"/>
      <c r="AFT195"/>
      <c r="AFU195"/>
      <c r="AFV195"/>
      <c r="AFW195"/>
      <c r="AFX195"/>
      <c r="AFY195"/>
      <c r="AFZ195"/>
      <c r="AGA195"/>
      <c r="AGB195"/>
      <c r="AGC195"/>
      <c r="AGD195"/>
      <c r="AGE195"/>
      <c r="AGF195"/>
      <c r="AGG195"/>
      <c r="AGH195"/>
      <c r="AGI195"/>
      <c r="AGJ195"/>
      <c r="AGK195"/>
      <c r="AGL195"/>
      <c r="AGM195"/>
      <c r="AGN195"/>
      <c r="AGO195"/>
      <c r="AGP195"/>
      <c r="AGQ195"/>
      <c r="AGR195"/>
      <c r="AGS195"/>
      <c r="AGT195"/>
      <c r="AGU195"/>
      <c r="AGV195"/>
      <c r="AGW195"/>
      <c r="AGX195"/>
      <c r="AGY195"/>
      <c r="AGZ195"/>
      <c r="AHA195"/>
      <c r="AHB195"/>
      <c r="AHC195"/>
      <c r="AHD195"/>
      <c r="AHE195"/>
      <c r="AHF195"/>
      <c r="AHG195"/>
      <c r="AHH195"/>
      <c r="AHI195"/>
      <c r="AHJ195"/>
      <c r="AHK195"/>
      <c r="AHL195"/>
      <c r="AHM195"/>
      <c r="AHN195"/>
      <c r="AHO195"/>
      <c r="AHP195"/>
      <c r="AHQ195"/>
      <c r="AHR195"/>
      <c r="AHS195"/>
      <c r="AHT195"/>
      <c r="AHU195"/>
      <c r="AHV195"/>
      <c r="AHW195"/>
      <c r="AHX195"/>
      <c r="AHY195"/>
      <c r="AHZ195"/>
      <c r="AIA195"/>
      <c r="AIB195"/>
      <c r="AIC195"/>
      <c r="AID195"/>
      <c r="AIE195"/>
      <c r="AIF195"/>
      <c r="AIG195"/>
      <c r="AIH195"/>
      <c r="AII195"/>
      <c r="AIJ195"/>
      <c r="AIK195"/>
      <c r="AIL195"/>
      <c r="AIM195"/>
      <c r="AIN195"/>
      <c r="AIO195"/>
      <c r="AIP195"/>
      <c r="AIQ195"/>
      <c r="AIR195"/>
      <c r="AIS195"/>
      <c r="AIT195"/>
      <c r="AIU195"/>
      <c r="AIV195"/>
      <c r="AIW195"/>
      <c r="AIX195"/>
      <c r="AIY195"/>
      <c r="AIZ195"/>
      <c r="AJA195"/>
      <c r="AJB195"/>
      <c r="AJC195"/>
      <c r="AJD195"/>
      <c r="AJE195"/>
      <c r="AJF195"/>
      <c r="AJG195"/>
      <c r="AJH195"/>
      <c r="AJI195"/>
      <c r="AJJ195"/>
      <c r="AJK195"/>
      <c r="AJL195"/>
      <c r="AJM195"/>
      <c r="AJN195"/>
      <c r="AJO195"/>
      <c r="AJP195"/>
      <c r="AJQ195"/>
      <c r="AJR195"/>
      <c r="AJS195"/>
      <c r="AJT195"/>
      <c r="AJU195"/>
      <c r="AJV195"/>
      <c r="AJW195"/>
      <c r="AJX195"/>
      <c r="AJY195"/>
      <c r="AJZ195"/>
      <c r="AKA195"/>
      <c r="AKB195"/>
      <c r="AKC195"/>
      <c r="AKD195"/>
      <c r="AKE195"/>
      <c r="AKF195"/>
      <c r="AKG195"/>
      <c r="AKH195"/>
      <c r="AKI195"/>
      <c r="AKJ195"/>
      <c r="AKK195"/>
      <c r="AKL195"/>
      <c r="AKM195"/>
      <c r="AKN195"/>
      <c r="AKO195"/>
      <c r="AKP195"/>
      <c r="AKQ195"/>
      <c r="AKR195"/>
      <c r="AKS195"/>
      <c r="AKT195"/>
      <c r="AKU195"/>
      <c r="AKV195"/>
      <c r="AKW195"/>
      <c r="AKX195"/>
      <c r="AKY195"/>
      <c r="AKZ195"/>
      <c r="ALA195"/>
      <c r="ALB195"/>
      <c r="ALC195"/>
      <c r="ALD195"/>
      <c r="ALE195"/>
      <c r="ALF195"/>
      <c r="ALG195"/>
      <c r="ALH195"/>
      <c r="ALI195"/>
      <c r="ALJ195"/>
      <c r="ALK195"/>
      <c r="ALL195"/>
      <c r="ALM195"/>
      <c r="ALN195"/>
      <c r="ALO195"/>
      <c r="ALP195"/>
      <c r="ALQ195"/>
      <c r="ALR195"/>
      <c r="ALS195"/>
      <c r="ALT195"/>
      <c r="ALU195"/>
      <c r="ALV195"/>
      <c r="ALW195"/>
      <c r="ALX195"/>
      <c r="ALY195"/>
      <c r="ALZ195"/>
      <c r="AMA195"/>
      <c r="AMB195"/>
      <c r="AMC195"/>
      <c r="AMD195"/>
      <c r="AME195"/>
      <c r="AMF195"/>
      <c r="AMG195"/>
      <c r="AMH195"/>
      <c r="AMI195"/>
      <c r="AMJ195"/>
      <c r="AMK195"/>
      <c r="AML195"/>
    </row>
    <row r="196" spans="1:16384" ht="12.75" customHeight="1">
      <c r="A196" s="26"/>
      <c r="B196" s="26" t="s">
        <v>637</v>
      </c>
      <c r="C196" s="141" t="s">
        <v>505</v>
      </c>
      <c r="D196" s="131" t="s">
        <v>642</v>
      </c>
      <c r="E196" s="129" t="s">
        <v>521</v>
      </c>
      <c r="F196" s="129" t="s">
        <v>540</v>
      </c>
      <c r="G196" s="27" t="s">
        <v>155</v>
      </c>
      <c r="H196" s="152" t="str">
        <f t="shared" si="12"/>
        <v>EXEC INS_fsm_state_transition @tx_fsm_type_name='LOAN', @tx_state_name='UH_RECOMMENDED', @tx_action_name='MD_RETURN', @tx_next_state_name='MD_RETURNED',  @tx_login_name='nazdaq_prod'</v>
      </c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E196"/>
      <c r="BF196"/>
      <c r="BG196"/>
      <c r="BH196"/>
      <c r="BI196"/>
      <c r="BJ196"/>
      <c r="BK196"/>
      <c r="BL196"/>
      <c r="BM196"/>
      <c r="BN196"/>
      <c r="BO196"/>
      <c r="BP196"/>
      <c r="BQ196"/>
      <c r="BR196"/>
      <c r="BS196"/>
      <c r="BT196"/>
      <c r="BU196"/>
      <c r="BV196"/>
      <c r="BW196"/>
      <c r="BX196"/>
      <c r="BY196"/>
      <c r="BZ196"/>
      <c r="CA196"/>
      <c r="CB196"/>
      <c r="CC196"/>
      <c r="CD196"/>
      <c r="CE196"/>
      <c r="CF196"/>
      <c r="CG196"/>
      <c r="CH196"/>
      <c r="CI196"/>
      <c r="CJ196"/>
      <c r="CK196"/>
      <c r="CL196"/>
      <c r="CM196"/>
      <c r="CN196"/>
      <c r="CO196"/>
      <c r="CP196"/>
      <c r="CQ196"/>
      <c r="CR196"/>
      <c r="CS196"/>
      <c r="CT196"/>
      <c r="CU196"/>
      <c r="CV196"/>
      <c r="CW196"/>
      <c r="CX196"/>
      <c r="CY196"/>
      <c r="CZ196"/>
      <c r="DA196"/>
      <c r="DB196"/>
      <c r="DC196"/>
      <c r="DD196"/>
      <c r="DE196"/>
      <c r="DF196"/>
      <c r="DG196"/>
      <c r="DH196"/>
      <c r="DI196"/>
      <c r="DJ196"/>
      <c r="DK196"/>
      <c r="DL196"/>
      <c r="DM196"/>
      <c r="DN196"/>
      <c r="DO196"/>
      <c r="DP196"/>
      <c r="DQ196"/>
      <c r="DR196"/>
      <c r="DS196"/>
      <c r="DT196"/>
      <c r="DU196"/>
      <c r="DV196"/>
      <c r="DW196"/>
      <c r="DX196"/>
      <c r="DY196"/>
      <c r="DZ196"/>
      <c r="EA196"/>
      <c r="EB196"/>
      <c r="EC196"/>
      <c r="ED196"/>
      <c r="EE196"/>
      <c r="EF196"/>
      <c r="EG196"/>
      <c r="EH196"/>
      <c r="EI196"/>
      <c r="EJ196"/>
      <c r="EK196"/>
      <c r="EL196"/>
      <c r="EM196"/>
      <c r="EN196"/>
      <c r="EO196"/>
      <c r="EP196"/>
      <c r="EQ196"/>
      <c r="ER196"/>
      <c r="ES196"/>
      <c r="ET196"/>
      <c r="EU196"/>
      <c r="EV196"/>
      <c r="EW196"/>
      <c r="EX196"/>
      <c r="EY196"/>
      <c r="EZ196"/>
      <c r="FA196"/>
      <c r="FB196"/>
      <c r="FC196"/>
      <c r="FD196"/>
      <c r="FE196"/>
      <c r="FF196"/>
      <c r="FG196"/>
      <c r="FH196"/>
      <c r="FI196"/>
      <c r="FJ196"/>
      <c r="FK196"/>
      <c r="FL196"/>
      <c r="FM196"/>
      <c r="FN196"/>
      <c r="FO196"/>
      <c r="FP196"/>
      <c r="FQ196"/>
      <c r="FR196"/>
      <c r="FS196"/>
      <c r="FT196"/>
      <c r="FU196"/>
      <c r="FV196"/>
      <c r="FW196"/>
      <c r="FX196"/>
      <c r="FY196"/>
      <c r="FZ196"/>
      <c r="GA196"/>
      <c r="GB196"/>
      <c r="GC196"/>
      <c r="GD196"/>
      <c r="GE196"/>
      <c r="GF196"/>
      <c r="GG196"/>
      <c r="GH196"/>
      <c r="GI196"/>
      <c r="GJ196"/>
      <c r="GK196"/>
      <c r="GL196"/>
      <c r="GM196"/>
      <c r="GN196"/>
      <c r="GO196"/>
      <c r="GP196"/>
      <c r="GQ196"/>
      <c r="GR196"/>
      <c r="GS196"/>
      <c r="GT196"/>
      <c r="GU196"/>
      <c r="GV196"/>
      <c r="GW196"/>
      <c r="GX196"/>
      <c r="GY196"/>
      <c r="GZ196"/>
      <c r="HA196"/>
      <c r="HB196"/>
      <c r="HC196"/>
      <c r="HD196"/>
      <c r="HE196"/>
      <c r="HF196"/>
      <c r="HG196"/>
      <c r="HH196"/>
      <c r="HI196"/>
      <c r="HJ196"/>
      <c r="HK196"/>
      <c r="HL196"/>
      <c r="HM196"/>
      <c r="HN196"/>
      <c r="HO196"/>
      <c r="HP196"/>
      <c r="HQ196"/>
      <c r="HR196"/>
      <c r="HS196"/>
      <c r="HT196"/>
      <c r="HU196"/>
      <c r="HV196"/>
      <c r="HW196"/>
      <c r="HX196"/>
      <c r="HY196"/>
      <c r="HZ196"/>
      <c r="IA196"/>
      <c r="IB196"/>
      <c r="IC196"/>
      <c r="ID196"/>
      <c r="IE196"/>
      <c r="IF196"/>
      <c r="IG196"/>
      <c r="IH196"/>
      <c r="II196"/>
      <c r="IJ196"/>
      <c r="IK196"/>
      <c r="IL196"/>
      <c r="IM196"/>
      <c r="IN196"/>
      <c r="IO196"/>
      <c r="IP196"/>
      <c r="IQ196"/>
      <c r="IR196"/>
      <c r="IS196"/>
      <c r="IT196"/>
      <c r="IU196"/>
      <c r="IV196"/>
      <c r="IW196"/>
      <c r="IX196"/>
      <c r="IY196"/>
      <c r="IZ196"/>
      <c r="JA196"/>
      <c r="JB196"/>
      <c r="JC196"/>
      <c r="JD196"/>
      <c r="JE196"/>
      <c r="JF196"/>
      <c r="JG196"/>
      <c r="JH196"/>
      <c r="JI196"/>
      <c r="JJ196"/>
      <c r="JK196"/>
      <c r="JL196"/>
      <c r="JM196"/>
      <c r="JN196"/>
      <c r="JO196"/>
      <c r="JP196"/>
      <c r="JQ196"/>
      <c r="JR196"/>
      <c r="JS196"/>
      <c r="JT196"/>
      <c r="JU196"/>
      <c r="JV196"/>
      <c r="JW196"/>
      <c r="JX196"/>
      <c r="JY196"/>
      <c r="JZ196"/>
      <c r="KA196"/>
      <c r="KB196"/>
      <c r="KC196"/>
      <c r="KD196"/>
      <c r="KE196"/>
      <c r="KF196"/>
      <c r="KG196"/>
      <c r="KH196"/>
      <c r="KI196"/>
      <c r="KJ196"/>
      <c r="KK196"/>
      <c r="KL196"/>
      <c r="KM196"/>
      <c r="KN196"/>
      <c r="KO196"/>
      <c r="KP196"/>
      <c r="KQ196"/>
      <c r="KR196"/>
      <c r="KS196"/>
      <c r="KT196"/>
      <c r="KU196"/>
      <c r="KV196"/>
      <c r="KW196"/>
      <c r="KX196"/>
      <c r="KY196"/>
      <c r="KZ196"/>
      <c r="LA196"/>
      <c r="LB196"/>
      <c r="LC196"/>
      <c r="LD196"/>
      <c r="LE196"/>
      <c r="LF196"/>
      <c r="LG196"/>
      <c r="LH196"/>
      <c r="LI196"/>
      <c r="LJ196"/>
      <c r="LK196"/>
      <c r="LL196"/>
      <c r="LM196"/>
      <c r="LN196"/>
      <c r="LO196"/>
      <c r="LP196"/>
      <c r="LQ196"/>
      <c r="LR196"/>
      <c r="LS196"/>
      <c r="LT196"/>
      <c r="LU196"/>
      <c r="LV196"/>
      <c r="LW196"/>
      <c r="LX196"/>
      <c r="LY196"/>
      <c r="LZ196"/>
      <c r="MA196"/>
      <c r="MB196"/>
      <c r="MC196"/>
      <c r="MD196"/>
      <c r="ME196"/>
      <c r="MF196"/>
      <c r="MG196"/>
      <c r="MH196"/>
      <c r="MI196"/>
      <c r="MJ196"/>
      <c r="MK196"/>
      <c r="ML196"/>
      <c r="MM196"/>
      <c r="MN196"/>
      <c r="MO196"/>
      <c r="MP196"/>
      <c r="MQ196"/>
      <c r="MR196"/>
      <c r="MS196"/>
      <c r="MT196"/>
      <c r="MU196"/>
      <c r="MV196"/>
      <c r="MW196"/>
      <c r="MX196"/>
      <c r="MY196"/>
      <c r="MZ196"/>
      <c r="NA196"/>
      <c r="NB196"/>
      <c r="NC196"/>
      <c r="ND196"/>
      <c r="NE196"/>
      <c r="NF196"/>
      <c r="NG196"/>
      <c r="NH196"/>
      <c r="NI196"/>
      <c r="NJ196"/>
      <c r="NK196"/>
      <c r="NL196"/>
      <c r="NM196"/>
      <c r="NN196"/>
      <c r="NO196"/>
      <c r="NP196"/>
      <c r="NQ196"/>
      <c r="NR196"/>
      <c r="NS196"/>
      <c r="NT196"/>
      <c r="NU196"/>
      <c r="NV196"/>
      <c r="NW196"/>
      <c r="NX196"/>
      <c r="NY196"/>
      <c r="NZ196"/>
      <c r="OA196"/>
      <c r="OB196"/>
      <c r="OC196"/>
      <c r="OD196"/>
      <c r="OE196"/>
      <c r="OF196"/>
      <c r="OG196"/>
      <c r="OH196"/>
      <c r="OI196"/>
      <c r="OJ196"/>
      <c r="OK196"/>
      <c r="OL196"/>
      <c r="OM196"/>
      <c r="ON196"/>
      <c r="OO196"/>
      <c r="OP196"/>
      <c r="OQ196"/>
      <c r="OR196"/>
      <c r="OS196"/>
      <c r="OT196"/>
      <c r="OU196"/>
      <c r="OV196"/>
      <c r="OW196"/>
      <c r="OX196"/>
      <c r="OY196"/>
      <c r="OZ196"/>
      <c r="PA196"/>
      <c r="PB196"/>
      <c r="PC196"/>
      <c r="PD196"/>
      <c r="PE196"/>
      <c r="PF196"/>
      <c r="PG196"/>
      <c r="PH196"/>
      <c r="PI196"/>
      <c r="PJ196"/>
      <c r="PK196"/>
      <c r="PL196"/>
      <c r="PM196"/>
      <c r="PN196"/>
      <c r="PO196"/>
      <c r="PP196"/>
      <c r="PQ196"/>
      <c r="PR196"/>
      <c r="PS196"/>
      <c r="PT196"/>
      <c r="PU196"/>
      <c r="PV196"/>
      <c r="PW196"/>
      <c r="PX196"/>
      <c r="PY196"/>
      <c r="PZ196"/>
      <c r="QA196"/>
      <c r="QB196"/>
      <c r="QC196"/>
      <c r="QD196"/>
      <c r="QE196"/>
      <c r="QF196"/>
      <c r="QG196"/>
      <c r="QH196"/>
      <c r="QI196"/>
      <c r="QJ196"/>
      <c r="QK196"/>
      <c r="QL196"/>
      <c r="QM196"/>
      <c r="QN196"/>
      <c r="QO196"/>
      <c r="QP196"/>
      <c r="QQ196"/>
      <c r="QR196"/>
      <c r="QS196"/>
      <c r="QT196"/>
      <c r="QU196"/>
      <c r="QV196"/>
      <c r="QW196"/>
      <c r="QX196"/>
      <c r="QY196"/>
      <c r="QZ196"/>
      <c r="RA196"/>
      <c r="RB196"/>
      <c r="RC196"/>
      <c r="RD196"/>
      <c r="RE196"/>
      <c r="RF196"/>
      <c r="RG196"/>
      <c r="RH196"/>
      <c r="RI196"/>
      <c r="RJ196"/>
      <c r="RK196"/>
      <c r="RL196"/>
      <c r="RM196"/>
      <c r="RN196"/>
      <c r="RO196"/>
      <c r="RP196"/>
      <c r="RQ196"/>
      <c r="RR196"/>
      <c r="RS196"/>
      <c r="RT196"/>
      <c r="RU196"/>
      <c r="RV196"/>
      <c r="RW196"/>
      <c r="RX196"/>
      <c r="RY196"/>
      <c r="RZ196"/>
      <c r="SA196"/>
      <c r="SB196"/>
      <c r="SC196"/>
      <c r="SD196"/>
      <c r="SE196"/>
      <c r="SF196"/>
      <c r="SG196"/>
      <c r="SH196"/>
      <c r="SI196"/>
      <c r="SJ196"/>
      <c r="SK196"/>
      <c r="SL196"/>
      <c r="SM196"/>
      <c r="SN196"/>
      <c r="SO196"/>
      <c r="SP196"/>
      <c r="SQ196"/>
      <c r="SR196"/>
      <c r="SS196"/>
      <c r="ST196"/>
      <c r="SU196"/>
      <c r="SV196"/>
      <c r="SW196"/>
      <c r="SX196"/>
      <c r="SY196"/>
      <c r="SZ196"/>
      <c r="TA196"/>
      <c r="TB196"/>
      <c r="TC196"/>
      <c r="TD196"/>
      <c r="TE196"/>
      <c r="TF196"/>
      <c r="TG196"/>
      <c r="TH196"/>
      <c r="TI196"/>
      <c r="TJ196"/>
      <c r="TK196"/>
      <c r="TL196"/>
      <c r="TM196"/>
      <c r="TN196"/>
      <c r="TO196"/>
      <c r="TP196"/>
      <c r="TQ196"/>
      <c r="TR196"/>
      <c r="TS196"/>
      <c r="TT196"/>
      <c r="TU196"/>
      <c r="TV196"/>
      <c r="TW196"/>
      <c r="TX196"/>
      <c r="TY196"/>
      <c r="TZ196"/>
      <c r="UA196"/>
      <c r="UB196"/>
      <c r="UC196"/>
      <c r="UD196"/>
      <c r="UE196"/>
      <c r="UF196"/>
      <c r="UG196"/>
      <c r="UH196"/>
      <c r="UI196"/>
      <c r="UJ196"/>
      <c r="UK196"/>
      <c r="UL196"/>
      <c r="UM196"/>
      <c r="UN196"/>
      <c r="UO196"/>
      <c r="UP196"/>
      <c r="UQ196"/>
      <c r="UR196"/>
      <c r="US196"/>
      <c r="UT196"/>
      <c r="UU196"/>
      <c r="UV196"/>
      <c r="UW196"/>
      <c r="UX196"/>
      <c r="UY196"/>
      <c r="UZ196"/>
      <c r="VA196"/>
      <c r="VB196"/>
      <c r="VC196"/>
      <c r="VD196"/>
      <c r="VE196"/>
      <c r="VF196"/>
      <c r="VG196"/>
      <c r="VH196"/>
      <c r="VI196"/>
      <c r="VJ196"/>
      <c r="VK196"/>
      <c r="VL196"/>
      <c r="VM196"/>
      <c r="VN196"/>
      <c r="VO196"/>
      <c r="VP196"/>
      <c r="VQ196"/>
      <c r="VR196"/>
      <c r="VS196"/>
      <c r="VT196"/>
      <c r="VU196"/>
      <c r="VV196"/>
      <c r="VW196"/>
      <c r="VX196"/>
      <c r="VY196"/>
      <c r="VZ196"/>
      <c r="WA196"/>
      <c r="WB196"/>
      <c r="WC196"/>
      <c r="WD196"/>
      <c r="WE196"/>
      <c r="WF196"/>
      <c r="WG196"/>
      <c r="WH196"/>
      <c r="WI196"/>
      <c r="WJ196"/>
      <c r="WK196"/>
      <c r="WL196"/>
      <c r="WM196"/>
      <c r="WN196"/>
      <c r="WO196"/>
      <c r="WP196"/>
      <c r="WQ196"/>
      <c r="WR196"/>
      <c r="WS196"/>
      <c r="WT196"/>
      <c r="WU196"/>
      <c r="WV196"/>
      <c r="WW196"/>
      <c r="WX196"/>
      <c r="WY196"/>
      <c r="WZ196"/>
      <c r="XA196"/>
      <c r="XB196"/>
      <c r="XC196"/>
      <c r="XD196"/>
      <c r="XE196"/>
      <c r="XF196"/>
      <c r="XG196"/>
      <c r="XH196"/>
      <c r="XI196"/>
      <c r="XJ196"/>
      <c r="XK196"/>
      <c r="XL196"/>
      <c r="XM196"/>
      <c r="XN196"/>
      <c r="XO196"/>
      <c r="XP196"/>
      <c r="XQ196"/>
      <c r="XR196"/>
      <c r="XS196"/>
      <c r="XT196"/>
      <c r="XU196"/>
      <c r="XV196"/>
      <c r="XW196"/>
      <c r="XX196"/>
      <c r="XY196"/>
      <c r="XZ196"/>
      <c r="YA196"/>
      <c r="YB196"/>
      <c r="YC196"/>
      <c r="YD196"/>
      <c r="YE196"/>
      <c r="YF196"/>
      <c r="YG196"/>
      <c r="YH196"/>
      <c r="YI196"/>
      <c r="YJ196"/>
      <c r="YK196"/>
      <c r="YL196"/>
      <c r="YM196"/>
      <c r="YN196"/>
      <c r="YO196"/>
      <c r="YP196"/>
      <c r="YQ196"/>
      <c r="YR196"/>
      <c r="YS196"/>
      <c r="YT196"/>
      <c r="YU196"/>
      <c r="YV196"/>
      <c r="YW196"/>
      <c r="YX196"/>
      <c r="YY196"/>
      <c r="YZ196"/>
      <c r="ZA196"/>
      <c r="ZB196"/>
      <c r="ZC196"/>
      <c r="ZD196"/>
      <c r="ZE196"/>
      <c r="ZF196"/>
      <c r="ZG196"/>
      <c r="ZH196"/>
      <c r="ZI196"/>
      <c r="ZJ196"/>
      <c r="ZK196"/>
      <c r="ZL196"/>
      <c r="ZM196"/>
      <c r="ZN196"/>
      <c r="ZO196"/>
      <c r="ZP196"/>
      <c r="ZQ196"/>
      <c r="ZR196"/>
      <c r="ZS196"/>
      <c r="ZT196"/>
      <c r="ZU196"/>
      <c r="ZV196"/>
      <c r="ZW196"/>
      <c r="ZX196"/>
      <c r="ZY196"/>
      <c r="ZZ196"/>
      <c r="AAA196"/>
      <c r="AAB196"/>
      <c r="AAC196"/>
      <c r="AAD196"/>
      <c r="AAE196"/>
      <c r="AAF196"/>
      <c r="AAG196"/>
      <c r="AAH196"/>
      <c r="AAI196"/>
      <c r="AAJ196"/>
      <c r="AAK196"/>
      <c r="AAL196"/>
      <c r="AAM196"/>
      <c r="AAN196"/>
      <c r="AAO196"/>
      <c r="AAP196"/>
      <c r="AAQ196"/>
      <c r="AAR196"/>
      <c r="AAS196"/>
      <c r="AAT196"/>
      <c r="AAU196"/>
      <c r="AAV196"/>
      <c r="AAW196"/>
      <c r="AAX196"/>
      <c r="AAY196"/>
      <c r="AAZ196"/>
      <c r="ABA196"/>
      <c r="ABB196"/>
      <c r="ABC196"/>
      <c r="ABD196"/>
      <c r="ABE196"/>
      <c r="ABF196"/>
      <c r="ABG196"/>
      <c r="ABH196"/>
      <c r="ABI196"/>
      <c r="ABJ196"/>
      <c r="ABK196"/>
      <c r="ABL196"/>
      <c r="ABM196"/>
      <c r="ABN196"/>
      <c r="ABO196"/>
      <c r="ABP196"/>
      <c r="ABQ196"/>
      <c r="ABR196"/>
      <c r="ABS196"/>
      <c r="ABT196"/>
      <c r="ABU196"/>
      <c r="ABV196"/>
      <c r="ABW196"/>
      <c r="ABX196"/>
      <c r="ABY196"/>
      <c r="ABZ196"/>
      <c r="ACA196"/>
      <c r="ACB196"/>
      <c r="ACC196"/>
      <c r="ACD196"/>
      <c r="ACE196"/>
      <c r="ACF196"/>
      <c r="ACG196"/>
      <c r="ACH196"/>
      <c r="ACI196"/>
      <c r="ACJ196"/>
      <c r="ACK196"/>
      <c r="ACL196"/>
      <c r="ACM196"/>
      <c r="ACN196"/>
      <c r="ACO196"/>
      <c r="ACP196"/>
      <c r="ACQ196"/>
      <c r="ACR196"/>
      <c r="ACS196"/>
      <c r="ACT196"/>
      <c r="ACU196"/>
      <c r="ACV196"/>
      <c r="ACW196"/>
      <c r="ACX196"/>
      <c r="ACY196"/>
      <c r="ACZ196"/>
      <c r="ADA196"/>
      <c r="ADB196"/>
      <c r="ADC196"/>
      <c r="ADD196"/>
      <c r="ADE196"/>
      <c r="ADF196"/>
      <c r="ADG196"/>
      <c r="ADH196"/>
      <c r="ADI196"/>
      <c r="ADJ196"/>
      <c r="ADK196"/>
      <c r="ADL196"/>
      <c r="ADM196"/>
      <c r="ADN196"/>
      <c r="ADO196"/>
      <c r="ADP196"/>
      <c r="ADQ196"/>
      <c r="ADR196"/>
      <c r="ADS196"/>
      <c r="ADT196"/>
      <c r="ADU196"/>
      <c r="ADV196"/>
      <c r="ADW196"/>
      <c r="ADX196"/>
      <c r="ADY196"/>
      <c r="ADZ196"/>
      <c r="AEA196"/>
      <c r="AEB196"/>
      <c r="AEC196"/>
      <c r="AED196"/>
      <c r="AEE196"/>
      <c r="AEF196"/>
      <c r="AEG196"/>
      <c r="AEH196"/>
      <c r="AEI196"/>
      <c r="AEJ196"/>
      <c r="AEK196"/>
      <c r="AEL196"/>
      <c r="AEM196"/>
      <c r="AEN196"/>
      <c r="AEO196"/>
      <c r="AEP196"/>
      <c r="AEQ196"/>
      <c r="AER196"/>
      <c r="AES196"/>
      <c r="AET196"/>
      <c r="AEU196"/>
      <c r="AEV196"/>
      <c r="AEW196"/>
      <c r="AEX196"/>
      <c r="AEY196"/>
      <c r="AEZ196"/>
      <c r="AFA196"/>
      <c r="AFB196"/>
      <c r="AFC196"/>
      <c r="AFD196"/>
      <c r="AFE196"/>
      <c r="AFF196"/>
      <c r="AFG196"/>
      <c r="AFH196"/>
      <c r="AFI196"/>
      <c r="AFJ196"/>
      <c r="AFK196"/>
      <c r="AFL196"/>
      <c r="AFM196"/>
      <c r="AFN196"/>
      <c r="AFO196"/>
      <c r="AFP196"/>
      <c r="AFQ196"/>
      <c r="AFR196"/>
      <c r="AFS196"/>
      <c r="AFT196"/>
      <c r="AFU196"/>
      <c r="AFV196"/>
      <c r="AFW196"/>
      <c r="AFX196"/>
      <c r="AFY196"/>
      <c r="AFZ196"/>
      <c r="AGA196"/>
      <c r="AGB196"/>
      <c r="AGC196"/>
      <c r="AGD196"/>
      <c r="AGE196"/>
      <c r="AGF196"/>
      <c r="AGG196"/>
      <c r="AGH196"/>
      <c r="AGI196"/>
      <c r="AGJ196"/>
      <c r="AGK196"/>
      <c r="AGL196"/>
      <c r="AGM196"/>
      <c r="AGN196"/>
      <c r="AGO196"/>
      <c r="AGP196"/>
      <c r="AGQ196"/>
      <c r="AGR196"/>
      <c r="AGS196"/>
      <c r="AGT196"/>
      <c r="AGU196"/>
      <c r="AGV196"/>
      <c r="AGW196"/>
      <c r="AGX196"/>
      <c r="AGY196"/>
      <c r="AGZ196"/>
      <c r="AHA196"/>
      <c r="AHB196"/>
      <c r="AHC196"/>
      <c r="AHD196"/>
      <c r="AHE196"/>
      <c r="AHF196"/>
      <c r="AHG196"/>
      <c r="AHH196"/>
      <c r="AHI196"/>
      <c r="AHJ196"/>
      <c r="AHK196"/>
      <c r="AHL196"/>
      <c r="AHM196"/>
      <c r="AHN196"/>
      <c r="AHO196"/>
      <c r="AHP196"/>
      <c r="AHQ196"/>
      <c r="AHR196"/>
      <c r="AHS196"/>
      <c r="AHT196"/>
      <c r="AHU196"/>
      <c r="AHV196"/>
      <c r="AHW196"/>
      <c r="AHX196"/>
      <c r="AHY196"/>
      <c r="AHZ196"/>
      <c r="AIA196"/>
      <c r="AIB196"/>
      <c r="AIC196"/>
      <c r="AID196"/>
      <c r="AIE196"/>
      <c r="AIF196"/>
      <c r="AIG196"/>
      <c r="AIH196"/>
      <c r="AII196"/>
      <c r="AIJ196"/>
      <c r="AIK196"/>
      <c r="AIL196"/>
      <c r="AIM196"/>
      <c r="AIN196"/>
      <c r="AIO196"/>
      <c r="AIP196"/>
      <c r="AIQ196"/>
      <c r="AIR196"/>
      <c r="AIS196"/>
      <c r="AIT196"/>
      <c r="AIU196"/>
      <c r="AIV196"/>
      <c r="AIW196"/>
      <c r="AIX196"/>
      <c r="AIY196"/>
      <c r="AIZ196"/>
      <c r="AJA196"/>
      <c r="AJB196"/>
      <c r="AJC196"/>
      <c r="AJD196"/>
      <c r="AJE196"/>
      <c r="AJF196"/>
      <c r="AJG196"/>
      <c r="AJH196"/>
      <c r="AJI196"/>
      <c r="AJJ196"/>
      <c r="AJK196"/>
      <c r="AJL196"/>
      <c r="AJM196"/>
      <c r="AJN196"/>
      <c r="AJO196"/>
      <c r="AJP196"/>
      <c r="AJQ196"/>
      <c r="AJR196"/>
      <c r="AJS196"/>
      <c r="AJT196"/>
      <c r="AJU196"/>
      <c r="AJV196"/>
      <c r="AJW196"/>
      <c r="AJX196"/>
      <c r="AJY196"/>
      <c r="AJZ196"/>
      <c r="AKA196"/>
      <c r="AKB196"/>
      <c r="AKC196"/>
      <c r="AKD196"/>
      <c r="AKE196"/>
      <c r="AKF196"/>
      <c r="AKG196"/>
      <c r="AKH196"/>
      <c r="AKI196"/>
      <c r="AKJ196"/>
      <c r="AKK196"/>
      <c r="AKL196"/>
      <c r="AKM196"/>
      <c r="AKN196"/>
      <c r="AKO196"/>
      <c r="AKP196"/>
      <c r="AKQ196"/>
      <c r="AKR196"/>
      <c r="AKS196"/>
      <c r="AKT196"/>
      <c r="AKU196"/>
      <c r="AKV196"/>
      <c r="AKW196"/>
      <c r="AKX196"/>
      <c r="AKY196"/>
      <c r="AKZ196"/>
      <c r="ALA196"/>
      <c r="ALB196"/>
      <c r="ALC196"/>
      <c r="ALD196"/>
      <c r="ALE196"/>
      <c r="ALF196"/>
      <c r="ALG196"/>
      <c r="ALH196"/>
      <c r="ALI196"/>
      <c r="ALJ196"/>
      <c r="ALK196"/>
      <c r="ALL196"/>
      <c r="ALM196"/>
      <c r="ALN196"/>
      <c r="ALO196"/>
      <c r="ALP196"/>
      <c r="ALQ196"/>
      <c r="ALR196"/>
      <c r="ALS196"/>
      <c r="ALT196"/>
      <c r="ALU196"/>
      <c r="ALV196"/>
      <c r="ALW196"/>
      <c r="ALX196"/>
      <c r="ALY196"/>
      <c r="ALZ196"/>
      <c r="AMA196"/>
      <c r="AMB196"/>
      <c r="AMC196"/>
      <c r="AMD196"/>
      <c r="AME196"/>
      <c r="AMF196"/>
      <c r="AMG196"/>
      <c r="AMH196"/>
      <c r="AMI196"/>
      <c r="AMJ196"/>
      <c r="AMK196"/>
      <c r="AML196"/>
    </row>
    <row r="197" spans="1:16384" ht="12.75" customHeight="1">
      <c r="A197" s="26"/>
      <c r="B197" s="26" t="s">
        <v>637</v>
      </c>
      <c r="C197" s="141" t="s">
        <v>505</v>
      </c>
      <c r="D197" s="131" t="s">
        <v>642</v>
      </c>
      <c r="E197" s="129" t="s">
        <v>523</v>
      </c>
      <c r="F197" s="129" t="s">
        <v>541</v>
      </c>
      <c r="G197" s="27" t="s">
        <v>155</v>
      </c>
      <c r="H197" s="152" t="str">
        <f t="shared" si="12"/>
        <v>EXEC INS_fsm_state_transition @tx_fsm_type_name='LOAN', @tx_state_name='UH_RECOMMENDED', @tx_action_name='MD_DECLINE', @tx_next_state_name='MD_DECLINED',  @tx_login_name='nazdaq_prod'</v>
      </c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  <c r="BM197"/>
      <c r="BN197"/>
      <c r="BO197"/>
      <c r="BP197"/>
      <c r="BQ197"/>
      <c r="BR197"/>
      <c r="BS197"/>
      <c r="BT197"/>
      <c r="BU197"/>
      <c r="BV197"/>
      <c r="BW197"/>
      <c r="BX197"/>
      <c r="BY197"/>
      <c r="BZ197"/>
      <c r="CA197"/>
      <c r="CB197"/>
      <c r="CC197"/>
      <c r="CD197"/>
      <c r="CE197"/>
      <c r="CF197"/>
      <c r="CG197"/>
      <c r="CH197"/>
      <c r="CI197"/>
      <c r="CJ197"/>
      <c r="CK197"/>
      <c r="CL197"/>
      <c r="CM197"/>
      <c r="CN197"/>
      <c r="CO197"/>
      <c r="CP197"/>
      <c r="CQ197"/>
      <c r="CR197"/>
      <c r="CS197"/>
      <c r="CT197"/>
      <c r="CU197"/>
      <c r="CV197"/>
      <c r="CW197"/>
      <c r="CX197"/>
      <c r="CY197"/>
      <c r="CZ197"/>
      <c r="DA197"/>
      <c r="DB197"/>
      <c r="DC197"/>
      <c r="DD197"/>
      <c r="DE197"/>
      <c r="DF197"/>
      <c r="DG197"/>
      <c r="DH197"/>
      <c r="DI197"/>
      <c r="DJ197"/>
      <c r="DK197"/>
      <c r="DL197"/>
      <c r="DM197"/>
      <c r="DN197"/>
      <c r="DO197"/>
      <c r="DP197"/>
      <c r="DQ197"/>
      <c r="DR197"/>
      <c r="DS197"/>
      <c r="DT197"/>
      <c r="DU197"/>
      <c r="DV197"/>
      <c r="DW197"/>
      <c r="DX197"/>
      <c r="DY197"/>
      <c r="DZ197"/>
      <c r="EA197"/>
      <c r="EB197"/>
      <c r="EC197"/>
      <c r="ED197"/>
      <c r="EE197"/>
      <c r="EF197"/>
      <c r="EG197"/>
      <c r="EH197"/>
      <c r="EI197"/>
      <c r="EJ197"/>
      <c r="EK197"/>
      <c r="EL197"/>
      <c r="EM197"/>
      <c r="EN197"/>
      <c r="EO197"/>
      <c r="EP197"/>
      <c r="EQ197"/>
      <c r="ER197"/>
      <c r="ES197"/>
      <c r="ET197"/>
      <c r="EU197"/>
      <c r="EV197"/>
      <c r="EW197"/>
      <c r="EX197"/>
      <c r="EY197"/>
      <c r="EZ197"/>
      <c r="FA197"/>
      <c r="FB197"/>
      <c r="FC197"/>
      <c r="FD197"/>
      <c r="FE197"/>
      <c r="FF197"/>
      <c r="FG197"/>
      <c r="FH197"/>
      <c r="FI197"/>
      <c r="FJ197"/>
      <c r="FK197"/>
      <c r="FL197"/>
      <c r="FM197"/>
      <c r="FN197"/>
      <c r="FO197"/>
      <c r="FP197"/>
      <c r="FQ197"/>
      <c r="FR197"/>
      <c r="FS197"/>
      <c r="FT197"/>
      <c r="FU197"/>
      <c r="FV197"/>
      <c r="FW197"/>
      <c r="FX197"/>
      <c r="FY197"/>
      <c r="FZ197"/>
      <c r="GA197"/>
      <c r="GB197"/>
      <c r="GC197"/>
      <c r="GD197"/>
      <c r="GE197"/>
      <c r="GF197"/>
      <c r="GG197"/>
      <c r="GH197"/>
      <c r="GI197"/>
      <c r="GJ197"/>
      <c r="GK197"/>
      <c r="GL197"/>
      <c r="GM197"/>
      <c r="GN197"/>
      <c r="GO197"/>
      <c r="GP197"/>
      <c r="GQ197"/>
      <c r="GR197"/>
      <c r="GS197"/>
      <c r="GT197"/>
      <c r="GU197"/>
      <c r="GV197"/>
      <c r="GW197"/>
      <c r="GX197"/>
      <c r="GY197"/>
      <c r="GZ197"/>
      <c r="HA197"/>
      <c r="HB197"/>
      <c r="HC197"/>
      <c r="HD197"/>
      <c r="HE197"/>
      <c r="HF197"/>
      <c r="HG197"/>
      <c r="HH197"/>
      <c r="HI197"/>
      <c r="HJ197"/>
      <c r="HK197"/>
      <c r="HL197"/>
      <c r="HM197"/>
      <c r="HN197"/>
      <c r="HO197"/>
      <c r="HP197"/>
      <c r="HQ197"/>
      <c r="HR197"/>
      <c r="HS197"/>
      <c r="HT197"/>
      <c r="HU197"/>
      <c r="HV197"/>
      <c r="HW197"/>
      <c r="HX197"/>
      <c r="HY197"/>
      <c r="HZ197"/>
      <c r="IA197"/>
      <c r="IB197"/>
      <c r="IC197"/>
      <c r="ID197"/>
      <c r="IE197"/>
      <c r="IF197"/>
      <c r="IG197"/>
      <c r="IH197"/>
      <c r="II197"/>
      <c r="IJ197"/>
      <c r="IK197"/>
      <c r="IL197"/>
      <c r="IM197"/>
      <c r="IN197"/>
      <c r="IO197"/>
      <c r="IP197"/>
      <c r="IQ197"/>
      <c r="IR197"/>
      <c r="IS197"/>
      <c r="IT197"/>
      <c r="IU197"/>
      <c r="IV197"/>
      <c r="IW197"/>
      <c r="IX197"/>
      <c r="IY197"/>
      <c r="IZ197"/>
      <c r="JA197"/>
      <c r="JB197"/>
      <c r="JC197"/>
      <c r="JD197"/>
      <c r="JE197"/>
      <c r="JF197"/>
      <c r="JG197"/>
      <c r="JH197"/>
      <c r="JI197"/>
      <c r="JJ197"/>
      <c r="JK197"/>
      <c r="JL197"/>
      <c r="JM197"/>
      <c r="JN197"/>
      <c r="JO197"/>
      <c r="JP197"/>
      <c r="JQ197"/>
      <c r="JR197"/>
      <c r="JS197"/>
      <c r="JT197"/>
      <c r="JU197"/>
      <c r="JV197"/>
      <c r="JW197"/>
      <c r="JX197"/>
      <c r="JY197"/>
      <c r="JZ197"/>
      <c r="KA197"/>
      <c r="KB197"/>
      <c r="KC197"/>
      <c r="KD197"/>
      <c r="KE197"/>
      <c r="KF197"/>
      <c r="KG197"/>
      <c r="KH197"/>
      <c r="KI197"/>
      <c r="KJ197"/>
      <c r="KK197"/>
      <c r="KL197"/>
      <c r="KM197"/>
      <c r="KN197"/>
      <c r="KO197"/>
      <c r="KP197"/>
      <c r="KQ197"/>
      <c r="KR197"/>
      <c r="KS197"/>
      <c r="KT197"/>
      <c r="KU197"/>
      <c r="KV197"/>
      <c r="KW197"/>
      <c r="KX197"/>
      <c r="KY197"/>
      <c r="KZ197"/>
      <c r="LA197"/>
      <c r="LB197"/>
      <c r="LC197"/>
      <c r="LD197"/>
      <c r="LE197"/>
      <c r="LF197"/>
      <c r="LG197"/>
      <c r="LH197"/>
      <c r="LI197"/>
      <c r="LJ197"/>
      <c r="LK197"/>
      <c r="LL197"/>
      <c r="LM197"/>
      <c r="LN197"/>
      <c r="LO197"/>
      <c r="LP197"/>
      <c r="LQ197"/>
      <c r="LR197"/>
      <c r="LS197"/>
      <c r="LT197"/>
      <c r="LU197"/>
      <c r="LV197"/>
      <c r="LW197"/>
      <c r="LX197"/>
      <c r="LY197"/>
      <c r="LZ197"/>
      <c r="MA197"/>
      <c r="MB197"/>
      <c r="MC197"/>
      <c r="MD197"/>
      <c r="ME197"/>
      <c r="MF197"/>
      <c r="MG197"/>
      <c r="MH197"/>
      <c r="MI197"/>
      <c r="MJ197"/>
      <c r="MK197"/>
      <c r="ML197"/>
      <c r="MM197"/>
      <c r="MN197"/>
      <c r="MO197"/>
      <c r="MP197"/>
      <c r="MQ197"/>
      <c r="MR197"/>
      <c r="MS197"/>
      <c r="MT197"/>
      <c r="MU197"/>
      <c r="MV197"/>
      <c r="MW197"/>
      <c r="MX197"/>
      <c r="MY197"/>
      <c r="MZ197"/>
      <c r="NA197"/>
      <c r="NB197"/>
      <c r="NC197"/>
      <c r="ND197"/>
      <c r="NE197"/>
      <c r="NF197"/>
      <c r="NG197"/>
      <c r="NH197"/>
      <c r="NI197"/>
      <c r="NJ197"/>
      <c r="NK197"/>
      <c r="NL197"/>
      <c r="NM197"/>
      <c r="NN197"/>
      <c r="NO197"/>
      <c r="NP197"/>
      <c r="NQ197"/>
      <c r="NR197"/>
      <c r="NS197"/>
      <c r="NT197"/>
      <c r="NU197"/>
      <c r="NV197"/>
      <c r="NW197"/>
      <c r="NX197"/>
      <c r="NY197"/>
      <c r="NZ197"/>
      <c r="OA197"/>
      <c r="OB197"/>
      <c r="OC197"/>
      <c r="OD197"/>
      <c r="OE197"/>
      <c r="OF197"/>
      <c r="OG197"/>
      <c r="OH197"/>
      <c r="OI197"/>
      <c r="OJ197"/>
      <c r="OK197"/>
      <c r="OL197"/>
      <c r="OM197"/>
      <c r="ON197"/>
      <c r="OO197"/>
      <c r="OP197"/>
      <c r="OQ197"/>
      <c r="OR197"/>
      <c r="OS197"/>
      <c r="OT197"/>
      <c r="OU197"/>
      <c r="OV197"/>
      <c r="OW197"/>
      <c r="OX197"/>
      <c r="OY197"/>
      <c r="OZ197"/>
      <c r="PA197"/>
      <c r="PB197"/>
      <c r="PC197"/>
      <c r="PD197"/>
      <c r="PE197"/>
      <c r="PF197"/>
      <c r="PG197"/>
      <c r="PH197"/>
      <c r="PI197"/>
      <c r="PJ197"/>
      <c r="PK197"/>
      <c r="PL197"/>
      <c r="PM197"/>
      <c r="PN197"/>
      <c r="PO197"/>
      <c r="PP197"/>
      <c r="PQ197"/>
      <c r="PR197"/>
      <c r="PS197"/>
      <c r="PT197"/>
      <c r="PU197"/>
      <c r="PV197"/>
      <c r="PW197"/>
      <c r="PX197"/>
      <c r="PY197"/>
      <c r="PZ197"/>
      <c r="QA197"/>
      <c r="QB197"/>
      <c r="QC197"/>
      <c r="QD197"/>
      <c r="QE197"/>
      <c r="QF197"/>
      <c r="QG197"/>
      <c r="QH197"/>
      <c r="QI197"/>
      <c r="QJ197"/>
      <c r="QK197"/>
      <c r="QL197"/>
      <c r="QM197"/>
      <c r="QN197"/>
      <c r="QO197"/>
      <c r="QP197"/>
      <c r="QQ197"/>
      <c r="QR197"/>
      <c r="QS197"/>
      <c r="QT197"/>
      <c r="QU197"/>
      <c r="QV197"/>
      <c r="QW197"/>
      <c r="QX197"/>
      <c r="QY197"/>
      <c r="QZ197"/>
      <c r="RA197"/>
      <c r="RB197"/>
      <c r="RC197"/>
      <c r="RD197"/>
      <c r="RE197"/>
      <c r="RF197"/>
      <c r="RG197"/>
      <c r="RH197"/>
      <c r="RI197"/>
      <c r="RJ197"/>
      <c r="RK197"/>
      <c r="RL197"/>
      <c r="RM197"/>
      <c r="RN197"/>
      <c r="RO197"/>
      <c r="RP197"/>
      <c r="RQ197"/>
      <c r="RR197"/>
      <c r="RS197"/>
      <c r="RT197"/>
      <c r="RU197"/>
      <c r="RV197"/>
      <c r="RW197"/>
      <c r="RX197"/>
      <c r="RY197"/>
      <c r="RZ197"/>
      <c r="SA197"/>
      <c r="SB197"/>
      <c r="SC197"/>
      <c r="SD197"/>
      <c r="SE197"/>
      <c r="SF197"/>
      <c r="SG197"/>
      <c r="SH197"/>
      <c r="SI197"/>
      <c r="SJ197"/>
      <c r="SK197"/>
      <c r="SL197"/>
      <c r="SM197"/>
      <c r="SN197"/>
      <c r="SO197"/>
      <c r="SP197"/>
      <c r="SQ197"/>
      <c r="SR197"/>
      <c r="SS197"/>
      <c r="ST197"/>
      <c r="SU197"/>
      <c r="SV197"/>
      <c r="SW197"/>
      <c r="SX197"/>
      <c r="SY197"/>
      <c r="SZ197"/>
      <c r="TA197"/>
      <c r="TB197"/>
      <c r="TC197"/>
      <c r="TD197"/>
      <c r="TE197"/>
      <c r="TF197"/>
      <c r="TG197"/>
      <c r="TH197"/>
      <c r="TI197"/>
      <c r="TJ197"/>
      <c r="TK197"/>
      <c r="TL197"/>
      <c r="TM197"/>
      <c r="TN197"/>
      <c r="TO197"/>
      <c r="TP197"/>
      <c r="TQ197"/>
      <c r="TR197"/>
      <c r="TS197"/>
      <c r="TT197"/>
      <c r="TU197"/>
      <c r="TV197"/>
      <c r="TW197"/>
      <c r="TX197"/>
      <c r="TY197"/>
      <c r="TZ197"/>
      <c r="UA197"/>
      <c r="UB197"/>
      <c r="UC197"/>
      <c r="UD197"/>
      <c r="UE197"/>
      <c r="UF197"/>
      <c r="UG197"/>
      <c r="UH197"/>
      <c r="UI197"/>
      <c r="UJ197"/>
      <c r="UK197"/>
      <c r="UL197"/>
      <c r="UM197"/>
      <c r="UN197"/>
      <c r="UO197"/>
      <c r="UP197"/>
      <c r="UQ197"/>
      <c r="UR197"/>
      <c r="US197"/>
      <c r="UT197"/>
      <c r="UU197"/>
      <c r="UV197"/>
      <c r="UW197"/>
      <c r="UX197"/>
      <c r="UY197"/>
      <c r="UZ197"/>
      <c r="VA197"/>
      <c r="VB197"/>
      <c r="VC197"/>
      <c r="VD197"/>
      <c r="VE197"/>
      <c r="VF197"/>
      <c r="VG197"/>
      <c r="VH197"/>
      <c r="VI197"/>
      <c r="VJ197"/>
      <c r="VK197"/>
      <c r="VL197"/>
      <c r="VM197"/>
      <c r="VN197"/>
      <c r="VO197"/>
      <c r="VP197"/>
      <c r="VQ197"/>
      <c r="VR197"/>
      <c r="VS197"/>
      <c r="VT197"/>
      <c r="VU197"/>
      <c r="VV197"/>
      <c r="VW197"/>
      <c r="VX197"/>
      <c r="VY197"/>
      <c r="VZ197"/>
      <c r="WA197"/>
      <c r="WB197"/>
      <c r="WC197"/>
      <c r="WD197"/>
      <c r="WE197"/>
      <c r="WF197"/>
      <c r="WG197"/>
      <c r="WH197"/>
      <c r="WI197"/>
      <c r="WJ197"/>
      <c r="WK197"/>
      <c r="WL197"/>
      <c r="WM197"/>
      <c r="WN197"/>
      <c r="WO197"/>
      <c r="WP197"/>
      <c r="WQ197"/>
      <c r="WR197"/>
      <c r="WS197"/>
      <c r="WT197"/>
      <c r="WU197"/>
      <c r="WV197"/>
      <c r="WW197"/>
      <c r="WX197"/>
      <c r="WY197"/>
      <c r="WZ197"/>
      <c r="XA197"/>
      <c r="XB197"/>
      <c r="XC197"/>
      <c r="XD197"/>
      <c r="XE197"/>
      <c r="XF197"/>
      <c r="XG197"/>
      <c r="XH197"/>
      <c r="XI197"/>
      <c r="XJ197"/>
      <c r="XK197"/>
      <c r="XL197"/>
      <c r="XM197"/>
      <c r="XN197"/>
      <c r="XO197"/>
      <c r="XP197"/>
      <c r="XQ197"/>
      <c r="XR197"/>
      <c r="XS197"/>
      <c r="XT197"/>
      <c r="XU197"/>
      <c r="XV197"/>
      <c r="XW197"/>
      <c r="XX197"/>
      <c r="XY197"/>
      <c r="XZ197"/>
      <c r="YA197"/>
      <c r="YB197"/>
      <c r="YC197"/>
      <c r="YD197"/>
      <c r="YE197"/>
      <c r="YF197"/>
      <c r="YG197"/>
      <c r="YH197"/>
      <c r="YI197"/>
      <c r="YJ197"/>
      <c r="YK197"/>
      <c r="YL197"/>
      <c r="YM197"/>
      <c r="YN197"/>
      <c r="YO197"/>
      <c r="YP197"/>
      <c r="YQ197"/>
      <c r="YR197"/>
      <c r="YS197"/>
      <c r="YT197"/>
      <c r="YU197"/>
      <c r="YV197"/>
      <c r="YW197"/>
      <c r="YX197"/>
      <c r="YY197"/>
      <c r="YZ197"/>
      <c r="ZA197"/>
      <c r="ZB197"/>
      <c r="ZC197"/>
      <c r="ZD197"/>
      <c r="ZE197"/>
      <c r="ZF197"/>
      <c r="ZG197"/>
      <c r="ZH197"/>
      <c r="ZI197"/>
      <c r="ZJ197"/>
      <c r="ZK197"/>
      <c r="ZL197"/>
      <c r="ZM197"/>
      <c r="ZN197"/>
      <c r="ZO197"/>
      <c r="ZP197"/>
      <c r="ZQ197"/>
      <c r="ZR197"/>
      <c r="ZS197"/>
      <c r="ZT197"/>
      <c r="ZU197"/>
      <c r="ZV197"/>
      <c r="ZW197"/>
      <c r="ZX197"/>
      <c r="ZY197"/>
      <c r="ZZ197"/>
      <c r="AAA197"/>
      <c r="AAB197"/>
      <c r="AAC197"/>
      <c r="AAD197"/>
      <c r="AAE197"/>
      <c r="AAF197"/>
      <c r="AAG197"/>
      <c r="AAH197"/>
      <c r="AAI197"/>
      <c r="AAJ197"/>
      <c r="AAK197"/>
      <c r="AAL197"/>
      <c r="AAM197"/>
      <c r="AAN197"/>
      <c r="AAO197"/>
      <c r="AAP197"/>
      <c r="AAQ197"/>
      <c r="AAR197"/>
      <c r="AAS197"/>
      <c r="AAT197"/>
      <c r="AAU197"/>
      <c r="AAV197"/>
      <c r="AAW197"/>
      <c r="AAX197"/>
      <c r="AAY197"/>
      <c r="AAZ197"/>
      <c r="ABA197"/>
      <c r="ABB197"/>
      <c r="ABC197"/>
      <c r="ABD197"/>
      <c r="ABE197"/>
      <c r="ABF197"/>
      <c r="ABG197"/>
      <c r="ABH197"/>
      <c r="ABI197"/>
      <c r="ABJ197"/>
      <c r="ABK197"/>
      <c r="ABL197"/>
      <c r="ABM197"/>
      <c r="ABN197"/>
      <c r="ABO197"/>
      <c r="ABP197"/>
      <c r="ABQ197"/>
      <c r="ABR197"/>
      <c r="ABS197"/>
      <c r="ABT197"/>
      <c r="ABU197"/>
      <c r="ABV197"/>
      <c r="ABW197"/>
      <c r="ABX197"/>
      <c r="ABY197"/>
      <c r="ABZ197"/>
      <c r="ACA197"/>
      <c r="ACB197"/>
      <c r="ACC197"/>
      <c r="ACD197"/>
      <c r="ACE197"/>
      <c r="ACF197"/>
      <c r="ACG197"/>
      <c r="ACH197"/>
      <c r="ACI197"/>
      <c r="ACJ197"/>
      <c r="ACK197"/>
      <c r="ACL197"/>
      <c r="ACM197"/>
      <c r="ACN197"/>
      <c r="ACO197"/>
      <c r="ACP197"/>
      <c r="ACQ197"/>
      <c r="ACR197"/>
      <c r="ACS197"/>
      <c r="ACT197"/>
      <c r="ACU197"/>
      <c r="ACV197"/>
      <c r="ACW197"/>
      <c r="ACX197"/>
      <c r="ACY197"/>
      <c r="ACZ197"/>
      <c r="ADA197"/>
      <c r="ADB197"/>
      <c r="ADC197"/>
      <c r="ADD197"/>
      <c r="ADE197"/>
      <c r="ADF197"/>
      <c r="ADG197"/>
      <c r="ADH197"/>
      <c r="ADI197"/>
      <c r="ADJ197"/>
      <c r="ADK197"/>
      <c r="ADL197"/>
      <c r="ADM197"/>
      <c r="ADN197"/>
      <c r="ADO197"/>
      <c r="ADP197"/>
      <c r="ADQ197"/>
      <c r="ADR197"/>
      <c r="ADS197"/>
      <c r="ADT197"/>
      <c r="ADU197"/>
      <c r="ADV197"/>
      <c r="ADW197"/>
      <c r="ADX197"/>
      <c r="ADY197"/>
      <c r="ADZ197"/>
      <c r="AEA197"/>
      <c r="AEB197"/>
      <c r="AEC197"/>
      <c r="AED197"/>
      <c r="AEE197"/>
      <c r="AEF197"/>
      <c r="AEG197"/>
      <c r="AEH197"/>
      <c r="AEI197"/>
      <c r="AEJ197"/>
      <c r="AEK197"/>
      <c r="AEL197"/>
      <c r="AEM197"/>
      <c r="AEN197"/>
      <c r="AEO197"/>
      <c r="AEP197"/>
      <c r="AEQ197"/>
      <c r="AER197"/>
      <c r="AES197"/>
      <c r="AET197"/>
      <c r="AEU197"/>
      <c r="AEV197"/>
      <c r="AEW197"/>
      <c r="AEX197"/>
      <c r="AEY197"/>
      <c r="AEZ197"/>
      <c r="AFA197"/>
      <c r="AFB197"/>
      <c r="AFC197"/>
      <c r="AFD197"/>
      <c r="AFE197"/>
      <c r="AFF197"/>
      <c r="AFG197"/>
      <c r="AFH197"/>
      <c r="AFI197"/>
      <c r="AFJ197"/>
      <c r="AFK197"/>
      <c r="AFL197"/>
      <c r="AFM197"/>
      <c r="AFN197"/>
      <c r="AFO197"/>
      <c r="AFP197"/>
      <c r="AFQ197"/>
      <c r="AFR197"/>
      <c r="AFS197"/>
      <c r="AFT197"/>
      <c r="AFU197"/>
      <c r="AFV197"/>
      <c r="AFW197"/>
      <c r="AFX197"/>
      <c r="AFY197"/>
      <c r="AFZ197"/>
      <c r="AGA197"/>
      <c r="AGB197"/>
      <c r="AGC197"/>
      <c r="AGD197"/>
      <c r="AGE197"/>
      <c r="AGF197"/>
      <c r="AGG197"/>
      <c r="AGH197"/>
      <c r="AGI197"/>
      <c r="AGJ197"/>
      <c r="AGK197"/>
      <c r="AGL197"/>
      <c r="AGM197"/>
      <c r="AGN197"/>
      <c r="AGO197"/>
      <c r="AGP197"/>
      <c r="AGQ197"/>
      <c r="AGR197"/>
      <c r="AGS197"/>
      <c r="AGT197"/>
      <c r="AGU197"/>
      <c r="AGV197"/>
      <c r="AGW197"/>
      <c r="AGX197"/>
      <c r="AGY197"/>
      <c r="AGZ197"/>
      <c r="AHA197"/>
      <c r="AHB197"/>
      <c r="AHC197"/>
      <c r="AHD197"/>
      <c r="AHE197"/>
      <c r="AHF197"/>
      <c r="AHG197"/>
      <c r="AHH197"/>
      <c r="AHI197"/>
      <c r="AHJ197"/>
      <c r="AHK197"/>
      <c r="AHL197"/>
      <c r="AHM197"/>
      <c r="AHN197"/>
      <c r="AHO197"/>
      <c r="AHP197"/>
      <c r="AHQ197"/>
      <c r="AHR197"/>
      <c r="AHS197"/>
      <c r="AHT197"/>
      <c r="AHU197"/>
      <c r="AHV197"/>
      <c r="AHW197"/>
      <c r="AHX197"/>
      <c r="AHY197"/>
      <c r="AHZ197"/>
      <c r="AIA197"/>
      <c r="AIB197"/>
      <c r="AIC197"/>
      <c r="AID197"/>
      <c r="AIE197"/>
      <c r="AIF197"/>
      <c r="AIG197"/>
      <c r="AIH197"/>
      <c r="AII197"/>
      <c r="AIJ197"/>
      <c r="AIK197"/>
      <c r="AIL197"/>
      <c r="AIM197"/>
      <c r="AIN197"/>
      <c r="AIO197"/>
      <c r="AIP197"/>
      <c r="AIQ197"/>
      <c r="AIR197"/>
      <c r="AIS197"/>
      <c r="AIT197"/>
      <c r="AIU197"/>
      <c r="AIV197"/>
      <c r="AIW197"/>
      <c r="AIX197"/>
      <c r="AIY197"/>
      <c r="AIZ197"/>
      <c r="AJA197"/>
      <c r="AJB197"/>
      <c r="AJC197"/>
      <c r="AJD197"/>
      <c r="AJE197"/>
      <c r="AJF197"/>
      <c r="AJG197"/>
      <c r="AJH197"/>
      <c r="AJI197"/>
      <c r="AJJ197"/>
      <c r="AJK197"/>
      <c r="AJL197"/>
      <c r="AJM197"/>
      <c r="AJN197"/>
      <c r="AJO197"/>
      <c r="AJP197"/>
      <c r="AJQ197"/>
      <c r="AJR197"/>
      <c r="AJS197"/>
      <c r="AJT197"/>
      <c r="AJU197"/>
      <c r="AJV197"/>
      <c r="AJW197"/>
      <c r="AJX197"/>
      <c r="AJY197"/>
      <c r="AJZ197"/>
      <c r="AKA197"/>
      <c r="AKB197"/>
      <c r="AKC197"/>
      <c r="AKD197"/>
      <c r="AKE197"/>
      <c r="AKF197"/>
      <c r="AKG197"/>
      <c r="AKH197"/>
      <c r="AKI197"/>
      <c r="AKJ197"/>
      <c r="AKK197"/>
      <c r="AKL197"/>
      <c r="AKM197"/>
      <c r="AKN197"/>
      <c r="AKO197"/>
      <c r="AKP197"/>
      <c r="AKQ197"/>
      <c r="AKR197"/>
      <c r="AKS197"/>
      <c r="AKT197"/>
      <c r="AKU197"/>
      <c r="AKV197"/>
      <c r="AKW197"/>
      <c r="AKX197"/>
      <c r="AKY197"/>
      <c r="AKZ197"/>
      <c r="ALA197"/>
      <c r="ALB197"/>
      <c r="ALC197"/>
      <c r="ALD197"/>
      <c r="ALE197"/>
      <c r="ALF197"/>
      <c r="ALG197"/>
      <c r="ALH197"/>
      <c r="ALI197"/>
      <c r="ALJ197"/>
      <c r="ALK197"/>
      <c r="ALL197"/>
      <c r="ALM197"/>
      <c r="ALN197"/>
      <c r="ALO197"/>
      <c r="ALP197"/>
      <c r="ALQ197"/>
      <c r="ALR197"/>
      <c r="ALS197"/>
      <c r="ALT197"/>
      <c r="ALU197"/>
      <c r="ALV197"/>
      <c r="ALW197"/>
      <c r="ALX197"/>
      <c r="ALY197"/>
      <c r="ALZ197"/>
      <c r="AMA197"/>
      <c r="AMB197"/>
      <c r="AMC197"/>
      <c r="AMD197"/>
      <c r="AME197"/>
      <c r="AMF197"/>
      <c r="AMG197"/>
      <c r="AMH197"/>
      <c r="AMI197"/>
      <c r="AMJ197"/>
      <c r="AMK197"/>
      <c r="AML197"/>
    </row>
    <row r="198" spans="1:16384" ht="12.75" customHeight="1">
      <c r="A198" s="26"/>
      <c r="B198" s="26" t="s">
        <v>637</v>
      </c>
      <c r="C198" s="141" t="s">
        <v>505</v>
      </c>
      <c r="D198" s="131" t="s">
        <v>642</v>
      </c>
      <c r="E198" s="129" t="s">
        <v>522</v>
      </c>
      <c r="F198" s="129" t="s">
        <v>603</v>
      </c>
      <c r="G198" s="27" t="s">
        <v>155</v>
      </c>
      <c r="H198" s="152" t="str">
        <f t="shared" si="12"/>
        <v>EXEC INS_fsm_state_transition @tx_fsm_type_name='LOAN', @tx_state_name='UH_RECOMMENDED', @tx_action_name='MD_DEFER', @tx_next_state_name='MD_DEFERED',  @tx_login_name='nazdaq_prod'</v>
      </c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/>
      <c r="BM198"/>
      <c r="BN198"/>
      <c r="BO198"/>
      <c r="BP198"/>
      <c r="BQ198"/>
      <c r="BR198"/>
      <c r="BS198"/>
      <c r="BT198"/>
      <c r="BU198"/>
      <c r="BV198"/>
      <c r="BW198"/>
      <c r="BX198"/>
      <c r="BY198"/>
      <c r="BZ198"/>
      <c r="CA198"/>
      <c r="CB198"/>
      <c r="CC198"/>
      <c r="CD198"/>
      <c r="CE198"/>
      <c r="CF198"/>
      <c r="CG198"/>
      <c r="CH198"/>
      <c r="CI198"/>
      <c r="CJ198"/>
      <c r="CK198"/>
      <c r="CL198"/>
      <c r="CM198"/>
      <c r="CN198"/>
      <c r="CO198"/>
      <c r="CP198"/>
      <c r="CQ198"/>
      <c r="CR198"/>
      <c r="CS198"/>
      <c r="CT198"/>
      <c r="CU198"/>
      <c r="CV198"/>
      <c r="CW198"/>
      <c r="CX198"/>
      <c r="CY198"/>
      <c r="CZ198"/>
      <c r="DA198"/>
      <c r="DB198"/>
      <c r="DC198"/>
      <c r="DD198"/>
      <c r="DE198"/>
      <c r="DF198"/>
      <c r="DG198"/>
      <c r="DH198"/>
      <c r="DI198"/>
      <c r="DJ198"/>
      <c r="DK198"/>
      <c r="DL198"/>
      <c r="DM198"/>
      <c r="DN198"/>
      <c r="DO198"/>
      <c r="DP198"/>
      <c r="DQ198"/>
      <c r="DR198"/>
      <c r="DS198"/>
      <c r="DT198"/>
      <c r="DU198"/>
      <c r="DV198"/>
      <c r="DW198"/>
      <c r="DX198"/>
      <c r="DY198"/>
      <c r="DZ198"/>
      <c r="EA198"/>
      <c r="EB198"/>
      <c r="EC198"/>
      <c r="ED198"/>
      <c r="EE198"/>
      <c r="EF198"/>
      <c r="EG198"/>
      <c r="EH198"/>
      <c r="EI198"/>
      <c r="EJ198"/>
      <c r="EK198"/>
      <c r="EL198"/>
      <c r="EM198"/>
      <c r="EN198"/>
      <c r="EO198"/>
      <c r="EP198"/>
      <c r="EQ198"/>
      <c r="ER198"/>
      <c r="ES198"/>
      <c r="ET198"/>
      <c r="EU198"/>
      <c r="EV198"/>
      <c r="EW198"/>
      <c r="EX198"/>
      <c r="EY198"/>
      <c r="EZ198"/>
      <c r="FA198"/>
      <c r="FB198"/>
      <c r="FC198"/>
      <c r="FD198"/>
      <c r="FE198"/>
      <c r="FF198"/>
      <c r="FG198"/>
      <c r="FH198"/>
      <c r="FI198"/>
      <c r="FJ198"/>
      <c r="FK198"/>
      <c r="FL198"/>
      <c r="FM198"/>
      <c r="FN198"/>
      <c r="FO198"/>
      <c r="FP198"/>
      <c r="FQ198"/>
      <c r="FR198"/>
      <c r="FS198"/>
      <c r="FT198"/>
      <c r="FU198"/>
      <c r="FV198"/>
      <c r="FW198"/>
      <c r="FX198"/>
      <c r="FY198"/>
      <c r="FZ198"/>
      <c r="GA198"/>
      <c r="GB198"/>
      <c r="GC198"/>
      <c r="GD198"/>
      <c r="GE198"/>
      <c r="GF198"/>
      <c r="GG198"/>
      <c r="GH198"/>
      <c r="GI198"/>
      <c r="GJ198"/>
      <c r="GK198"/>
      <c r="GL198"/>
      <c r="GM198"/>
      <c r="GN198"/>
      <c r="GO198"/>
      <c r="GP198"/>
      <c r="GQ198"/>
      <c r="GR198"/>
      <c r="GS198"/>
      <c r="GT198"/>
      <c r="GU198"/>
      <c r="GV198"/>
      <c r="GW198"/>
      <c r="GX198"/>
      <c r="GY198"/>
      <c r="GZ198"/>
      <c r="HA198"/>
      <c r="HB198"/>
      <c r="HC198"/>
      <c r="HD198"/>
      <c r="HE198"/>
      <c r="HF198"/>
      <c r="HG198"/>
      <c r="HH198"/>
      <c r="HI198"/>
      <c r="HJ198"/>
      <c r="HK198"/>
      <c r="HL198"/>
      <c r="HM198"/>
      <c r="HN198"/>
      <c r="HO198"/>
      <c r="HP198"/>
      <c r="HQ198"/>
      <c r="HR198"/>
      <c r="HS198"/>
      <c r="HT198"/>
      <c r="HU198"/>
      <c r="HV198"/>
      <c r="HW198"/>
      <c r="HX198"/>
      <c r="HY198"/>
      <c r="HZ198"/>
      <c r="IA198"/>
      <c r="IB198"/>
      <c r="IC198"/>
      <c r="ID198"/>
      <c r="IE198"/>
      <c r="IF198"/>
      <c r="IG198"/>
      <c r="IH198"/>
      <c r="II198"/>
      <c r="IJ198"/>
      <c r="IK198"/>
      <c r="IL198"/>
      <c r="IM198"/>
      <c r="IN198"/>
      <c r="IO198"/>
      <c r="IP198"/>
      <c r="IQ198"/>
      <c r="IR198"/>
      <c r="IS198"/>
      <c r="IT198"/>
      <c r="IU198"/>
      <c r="IV198"/>
      <c r="IW198"/>
      <c r="IX198"/>
      <c r="IY198"/>
      <c r="IZ198"/>
      <c r="JA198"/>
      <c r="JB198"/>
      <c r="JC198"/>
      <c r="JD198"/>
      <c r="JE198"/>
      <c r="JF198"/>
      <c r="JG198"/>
      <c r="JH198"/>
      <c r="JI198"/>
      <c r="JJ198"/>
      <c r="JK198"/>
      <c r="JL198"/>
      <c r="JM198"/>
      <c r="JN198"/>
      <c r="JO198"/>
      <c r="JP198"/>
      <c r="JQ198"/>
      <c r="JR198"/>
      <c r="JS198"/>
      <c r="JT198"/>
      <c r="JU198"/>
      <c r="JV198"/>
      <c r="JW198"/>
      <c r="JX198"/>
      <c r="JY198"/>
      <c r="JZ198"/>
      <c r="KA198"/>
      <c r="KB198"/>
      <c r="KC198"/>
      <c r="KD198"/>
      <c r="KE198"/>
      <c r="KF198"/>
      <c r="KG198"/>
      <c r="KH198"/>
      <c r="KI198"/>
      <c r="KJ198"/>
      <c r="KK198"/>
      <c r="KL198"/>
      <c r="KM198"/>
      <c r="KN198"/>
      <c r="KO198"/>
      <c r="KP198"/>
      <c r="KQ198"/>
      <c r="KR198"/>
      <c r="KS198"/>
      <c r="KT198"/>
      <c r="KU198"/>
      <c r="KV198"/>
      <c r="KW198"/>
      <c r="KX198"/>
      <c r="KY198"/>
      <c r="KZ198"/>
      <c r="LA198"/>
      <c r="LB198"/>
      <c r="LC198"/>
      <c r="LD198"/>
      <c r="LE198"/>
      <c r="LF198"/>
      <c r="LG198"/>
      <c r="LH198"/>
      <c r="LI198"/>
      <c r="LJ198"/>
      <c r="LK198"/>
      <c r="LL198"/>
      <c r="LM198"/>
      <c r="LN198"/>
      <c r="LO198"/>
      <c r="LP198"/>
      <c r="LQ198"/>
      <c r="LR198"/>
      <c r="LS198"/>
      <c r="LT198"/>
      <c r="LU198"/>
      <c r="LV198"/>
      <c r="LW198"/>
      <c r="LX198"/>
      <c r="LY198"/>
      <c r="LZ198"/>
      <c r="MA198"/>
      <c r="MB198"/>
      <c r="MC198"/>
      <c r="MD198"/>
      <c r="ME198"/>
      <c r="MF198"/>
      <c r="MG198"/>
      <c r="MH198"/>
      <c r="MI198"/>
      <c r="MJ198"/>
      <c r="MK198"/>
      <c r="ML198"/>
      <c r="MM198"/>
      <c r="MN198"/>
      <c r="MO198"/>
      <c r="MP198"/>
      <c r="MQ198"/>
      <c r="MR198"/>
      <c r="MS198"/>
      <c r="MT198"/>
      <c r="MU198"/>
      <c r="MV198"/>
      <c r="MW198"/>
      <c r="MX198"/>
      <c r="MY198"/>
      <c r="MZ198"/>
      <c r="NA198"/>
      <c r="NB198"/>
      <c r="NC198"/>
      <c r="ND198"/>
      <c r="NE198"/>
      <c r="NF198"/>
      <c r="NG198"/>
      <c r="NH198"/>
      <c r="NI198"/>
      <c r="NJ198"/>
      <c r="NK198"/>
      <c r="NL198"/>
      <c r="NM198"/>
      <c r="NN198"/>
      <c r="NO198"/>
      <c r="NP198"/>
      <c r="NQ198"/>
      <c r="NR198"/>
      <c r="NS198"/>
      <c r="NT198"/>
      <c r="NU198"/>
      <c r="NV198"/>
      <c r="NW198"/>
      <c r="NX198"/>
      <c r="NY198"/>
      <c r="NZ198"/>
      <c r="OA198"/>
      <c r="OB198"/>
      <c r="OC198"/>
      <c r="OD198"/>
      <c r="OE198"/>
      <c r="OF198"/>
      <c r="OG198"/>
      <c r="OH198"/>
      <c r="OI198"/>
      <c r="OJ198"/>
      <c r="OK198"/>
      <c r="OL198"/>
      <c r="OM198"/>
      <c r="ON198"/>
      <c r="OO198"/>
      <c r="OP198"/>
      <c r="OQ198"/>
      <c r="OR198"/>
      <c r="OS198"/>
      <c r="OT198"/>
      <c r="OU198"/>
      <c r="OV198"/>
      <c r="OW198"/>
      <c r="OX198"/>
      <c r="OY198"/>
      <c r="OZ198"/>
      <c r="PA198"/>
      <c r="PB198"/>
      <c r="PC198"/>
      <c r="PD198"/>
      <c r="PE198"/>
      <c r="PF198"/>
      <c r="PG198"/>
      <c r="PH198"/>
      <c r="PI198"/>
      <c r="PJ198"/>
      <c r="PK198"/>
      <c r="PL198"/>
      <c r="PM198"/>
      <c r="PN198"/>
      <c r="PO198"/>
      <c r="PP198"/>
      <c r="PQ198"/>
      <c r="PR198"/>
      <c r="PS198"/>
      <c r="PT198"/>
      <c r="PU198"/>
      <c r="PV198"/>
      <c r="PW198"/>
      <c r="PX198"/>
      <c r="PY198"/>
      <c r="PZ198"/>
      <c r="QA198"/>
      <c r="QB198"/>
      <c r="QC198"/>
      <c r="QD198"/>
      <c r="QE198"/>
      <c r="QF198"/>
      <c r="QG198"/>
      <c r="QH198"/>
      <c r="QI198"/>
      <c r="QJ198"/>
      <c r="QK198"/>
      <c r="QL198"/>
      <c r="QM198"/>
      <c r="QN198"/>
      <c r="QO198"/>
      <c r="QP198"/>
      <c r="QQ198"/>
      <c r="QR198"/>
      <c r="QS198"/>
      <c r="QT198"/>
      <c r="QU198"/>
      <c r="QV198"/>
      <c r="QW198"/>
      <c r="QX198"/>
      <c r="QY198"/>
      <c r="QZ198"/>
      <c r="RA198"/>
      <c r="RB198"/>
      <c r="RC198"/>
      <c r="RD198"/>
      <c r="RE198"/>
      <c r="RF198"/>
      <c r="RG198"/>
      <c r="RH198"/>
      <c r="RI198"/>
      <c r="RJ198"/>
      <c r="RK198"/>
      <c r="RL198"/>
      <c r="RM198"/>
      <c r="RN198"/>
      <c r="RO198"/>
      <c r="RP198"/>
      <c r="RQ198"/>
      <c r="RR198"/>
      <c r="RS198"/>
      <c r="RT198"/>
      <c r="RU198"/>
      <c r="RV198"/>
      <c r="RW198"/>
      <c r="RX198"/>
      <c r="RY198"/>
      <c r="RZ198"/>
      <c r="SA198"/>
      <c r="SB198"/>
      <c r="SC198"/>
      <c r="SD198"/>
      <c r="SE198"/>
      <c r="SF198"/>
      <c r="SG198"/>
      <c r="SH198"/>
      <c r="SI198"/>
      <c r="SJ198"/>
      <c r="SK198"/>
      <c r="SL198"/>
      <c r="SM198"/>
      <c r="SN198"/>
      <c r="SO198"/>
      <c r="SP198"/>
      <c r="SQ198"/>
      <c r="SR198"/>
      <c r="SS198"/>
      <c r="ST198"/>
      <c r="SU198"/>
      <c r="SV198"/>
      <c r="SW198"/>
      <c r="SX198"/>
      <c r="SY198"/>
      <c r="SZ198"/>
      <c r="TA198"/>
      <c r="TB198"/>
      <c r="TC198"/>
      <c r="TD198"/>
      <c r="TE198"/>
      <c r="TF198"/>
      <c r="TG198"/>
      <c r="TH198"/>
      <c r="TI198"/>
      <c r="TJ198"/>
      <c r="TK198"/>
      <c r="TL198"/>
      <c r="TM198"/>
      <c r="TN198"/>
      <c r="TO198"/>
      <c r="TP198"/>
      <c r="TQ198"/>
      <c r="TR198"/>
      <c r="TS198"/>
      <c r="TT198"/>
      <c r="TU198"/>
      <c r="TV198"/>
      <c r="TW198"/>
      <c r="TX198"/>
      <c r="TY198"/>
      <c r="TZ198"/>
      <c r="UA198"/>
      <c r="UB198"/>
      <c r="UC198"/>
      <c r="UD198"/>
      <c r="UE198"/>
      <c r="UF198"/>
      <c r="UG198"/>
      <c r="UH198"/>
      <c r="UI198"/>
      <c r="UJ198"/>
      <c r="UK198"/>
      <c r="UL198"/>
      <c r="UM198"/>
      <c r="UN198"/>
      <c r="UO198"/>
      <c r="UP198"/>
      <c r="UQ198"/>
      <c r="UR198"/>
      <c r="US198"/>
      <c r="UT198"/>
      <c r="UU198"/>
      <c r="UV198"/>
      <c r="UW198"/>
      <c r="UX198"/>
      <c r="UY198"/>
      <c r="UZ198"/>
      <c r="VA198"/>
      <c r="VB198"/>
      <c r="VC198"/>
      <c r="VD198"/>
      <c r="VE198"/>
      <c r="VF198"/>
      <c r="VG198"/>
      <c r="VH198"/>
      <c r="VI198"/>
      <c r="VJ198"/>
      <c r="VK198"/>
      <c r="VL198"/>
      <c r="VM198"/>
      <c r="VN198"/>
      <c r="VO198"/>
      <c r="VP198"/>
      <c r="VQ198"/>
      <c r="VR198"/>
      <c r="VS198"/>
      <c r="VT198"/>
      <c r="VU198"/>
      <c r="VV198"/>
      <c r="VW198"/>
      <c r="VX198"/>
      <c r="VY198"/>
      <c r="VZ198"/>
      <c r="WA198"/>
      <c r="WB198"/>
      <c r="WC198"/>
      <c r="WD198"/>
      <c r="WE198"/>
      <c r="WF198"/>
      <c r="WG198"/>
      <c r="WH198"/>
      <c r="WI198"/>
      <c r="WJ198"/>
      <c r="WK198"/>
      <c r="WL198"/>
      <c r="WM198"/>
      <c r="WN198"/>
      <c r="WO198"/>
      <c r="WP198"/>
      <c r="WQ198"/>
      <c r="WR198"/>
      <c r="WS198"/>
      <c r="WT198"/>
      <c r="WU198"/>
      <c r="WV198"/>
      <c r="WW198"/>
      <c r="WX198"/>
      <c r="WY198"/>
      <c r="WZ198"/>
      <c r="XA198"/>
      <c r="XB198"/>
      <c r="XC198"/>
      <c r="XD198"/>
      <c r="XE198"/>
      <c r="XF198"/>
      <c r="XG198"/>
      <c r="XH198"/>
      <c r="XI198"/>
      <c r="XJ198"/>
      <c r="XK198"/>
      <c r="XL198"/>
      <c r="XM198"/>
      <c r="XN198"/>
      <c r="XO198"/>
      <c r="XP198"/>
      <c r="XQ198"/>
      <c r="XR198"/>
      <c r="XS198"/>
      <c r="XT198"/>
      <c r="XU198"/>
      <c r="XV198"/>
      <c r="XW198"/>
      <c r="XX198"/>
      <c r="XY198"/>
      <c r="XZ198"/>
      <c r="YA198"/>
      <c r="YB198"/>
      <c r="YC198"/>
      <c r="YD198"/>
      <c r="YE198"/>
      <c r="YF198"/>
      <c r="YG198"/>
      <c r="YH198"/>
      <c r="YI198"/>
      <c r="YJ198"/>
      <c r="YK198"/>
      <c r="YL198"/>
      <c r="YM198"/>
      <c r="YN198"/>
      <c r="YO198"/>
      <c r="YP198"/>
      <c r="YQ198"/>
      <c r="YR198"/>
      <c r="YS198"/>
      <c r="YT198"/>
      <c r="YU198"/>
      <c r="YV198"/>
      <c r="YW198"/>
      <c r="YX198"/>
      <c r="YY198"/>
      <c r="YZ198"/>
      <c r="ZA198"/>
      <c r="ZB198"/>
      <c r="ZC198"/>
      <c r="ZD198"/>
      <c r="ZE198"/>
      <c r="ZF198"/>
      <c r="ZG198"/>
      <c r="ZH198"/>
      <c r="ZI198"/>
      <c r="ZJ198"/>
      <c r="ZK198"/>
      <c r="ZL198"/>
      <c r="ZM198"/>
      <c r="ZN198"/>
      <c r="ZO198"/>
      <c r="ZP198"/>
      <c r="ZQ198"/>
      <c r="ZR198"/>
      <c r="ZS198"/>
      <c r="ZT198"/>
      <c r="ZU198"/>
      <c r="ZV198"/>
      <c r="ZW198"/>
      <c r="ZX198"/>
      <c r="ZY198"/>
      <c r="ZZ198"/>
      <c r="AAA198"/>
      <c r="AAB198"/>
      <c r="AAC198"/>
      <c r="AAD198"/>
      <c r="AAE198"/>
      <c r="AAF198"/>
      <c r="AAG198"/>
      <c r="AAH198"/>
      <c r="AAI198"/>
      <c r="AAJ198"/>
      <c r="AAK198"/>
      <c r="AAL198"/>
      <c r="AAM198"/>
      <c r="AAN198"/>
      <c r="AAO198"/>
      <c r="AAP198"/>
      <c r="AAQ198"/>
      <c r="AAR198"/>
      <c r="AAS198"/>
      <c r="AAT198"/>
      <c r="AAU198"/>
      <c r="AAV198"/>
      <c r="AAW198"/>
      <c r="AAX198"/>
      <c r="AAY198"/>
      <c r="AAZ198"/>
      <c r="ABA198"/>
      <c r="ABB198"/>
      <c r="ABC198"/>
      <c r="ABD198"/>
      <c r="ABE198"/>
      <c r="ABF198"/>
      <c r="ABG198"/>
      <c r="ABH198"/>
      <c r="ABI198"/>
      <c r="ABJ198"/>
      <c r="ABK198"/>
      <c r="ABL198"/>
      <c r="ABM198"/>
      <c r="ABN198"/>
      <c r="ABO198"/>
      <c r="ABP198"/>
      <c r="ABQ198"/>
      <c r="ABR198"/>
      <c r="ABS198"/>
      <c r="ABT198"/>
      <c r="ABU198"/>
      <c r="ABV198"/>
      <c r="ABW198"/>
      <c r="ABX198"/>
      <c r="ABY198"/>
      <c r="ABZ198"/>
      <c r="ACA198"/>
      <c r="ACB198"/>
      <c r="ACC198"/>
      <c r="ACD198"/>
      <c r="ACE198"/>
      <c r="ACF198"/>
      <c r="ACG198"/>
      <c r="ACH198"/>
      <c r="ACI198"/>
      <c r="ACJ198"/>
      <c r="ACK198"/>
      <c r="ACL198"/>
      <c r="ACM198"/>
      <c r="ACN198"/>
      <c r="ACO198"/>
      <c r="ACP198"/>
      <c r="ACQ198"/>
      <c r="ACR198"/>
      <c r="ACS198"/>
      <c r="ACT198"/>
      <c r="ACU198"/>
      <c r="ACV198"/>
      <c r="ACW198"/>
      <c r="ACX198"/>
      <c r="ACY198"/>
      <c r="ACZ198"/>
      <c r="ADA198"/>
      <c r="ADB198"/>
      <c r="ADC198"/>
      <c r="ADD198"/>
      <c r="ADE198"/>
      <c r="ADF198"/>
      <c r="ADG198"/>
      <c r="ADH198"/>
      <c r="ADI198"/>
      <c r="ADJ198"/>
      <c r="ADK198"/>
      <c r="ADL198"/>
      <c r="ADM198"/>
      <c r="ADN198"/>
      <c r="ADO198"/>
      <c r="ADP198"/>
      <c r="ADQ198"/>
      <c r="ADR198"/>
      <c r="ADS198"/>
      <c r="ADT198"/>
      <c r="ADU198"/>
      <c r="ADV198"/>
      <c r="ADW198"/>
      <c r="ADX198"/>
      <c r="ADY198"/>
      <c r="ADZ198"/>
      <c r="AEA198"/>
      <c r="AEB198"/>
      <c r="AEC198"/>
      <c r="AED198"/>
      <c r="AEE198"/>
      <c r="AEF198"/>
      <c r="AEG198"/>
      <c r="AEH198"/>
      <c r="AEI198"/>
      <c r="AEJ198"/>
      <c r="AEK198"/>
      <c r="AEL198"/>
      <c r="AEM198"/>
      <c r="AEN198"/>
      <c r="AEO198"/>
      <c r="AEP198"/>
      <c r="AEQ198"/>
      <c r="AER198"/>
      <c r="AES198"/>
      <c r="AET198"/>
      <c r="AEU198"/>
      <c r="AEV198"/>
      <c r="AEW198"/>
      <c r="AEX198"/>
      <c r="AEY198"/>
      <c r="AEZ198"/>
      <c r="AFA198"/>
      <c r="AFB198"/>
      <c r="AFC198"/>
      <c r="AFD198"/>
      <c r="AFE198"/>
      <c r="AFF198"/>
      <c r="AFG198"/>
      <c r="AFH198"/>
      <c r="AFI198"/>
      <c r="AFJ198"/>
      <c r="AFK198"/>
      <c r="AFL198"/>
      <c r="AFM198"/>
      <c r="AFN198"/>
      <c r="AFO198"/>
      <c r="AFP198"/>
      <c r="AFQ198"/>
      <c r="AFR198"/>
      <c r="AFS198"/>
      <c r="AFT198"/>
      <c r="AFU198"/>
      <c r="AFV198"/>
      <c r="AFW198"/>
      <c r="AFX198"/>
      <c r="AFY198"/>
      <c r="AFZ198"/>
      <c r="AGA198"/>
      <c r="AGB198"/>
      <c r="AGC198"/>
      <c r="AGD198"/>
      <c r="AGE198"/>
      <c r="AGF198"/>
      <c r="AGG198"/>
      <c r="AGH198"/>
      <c r="AGI198"/>
      <c r="AGJ198"/>
      <c r="AGK198"/>
      <c r="AGL198"/>
      <c r="AGM198"/>
      <c r="AGN198"/>
      <c r="AGO198"/>
      <c r="AGP198"/>
      <c r="AGQ198"/>
      <c r="AGR198"/>
      <c r="AGS198"/>
      <c r="AGT198"/>
      <c r="AGU198"/>
      <c r="AGV198"/>
      <c r="AGW198"/>
      <c r="AGX198"/>
      <c r="AGY198"/>
      <c r="AGZ198"/>
      <c r="AHA198"/>
      <c r="AHB198"/>
      <c r="AHC198"/>
      <c r="AHD198"/>
      <c r="AHE198"/>
      <c r="AHF198"/>
      <c r="AHG198"/>
      <c r="AHH198"/>
      <c r="AHI198"/>
      <c r="AHJ198"/>
      <c r="AHK198"/>
      <c r="AHL198"/>
      <c r="AHM198"/>
      <c r="AHN198"/>
      <c r="AHO198"/>
      <c r="AHP198"/>
      <c r="AHQ198"/>
      <c r="AHR198"/>
      <c r="AHS198"/>
      <c r="AHT198"/>
      <c r="AHU198"/>
      <c r="AHV198"/>
      <c r="AHW198"/>
      <c r="AHX198"/>
      <c r="AHY198"/>
      <c r="AHZ198"/>
      <c r="AIA198"/>
      <c r="AIB198"/>
      <c r="AIC198"/>
      <c r="AID198"/>
      <c r="AIE198"/>
      <c r="AIF198"/>
      <c r="AIG198"/>
      <c r="AIH198"/>
      <c r="AII198"/>
      <c r="AIJ198"/>
      <c r="AIK198"/>
      <c r="AIL198"/>
      <c r="AIM198"/>
      <c r="AIN198"/>
      <c r="AIO198"/>
      <c r="AIP198"/>
      <c r="AIQ198"/>
      <c r="AIR198"/>
      <c r="AIS198"/>
      <c r="AIT198"/>
      <c r="AIU198"/>
      <c r="AIV198"/>
      <c r="AIW198"/>
      <c r="AIX198"/>
      <c r="AIY198"/>
      <c r="AIZ198"/>
      <c r="AJA198"/>
      <c r="AJB198"/>
      <c r="AJC198"/>
      <c r="AJD198"/>
      <c r="AJE198"/>
      <c r="AJF198"/>
      <c r="AJG198"/>
      <c r="AJH198"/>
      <c r="AJI198"/>
      <c r="AJJ198"/>
      <c r="AJK198"/>
      <c r="AJL198"/>
      <c r="AJM198"/>
      <c r="AJN198"/>
      <c r="AJO198"/>
      <c r="AJP198"/>
      <c r="AJQ198"/>
      <c r="AJR198"/>
      <c r="AJS198"/>
      <c r="AJT198"/>
      <c r="AJU198"/>
      <c r="AJV198"/>
      <c r="AJW198"/>
      <c r="AJX198"/>
      <c r="AJY198"/>
      <c r="AJZ198"/>
      <c r="AKA198"/>
      <c r="AKB198"/>
      <c r="AKC198"/>
      <c r="AKD198"/>
      <c r="AKE198"/>
      <c r="AKF198"/>
      <c r="AKG198"/>
      <c r="AKH198"/>
      <c r="AKI198"/>
      <c r="AKJ198"/>
      <c r="AKK198"/>
      <c r="AKL198"/>
      <c r="AKM198"/>
      <c r="AKN198"/>
      <c r="AKO198"/>
      <c r="AKP198"/>
      <c r="AKQ198"/>
      <c r="AKR198"/>
      <c r="AKS198"/>
      <c r="AKT198"/>
      <c r="AKU198"/>
      <c r="AKV198"/>
      <c r="AKW198"/>
      <c r="AKX198"/>
      <c r="AKY198"/>
      <c r="AKZ198"/>
      <c r="ALA198"/>
      <c r="ALB198"/>
      <c r="ALC198"/>
      <c r="ALD198"/>
      <c r="ALE198"/>
      <c r="ALF198"/>
      <c r="ALG198"/>
      <c r="ALH198"/>
      <c r="ALI198"/>
      <c r="ALJ198"/>
      <c r="ALK198"/>
      <c r="ALL198"/>
      <c r="ALM198"/>
      <c r="ALN198"/>
      <c r="ALO198"/>
      <c r="ALP198"/>
      <c r="ALQ198"/>
      <c r="ALR198"/>
      <c r="ALS198"/>
      <c r="ALT198"/>
      <c r="ALU198"/>
      <c r="ALV198"/>
      <c r="ALW198"/>
      <c r="ALX198"/>
      <c r="ALY198"/>
      <c r="ALZ198"/>
      <c r="AMA198"/>
      <c r="AMB198"/>
      <c r="AMC198"/>
      <c r="AMD198"/>
      <c r="AME198"/>
      <c r="AMF198"/>
      <c r="AMG198"/>
      <c r="AMH198"/>
      <c r="AMI198"/>
      <c r="AMJ198"/>
      <c r="AMK198"/>
      <c r="AML198"/>
    </row>
    <row r="199" spans="1:16384" ht="12.75" customHeight="1">
      <c r="A199" s="26"/>
      <c r="B199" s="26" t="s">
        <v>637</v>
      </c>
      <c r="C199" s="141" t="s">
        <v>505</v>
      </c>
      <c r="D199" s="165" t="s">
        <v>598</v>
      </c>
      <c r="E199" s="129" t="s">
        <v>520</v>
      </c>
      <c r="F199" s="129" t="s">
        <v>538</v>
      </c>
      <c r="G199" s="27" t="s">
        <v>155</v>
      </c>
      <c r="H199" s="152" t="str">
        <f t="shared" si="12"/>
        <v>EXEC INS_fsm_state_transition @tx_fsm_type_name='LOAN', @tx_state_name='HOCRM_RECOMMENDED', @tx_action_name='MD_APPROVE', @tx_next_state_name='MD_APPROVED',  @tx_login_name='nazdaq_prod'</v>
      </c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  <c r="BO199"/>
      <c r="BP199"/>
      <c r="BQ199"/>
      <c r="BR199"/>
      <c r="BS199"/>
      <c r="BT199"/>
      <c r="BU199"/>
      <c r="BV199"/>
      <c r="BW199"/>
      <c r="BX199"/>
      <c r="BY199"/>
      <c r="BZ199"/>
      <c r="CA199"/>
      <c r="CB199"/>
      <c r="CC199"/>
      <c r="CD199"/>
      <c r="CE199"/>
      <c r="CF199"/>
      <c r="CG199"/>
      <c r="CH199"/>
      <c r="CI199"/>
      <c r="CJ199"/>
      <c r="CK199"/>
      <c r="CL199"/>
      <c r="CM199"/>
      <c r="CN199"/>
      <c r="CO199"/>
      <c r="CP199"/>
      <c r="CQ199"/>
      <c r="CR199"/>
      <c r="CS199"/>
      <c r="CT199"/>
      <c r="CU199"/>
      <c r="CV199"/>
      <c r="CW199"/>
      <c r="CX199"/>
      <c r="CY199"/>
      <c r="CZ199"/>
      <c r="DA199"/>
      <c r="DB199"/>
      <c r="DC199"/>
      <c r="DD199"/>
      <c r="DE199"/>
      <c r="DF199"/>
      <c r="DG199"/>
      <c r="DH199"/>
      <c r="DI199"/>
      <c r="DJ199"/>
      <c r="DK199"/>
      <c r="DL199"/>
      <c r="DM199"/>
      <c r="DN199"/>
      <c r="DO199"/>
      <c r="DP199"/>
      <c r="DQ199"/>
      <c r="DR199"/>
      <c r="DS199"/>
      <c r="DT199"/>
      <c r="DU199"/>
      <c r="DV199"/>
      <c r="DW199"/>
      <c r="DX199"/>
      <c r="DY199"/>
      <c r="DZ199"/>
      <c r="EA199"/>
      <c r="EB199"/>
      <c r="EC199"/>
      <c r="ED199"/>
      <c r="EE199"/>
      <c r="EF199"/>
      <c r="EG199"/>
      <c r="EH199"/>
      <c r="EI199"/>
      <c r="EJ199"/>
      <c r="EK199"/>
      <c r="EL199"/>
      <c r="EM199"/>
      <c r="EN199"/>
      <c r="EO199"/>
      <c r="EP199"/>
      <c r="EQ199"/>
      <c r="ER199"/>
      <c r="ES199"/>
      <c r="ET199"/>
      <c r="EU199"/>
      <c r="EV199"/>
      <c r="EW199"/>
      <c r="EX199"/>
      <c r="EY199"/>
      <c r="EZ199"/>
      <c r="FA199"/>
      <c r="FB199"/>
      <c r="FC199"/>
      <c r="FD199"/>
      <c r="FE199"/>
      <c r="FF199"/>
      <c r="FG199"/>
      <c r="FH199"/>
      <c r="FI199"/>
      <c r="FJ199"/>
      <c r="FK199"/>
      <c r="FL199"/>
      <c r="FM199"/>
      <c r="FN199"/>
      <c r="FO199"/>
      <c r="FP199"/>
      <c r="FQ199"/>
      <c r="FR199"/>
      <c r="FS199"/>
      <c r="FT199"/>
      <c r="FU199"/>
      <c r="FV199"/>
      <c r="FW199"/>
      <c r="FX199"/>
      <c r="FY199"/>
      <c r="FZ199"/>
      <c r="GA199"/>
      <c r="GB199"/>
      <c r="GC199"/>
      <c r="GD199"/>
      <c r="GE199"/>
      <c r="GF199"/>
      <c r="GG199"/>
      <c r="GH199"/>
      <c r="GI199"/>
      <c r="GJ199"/>
      <c r="GK199"/>
      <c r="GL199"/>
      <c r="GM199"/>
      <c r="GN199"/>
      <c r="GO199"/>
      <c r="GP199"/>
      <c r="GQ199"/>
      <c r="GR199"/>
      <c r="GS199"/>
      <c r="GT199"/>
      <c r="GU199"/>
      <c r="GV199"/>
      <c r="GW199"/>
      <c r="GX199"/>
      <c r="GY199"/>
      <c r="GZ199"/>
      <c r="HA199"/>
      <c r="HB199"/>
      <c r="HC199"/>
      <c r="HD199"/>
      <c r="HE199"/>
      <c r="HF199"/>
      <c r="HG199"/>
      <c r="HH199"/>
      <c r="HI199"/>
      <c r="HJ199"/>
      <c r="HK199"/>
      <c r="HL199"/>
      <c r="HM199"/>
      <c r="HN199"/>
      <c r="HO199"/>
      <c r="HP199"/>
      <c r="HQ199"/>
      <c r="HR199"/>
      <c r="HS199"/>
      <c r="HT199"/>
      <c r="HU199"/>
      <c r="HV199"/>
      <c r="HW199"/>
      <c r="HX199"/>
      <c r="HY199"/>
      <c r="HZ199"/>
      <c r="IA199"/>
      <c r="IB199"/>
      <c r="IC199"/>
      <c r="ID199"/>
      <c r="IE199"/>
      <c r="IF199"/>
      <c r="IG199"/>
      <c r="IH199"/>
      <c r="II199"/>
      <c r="IJ199"/>
      <c r="IK199"/>
      <c r="IL199"/>
      <c r="IM199"/>
      <c r="IN199"/>
      <c r="IO199"/>
      <c r="IP199"/>
      <c r="IQ199"/>
      <c r="IR199"/>
      <c r="IS199"/>
      <c r="IT199"/>
      <c r="IU199"/>
      <c r="IV199"/>
      <c r="IW199"/>
      <c r="IX199"/>
      <c r="IY199"/>
      <c r="IZ199"/>
      <c r="JA199"/>
      <c r="JB199"/>
      <c r="JC199"/>
      <c r="JD199"/>
      <c r="JE199"/>
      <c r="JF199"/>
      <c r="JG199"/>
      <c r="JH199"/>
      <c r="JI199"/>
      <c r="JJ199"/>
      <c r="JK199"/>
      <c r="JL199"/>
      <c r="JM199"/>
      <c r="JN199"/>
      <c r="JO199"/>
      <c r="JP199"/>
      <c r="JQ199"/>
      <c r="JR199"/>
      <c r="JS199"/>
      <c r="JT199"/>
      <c r="JU199"/>
      <c r="JV199"/>
      <c r="JW199"/>
      <c r="JX199"/>
      <c r="JY199"/>
      <c r="JZ199"/>
      <c r="KA199"/>
      <c r="KB199"/>
      <c r="KC199"/>
      <c r="KD199"/>
      <c r="KE199"/>
      <c r="KF199"/>
      <c r="KG199"/>
      <c r="KH199"/>
      <c r="KI199"/>
      <c r="KJ199"/>
      <c r="KK199"/>
      <c r="KL199"/>
      <c r="KM199"/>
      <c r="KN199"/>
      <c r="KO199"/>
      <c r="KP199"/>
      <c r="KQ199"/>
      <c r="KR199"/>
      <c r="KS199"/>
      <c r="KT199"/>
      <c r="KU199"/>
      <c r="KV199"/>
      <c r="KW199"/>
      <c r="KX199"/>
      <c r="KY199"/>
      <c r="KZ199"/>
      <c r="LA199"/>
      <c r="LB199"/>
      <c r="LC199"/>
      <c r="LD199"/>
      <c r="LE199"/>
      <c r="LF199"/>
      <c r="LG199"/>
      <c r="LH199"/>
      <c r="LI199"/>
      <c r="LJ199"/>
      <c r="LK199"/>
      <c r="LL199"/>
      <c r="LM199"/>
      <c r="LN199"/>
      <c r="LO199"/>
      <c r="LP199"/>
      <c r="LQ199"/>
      <c r="LR199"/>
      <c r="LS199"/>
      <c r="LT199"/>
      <c r="LU199"/>
      <c r="LV199"/>
      <c r="LW199"/>
      <c r="LX199"/>
      <c r="LY199"/>
      <c r="LZ199"/>
      <c r="MA199"/>
      <c r="MB199"/>
      <c r="MC199"/>
      <c r="MD199"/>
      <c r="ME199"/>
      <c r="MF199"/>
      <c r="MG199"/>
      <c r="MH199"/>
      <c r="MI199"/>
      <c r="MJ199"/>
      <c r="MK199"/>
      <c r="ML199"/>
      <c r="MM199"/>
      <c r="MN199"/>
      <c r="MO199"/>
      <c r="MP199"/>
      <c r="MQ199"/>
      <c r="MR199"/>
      <c r="MS199"/>
      <c r="MT199"/>
      <c r="MU199"/>
      <c r="MV199"/>
      <c r="MW199"/>
      <c r="MX199"/>
      <c r="MY199"/>
      <c r="MZ199"/>
      <c r="NA199"/>
      <c r="NB199"/>
      <c r="NC199"/>
      <c r="ND199"/>
      <c r="NE199"/>
      <c r="NF199"/>
      <c r="NG199"/>
      <c r="NH199"/>
      <c r="NI199"/>
      <c r="NJ199"/>
      <c r="NK199"/>
      <c r="NL199"/>
      <c r="NM199"/>
      <c r="NN199"/>
      <c r="NO199"/>
      <c r="NP199"/>
      <c r="NQ199"/>
      <c r="NR199"/>
      <c r="NS199"/>
      <c r="NT199"/>
      <c r="NU199"/>
      <c r="NV199"/>
      <c r="NW199"/>
      <c r="NX199"/>
      <c r="NY199"/>
      <c r="NZ199"/>
      <c r="OA199"/>
      <c r="OB199"/>
      <c r="OC199"/>
      <c r="OD199"/>
      <c r="OE199"/>
      <c r="OF199"/>
      <c r="OG199"/>
      <c r="OH199"/>
      <c r="OI199"/>
      <c r="OJ199"/>
      <c r="OK199"/>
      <c r="OL199"/>
      <c r="OM199"/>
      <c r="ON199"/>
      <c r="OO199"/>
      <c r="OP199"/>
      <c r="OQ199"/>
      <c r="OR199"/>
      <c r="OS199"/>
      <c r="OT199"/>
      <c r="OU199"/>
      <c r="OV199"/>
      <c r="OW199"/>
      <c r="OX199"/>
      <c r="OY199"/>
      <c r="OZ199"/>
      <c r="PA199"/>
      <c r="PB199"/>
      <c r="PC199"/>
      <c r="PD199"/>
      <c r="PE199"/>
      <c r="PF199"/>
      <c r="PG199"/>
      <c r="PH199"/>
      <c r="PI199"/>
      <c r="PJ199"/>
      <c r="PK199"/>
      <c r="PL199"/>
      <c r="PM199"/>
      <c r="PN199"/>
      <c r="PO199"/>
      <c r="PP199"/>
      <c r="PQ199"/>
      <c r="PR199"/>
      <c r="PS199"/>
      <c r="PT199"/>
      <c r="PU199"/>
      <c r="PV199"/>
      <c r="PW199"/>
      <c r="PX199"/>
      <c r="PY199"/>
      <c r="PZ199"/>
      <c r="QA199"/>
      <c r="QB199"/>
      <c r="QC199"/>
      <c r="QD199"/>
      <c r="QE199"/>
      <c r="QF199"/>
      <c r="QG199"/>
      <c r="QH199"/>
      <c r="QI199"/>
      <c r="QJ199"/>
      <c r="QK199"/>
      <c r="QL199"/>
      <c r="QM199"/>
      <c r="QN199"/>
      <c r="QO199"/>
      <c r="QP199"/>
      <c r="QQ199"/>
      <c r="QR199"/>
      <c r="QS199"/>
      <c r="QT199"/>
      <c r="QU199"/>
      <c r="QV199"/>
      <c r="QW199"/>
      <c r="QX199"/>
      <c r="QY199"/>
      <c r="QZ199"/>
      <c r="RA199"/>
      <c r="RB199"/>
      <c r="RC199"/>
      <c r="RD199"/>
      <c r="RE199"/>
      <c r="RF199"/>
      <c r="RG199"/>
      <c r="RH199"/>
      <c r="RI199"/>
      <c r="RJ199"/>
      <c r="RK199"/>
      <c r="RL199"/>
      <c r="RM199"/>
      <c r="RN199"/>
      <c r="RO199"/>
      <c r="RP199"/>
      <c r="RQ199"/>
      <c r="RR199"/>
      <c r="RS199"/>
      <c r="RT199"/>
      <c r="RU199"/>
      <c r="RV199"/>
      <c r="RW199"/>
      <c r="RX199"/>
      <c r="RY199"/>
      <c r="RZ199"/>
      <c r="SA199"/>
      <c r="SB199"/>
      <c r="SC199"/>
      <c r="SD199"/>
      <c r="SE199"/>
      <c r="SF199"/>
      <c r="SG199"/>
      <c r="SH199"/>
      <c r="SI199"/>
      <c r="SJ199"/>
      <c r="SK199"/>
      <c r="SL199"/>
      <c r="SM199"/>
      <c r="SN199"/>
      <c r="SO199"/>
      <c r="SP199"/>
      <c r="SQ199"/>
      <c r="SR199"/>
      <c r="SS199"/>
      <c r="ST199"/>
      <c r="SU199"/>
      <c r="SV199"/>
      <c r="SW199"/>
      <c r="SX199"/>
      <c r="SY199"/>
      <c r="SZ199"/>
      <c r="TA199"/>
      <c r="TB199"/>
      <c r="TC199"/>
      <c r="TD199"/>
      <c r="TE199"/>
      <c r="TF199"/>
      <c r="TG199"/>
      <c r="TH199"/>
      <c r="TI199"/>
      <c r="TJ199"/>
      <c r="TK199"/>
      <c r="TL199"/>
      <c r="TM199"/>
      <c r="TN199"/>
      <c r="TO199"/>
      <c r="TP199"/>
      <c r="TQ199"/>
      <c r="TR199"/>
      <c r="TS199"/>
      <c r="TT199"/>
      <c r="TU199"/>
      <c r="TV199"/>
      <c r="TW199"/>
      <c r="TX199"/>
      <c r="TY199"/>
      <c r="TZ199"/>
      <c r="UA199"/>
      <c r="UB199"/>
      <c r="UC199"/>
      <c r="UD199"/>
      <c r="UE199"/>
      <c r="UF199"/>
      <c r="UG199"/>
      <c r="UH199"/>
      <c r="UI199"/>
      <c r="UJ199"/>
      <c r="UK199"/>
      <c r="UL199"/>
      <c r="UM199"/>
      <c r="UN199"/>
      <c r="UO199"/>
      <c r="UP199"/>
      <c r="UQ199"/>
      <c r="UR199"/>
      <c r="US199"/>
      <c r="UT199"/>
      <c r="UU199"/>
      <c r="UV199"/>
      <c r="UW199"/>
      <c r="UX199"/>
      <c r="UY199"/>
      <c r="UZ199"/>
      <c r="VA199"/>
      <c r="VB199"/>
      <c r="VC199"/>
      <c r="VD199"/>
      <c r="VE199"/>
      <c r="VF199"/>
      <c r="VG199"/>
      <c r="VH199"/>
      <c r="VI199"/>
      <c r="VJ199"/>
      <c r="VK199"/>
      <c r="VL199"/>
      <c r="VM199"/>
      <c r="VN199"/>
      <c r="VO199"/>
      <c r="VP199"/>
      <c r="VQ199"/>
      <c r="VR199"/>
      <c r="VS199"/>
      <c r="VT199"/>
      <c r="VU199"/>
      <c r="VV199"/>
      <c r="VW199"/>
      <c r="VX199"/>
      <c r="VY199"/>
      <c r="VZ199"/>
      <c r="WA199"/>
      <c r="WB199"/>
      <c r="WC199"/>
      <c r="WD199"/>
      <c r="WE199"/>
      <c r="WF199"/>
      <c r="WG199"/>
      <c r="WH199"/>
      <c r="WI199"/>
      <c r="WJ199"/>
      <c r="WK199"/>
      <c r="WL199"/>
      <c r="WM199"/>
      <c r="WN199"/>
      <c r="WO199"/>
      <c r="WP199"/>
      <c r="WQ199"/>
      <c r="WR199"/>
      <c r="WS199"/>
      <c r="WT199"/>
      <c r="WU199"/>
      <c r="WV199"/>
      <c r="WW199"/>
      <c r="WX199"/>
      <c r="WY199"/>
      <c r="WZ199"/>
      <c r="XA199"/>
      <c r="XB199"/>
      <c r="XC199"/>
      <c r="XD199"/>
      <c r="XE199"/>
      <c r="XF199"/>
      <c r="XG199"/>
      <c r="XH199"/>
      <c r="XI199"/>
      <c r="XJ199"/>
      <c r="XK199"/>
      <c r="XL199"/>
      <c r="XM199"/>
      <c r="XN199"/>
      <c r="XO199"/>
      <c r="XP199"/>
      <c r="XQ199"/>
      <c r="XR199"/>
      <c r="XS199"/>
      <c r="XT199"/>
      <c r="XU199"/>
      <c r="XV199"/>
      <c r="XW199"/>
      <c r="XX199"/>
      <c r="XY199"/>
      <c r="XZ199"/>
      <c r="YA199"/>
      <c r="YB199"/>
      <c r="YC199"/>
      <c r="YD199"/>
      <c r="YE199"/>
      <c r="YF199"/>
      <c r="YG199"/>
      <c r="YH199"/>
      <c r="YI199"/>
      <c r="YJ199"/>
      <c r="YK199"/>
      <c r="YL199"/>
      <c r="YM199"/>
      <c r="YN199"/>
      <c r="YO199"/>
      <c r="YP199"/>
      <c r="YQ199"/>
      <c r="YR199"/>
      <c r="YS199"/>
      <c r="YT199"/>
      <c r="YU199"/>
      <c r="YV199"/>
      <c r="YW199"/>
      <c r="YX199"/>
      <c r="YY199"/>
      <c r="YZ199"/>
      <c r="ZA199"/>
      <c r="ZB199"/>
      <c r="ZC199"/>
      <c r="ZD199"/>
      <c r="ZE199"/>
      <c r="ZF199"/>
      <c r="ZG199"/>
      <c r="ZH199"/>
      <c r="ZI199"/>
      <c r="ZJ199"/>
      <c r="ZK199"/>
      <c r="ZL199"/>
      <c r="ZM199"/>
      <c r="ZN199"/>
      <c r="ZO199"/>
      <c r="ZP199"/>
      <c r="ZQ199"/>
      <c r="ZR199"/>
      <c r="ZS199"/>
      <c r="ZT199"/>
      <c r="ZU199"/>
      <c r="ZV199"/>
      <c r="ZW199"/>
      <c r="ZX199"/>
      <c r="ZY199"/>
      <c r="ZZ199"/>
      <c r="AAA199"/>
      <c r="AAB199"/>
      <c r="AAC199"/>
      <c r="AAD199"/>
      <c r="AAE199"/>
      <c r="AAF199"/>
      <c r="AAG199"/>
      <c r="AAH199"/>
      <c r="AAI199"/>
      <c r="AAJ199"/>
      <c r="AAK199"/>
      <c r="AAL199"/>
      <c r="AAM199"/>
      <c r="AAN199"/>
      <c r="AAO199"/>
      <c r="AAP199"/>
      <c r="AAQ199"/>
      <c r="AAR199"/>
      <c r="AAS199"/>
      <c r="AAT199"/>
      <c r="AAU199"/>
      <c r="AAV199"/>
      <c r="AAW199"/>
      <c r="AAX199"/>
      <c r="AAY199"/>
      <c r="AAZ199"/>
      <c r="ABA199"/>
      <c r="ABB199"/>
      <c r="ABC199"/>
      <c r="ABD199"/>
      <c r="ABE199"/>
      <c r="ABF199"/>
      <c r="ABG199"/>
      <c r="ABH199"/>
      <c r="ABI199"/>
      <c r="ABJ199"/>
      <c r="ABK199"/>
      <c r="ABL199"/>
      <c r="ABM199"/>
      <c r="ABN199"/>
      <c r="ABO199"/>
      <c r="ABP199"/>
      <c r="ABQ199"/>
      <c r="ABR199"/>
      <c r="ABS199"/>
      <c r="ABT199"/>
      <c r="ABU199"/>
      <c r="ABV199"/>
      <c r="ABW199"/>
      <c r="ABX199"/>
      <c r="ABY199"/>
      <c r="ABZ199"/>
      <c r="ACA199"/>
      <c r="ACB199"/>
      <c r="ACC199"/>
      <c r="ACD199"/>
      <c r="ACE199"/>
      <c r="ACF199"/>
      <c r="ACG199"/>
      <c r="ACH199"/>
      <c r="ACI199"/>
      <c r="ACJ199"/>
      <c r="ACK199"/>
      <c r="ACL199"/>
      <c r="ACM199"/>
      <c r="ACN199"/>
      <c r="ACO199"/>
      <c r="ACP199"/>
      <c r="ACQ199"/>
      <c r="ACR199"/>
      <c r="ACS199"/>
      <c r="ACT199"/>
      <c r="ACU199"/>
      <c r="ACV199"/>
      <c r="ACW199"/>
      <c r="ACX199"/>
      <c r="ACY199"/>
      <c r="ACZ199"/>
      <c r="ADA199"/>
      <c r="ADB199"/>
      <c r="ADC199"/>
      <c r="ADD199"/>
      <c r="ADE199"/>
      <c r="ADF199"/>
      <c r="ADG199"/>
      <c r="ADH199"/>
      <c r="ADI199"/>
      <c r="ADJ199"/>
      <c r="ADK199"/>
      <c r="ADL199"/>
      <c r="ADM199"/>
      <c r="ADN199"/>
      <c r="ADO199"/>
      <c r="ADP199"/>
      <c r="ADQ199"/>
      <c r="ADR199"/>
      <c r="ADS199"/>
      <c r="ADT199"/>
      <c r="ADU199"/>
      <c r="ADV199"/>
      <c r="ADW199"/>
      <c r="ADX199"/>
      <c r="ADY199"/>
      <c r="ADZ199"/>
      <c r="AEA199"/>
      <c r="AEB199"/>
      <c r="AEC199"/>
      <c r="AED199"/>
      <c r="AEE199"/>
      <c r="AEF199"/>
      <c r="AEG199"/>
      <c r="AEH199"/>
      <c r="AEI199"/>
      <c r="AEJ199"/>
      <c r="AEK199"/>
      <c r="AEL199"/>
      <c r="AEM199"/>
      <c r="AEN199"/>
      <c r="AEO199"/>
      <c r="AEP199"/>
      <c r="AEQ199"/>
      <c r="AER199"/>
      <c r="AES199"/>
      <c r="AET199"/>
      <c r="AEU199"/>
      <c r="AEV199"/>
      <c r="AEW199"/>
      <c r="AEX199"/>
      <c r="AEY199"/>
      <c r="AEZ199"/>
      <c r="AFA199"/>
      <c r="AFB199"/>
      <c r="AFC199"/>
      <c r="AFD199"/>
      <c r="AFE199"/>
      <c r="AFF199"/>
      <c r="AFG199"/>
      <c r="AFH199"/>
      <c r="AFI199"/>
      <c r="AFJ199"/>
      <c r="AFK199"/>
      <c r="AFL199"/>
      <c r="AFM199"/>
      <c r="AFN199"/>
      <c r="AFO199"/>
      <c r="AFP199"/>
      <c r="AFQ199"/>
      <c r="AFR199"/>
      <c r="AFS199"/>
      <c r="AFT199"/>
      <c r="AFU199"/>
      <c r="AFV199"/>
      <c r="AFW199"/>
      <c r="AFX199"/>
      <c r="AFY199"/>
      <c r="AFZ199"/>
      <c r="AGA199"/>
      <c r="AGB199"/>
      <c r="AGC199"/>
      <c r="AGD199"/>
      <c r="AGE199"/>
      <c r="AGF199"/>
      <c r="AGG199"/>
      <c r="AGH199"/>
      <c r="AGI199"/>
      <c r="AGJ199"/>
      <c r="AGK199"/>
      <c r="AGL199"/>
      <c r="AGM199"/>
      <c r="AGN199"/>
      <c r="AGO199"/>
      <c r="AGP199"/>
      <c r="AGQ199"/>
      <c r="AGR199"/>
      <c r="AGS199"/>
      <c r="AGT199"/>
      <c r="AGU199"/>
      <c r="AGV199"/>
      <c r="AGW199"/>
      <c r="AGX199"/>
      <c r="AGY199"/>
      <c r="AGZ199"/>
      <c r="AHA199"/>
      <c r="AHB199"/>
      <c r="AHC199"/>
      <c r="AHD199"/>
      <c r="AHE199"/>
      <c r="AHF199"/>
      <c r="AHG199"/>
      <c r="AHH199"/>
      <c r="AHI199"/>
      <c r="AHJ199"/>
      <c r="AHK199"/>
      <c r="AHL199"/>
      <c r="AHM199"/>
      <c r="AHN199"/>
      <c r="AHO199"/>
      <c r="AHP199"/>
      <c r="AHQ199"/>
      <c r="AHR199"/>
      <c r="AHS199"/>
      <c r="AHT199"/>
      <c r="AHU199"/>
      <c r="AHV199"/>
      <c r="AHW199"/>
      <c r="AHX199"/>
      <c r="AHY199"/>
      <c r="AHZ199"/>
      <c r="AIA199"/>
      <c r="AIB199"/>
      <c r="AIC199"/>
      <c r="AID199"/>
      <c r="AIE199"/>
      <c r="AIF199"/>
      <c r="AIG199"/>
      <c r="AIH199"/>
      <c r="AII199"/>
      <c r="AIJ199"/>
      <c r="AIK199"/>
      <c r="AIL199"/>
      <c r="AIM199"/>
      <c r="AIN199"/>
      <c r="AIO199"/>
      <c r="AIP199"/>
      <c r="AIQ199"/>
      <c r="AIR199"/>
      <c r="AIS199"/>
      <c r="AIT199"/>
      <c r="AIU199"/>
      <c r="AIV199"/>
      <c r="AIW199"/>
      <c r="AIX199"/>
      <c r="AIY199"/>
      <c r="AIZ199"/>
      <c r="AJA199"/>
      <c r="AJB199"/>
      <c r="AJC199"/>
      <c r="AJD199"/>
      <c r="AJE199"/>
      <c r="AJF199"/>
      <c r="AJG199"/>
      <c r="AJH199"/>
      <c r="AJI199"/>
      <c r="AJJ199"/>
      <c r="AJK199"/>
      <c r="AJL199"/>
      <c r="AJM199"/>
      <c r="AJN199"/>
      <c r="AJO199"/>
      <c r="AJP199"/>
      <c r="AJQ199"/>
      <c r="AJR199"/>
      <c r="AJS199"/>
      <c r="AJT199"/>
      <c r="AJU199"/>
      <c r="AJV199"/>
      <c r="AJW199"/>
      <c r="AJX199"/>
      <c r="AJY199"/>
      <c r="AJZ199"/>
      <c r="AKA199"/>
      <c r="AKB199"/>
      <c r="AKC199"/>
      <c r="AKD199"/>
      <c r="AKE199"/>
      <c r="AKF199"/>
      <c r="AKG199"/>
      <c r="AKH199"/>
      <c r="AKI199"/>
      <c r="AKJ199"/>
      <c r="AKK199"/>
      <c r="AKL199"/>
      <c r="AKM199"/>
      <c r="AKN199"/>
      <c r="AKO199"/>
      <c r="AKP199"/>
      <c r="AKQ199"/>
      <c r="AKR199"/>
      <c r="AKS199"/>
      <c r="AKT199"/>
      <c r="AKU199"/>
      <c r="AKV199"/>
      <c r="AKW199"/>
      <c r="AKX199"/>
      <c r="AKY199"/>
      <c r="AKZ199"/>
      <c r="ALA199"/>
      <c r="ALB199"/>
      <c r="ALC199"/>
      <c r="ALD199"/>
      <c r="ALE199"/>
      <c r="ALF199"/>
      <c r="ALG199"/>
      <c r="ALH199"/>
      <c r="ALI199"/>
      <c r="ALJ199"/>
      <c r="ALK199"/>
      <c r="ALL199"/>
      <c r="ALM199"/>
      <c r="ALN199"/>
      <c r="ALO199"/>
      <c r="ALP199"/>
      <c r="ALQ199"/>
      <c r="ALR199"/>
      <c r="ALS199"/>
      <c r="ALT199"/>
      <c r="ALU199"/>
      <c r="ALV199"/>
      <c r="ALW199"/>
      <c r="ALX199"/>
      <c r="ALY199"/>
      <c r="ALZ199"/>
      <c r="AMA199"/>
      <c r="AMB199"/>
      <c r="AMC199"/>
      <c r="AMD199"/>
      <c r="AME199"/>
      <c r="AMF199"/>
      <c r="AMG199"/>
      <c r="AMH199"/>
      <c r="AMI199"/>
      <c r="AMJ199"/>
      <c r="AMK199"/>
      <c r="AML199"/>
    </row>
    <row r="200" spans="1:16384" ht="12.75" customHeight="1">
      <c r="A200" s="26"/>
      <c r="B200" s="26" t="s">
        <v>637</v>
      </c>
      <c r="C200" s="141" t="s">
        <v>505</v>
      </c>
      <c r="D200" s="165" t="s">
        <v>598</v>
      </c>
      <c r="E200" s="129" t="s">
        <v>627</v>
      </c>
      <c r="F200" s="129" t="s">
        <v>539</v>
      </c>
      <c r="G200" s="27" t="s">
        <v>155</v>
      </c>
      <c r="H200" s="152" t="str">
        <f t="shared" si="12"/>
        <v>EXEC INS_fsm_state_transition @tx_fsm_type_name='LOAN', @tx_state_name='HOCRM_RECOMMENDED', @tx_action_name='MD_C_APPROVE', @tx_next_state_name='MD_C_APPROVED',  @tx_login_name='nazdaq_prod'</v>
      </c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/>
      <c r="BM200"/>
      <c r="BN200"/>
      <c r="BO200"/>
      <c r="BP200"/>
      <c r="BQ200"/>
      <c r="BR200"/>
      <c r="BS200"/>
      <c r="BT200"/>
      <c r="BU200"/>
      <c r="BV200"/>
      <c r="BW200"/>
      <c r="BX200"/>
      <c r="BY200"/>
      <c r="BZ200"/>
      <c r="CA200"/>
      <c r="CB200"/>
      <c r="CC200"/>
      <c r="CD200"/>
      <c r="CE200"/>
      <c r="CF200"/>
      <c r="CG200"/>
      <c r="CH200"/>
      <c r="CI200"/>
      <c r="CJ200"/>
      <c r="CK200"/>
      <c r="CL200"/>
      <c r="CM200"/>
      <c r="CN200"/>
      <c r="CO200"/>
      <c r="CP200"/>
      <c r="CQ200"/>
      <c r="CR200"/>
      <c r="CS200"/>
      <c r="CT200"/>
      <c r="CU200"/>
      <c r="CV200"/>
      <c r="CW200"/>
      <c r="CX200"/>
      <c r="CY200"/>
      <c r="CZ200"/>
      <c r="DA200"/>
      <c r="DB200"/>
      <c r="DC200"/>
      <c r="DD200"/>
      <c r="DE200"/>
      <c r="DF200"/>
      <c r="DG200"/>
      <c r="DH200"/>
      <c r="DI200"/>
      <c r="DJ200"/>
      <c r="DK200"/>
      <c r="DL200"/>
      <c r="DM200"/>
      <c r="DN200"/>
      <c r="DO200"/>
      <c r="DP200"/>
      <c r="DQ200"/>
      <c r="DR200"/>
      <c r="DS200"/>
      <c r="DT200"/>
      <c r="DU200"/>
      <c r="DV200"/>
      <c r="DW200"/>
      <c r="DX200"/>
      <c r="DY200"/>
      <c r="DZ200"/>
      <c r="EA200"/>
      <c r="EB200"/>
      <c r="EC200"/>
      <c r="ED200"/>
      <c r="EE200"/>
      <c r="EF200"/>
      <c r="EG200"/>
      <c r="EH200"/>
      <c r="EI200"/>
      <c r="EJ200"/>
      <c r="EK200"/>
      <c r="EL200"/>
      <c r="EM200"/>
      <c r="EN200"/>
      <c r="EO200"/>
      <c r="EP200"/>
      <c r="EQ200"/>
      <c r="ER200"/>
      <c r="ES200"/>
      <c r="ET200"/>
      <c r="EU200"/>
      <c r="EV200"/>
      <c r="EW200"/>
      <c r="EX200"/>
      <c r="EY200"/>
      <c r="EZ200"/>
      <c r="FA200"/>
      <c r="FB200"/>
      <c r="FC200"/>
      <c r="FD200"/>
      <c r="FE200"/>
      <c r="FF200"/>
      <c r="FG200"/>
      <c r="FH200"/>
      <c r="FI200"/>
      <c r="FJ200"/>
      <c r="FK200"/>
      <c r="FL200"/>
      <c r="FM200"/>
      <c r="FN200"/>
      <c r="FO200"/>
      <c r="FP200"/>
      <c r="FQ200"/>
      <c r="FR200"/>
      <c r="FS200"/>
      <c r="FT200"/>
      <c r="FU200"/>
      <c r="FV200"/>
      <c r="FW200"/>
      <c r="FX200"/>
      <c r="FY200"/>
      <c r="FZ200"/>
      <c r="GA200"/>
      <c r="GB200"/>
      <c r="GC200"/>
      <c r="GD200"/>
      <c r="GE200"/>
      <c r="GF200"/>
      <c r="GG200"/>
      <c r="GH200"/>
      <c r="GI200"/>
      <c r="GJ200"/>
      <c r="GK200"/>
      <c r="GL200"/>
      <c r="GM200"/>
      <c r="GN200"/>
      <c r="GO200"/>
      <c r="GP200"/>
      <c r="GQ200"/>
      <c r="GR200"/>
      <c r="GS200"/>
      <c r="GT200"/>
      <c r="GU200"/>
      <c r="GV200"/>
      <c r="GW200"/>
      <c r="GX200"/>
      <c r="GY200"/>
      <c r="GZ200"/>
      <c r="HA200"/>
      <c r="HB200"/>
      <c r="HC200"/>
      <c r="HD200"/>
      <c r="HE200"/>
      <c r="HF200"/>
      <c r="HG200"/>
      <c r="HH200"/>
      <c r="HI200"/>
      <c r="HJ200"/>
      <c r="HK200"/>
      <c r="HL200"/>
      <c r="HM200"/>
      <c r="HN200"/>
      <c r="HO200"/>
      <c r="HP200"/>
      <c r="HQ200"/>
      <c r="HR200"/>
      <c r="HS200"/>
      <c r="HT200"/>
      <c r="HU200"/>
      <c r="HV200"/>
      <c r="HW200"/>
      <c r="HX200"/>
      <c r="HY200"/>
      <c r="HZ200"/>
      <c r="IA200"/>
      <c r="IB200"/>
      <c r="IC200"/>
      <c r="ID200"/>
      <c r="IE200"/>
      <c r="IF200"/>
      <c r="IG200"/>
      <c r="IH200"/>
      <c r="II200"/>
      <c r="IJ200"/>
      <c r="IK200"/>
      <c r="IL200"/>
      <c r="IM200"/>
      <c r="IN200"/>
      <c r="IO200"/>
      <c r="IP200"/>
      <c r="IQ200"/>
      <c r="IR200"/>
      <c r="IS200"/>
      <c r="IT200"/>
      <c r="IU200"/>
      <c r="IV200"/>
      <c r="IW200"/>
      <c r="IX200"/>
      <c r="IY200"/>
      <c r="IZ200"/>
      <c r="JA200"/>
      <c r="JB200"/>
      <c r="JC200"/>
      <c r="JD200"/>
      <c r="JE200"/>
      <c r="JF200"/>
      <c r="JG200"/>
      <c r="JH200"/>
      <c r="JI200"/>
      <c r="JJ200"/>
      <c r="JK200"/>
      <c r="JL200"/>
      <c r="JM200"/>
      <c r="JN200"/>
      <c r="JO200"/>
      <c r="JP200"/>
      <c r="JQ200"/>
      <c r="JR200"/>
      <c r="JS200"/>
      <c r="JT200"/>
      <c r="JU200"/>
      <c r="JV200"/>
      <c r="JW200"/>
      <c r="JX200"/>
      <c r="JY200"/>
      <c r="JZ200"/>
      <c r="KA200"/>
      <c r="KB200"/>
      <c r="KC200"/>
      <c r="KD200"/>
      <c r="KE200"/>
      <c r="KF200"/>
      <c r="KG200"/>
      <c r="KH200"/>
      <c r="KI200"/>
      <c r="KJ200"/>
      <c r="KK200"/>
      <c r="KL200"/>
      <c r="KM200"/>
      <c r="KN200"/>
      <c r="KO200"/>
      <c r="KP200"/>
      <c r="KQ200"/>
      <c r="KR200"/>
      <c r="KS200"/>
      <c r="KT200"/>
      <c r="KU200"/>
      <c r="KV200"/>
      <c r="KW200"/>
      <c r="KX200"/>
      <c r="KY200"/>
      <c r="KZ200"/>
      <c r="LA200"/>
      <c r="LB200"/>
      <c r="LC200"/>
      <c r="LD200"/>
      <c r="LE200"/>
      <c r="LF200"/>
      <c r="LG200"/>
      <c r="LH200"/>
      <c r="LI200"/>
      <c r="LJ200"/>
      <c r="LK200"/>
      <c r="LL200"/>
      <c r="LM200"/>
      <c r="LN200"/>
      <c r="LO200"/>
      <c r="LP200"/>
      <c r="LQ200"/>
      <c r="LR200"/>
      <c r="LS200"/>
      <c r="LT200"/>
      <c r="LU200"/>
      <c r="LV200"/>
      <c r="LW200"/>
      <c r="LX200"/>
      <c r="LY200"/>
      <c r="LZ200"/>
      <c r="MA200"/>
      <c r="MB200"/>
      <c r="MC200"/>
      <c r="MD200"/>
      <c r="ME200"/>
      <c r="MF200"/>
      <c r="MG200"/>
      <c r="MH200"/>
      <c r="MI200"/>
      <c r="MJ200"/>
      <c r="MK200"/>
      <c r="ML200"/>
      <c r="MM200"/>
      <c r="MN200"/>
      <c r="MO200"/>
      <c r="MP200"/>
      <c r="MQ200"/>
      <c r="MR200"/>
      <c r="MS200"/>
      <c r="MT200"/>
      <c r="MU200"/>
      <c r="MV200"/>
      <c r="MW200"/>
      <c r="MX200"/>
      <c r="MY200"/>
      <c r="MZ200"/>
      <c r="NA200"/>
      <c r="NB200"/>
      <c r="NC200"/>
      <c r="ND200"/>
      <c r="NE200"/>
      <c r="NF200"/>
      <c r="NG200"/>
      <c r="NH200"/>
      <c r="NI200"/>
      <c r="NJ200"/>
      <c r="NK200"/>
      <c r="NL200"/>
      <c r="NM200"/>
      <c r="NN200"/>
      <c r="NO200"/>
      <c r="NP200"/>
      <c r="NQ200"/>
      <c r="NR200"/>
      <c r="NS200"/>
      <c r="NT200"/>
      <c r="NU200"/>
      <c r="NV200"/>
      <c r="NW200"/>
      <c r="NX200"/>
      <c r="NY200"/>
      <c r="NZ200"/>
      <c r="OA200"/>
      <c r="OB200"/>
      <c r="OC200"/>
      <c r="OD200"/>
      <c r="OE200"/>
      <c r="OF200"/>
      <c r="OG200"/>
      <c r="OH200"/>
      <c r="OI200"/>
      <c r="OJ200"/>
      <c r="OK200"/>
      <c r="OL200"/>
      <c r="OM200"/>
      <c r="ON200"/>
      <c r="OO200"/>
      <c r="OP200"/>
      <c r="OQ200"/>
      <c r="OR200"/>
      <c r="OS200"/>
      <c r="OT200"/>
      <c r="OU200"/>
      <c r="OV200"/>
      <c r="OW200"/>
      <c r="OX200"/>
      <c r="OY200"/>
      <c r="OZ200"/>
      <c r="PA200"/>
      <c r="PB200"/>
      <c r="PC200"/>
      <c r="PD200"/>
      <c r="PE200"/>
      <c r="PF200"/>
      <c r="PG200"/>
      <c r="PH200"/>
      <c r="PI200"/>
      <c r="PJ200"/>
      <c r="PK200"/>
      <c r="PL200"/>
      <c r="PM200"/>
      <c r="PN200"/>
      <c r="PO200"/>
      <c r="PP200"/>
      <c r="PQ200"/>
      <c r="PR200"/>
      <c r="PS200"/>
      <c r="PT200"/>
      <c r="PU200"/>
      <c r="PV200"/>
      <c r="PW200"/>
      <c r="PX200"/>
      <c r="PY200"/>
      <c r="PZ200"/>
      <c r="QA200"/>
      <c r="QB200"/>
      <c r="QC200"/>
      <c r="QD200"/>
      <c r="QE200"/>
      <c r="QF200"/>
      <c r="QG200"/>
      <c r="QH200"/>
      <c r="QI200"/>
      <c r="QJ200"/>
      <c r="QK200"/>
      <c r="QL200"/>
      <c r="QM200"/>
      <c r="QN200"/>
      <c r="QO200"/>
      <c r="QP200"/>
      <c r="QQ200"/>
      <c r="QR200"/>
      <c r="QS200"/>
      <c r="QT200"/>
      <c r="QU200"/>
      <c r="QV200"/>
      <c r="QW200"/>
      <c r="QX200"/>
      <c r="QY200"/>
      <c r="QZ200"/>
      <c r="RA200"/>
      <c r="RB200"/>
      <c r="RC200"/>
      <c r="RD200"/>
      <c r="RE200"/>
      <c r="RF200"/>
      <c r="RG200"/>
      <c r="RH200"/>
      <c r="RI200"/>
      <c r="RJ200"/>
      <c r="RK200"/>
      <c r="RL200"/>
      <c r="RM200"/>
      <c r="RN200"/>
      <c r="RO200"/>
      <c r="RP200"/>
      <c r="RQ200"/>
      <c r="RR200"/>
      <c r="RS200"/>
      <c r="RT200"/>
      <c r="RU200"/>
      <c r="RV200"/>
      <c r="RW200"/>
      <c r="RX200"/>
      <c r="RY200"/>
      <c r="RZ200"/>
      <c r="SA200"/>
      <c r="SB200"/>
      <c r="SC200"/>
      <c r="SD200"/>
      <c r="SE200"/>
      <c r="SF200"/>
      <c r="SG200"/>
      <c r="SH200"/>
      <c r="SI200"/>
      <c r="SJ200"/>
      <c r="SK200"/>
      <c r="SL200"/>
      <c r="SM200"/>
      <c r="SN200"/>
      <c r="SO200"/>
      <c r="SP200"/>
      <c r="SQ200"/>
      <c r="SR200"/>
      <c r="SS200"/>
      <c r="ST200"/>
      <c r="SU200"/>
      <c r="SV200"/>
      <c r="SW200"/>
      <c r="SX200"/>
      <c r="SY200"/>
      <c r="SZ200"/>
      <c r="TA200"/>
      <c r="TB200"/>
      <c r="TC200"/>
      <c r="TD200"/>
      <c r="TE200"/>
      <c r="TF200"/>
      <c r="TG200"/>
      <c r="TH200"/>
      <c r="TI200"/>
      <c r="TJ200"/>
      <c r="TK200"/>
      <c r="TL200"/>
      <c r="TM200"/>
      <c r="TN200"/>
      <c r="TO200"/>
      <c r="TP200"/>
      <c r="TQ200"/>
      <c r="TR200"/>
      <c r="TS200"/>
      <c r="TT200"/>
      <c r="TU200"/>
      <c r="TV200"/>
      <c r="TW200"/>
      <c r="TX200"/>
      <c r="TY200"/>
      <c r="TZ200"/>
      <c r="UA200"/>
      <c r="UB200"/>
      <c r="UC200"/>
      <c r="UD200"/>
      <c r="UE200"/>
      <c r="UF200"/>
      <c r="UG200"/>
      <c r="UH200"/>
      <c r="UI200"/>
      <c r="UJ200"/>
      <c r="UK200"/>
      <c r="UL200"/>
      <c r="UM200"/>
      <c r="UN200"/>
      <c r="UO200"/>
      <c r="UP200"/>
      <c r="UQ200"/>
      <c r="UR200"/>
      <c r="US200"/>
      <c r="UT200"/>
      <c r="UU200"/>
      <c r="UV200"/>
      <c r="UW200"/>
      <c r="UX200"/>
      <c r="UY200"/>
      <c r="UZ200"/>
      <c r="VA200"/>
      <c r="VB200"/>
      <c r="VC200"/>
      <c r="VD200"/>
      <c r="VE200"/>
      <c r="VF200"/>
      <c r="VG200"/>
      <c r="VH200"/>
      <c r="VI200"/>
      <c r="VJ200"/>
      <c r="VK200"/>
      <c r="VL200"/>
      <c r="VM200"/>
      <c r="VN200"/>
      <c r="VO200"/>
      <c r="VP200"/>
      <c r="VQ200"/>
      <c r="VR200"/>
      <c r="VS200"/>
      <c r="VT200"/>
      <c r="VU200"/>
      <c r="VV200"/>
      <c r="VW200"/>
      <c r="VX200"/>
      <c r="VY200"/>
      <c r="VZ200"/>
      <c r="WA200"/>
      <c r="WB200"/>
      <c r="WC200"/>
      <c r="WD200"/>
      <c r="WE200"/>
      <c r="WF200"/>
      <c r="WG200"/>
      <c r="WH200"/>
      <c r="WI200"/>
      <c r="WJ200"/>
      <c r="WK200"/>
      <c r="WL200"/>
      <c r="WM200"/>
      <c r="WN200"/>
      <c r="WO200"/>
      <c r="WP200"/>
      <c r="WQ200"/>
      <c r="WR200"/>
      <c r="WS200"/>
      <c r="WT200"/>
      <c r="WU200"/>
      <c r="WV200"/>
      <c r="WW200"/>
      <c r="WX200"/>
      <c r="WY200"/>
      <c r="WZ200"/>
      <c r="XA200"/>
      <c r="XB200"/>
      <c r="XC200"/>
      <c r="XD200"/>
      <c r="XE200"/>
      <c r="XF200"/>
      <c r="XG200"/>
      <c r="XH200"/>
      <c r="XI200"/>
      <c r="XJ200"/>
      <c r="XK200"/>
      <c r="XL200"/>
      <c r="XM200"/>
      <c r="XN200"/>
      <c r="XO200"/>
      <c r="XP200"/>
      <c r="XQ200"/>
      <c r="XR200"/>
      <c r="XS200"/>
      <c r="XT200"/>
      <c r="XU200"/>
      <c r="XV200"/>
      <c r="XW200"/>
      <c r="XX200"/>
      <c r="XY200"/>
      <c r="XZ200"/>
      <c r="YA200"/>
      <c r="YB200"/>
      <c r="YC200"/>
      <c r="YD200"/>
      <c r="YE200"/>
      <c r="YF200"/>
      <c r="YG200"/>
      <c r="YH200"/>
      <c r="YI200"/>
      <c r="YJ200"/>
      <c r="YK200"/>
      <c r="YL200"/>
      <c r="YM200"/>
      <c r="YN200"/>
      <c r="YO200"/>
      <c r="YP200"/>
      <c r="YQ200"/>
      <c r="YR200"/>
      <c r="YS200"/>
      <c r="YT200"/>
      <c r="YU200"/>
      <c r="YV200"/>
      <c r="YW200"/>
      <c r="YX200"/>
      <c r="YY200"/>
      <c r="YZ200"/>
      <c r="ZA200"/>
      <c r="ZB200"/>
      <c r="ZC200"/>
      <c r="ZD200"/>
      <c r="ZE200"/>
      <c r="ZF200"/>
      <c r="ZG200"/>
      <c r="ZH200"/>
      <c r="ZI200"/>
      <c r="ZJ200"/>
      <c r="ZK200"/>
      <c r="ZL200"/>
      <c r="ZM200"/>
      <c r="ZN200"/>
      <c r="ZO200"/>
      <c r="ZP200"/>
      <c r="ZQ200"/>
      <c r="ZR200"/>
      <c r="ZS200"/>
      <c r="ZT200"/>
      <c r="ZU200"/>
      <c r="ZV200"/>
      <c r="ZW200"/>
      <c r="ZX200"/>
      <c r="ZY200"/>
      <c r="ZZ200"/>
      <c r="AAA200"/>
      <c r="AAB200"/>
      <c r="AAC200"/>
      <c r="AAD200"/>
      <c r="AAE200"/>
      <c r="AAF200"/>
      <c r="AAG200"/>
      <c r="AAH200"/>
      <c r="AAI200"/>
      <c r="AAJ200"/>
      <c r="AAK200"/>
      <c r="AAL200"/>
      <c r="AAM200"/>
      <c r="AAN200"/>
      <c r="AAO200"/>
      <c r="AAP200"/>
      <c r="AAQ200"/>
      <c r="AAR200"/>
      <c r="AAS200"/>
      <c r="AAT200"/>
      <c r="AAU200"/>
      <c r="AAV200"/>
      <c r="AAW200"/>
      <c r="AAX200"/>
      <c r="AAY200"/>
      <c r="AAZ200"/>
      <c r="ABA200"/>
      <c r="ABB200"/>
      <c r="ABC200"/>
      <c r="ABD200"/>
      <c r="ABE200"/>
      <c r="ABF200"/>
      <c r="ABG200"/>
      <c r="ABH200"/>
      <c r="ABI200"/>
      <c r="ABJ200"/>
      <c r="ABK200"/>
      <c r="ABL200"/>
      <c r="ABM200"/>
      <c r="ABN200"/>
      <c r="ABO200"/>
      <c r="ABP200"/>
      <c r="ABQ200"/>
      <c r="ABR200"/>
      <c r="ABS200"/>
      <c r="ABT200"/>
      <c r="ABU200"/>
      <c r="ABV200"/>
      <c r="ABW200"/>
      <c r="ABX200"/>
      <c r="ABY200"/>
      <c r="ABZ200"/>
      <c r="ACA200"/>
      <c r="ACB200"/>
      <c r="ACC200"/>
      <c r="ACD200"/>
      <c r="ACE200"/>
      <c r="ACF200"/>
      <c r="ACG200"/>
      <c r="ACH200"/>
      <c r="ACI200"/>
      <c r="ACJ200"/>
      <c r="ACK200"/>
      <c r="ACL200"/>
      <c r="ACM200"/>
      <c r="ACN200"/>
      <c r="ACO200"/>
      <c r="ACP200"/>
      <c r="ACQ200"/>
      <c r="ACR200"/>
      <c r="ACS200"/>
      <c r="ACT200"/>
      <c r="ACU200"/>
      <c r="ACV200"/>
      <c r="ACW200"/>
      <c r="ACX200"/>
      <c r="ACY200"/>
      <c r="ACZ200"/>
      <c r="ADA200"/>
      <c r="ADB200"/>
      <c r="ADC200"/>
      <c r="ADD200"/>
      <c r="ADE200"/>
      <c r="ADF200"/>
      <c r="ADG200"/>
      <c r="ADH200"/>
      <c r="ADI200"/>
      <c r="ADJ200"/>
      <c r="ADK200"/>
      <c r="ADL200"/>
      <c r="ADM200"/>
      <c r="ADN200"/>
      <c r="ADO200"/>
      <c r="ADP200"/>
      <c r="ADQ200"/>
      <c r="ADR200"/>
      <c r="ADS200"/>
      <c r="ADT200"/>
      <c r="ADU200"/>
      <c r="ADV200"/>
      <c r="ADW200"/>
      <c r="ADX200"/>
      <c r="ADY200"/>
      <c r="ADZ200"/>
      <c r="AEA200"/>
      <c r="AEB200"/>
      <c r="AEC200"/>
      <c r="AED200"/>
      <c r="AEE200"/>
      <c r="AEF200"/>
      <c r="AEG200"/>
      <c r="AEH200"/>
      <c r="AEI200"/>
      <c r="AEJ200"/>
      <c r="AEK200"/>
      <c r="AEL200"/>
      <c r="AEM200"/>
      <c r="AEN200"/>
      <c r="AEO200"/>
      <c r="AEP200"/>
      <c r="AEQ200"/>
      <c r="AER200"/>
      <c r="AES200"/>
      <c r="AET200"/>
      <c r="AEU200"/>
      <c r="AEV200"/>
      <c r="AEW200"/>
      <c r="AEX200"/>
      <c r="AEY200"/>
      <c r="AEZ200"/>
      <c r="AFA200"/>
      <c r="AFB200"/>
      <c r="AFC200"/>
      <c r="AFD200"/>
      <c r="AFE200"/>
      <c r="AFF200"/>
      <c r="AFG200"/>
      <c r="AFH200"/>
      <c r="AFI200"/>
      <c r="AFJ200"/>
      <c r="AFK200"/>
      <c r="AFL200"/>
      <c r="AFM200"/>
      <c r="AFN200"/>
      <c r="AFO200"/>
      <c r="AFP200"/>
      <c r="AFQ200"/>
      <c r="AFR200"/>
      <c r="AFS200"/>
      <c r="AFT200"/>
      <c r="AFU200"/>
      <c r="AFV200"/>
      <c r="AFW200"/>
      <c r="AFX200"/>
      <c r="AFY200"/>
      <c r="AFZ200"/>
      <c r="AGA200"/>
      <c r="AGB200"/>
      <c r="AGC200"/>
      <c r="AGD200"/>
      <c r="AGE200"/>
      <c r="AGF200"/>
      <c r="AGG200"/>
      <c r="AGH200"/>
      <c r="AGI200"/>
      <c r="AGJ200"/>
      <c r="AGK200"/>
      <c r="AGL200"/>
      <c r="AGM200"/>
      <c r="AGN200"/>
      <c r="AGO200"/>
      <c r="AGP200"/>
      <c r="AGQ200"/>
      <c r="AGR200"/>
      <c r="AGS200"/>
      <c r="AGT200"/>
      <c r="AGU200"/>
      <c r="AGV200"/>
      <c r="AGW200"/>
      <c r="AGX200"/>
      <c r="AGY200"/>
      <c r="AGZ200"/>
      <c r="AHA200"/>
      <c r="AHB200"/>
      <c r="AHC200"/>
      <c r="AHD200"/>
      <c r="AHE200"/>
      <c r="AHF200"/>
      <c r="AHG200"/>
      <c r="AHH200"/>
      <c r="AHI200"/>
      <c r="AHJ200"/>
      <c r="AHK200"/>
      <c r="AHL200"/>
      <c r="AHM200"/>
      <c r="AHN200"/>
      <c r="AHO200"/>
      <c r="AHP200"/>
      <c r="AHQ200"/>
      <c r="AHR200"/>
      <c r="AHS200"/>
      <c r="AHT200"/>
      <c r="AHU200"/>
      <c r="AHV200"/>
      <c r="AHW200"/>
      <c r="AHX200"/>
      <c r="AHY200"/>
      <c r="AHZ200"/>
      <c r="AIA200"/>
      <c r="AIB200"/>
      <c r="AIC200"/>
      <c r="AID200"/>
      <c r="AIE200"/>
      <c r="AIF200"/>
      <c r="AIG200"/>
      <c r="AIH200"/>
      <c r="AII200"/>
      <c r="AIJ200"/>
      <c r="AIK200"/>
      <c r="AIL200"/>
      <c r="AIM200"/>
      <c r="AIN200"/>
      <c r="AIO200"/>
      <c r="AIP200"/>
      <c r="AIQ200"/>
      <c r="AIR200"/>
      <c r="AIS200"/>
      <c r="AIT200"/>
      <c r="AIU200"/>
      <c r="AIV200"/>
      <c r="AIW200"/>
      <c r="AIX200"/>
      <c r="AIY200"/>
      <c r="AIZ200"/>
      <c r="AJA200"/>
      <c r="AJB200"/>
      <c r="AJC200"/>
      <c r="AJD200"/>
      <c r="AJE200"/>
      <c r="AJF200"/>
      <c r="AJG200"/>
      <c r="AJH200"/>
      <c r="AJI200"/>
      <c r="AJJ200"/>
      <c r="AJK200"/>
      <c r="AJL200"/>
      <c r="AJM200"/>
      <c r="AJN200"/>
      <c r="AJO200"/>
      <c r="AJP200"/>
      <c r="AJQ200"/>
      <c r="AJR200"/>
      <c r="AJS200"/>
      <c r="AJT200"/>
      <c r="AJU200"/>
      <c r="AJV200"/>
      <c r="AJW200"/>
      <c r="AJX200"/>
      <c r="AJY200"/>
      <c r="AJZ200"/>
      <c r="AKA200"/>
      <c r="AKB200"/>
      <c r="AKC200"/>
      <c r="AKD200"/>
      <c r="AKE200"/>
      <c r="AKF200"/>
      <c r="AKG200"/>
      <c r="AKH200"/>
      <c r="AKI200"/>
      <c r="AKJ200"/>
      <c r="AKK200"/>
      <c r="AKL200"/>
      <c r="AKM200"/>
      <c r="AKN200"/>
      <c r="AKO200"/>
      <c r="AKP200"/>
      <c r="AKQ200"/>
      <c r="AKR200"/>
      <c r="AKS200"/>
      <c r="AKT200"/>
      <c r="AKU200"/>
      <c r="AKV200"/>
      <c r="AKW200"/>
      <c r="AKX200"/>
      <c r="AKY200"/>
      <c r="AKZ200"/>
      <c r="ALA200"/>
      <c r="ALB200"/>
      <c r="ALC200"/>
      <c r="ALD200"/>
      <c r="ALE200"/>
      <c r="ALF200"/>
      <c r="ALG200"/>
      <c r="ALH200"/>
      <c r="ALI200"/>
      <c r="ALJ200"/>
      <c r="ALK200"/>
      <c r="ALL200"/>
      <c r="ALM200"/>
      <c r="ALN200"/>
      <c r="ALO200"/>
      <c r="ALP200"/>
      <c r="ALQ200"/>
      <c r="ALR200"/>
      <c r="ALS200"/>
      <c r="ALT200"/>
      <c r="ALU200"/>
      <c r="ALV200"/>
      <c r="ALW200"/>
      <c r="ALX200"/>
      <c r="ALY200"/>
      <c r="ALZ200"/>
      <c r="AMA200"/>
      <c r="AMB200"/>
      <c r="AMC200"/>
      <c r="AMD200"/>
      <c r="AME200"/>
      <c r="AMF200"/>
      <c r="AMG200"/>
      <c r="AMH200"/>
      <c r="AMI200"/>
      <c r="AMJ200"/>
      <c r="AMK200"/>
      <c r="AML200"/>
    </row>
    <row r="201" spans="1:16384" ht="12.75" customHeight="1">
      <c r="A201" s="26"/>
      <c r="B201" s="26" t="s">
        <v>637</v>
      </c>
      <c r="C201" s="141" t="s">
        <v>505</v>
      </c>
      <c r="D201" s="165" t="s">
        <v>598</v>
      </c>
      <c r="E201" s="129" t="s">
        <v>521</v>
      </c>
      <c r="F201" s="129" t="s">
        <v>540</v>
      </c>
      <c r="G201" s="27" t="s">
        <v>155</v>
      </c>
      <c r="H201" s="152" t="str">
        <f t="shared" si="12"/>
        <v>EXEC INS_fsm_state_transition @tx_fsm_type_name='LOAN', @tx_state_name='HOCRM_RECOMMENDED', @tx_action_name='MD_RETURN', @tx_next_state_name='MD_RETURNED',  @tx_login_name='nazdaq_prod'</v>
      </c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  <c r="BE201"/>
      <c r="BF201"/>
      <c r="BG201"/>
      <c r="BH201"/>
      <c r="BI201"/>
      <c r="BJ201"/>
      <c r="BK201"/>
      <c r="BL201"/>
      <c r="BM201"/>
      <c r="BN201"/>
      <c r="BO201"/>
      <c r="BP201"/>
      <c r="BQ201"/>
      <c r="BR201"/>
      <c r="BS201"/>
      <c r="BT201"/>
      <c r="BU201"/>
      <c r="BV201"/>
      <c r="BW201"/>
      <c r="BX201"/>
      <c r="BY201"/>
      <c r="BZ201"/>
      <c r="CA201"/>
      <c r="CB201"/>
      <c r="CC201"/>
      <c r="CD201"/>
      <c r="CE201"/>
      <c r="CF201"/>
      <c r="CG201"/>
      <c r="CH201"/>
      <c r="CI201"/>
      <c r="CJ201"/>
      <c r="CK201"/>
      <c r="CL201"/>
      <c r="CM201"/>
      <c r="CN201"/>
      <c r="CO201"/>
      <c r="CP201"/>
      <c r="CQ201"/>
      <c r="CR201"/>
      <c r="CS201"/>
      <c r="CT201"/>
      <c r="CU201"/>
      <c r="CV201"/>
      <c r="CW201"/>
      <c r="CX201"/>
      <c r="CY201"/>
      <c r="CZ201"/>
      <c r="DA201"/>
      <c r="DB201"/>
      <c r="DC201"/>
      <c r="DD201"/>
      <c r="DE201"/>
      <c r="DF201"/>
      <c r="DG201"/>
      <c r="DH201"/>
      <c r="DI201"/>
      <c r="DJ201"/>
      <c r="DK201"/>
      <c r="DL201"/>
      <c r="DM201"/>
      <c r="DN201"/>
      <c r="DO201"/>
      <c r="DP201"/>
      <c r="DQ201"/>
      <c r="DR201"/>
      <c r="DS201"/>
      <c r="DT201"/>
      <c r="DU201"/>
      <c r="DV201"/>
      <c r="DW201"/>
      <c r="DX201"/>
      <c r="DY201"/>
      <c r="DZ201"/>
      <c r="EA201"/>
      <c r="EB201"/>
      <c r="EC201"/>
      <c r="ED201"/>
      <c r="EE201"/>
      <c r="EF201"/>
      <c r="EG201"/>
      <c r="EH201"/>
      <c r="EI201"/>
      <c r="EJ201"/>
      <c r="EK201"/>
      <c r="EL201"/>
      <c r="EM201"/>
      <c r="EN201"/>
      <c r="EO201"/>
      <c r="EP201"/>
      <c r="EQ201"/>
      <c r="ER201"/>
      <c r="ES201"/>
      <c r="ET201"/>
      <c r="EU201"/>
      <c r="EV201"/>
      <c r="EW201"/>
      <c r="EX201"/>
      <c r="EY201"/>
      <c r="EZ201"/>
      <c r="FA201"/>
      <c r="FB201"/>
      <c r="FC201"/>
      <c r="FD201"/>
      <c r="FE201"/>
      <c r="FF201"/>
      <c r="FG201"/>
      <c r="FH201"/>
      <c r="FI201"/>
      <c r="FJ201"/>
      <c r="FK201"/>
      <c r="FL201"/>
      <c r="FM201"/>
      <c r="FN201"/>
      <c r="FO201"/>
      <c r="FP201"/>
      <c r="FQ201"/>
      <c r="FR201"/>
      <c r="FS201"/>
      <c r="FT201"/>
      <c r="FU201"/>
      <c r="FV201"/>
      <c r="FW201"/>
      <c r="FX201"/>
      <c r="FY201"/>
      <c r="FZ201"/>
      <c r="GA201"/>
      <c r="GB201"/>
      <c r="GC201"/>
      <c r="GD201"/>
      <c r="GE201"/>
      <c r="GF201"/>
      <c r="GG201"/>
      <c r="GH201"/>
      <c r="GI201"/>
      <c r="GJ201"/>
      <c r="GK201"/>
      <c r="GL201"/>
      <c r="GM201"/>
      <c r="GN201"/>
      <c r="GO201"/>
      <c r="GP201"/>
      <c r="GQ201"/>
      <c r="GR201"/>
      <c r="GS201"/>
      <c r="GT201"/>
      <c r="GU201"/>
      <c r="GV201"/>
      <c r="GW201"/>
      <c r="GX201"/>
      <c r="GY201"/>
      <c r="GZ201"/>
      <c r="HA201"/>
      <c r="HB201"/>
      <c r="HC201"/>
      <c r="HD201"/>
      <c r="HE201"/>
      <c r="HF201"/>
      <c r="HG201"/>
      <c r="HH201"/>
      <c r="HI201"/>
      <c r="HJ201"/>
      <c r="HK201"/>
      <c r="HL201"/>
      <c r="HM201"/>
      <c r="HN201"/>
      <c r="HO201"/>
      <c r="HP201"/>
      <c r="HQ201"/>
      <c r="HR201"/>
      <c r="HS201"/>
      <c r="HT201"/>
      <c r="HU201"/>
      <c r="HV201"/>
      <c r="HW201"/>
      <c r="HX201"/>
      <c r="HY201"/>
      <c r="HZ201"/>
      <c r="IA201"/>
      <c r="IB201"/>
      <c r="IC201"/>
      <c r="ID201"/>
      <c r="IE201"/>
      <c r="IF201"/>
      <c r="IG201"/>
      <c r="IH201"/>
      <c r="II201"/>
      <c r="IJ201"/>
      <c r="IK201"/>
      <c r="IL201"/>
      <c r="IM201"/>
      <c r="IN201"/>
      <c r="IO201"/>
      <c r="IP201"/>
      <c r="IQ201"/>
      <c r="IR201"/>
      <c r="IS201"/>
      <c r="IT201"/>
      <c r="IU201"/>
      <c r="IV201"/>
      <c r="IW201"/>
      <c r="IX201"/>
      <c r="IY201"/>
      <c r="IZ201"/>
      <c r="JA201"/>
      <c r="JB201"/>
      <c r="JC201"/>
      <c r="JD201"/>
      <c r="JE201"/>
      <c r="JF201"/>
      <c r="JG201"/>
      <c r="JH201"/>
      <c r="JI201"/>
      <c r="JJ201"/>
      <c r="JK201"/>
      <c r="JL201"/>
      <c r="JM201"/>
      <c r="JN201"/>
      <c r="JO201"/>
      <c r="JP201"/>
      <c r="JQ201"/>
      <c r="JR201"/>
      <c r="JS201"/>
      <c r="JT201"/>
      <c r="JU201"/>
      <c r="JV201"/>
      <c r="JW201"/>
      <c r="JX201"/>
      <c r="JY201"/>
      <c r="JZ201"/>
      <c r="KA201"/>
      <c r="KB201"/>
      <c r="KC201"/>
      <c r="KD201"/>
      <c r="KE201"/>
      <c r="KF201"/>
      <c r="KG201"/>
      <c r="KH201"/>
      <c r="KI201"/>
      <c r="KJ201"/>
      <c r="KK201"/>
      <c r="KL201"/>
      <c r="KM201"/>
      <c r="KN201"/>
      <c r="KO201"/>
      <c r="KP201"/>
      <c r="KQ201"/>
      <c r="KR201"/>
      <c r="KS201"/>
      <c r="KT201"/>
      <c r="KU201"/>
      <c r="KV201"/>
      <c r="KW201"/>
      <c r="KX201"/>
      <c r="KY201"/>
      <c r="KZ201"/>
      <c r="LA201"/>
      <c r="LB201"/>
      <c r="LC201"/>
      <c r="LD201"/>
      <c r="LE201"/>
      <c r="LF201"/>
      <c r="LG201"/>
      <c r="LH201"/>
      <c r="LI201"/>
      <c r="LJ201"/>
      <c r="LK201"/>
      <c r="LL201"/>
      <c r="LM201"/>
      <c r="LN201"/>
      <c r="LO201"/>
      <c r="LP201"/>
      <c r="LQ201"/>
      <c r="LR201"/>
      <c r="LS201"/>
      <c r="LT201"/>
      <c r="LU201"/>
      <c r="LV201"/>
      <c r="LW201"/>
      <c r="LX201"/>
      <c r="LY201"/>
      <c r="LZ201"/>
      <c r="MA201"/>
      <c r="MB201"/>
      <c r="MC201"/>
      <c r="MD201"/>
      <c r="ME201"/>
      <c r="MF201"/>
      <c r="MG201"/>
      <c r="MH201"/>
      <c r="MI201"/>
      <c r="MJ201"/>
      <c r="MK201"/>
      <c r="ML201"/>
      <c r="MM201"/>
      <c r="MN201"/>
      <c r="MO201"/>
      <c r="MP201"/>
      <c r="MQ201"/>
      <c r="MR201"/>
      <c r="MS201"/>
      <c r="MT201"/>
      <c r="MU201"/>
      <c r="MV201"/>
      <c r="MW201"/>
      <c r="MX201"/>
      <c r="MY201"/>
      <c r="MZ201"/>
      <c r="NA201"/>
      <c r="NB201"/>
      <c r="NC201"/>
      <c r="ND201"/>
      <c r="NE201"/>
      <c r="NF201"/>
      <c r="NG201"/>
      <c r="NH201"/>
      <c r="NI201"/>
      <c r="NJ201"/>
      <c r="NK201"/>
      <c r="NL201"/>
      <c r="NM201"/>
      <c r="NN201"/>
      <c r="NO201"/>
      <c r="NP201"/>
      <c r="NQ201"/>
      <c r="NR201"/>
      <c r="NS201"/>
      <c r="NT201"/>
      <c r="NU201"/>
      <c r="NV201"/>
      <c r="NW201"/>
      <c r="NX201"/>
      <c r="NY201"/>
      <c r="NZ201"/>
      <c r="OA201"/>
      <c r="OB201"/>
      <c r="OC201"/>
      <c r="OD201"/>
      <c r="OE201"/>
      <c r="OF201"/>
      <c r="OG201"/>
      <c r="OH201"/>
      <c r="OI201"/>
      <c r="OJ201"/>
      <c r="OK201"/>
      <c r="OL201"/>
      <c r="OM201"/>
      <c r="ON201"/>
      <c r="OO201"/>
      <c r="OP201"/>
      <c r="OQ201"/>
      <c r="OR201"/>
      <c r="OS201"/>
      <c r="OT201"/>
      <c r="OU201"/>
      <c r="OV201"/>
      <c r="OW201"/>
      <c r="OX201"/>
      <c r="OY201"/>
      <c r="OZ201"/>
      <c r="PA201"/>
      <c r="PB201"/>
      <c r="PC201"/>
      <c r="PD201"/>
      <c r="PE201"/>
      <c r="PF201"/>
      <c r="PG201"/>
      <c r="PH201"/>
      <c r="PI201"/>
      <c r="PJ201"/>
      <c r="PK201"/>
      <c r="PL201"/>
      <c r="PM201"/>
      <c r="PN201"/>
      <c r="PO201"/>
      <c r="PP201"/>
      <c r="PQ201"/>
      <c r="PR201"/>
      <c r="PS201"/>
      <c r="PT201"/>
      <c r="PU201"/>
      <c r="PV201"/>
      <c r="PW201"/>
      <c r="PX201"/>
      <c r="PY201"/>
      <c r="PZ201"/>
      <c r="QA201"/>
      <c r="QB201"/>
      <c r="QC201"/>
      <c r="QD201"/>
      <c r="QE201"/>
      <c r="QF201"/>
      <c r="QG201"/>
      <c r="QH201"/>
      <c r="QI201"/>
      <c r="QJ201"/>
      <c r="QK201"/>
      <c r="QL201"/>
      <c r="QM201"/>
      <c r="QN201"/>
      <c r="QO201"/>
      <c r="QP201"/>
      <c r="QQ201"/>
      <c r="QR201"/>
      <c r="QS201"/>
      <c r="QT201"/>
      <c r="QU201"/>
      <c r="QV201"/>
      <c r="QW201"/>
      <c r="QX201"/>
      <c r="QY201"/>
      <c r="QZ201"/>
      <c r="RA201"/>
      <c r="RB201"/>
      <c r="RC201"/>
      <c r="RD201"/>
      <c r="RE201"/>
      <c r="RF201"/>
      <c r="RG201"/>
      <c r="RH201"/>
      <c r="RI201"/>
      <c r="RJ201"/>
      <c r="RK201"/>
      <c r="RL201"/>
      <c r="RM201"/>
      <c r="RN201"/>
      <c r="RO201"/>
      <c r="RP201"/>
      <c r="RQ201"/>
      <c r="RR201"/>
      <c r="RS201"/>
      <c r="RT201"/>
      <c r="RU201"/>
      <c r="RV201"/>
      <c r="RW201"/>
      <c r="RX201"/>
      <c r="RY201"/>
      <c r="RZ201"/>
      <c r="SA201"/>
      <c r="SB201"/>
      <c r="SC201"/>
      <c r="SD201"/>
      <c r="SE201"/>
      <c r="SF201"/>
      <c r="SG201"/>
      <c r="SH201"/>
      <c r="SI201"/>
      <c r="SJ201"/>
      <c r="SK201"/>
      <c r="SL201"/>
      <c r="SM201"/>
      <c r="SN201"/>
      <c r="SO201"/>
      <c r="SP201"/>
      <c r="SQ201"/>
      <c r="SR201"/>
      <c r="SS201"/>
      <c r="ST201"/>
      <c r="SU201"/>
      <c r="SV201"/>
      <c r="SW201"/>
      <c r="SX201"/>
      <c r="SY201"/>
      <c r="SZ201"/>
      <c r="TA201"/>
      <c r="TB201"/>
      <c r="TC201"/>
      <c r="TD201"/>
      <c r="TE201"/>
      <c r="TF201"/>
      <c r="TG201"/>
      <c r="TH201"/>
      <c r="TI201"/>
      <c r="TJ201"/>
      <c r="TK201"/>
      <c r="TL201"/>
      <c r="TM201"/>
      <c r="TN201"/>
      <c r="TO201"/>
      <c r="TP201"/>
      <c r="TQ201"/>
      <c r="TR201"/>
      <c r="TS201"/>
      <c r="TT201"/>
      <c r="TU201"/>
      <c r="TV201"/>
      <c r="TW201"/>
      <c r="TX201"/>
      <c r="TY201"/>
      <c r="TZ201"/>
      <c r="UA201"/>
      <c r="UB201"/>
      <c r="UC201"/>
      <c r="UD201"/>
      <c r="UE201"/>
      <c r="UF201"/>
      <c r="UG201"/>
      <c r="UH201"/>
      <c r="UI201"/>
      <c r="UJ201"/>
      <c r="UK201"/>
      <c r="UL201"/>
      <c r="UM201"/>
      <c r="UN201"/>
      <c r="UO201"/>
      <c r="UP201"/>
      <c r="UQ201"/>
      <c r="UR201"/>
      <c r="US201"/>
      <c r="UT201"/>
      <c r="UU201"/>
      <c r="UV201"/>
      <c r="UW201"/>
      <c r="UX201"/>
      <c r="UY201"/>
      <c r="UZ201"/>
      <c r="VA201"/>
      <c r="VB201"/>
      <c r="VC201"/>
      <c r="VD201"/>
      <c r="VE201"/>
      <c r="VF201"/>
      <c r="VG201"/>
      <c r="VH201"/>
      <c r="VI201"/>
      <c r="VJ201"/>
      <c r="VK201"/>
      <c r="VL201"/>
      <c r="VM201"/>
      <c r="VN201"/>
      <c r="VO201"/>
      <c r="VP201"/>
      <c r="VQ201"/>
      <c r="VR201"/>
      <c r="VS201"/>
      <c r="VT201"/>
      <c r="VU201"/>
      <c r="VV201"/>
      <c r="VW201"/>
      <c r="VX201"/>
      <c r="VY201"/>
      <c r="VZ201"/>
      <c r="WA201"/>
      <c r="WB201"/>
      <c r="WC201"/>
      <c r="WD201"/>
      <c r="WE201"/>
      <c r="WF201"/>
      <c r="WG201"/>
      <c r="WH201"/>
      <c r="WI201"/>
      <c r="WJ201"/>
      <c r="WK201"/>
      <c r="WL201"/>
      <c r="WM201"/>
      <c r="WN201"/>
      <c r="WO201"/>
      <c r="WP201"/>
      <c r="WQ201"/>
      <c r="WR201"/>
      <c r="WS201"/>
      <c r="WT201"/>
      <c r="WU201"/>
      <c r="WV201"/>
      <c r="WW201"/>
      <c r="WX201"/>
      <c r="WY201"/>
      <c r="WZ201"/>
      <c r="XA201"/>
      <c r="XB201"/>
      <c r="XC201"/>
      <c r="XD201"/>
      <c r="XE201"/>
      <c r="XF201"/>
      <c r="XG201"/>
      <c r="XH201"/>
      <c r="XI201"/>
      <c r="XJ201"/>
      <c r="XK201"/>
      <c r="XL201"/>
      <c r="XM201"/>
      <c r="XN201"/>
      <c r="XO201"/>
      <c r="XP201"/>
      <c r="XQ201"/>
      <c r="XR201"/>
      <c r="XS201"/>
      <c r="XT201"/>
      <c r="XU201"/>
      <c r="XV201"/>
      <c r="XW201"/>
      <c r="XX201"/>
      <c r="XY201"/>
      <c r="XZ201"/>
      <c r="YA201"/>
      <c r="YB201"/>
      <c r="YC201"/>
      <c r="YD201"/>
      <c r="YE201"/>
      <c r="YF201"/>
      <c r="YG201"/>
      <c r="YH201"/>
      <c r="YI201"/>
      <c r="YJ201"/>
      <c r="YK201"/>
      <c r="YL201"/>
      <c r="YM201"/>
      <c r="YN201"/>
      <c r="YO201"/>
      <c r="YP201"/>
      <c r="YQ201"/>
      <c r="YR201"/>
      <c r="YS201"/>
      <c r="YT201"/>
      <c r="YU201"/>
      <c r="YV201"/>
      <c r="YW201"/>
      <c r="YX201"/>
      <c r="YY201"/>
      <c r="YZ201"/>
      <c r="ZA201"/>
      <c r="ZB201"/>
      <c r="ZC201"/>
      <c r="ZD201"/>
      <c r="ZE201"/>
      <c r="ZF201"/>
      <c r="ZG201"/>
      <c r="ZH201"/>
      <c r="ZI201"/>
      <c r="ZJ201"/>
      <c r="ZK201"/>
      <c r="ZL201"/>
      <c r="ZM201"/>
      <c r="ZN201"/>
      <c r="ZO201"/>
      <c r="ZP201"/>
      <c r="ZQ201"/>
      <c r="ZR201"/>
      <c r="ZS201"/>
      <c r="ZT201"/>
      <c r="ZU201"/>
      <c r="ZV201"/>
      <c r="ZW201"/>
      <c r="ZX201"/>
      <c r="ZY201"/>
      <c r="ZZ201"/>
      <c r="AAA201"/>
      <c r="AAB201"/>
      <c r="AAC201"/>
      <c r="AAD201"/>
      <c r="AAE201"/>
      <c r="AAF201"/>
      <c r="AAG201"/>
      <c r="AAH201"/>
      <c r="AAI201"/>
      <c r="AAJ201"/>
      <c r="AAK201"/>
      <c r="AAL201"/>
      <c r="AAM201"/>
      <c r="AAN201"/>
      <c r="AAO201"/>
      <c r="AAP201"/>
      <c r="AAQ201"/>
      <c r="AAR201"/>
      <c r="AAS201"/>
      <c r="AAT201"/>
      <c r="AAU201"/>
      <c r="AAV201"/>
      <c r="AAW201"/>
      <c r="AAX201"/>
      <c r="AAY201"/>
      <c r="AAZ201"/>
      <c r="ABA201"/>
      <c r="ABB201"/>
      <c r="ABC201"/>
      <c r="ABD201"/>
      <c r="ABE201"/>
      <c r="ABF201"/>
      <c r="ABG201"/>
      <c r="ABH201"/>
      <c r="ABI201"/>
      <c r="ABJ201"/>
      <c r="ABK201"/>
      <c r="ABL201"/>
      <c r="ABM201"/>
      <c r="ABN201"/>
      <c r="ABO201"/>
      <c r="ABP201"/>
      <c r="ABQ201"/>
      <c r="ABR201"/>
      <c r="ABS201"/>
      <c r="ABT201"/>
      <c r="ABU201"/>
      <c r="ABV201"/>
      <c r="ABW201"/>
      <c r="ABX201"/>
      <c r="ABY201"/>
      <c r="ABZ201"/>
      <c r="ACA201"/>
      <c r="ACB201"/>
      <c r="ACC201"/>
      <c r="ACD201"/>
      <c r="ACE201"/>
      <c r="ACF201"/>
      <c r="ACG201"/>
      <c r="ACH201"/>
      <c r="ACI201"/>
      <c r="ACJ201"/>
      <c r="ACK201"/>
      <c r="ACL201"/>
      <c r="ACM201"/>
      <c r="ACN201"/>
      <c r="ACO201"/>
      <c r="ACP201"/>
      <c r="ACQ201"/>
      <c r="ACR201"/>
      <c r="ACS201"/>
      <c r="ACT201"/>
      <c r="ACU201"/>
      <c r="ACV201"/>
      <c r="ACW201"/>
      <c r="ACX201"/>
      <c r="ACY201"/>
      <c r="ACZ201"/>
      <c r="ADA201"/>
      <c r="ADB201"/>
      <c r="ADC201"/>
      <c r="ADD201"/>
      <c r="ADE201"/>
      <c r="ADF201"/>
      <c r="ADG201"/>
      <c r="ADH201"/>
      <c r="ADI201"/>
      <c r="ADJ201"/>
      <c r="ADK201"/>
      <c r="ADL201"/>
      <c r="ADM201"/>
      <c r="ADN201"/>
      <c r="ADO201"/>
      <c r="ADP201"/>
      <c r="ADQ201"/>
      <c r="ADR201"/>
      <c r="ADS201"/>
      <c r="ADT201"/>
      <c r="ADU201"/>
      <c r="ADV201"/>
      <c r="ADW201"/>
      <c r="ADX201"/>
      <c r="ADY201"/>
      <c r="ADZ201"/>
      <c r="AEA201"/>
      <c r="AEB201"/>
      <c r="AEC201"/>
      <c r="AED201"/>
      <c r="AEE201"/>
      <c r="AEF201"/>
      <c r="AEG201"/>
      <c r="AEH201"/>
      <c r="AEI201"/>
      <c r="AEJ201"/>
      <c r="AEK201"/>
      <c r="AEL201"/>
      <c r="AEM201"/>
      <c r="AEN201"/>
      <c r="AEO201"/>
      <c r="AEP201"/>
      <c r="AEQ201"/>
      <c r="AER201"/>
      <c r="AES201"/>
      <c r="AET201"/>
      <c r="AEU201"/>
      <c r="AEV201"/>
      <c r="AEW201"/>
      <c r="AEX201"/>
      <c r="AEY201"/>
      <c r="AEZ201"/>
      <c r="AFA201"/>
      <c r="AFB201"/>
      <c r="AFC201"/>
      <c r="AFD201"/>
      <c r="AFE201"/>
      <c r="AFF201"/>
      <c r="AFG201"/>
      <c r="AFH201"/>
      <c r="AFI201"/>
      <c r="AFJ201"/>
      <c r="AFK201"/>
      <c r="AFL201"/>
      <c r="AFM201"/>
      <c r="AFN201"/>
      <c r="AFO201"/>
      <c r="AFP201"/>
      <c r="AFQ201"/>
      <c r="AFR201"/>
      <c r="AFS201"/>
      <c r="AFT201"/>
      <c r="AFU201"/>
      <c r="AFV201"/>
      <c r="AFW201"/>
      <c r="AFX201"/>
      <c r="AFY201"/>
      <c r="AFZ201"/>
      <c r="AGA201"/>
      <c r="AGB201"/>
      <c r="AGC201"/>
      <c r="AGD201"/>
      <c r="AGE201"/>
      <c r="AGF201"/>
      <c r="AGG201"/>
      <c r="AGH201"/>
      <c r="AGI201"/>
      <c r="AGJ201"/>
      <c r="AGK201"/>
      <c r="AGL201"/>
      <c r="AGM201"/>
      <c r="AGN201"/>
      <c r="AGO201"/>
      <c r="AGP201"/>
      <c r="AGQ201"/>
      <c r="AGR201"/>
      <c r="AGS201"/>
      <c r="AGT201"/>
      <c r="AGU201"/>
      <c r="AGV201"/>
      <c r="AGW201"/>
      <c r="AGX201"/>
      <c r="AGY201"/>
      <c r="AGZ201"/>
      <c r="AHA201"/>
      <c r="AHB201"/>
      <c r="AHC201"/>
      <c r="AHD201"/>
      <c r="AHE201"/>
      <c r="AHF201"/>
      <c r="AHG201"/>
      <c r="AHH201"/>
      <c r="AHI201"/>
      <c r="AHJ201"/>
      <c r="AHK201"/>
      <c r="AHL201"/>
      <c r="AHM201"/>
      <c r="AHN201"/>
      <c r="AHO201"/>
      <c r="AHP201"/>
      <c r="AHQ201"/>
      <c r="AHR201"/>
      <c r="AHS201"/>
      <c r="AHT201"/>
      <c r="AHU201"/>
      <c r="AHV201"/>
      <c r="AHW201"/>
      <c r="AHX201"/>
      <c r="AHY201"/>
      <c r="AHZ201"/>
      <c r="AIA201"/>
      <c r="AIB201"/>
      <c r="AIC201"/>
      <c r="AID201"/>
      <c r="AIE201"/>
      <c r="AIF201"/>
      <c r="AIG201"/>
      <c r="AIH201"/>
      <c r="AII201"/>
      <c r="AIJ201"/>
      <c r="AIK201"/>
      <c r="AIL201"/>
      <c r="AIM201"/>
      <c r="AIN201"/>
      <c r="AIO201"/>
      <c r="AIP201"/>
      <c r="AIQ201"/>
      <c r="AIR201"/>
      <c r="AIS201"/>
      <c r="AIT201"/>
      <c r="AIU201"/>
      <c r="AIV201"/>
      <c r="AIW201"/>
      <c r="AIX201"/>
      <c r="AIY201"/>
      <c r="AIZ201"/>
      <c r="AJA201"/>
      <c r="AJB201"/>
      <c r="AJC201"/>
      <c r="AJD201"/>
      <c r="AJE201"/>
      <c r="AJF201"/>
      <c r="AJG201"/>
      <c r="AJH201"/>
      <c r="AJI201"/>
      <c r="AJJ201"/>
      <c r="AJK201"/>
      <c r="AJL201"/>
      <c r="AJM201"/>
      <c r="AJN201"/>
      <c r="AJO201"/>
      <c r="AJP201"/>
      <c r="AJQ201"/>
      <c r="AJR201"/>
      <c r="AJS201"/>
      <c r="AJT201"/>
      <c r="AJU201"/>
      <c r="AJV201"/>
      <c r="AJW201"/>
      <c r="AJX201"/>
      <c r="AJY201"/>
      <c r="AJZ201"/>
      <c r="AKA201"/>
      <c r="AKB201"/>
      <c r="AKC201"/>
      <c r="AKD201"/>
      <c r="AKE201"/>
      <c r="AKF201"/>
      <c r="AKG201"/>
      <c r="AKH201"/>
      <c r="AKI201"/>
      <c r="AKJ201"/>
      <c r="AKK201"/>
      <c r="AKL201"/>
      <c r="AKM201"/>
      <c r="AKN201"/>
      <c r="AKO201"/>
      <c r="AKP201"/>
      <c r="AKQ201"/>
      <c r="AKR201"/>
      <c r="AKS201"/>
      <c r="AKT201"/>
      <c r="AKU201"/>
      <c r="AKV201"/>
      <c r="AKW201"/>
      <c r="AKX201"/>
      <c r="AKY201"/>
      <c r="AKZ201"/>
      <c r="ALA201"/>
      <c r="ALB201"/>
      <c r="ALC201"/>
      <c r="ALD201"/>
      <c r="ALE201"/>
      <c r="ALF201"/>
      <c r="ALG201"/>
      <c r="ALH201"/>
      <c r="ALI201"/>
      <c r="ALJ201"/>
      <c r="ALK201"/>
      <c r="ALL201"/>
      <c r="ALM201"/>
      <c r="ALN201"/>
      <c r="ALO201"/>
      <c r="ALP201"/>
      <c r="ALQ201"/>
      <c r="ALR201"/>
      <c r="ALS201"/>
      <c r="ALT201"/>
      <c r="ALU201"/>
      <c r="ALV201"/>
      <c r="ALW201"/>
      <c r="ALX201"/>
      <c r="ALY201"/>
      <c r="ALZ201"/>
      <c r="AMA201"/>
      <c r="AMB201"/>
      <c r="AMC201"/>
      <c r="AMD201"/>
      <c r="AME201"/>
      <c r="AMF201"/>
      <c r="AMG201"/>
      <c r="AMH201"/>
      <c r="AMI201"/>
      <c r="AMJ201"/>
      <c r="AMK201"/>
      <c r="AML201"/>
    </row>
    <row r="202" spans="1:16384" ht="12.75" customHeight="1">
      <c r="A202" s="26"/>
      <c r="B202" s="26" t="s">
        <v>637</v>
      </c>
      <c r="C202" s="141" t="s">
        <v>505</v>
      </c>
      <c r="D202" s="165" t="s">
        <v>598</v>
      </c>
      <c r="E202" s="129" t="s">
        <v>523</v>
      </c>
      <c r="F202" s="129" t="s">
        <v>541</v>
      </c>
      <c r="G202" s="27" t="s">
        <v>155</v>
      </c>
      <c r="H202" s="152" t="str">
        <f t="shared" si="12"/>
        <v>EXEC INS_fsm_state_transition @tx_fsm_type_name='LOAN', @tx_state_name='HOCRM_RECOMMENDED', @tx_action_name='MD_DECLINE', @tx_next_state_name='MD_DECLINED',  @tx_login_name='nazdaq_prod'</v>
      </c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  <c r="BE202"/>
      <c r="BF202"/>
      <c r="BG202"/>
      <c r="BH202"/>
      <c r="BI202"/>
      <c r="BJ202"/>
      <c r="BK202"/>
      <c r="BL202"/>
      <c r="BM202"/>
      <c r="BN202"/>
      <c r="BO202"/>
      <c r="BP202"/>
      <c r="BQ202"/>
      <c r="BR202"/>
      <c r="BS202"/>
      <c r="BT202"/>
      <c r="BU202"/>
      <c r="BV202"/>
      <c r="BW202"/>
      <c r="BX202"/>
      <c r="BY202"/>
      <c r="BZ202"/>
      <c r="CA202"/>
      <c r="CB202"/>
      <c r="CC202"/>
      <c r="CD202"/>
      <c r="CE202"/>
      <c r="CF202"/>
      <c r="CG202"/>
      <c r="CH202"/>
      <c r="CI202"/>
      <c r="CJ202"/>
      <c r="CK202"/>
      <c r="CL202"/>
      <c r="CM202"/>
      <c r="CN202"/>
      <c r="CO202"/>
      <c r="CP202"/>
      <c r="CQ202"/>
      <c r="CR202"/>
      <c r="CS202"/>
      <c r="CT202"/>
      <c r="CU202"/>
      <c r="CV202"/>
      <c r="CW202"/>
      <c r="CX202"/>
      <c r="CY202"/>
      <c r="CZ202"/>
      <c r="DA202"/>
      <c r="DB202"/>
      <c r="DC202"/>
      <c r="DD202"/>
      <c r="DE202"/>
      <c r="DF202"/>
      <c r="DG202"/>
      <c r="DH202"/>
      <c r="DI202"/>
      <c r="DJ202"/>
      <c r="DK202"/>
      <c r="DL202"/>
      <c r="DM202"/>
      <c r="DN202"/>
      <c r="DO202"/>
      <c r="DP202"/>
      <c r="DQ202"/>
      <c r="DR202"/>
      <c r="DS202"/>
      <c r="DT202"/>
      <c r="DU202"/>
      <c r="DV202"/>
      <c r="DW202"/>
      <c r="DX202"/>
      <c r="DY202"/>
      <c r="DZ202"/>
      <c r="EA202"/>
      <c r="EB202"/>
      <c r="EC202"/>
      <c r="ED202"/>
      <c r="EE202"/>
      <c r="EF202"/>
      <c r="EG202"/>
      <c r="EH202"/>
      <c r="EI202"/>
      <c r="EJ202"/>
      <c r="EK202"/>
      <c r="EL202"/>
      <c r="EM202"/>
      <c r="EN202"/>
      <c r="EO202"/>
      <c r="EP202"/>
      <c r="EQ202"/>
      <c r="ER202"/>
      <c r="ES202"/>
      <c r="ET202"/>
      <c r="EU202"/>
      <c r="EV202"/>
      <c r="EW202"/>
      <c r="EX202"/>
      <c r="EY202"/>
      <c r="EZ202"/>
      <c r="FA202"/>
      <c r="FB202"/>
      <c r="FC202"/>
      <c r="FD202"/>
      <c r="FE202"/>
      <c r="FF202"/>
      <c r="FG202"/>
      <c r="FH202"/>
      <c r="FI202"/>
      <c r="FJ202"/>
      <c r="FK202"/>
      <c r="FL202"/>
      <c r="FM202"/>
      <c r="FN202"/>
      <c r="FO202"/>
      <c r="FP202"/>
      <c r="FQ202"/>
      <c r="FR202"/>
      <c r="FS202"/>
      <c r="FT202"/>
      <c r="FU202"/>
      <c r="FV202"/>
      <c r="FW202"/>
      <c r="FX202"/>
      <c r="FY202"/>
      <c r="FZ202"/>
      <c r="GA202"/>
      <c r="GB202"/>
      <c r="GC202"/>
      <c r="GD202"/>
      <c r="GE202"/>
      <c r="GF202"/>
      <c r="GG202"/>
      <c r="GH202"/>
      <c r="GI202"/>
      <c r="GJ202"/>
      <c r="GK202"/>
      <c r="GL202"/>
      <c r="GM202"/>
      <c r="GN202"/>
      <c r="GO202"/>
      <c r="GP202"/>
      <c r="GQ202"/>
      <c r="GR202"/>
      <c r="GS202"/>
      <c r="GT202"/>
      <c r="GU202"/>
      <c r="GV202"/>
      <c r="GW202"/>
      <c r="GX202"/>
      <c r="GY202"/>
      <c r="GZ202"/>
      <c r="HA202"/>
      <c r="HB202"/>
      <c r="HC202"/>
      <c r="HD202"/>
      <c r="HE202"/>
      <c r="HF202"/>
      <c r="HG202"/>
      <c r="HH202"/>
      <c r="HI202"/>
      <c r="HJ202"/>
      <c r="HK202"/>
      <c r="HL202"/>
      <c r="HM202"/>
      <c r="HN202"/>
      <c r="HO202"/>
      <c r="HP202"/>
      <c r="HQ202"/>
      <c r="HR202"/>
      <c r="HS202"/>
      <c r="HT202"/>
      <c r="HU202"/>
      <c r="HV202"/>
      <c r="HW202"/>
      <c r="HX202"/>
      <c r="HY202"/>
      <c r="HZ202"/>
      <c r="IA202"/>
      <c r="IB202"/>
      <c r="IC202"/>
      <c r="ID202"/>
      <c r="IE202"/>
      <c r="IF202"/>
      <c r="IG202"/>
      <c r="IH202"/>
      <c r="II202"/>
      <c r="IJ202"/>
      <c r="IK202"/>
      <c r="IL202"/>
      <c r="IM202"/>
      <c r="IN202"/>
      <c r="IO202"/>
      <c r="IP202"/>
      <c r="IQ202"/>
      <c r="IR202"/>
      <c r="IS202"/>
      <c r="IT202"/>
      <c r="IU202"/>
      <c r="IV202"/>
      <c r="IW202"/>
      <c r="IX202"/>
      <c r="IY202"/>
      <c r="IZ202"/>
      <c r="JA202"/>
      <c r="JB202"/>
      <c r="JC202"/>
      <c r="JD202"/>
      <c r="JE202"/>
      <c r="JF202"/>
      <c r="JG202"/>
      <c r="JH202"/>
      <c r="JI202"/>
      <c r="JJ202"/>
      <c r="JK202"/>
      <c r="JL202"/>
      <c r="JM202"/>
      <c r="JN202"/>
      <c r="JO202"/>
      <c r="JP202"/>
      <c r="JQ202"/>
      <c r="JR202"/>
      <c r="JS202"/>
      <c r="JT202"/>
      <c r="JU202"/>
      <c r="JV202"/>
      <c r="JW202"/>
      <c r="JX202"/>
      <c r="JY202"/>
      <c r="JZ202"/>
      <c r="KA202"/>
      <c r="KB202"/>
      <c r="KC202"/>
      <c r="KD202"/>
      <c r="KE202"/>
      <c r="KF202"/>
      <c r="KG202"/>
      <c r="KH202"/>
      <c r="KI202"/>
      <c r="KJ202"/>
      <c r="KK202"/>
      <c r="KL202"/>
      <c r="KM202"/>
      <c r="KN202"/>
      <c r="KO202"/>
      <c r="KP202"/>
      <c r="KQ202"/>
      <c r="KR202"/>
      <c r="KS202"/>
      <c r="KT202"/>
      <c r="KU202"/>
      <c r="KV202"/>
      <c r="KW202"/>
      <c r="KX202"/>
      <c r="KY202"/>
      <c r="KZ202"/>
      <c r="LA202"/>
      <c r="LB202"/>
      <c r="LC202"/>
      <c r="LD202"/>
      <c r="LE202"/>
      <c r="LF202"/>
      <c r="LG202"/>
      <c r="LH202"/>
      <c r="LI202"/>
      <c r="LJ202"/>
      <c r="LK202"/>
      <c r="LL202"/>
      <c r="LM202"/>
      <c r="LN202"/>
      <c r="LO202"/>
      <c r="LP202"/>
      <c r="LQ202"/>
      <c r="LR202"/>
      <c r="LS202"/>
      <c r="LT202"/>
      <c r="LU202"/>
      <c r="LV202"/>
      <c r="LW202"/>
      <c r="LX202"/>
      <c r="LY202"/>
      <c r="LZ202"/>
      <c r="MA202"/>
      <c r="MB202"/>
      <c r="MC202"/>
      <c r="MD202"/>
      <c r="ME202"/>
      <c r="MF202"/>
      <c r="MG202"/>
      <c r="MH202"/>
      <c r="MI202"/>
      <c r="MJ202"/>
      <c r="MK202"/>
      <c r="ML202"/>
      <c r="MM202"/>
      <c r="MN202"/>
      <c r="MO202"/>
      <c r="MP202"/>
      <c r="MQ202"/>
      <c r="MR202"/>
      <c r="MS202"/>
      <c r="MT202"/>
      <c r="MU202"/>
      <c r="MV202"/>
      <c r="MW202"/>
      <c r="MX202"/>
      <c r="MY202"/>
      <c r="MZ202"/>
      <c r="NA202"/>
      <c r="NB202"/>
      <c r="NC202"/>
      <c r="ND202"/>
      <c r="NE202"/>
      <c r="NF202"/>
      <c r="NG202"/>
      <c r="NH202"/>
      <c r="NI202"/>
      <c r="NJ202"/>
      <c r="NK202"/>
      <c r="NL202"/>
      <c r="NM202"/>
      <c r="NN202"/>
      <c r="NO202"/>
      <c r="NP202"/>
      <c r="NQ202"/>
      <c r="NR202"/>
      <c r="NS202"/>
      <c r="NT202"/>
      <c r="NU202"/>
      <c r="NV202"/>
      <c r="NW202"/>
      <c r="NX202"/>
      <c r="NY202"/>
      <c r="NZ202"/>
      <c r="OA202"/>
      <c r="OB202"/>
      <c r="OC202"/>
      <c r="OD202"/>
      <c r="OE202"/>
      <c r="OF202"/>
      <c r="OG202"/>
      <c r="OH202"/>
      <c r="OI202"/>
      <c r="OJ202"/>
      <c r="OK202"/>
      <c r="OL202"/>
      <c r="OM202"/>
      <c r="ON202"/>
      <c r="OO202"/>
      <c r="OP202"/>
      <c r="OQ202"/>
      <c r="OR202"/>
      <c r="OS202"/>
      <c r="OT202"/>
      <c r="OU202"/>
      <c r="OV202"/>
      <c r="OW202"/>
      <c r="OX202"/>
      <c r="OY202"/>
      <c r="OZ202"/>
      <c r="PA202"/>
      <c r="PB202"/>
      <c r="PC202"/>
      <c r="PD202"/>
      <c r="PE202"/>
      <c r="PF202"/>
      <c r="PG202"/>
      <c r="PH202"/>
      <c r="PI202"/>
      <c r="PJ202"/>
      <c r="PK202"/>
      <c r="PL202"/>
      <c r="PM202"/>
      <c r="PN202"/>
      <c r="PO202"/>
      <c r="PP202"/>
      <c r="PQ202"/>
      <c r="PR202"/>
      <c r="PS202"/>
      <c r="PT202"/>
      <c r="PU202"/>
      <c r="PV202"/>
      <c r="PW202"/>
      <c r="PX202"/>
      <c r="PY202"/>
      <c r="PZ202"/>
      <c r="QA202"/>
      <c r="QB202"/>
      <c r="QC202"/>
      <c r="QD202"/>
      <c r="QE202"/>
      <c r="QF202"/>
      <c r="QG202"/>
      <c r="QH202"/>
      <c r="QI202"/>
      <c r="QJ202"/>
      <c r="QK202"/>
      <c r="QL202"/>
      <c r="QM202"/>
      <c r="QN202"/>
      <c r="QO202"/>
      <c r="QP202"/>
      <c r="QQ202"/>
      <c r="QR202"/>
      <c r="QS202"/>
      <c r="QT202"/>
      <c r="QU202"/>
      <c r="QV202"/>
      <c r="QW202"/>
      <c r="QX202"/>
      <c r="QY202"/>
      <c r="QZ202"/>
      <c r="RA202"/>
      <c r="RB202"/>
      <c r="RC202"/>
      <c r="RD202"/>
      <c r="RE202"/>
      <c r="RF202"/>
      <c r="RG202"/>
      <c r="RH202"/>
      <c r="RI202"/>
      <c r="RJ202"/>
      <c r="RK202"/>
      <c r="RL202"/>
      <c r="RM202"/>
      <c r="RN202"/>
      <c r="RO202"/>
      <c r="RP202"/>
      <c r="RQ202"/>
      <c r="RR202"/>
      <c r="RS202"/>
      <c r="RT202"/>
      <c r="RU202"/>
      <c r="RV202"/>
      <c r="RW202"/>
      <c r="RX202"/>
      <c r="RY202"/>
      <c r="RZ202"/>
      <c r="SA202"/>
      <c r="SB202"/>
      <c r="SC202"/>
      <c r="SD202"/>
      <c r="SE202"/>
      <c r="SF202"/>
      <c r="SG202"/>
      <c r="SH202"/>
      <c r="SI202"/>
      <c r="SJ202"/>
      <c r="SK202"/>
      <c r="SL202"/>
      <c r="SM202"/>
      <c r="SN202"/>
      <c r="SO202"/>
      <c r="SP202"/>
      <c r="SQ202"/>
      <c r="SR202"/>
      <c r="SS202"/>
      <c r="ST202"/>
      <c r="SU202"/>
      <c r="SV202"/>
      <c r="SW202"/>
      <c r="SX202"/>
      <c r="SY202"/>
      <c r="SZ202"/>
      <c r="TA202"/>
      <c r="TB202"/>
      <c r="TC202"/>
      <c r="TD202"/>
      <c r="TE202"/>
      <c r="TF202"/>
      <c r="TG202"/>
      <c r="TH202"/>
      <c r="TI202"/>
      <c r="TJ202"/>
      <c r="TK202"/>
      <c r="TL202"/>
      <c r="TM202"/>
      <c r="TN202"/>
      <c r="TO202"/>
      <c r="TP202"/>
      <c r="TQ202"/>
      <c r="TR202"/>
      <c r="TS202"/>
      <c r="TT202"/>
      <c r="TU202"/>
      <c r="TV202"/>
      <c r="TW202"/>
      <c r="TX202"/>
      <c r="TY202"/>
      <c r="TZ202"/>
      <c r="UA202"/>
      <c r="UB202"/>
      <c r="UC202"/>
      <c r="UD202"/>
      <c r="UE202"/>
      <c r="UF202"/>
      <c r="UG202"/>
      <c r="UH202"/>
      <c r="UI202"/>
      <c r="UJ202"/>
      <c r="UK202"/>
      <c r="UL202"/>
      <c r="UM202"/>
      <c r="UN202"/>
      <c r="UO202"/>
      <c r="UP202"/>
      <c r="UQ202"/>
      <c r="UR202"/>
      <c r="US202"/>
      <c r="UT202"/>
      <c r="UU202"/>
      <c r="UV202"/>
      <c r="UW202"/>
      <c r="UX202"/>
      <c r="UY202"/>
      <c r="UZ202"/>
      <c r="VA202"/>
      <c r="VB202"/>
      <c r="VC202"/>
      <c r="VD202"/>
      <c r="VE202"/>
      <c r="VF202"/>
      <c r="VG202"/>
      <c r="VH202"/>
      <c r="VI202"/>
      <c r="VJ202"/>
      <c r="VK202"/>
      <c r="VL202"/>
      <c r="VM202"/>
      <c r="VN202"/>
      <c r="VO202"/>
      <c r="VP202"/>
      <c r="VQ202"/>
      <c r="VR202"/>
      <c r="VS202"/>
      <c r="VT202"/>
      <c r="VU202"/>
      <c r="VV202"/>
      <c r="VW202"/>
      <c r="VX202"/>
      <c r="VY202"/>
      <c r="VZ202"/>
      <c r="WA202"/>
      <c r="WB202"/>
      <c r="WC202"/>
      <c r="WD202"/>
      <c r="WE202"/>
      <c r="WF202"/>
      <c r="WG202"/>
      <c r="WH202"/>
      <c r="WI202"/>
      <c r="WJ202"/>
      <c r="WK202"/>
      <c r="WL202"/>
      <c r="WM202"/>
      <c r="WN202"/>
      <c r="WO202"/>
      <c r="WP202"/>
      <c r="WQ202"/>
      <c r="WR202"/>
      <c r="WS202"/>
      <c r="WT202"/>
      <c r="WU202"/>
      <c r="WV202"/>
      <c r="WW202"/>
      <c r="WX202"/>
      <c r="WY202"/>
      <c r="WZ202"/>
      <c r="XA202"/>
      <c r="XB202"/>
      <c r="XC202"/>
      <c r="XD202"/>
      <c r="XE202"/>
      <c r="XF202"/>
      <c r="XG202"/>
      <c r="XH202"/>
      <c r="XI202"/>
      <c r="XJ202"/>
      <c r="XK202"/>
      <c r="XL202"/>
      <c r="XM202"/>
      <c r="XN202"/>
      <c r="XO202"/>
      <c r="XP202"/>
      <c r="XQ202"/>
      <c r="XR202"/>
      <c r="XS202"/>
      <c r="XT202"/>
      <c r="XU202"/>
      <c r="XV202"/>
      <c r="XW202"/>
      <c r="XX202"/>
      <c r="XY202"/>
      <c r="XZ202"/>
      <c r="YA202"/>
      <c r="YB202"/>
      <c r="YC202"/>
      <c r="YD202"/>
      <c r="YE202"/>
      <c r="YF202"/>
      <c r="YG202"/>
      <c r="YH202"/>
      <c r="YI202"/>
      <c r="YJ202"/>
      <c r="YK202"/>
      <c r="YL202"/>
      <c r="YM202"/>
      <c r="YN202"/>
      <c r="YO202"/>
      <c r="YP202"/>
      <c r="YQ202"/>
      <c r="YR202"/>
      <c r="YS202"/>
      <c r="YT202"/>
      <c r="YU202"/>
      <c r="YV202"/>
      <c r="YW202"/>
      <c r="YX202"/>
      <c r="YY202"/>
      <c r="YZ202"/>
      <c r="ZA202"/>
      <c r="ZB202"/>
      <c r="ZC202"/>
      <c r="ZD202"/>
      <c r="ZE202"/>
      <c r="ZF202"/>
      <c r="ZG202"/>
      <c r="ZH202"/>
      <c r="ZI202"/>
      <c r="ZJ202"/>
      <c r="ZK202"/>
      <c r="ZL202"/>
      <c r="ZM202"/>
      <c r="ZN202"/>
      <c r="ZO202"/>
      <c r="ZP202"/>
      <c r="ZQ202"/>
      <c r="ZR202"/>
      <c r="ZS202"/>
      <c r="ZT202"/>
      <c r="ZU202"/>
      <c r="ZV202"/>
      <c r="ZW202"/>
      <c r="ZX202"/>
      <c r="ZY202"/>
      <c r="ZZ202"/>
      <c r="AAA202"/>
      <c r="AAB202"/>
      <c r="AAC202"/>
      <c r="AAD202"/>
      <c r="AAE202"/>
      <c r="AAF202"/>
      <c r="AAG202"/>
      <c r="AAH202"/>
      <c r="AAI202"/>
      <c r="AAJ202"/>
      <c r="AAK202"/>
      <c r="AAL202"/>
      <c r="AAM202"/>
      <c r="AAN202"/>
      <c r="AAO202"/>
      <c r="AAP202"/>
      <c r="AAQ202"/>
      <c r="AAR202"/>
      <c r="AAS202"/>
      <c r="AAT202"/>
      <c r="AAU202"/>
      <c r="AAV202"/>
      <c r="AAW202"/>
      <c r="AAX202"/>
      <c r="AAY202"/>
      <c r="AAZ202"/>
      <c r="ABA202"/>
      <c r="ABB202"/>
      <c r="ABC202"/>
      <c r="ABD202"/>
      <c r="ABE202"/>
      <c r="ABF202"/>
      <c r="ABG202"/>
      <c r="ABH202"/>
      <c r="ABI202"/>
      <c r="ABJ202"/>
      <c r="ABK202"/>
      <c r="ABL202"/>
      <c r="ABM202"/>
      <c r="ABN202"/>
      <c r="ABO202"/>
      <c r="ABP202"/>
      <c r="ABQ202"/>
      <c r="ABR202"/>
      <c r="ABS202"/>
      <c r="ABT202"/>
      <c r="ABU202"/>
      <c r="ABV202"/>
      <c r="ABW202"/>
      <c r="ABX202"/>
      <c r="ABY202"/>
      <c r="ABZ202"/>
      <c r="ACA202"/>
      <c r="ACB202"/>
      <c r="ACC202"/>
      <c r="ACD202"/>
      <c r="ACE202"/>
      <c r="ACF202"/>
      <c r="ACG202"/>
      <c r="ACH202"/>
      <c r="ACI202"/>
      <c r="ACJ202"/>
      <c r="ACK202"/>
      <c r="ACL202"/>
      <c r="ACM202"/>
      <c r="ACN202"/>
      <c r="ACO202"/>
      <c r="ACP202"/>
      <c r="ACQ202"/>
      <c r="ACR202"/>
      <c r="ACS202"/>
      <c r="ACT202"/>
      <c r="ACU202"/>
      <c r="ACV202"/>
      <c r="ACW202"/>
      <c r="ACX202"/>
      <c r="ACY202"/>
      <c r="ACZ202"/>
      <c r="ADA202"/>
      <c r="ADB202"/>
      <c r="ADC202"/>
      <c r="ADD202"/>
      <c r="ADE202"/>
      <c r="ADF202"/>
      <c r="ADG202"/>
      <c r="ADH202"/>
      <c r="ADI202"/>
      <c r="ADJ202"/>
      <c r="ADK202"/>
      <c r="ADL202"/>
      <c r="ADM202"/>
      <c r="ADN202"/>
      <c r="ADO202"/>
      <c r="ADP202"/>
      <c r="ADQ202"/>
      <c r="ADR202"/>
      <c r="ADS202"/>
      <c r="ADT202"/>
      <c r="ADU202"/>
      <c r="ADV202"/>
      <c r="ADW202"/>
      <c r="ADX202"/>
      <c r="ADY202"/>
      <c r="ADZ202"/>
      <c r="AEA202"/>
      <c r="AEB202"/>
      <c r="AEC202"/>
      <c r="AED202"/>
      <c r="AEE202"/>
      <c r="AEF202"/>
      <c r="AEG202"/>
      <c r="AEH202"/>
      <c r="AEI202"/>
      <c r="AEJ202"/>
      <c r="AEK202"/>
      <c r="AEL202"/>
      <c r="AEM202"/>
      <c r="AEN202"/>
      <c r="AEO202"/>
      <c r="AEP202"/>
      <c r="AEQ202"/>
      <c r="AER202"/>
      <c r="AES202"/>
      <c r="AET202"/>
      <c r="AEU202"/>
      <c r="AEV202"/>
      <c r="AEW202"/>
      <c r="AEX202"/>
      <c r="AEY202"/>
      <c r="AEZ202"/>
      <c r="AFA202"/>
      <c r="AFB202"/>
      <c r="AFC202"/>
      <c r="AFD202"/>
      <c r="AFE202"/>
      <c r="AFF202"/>
      <c r="AFG202"/>
      <c r="AFH202"/>
      <c r="AFI202"/>
      <c r="AFJ202"/>
      <c r="AFK202"/>
      <c r="AFL202"/>
      <c r="AFM202"/>
      <c r="AFN202"/>
      <c r="AFO202"/>
      <c r="AFP202"/>
      <c r="AFQ202"/>
      <c r="AFR202"/>
      <c r="AFS202"/>
      <c r="AFT202"/>
      <c r="AFU202"/>
      <c r="AFV202"/>
      <c r="AFW202"/>
      <c r="AFX202"/>
      <c r="AFY202"/>
      <c r="AFZ202"/>
      <c r="AGA202"/>
      <c r="AGB202"/>
      <c r="AGC202"/>
      <c r="AGD202"/>
      <c r="AGE202"/>
      <c r="AGF202"/>
      <c r="AGG202"/>
      <c r="AGH202"/>
      <c r="AGI202"/>
      <c r="AGJ202"/>
      <c r="AGK202"/>
      <c r="AGL202"/>
      <c r="AGM202"/>
      <c r="AGN202"/>
      <c r="AGO202"/>
      <c r="AGP202"/>
      <c r="AGQ202"/>
      <c r="AGR202"/>
      <c r="AGS202"/>
      <c r="AGT202"/>
      <c r="AGU202"/>
      <c r="AGV202"/>
      <c r="AGW202"/>
      <c r="AGX202"/>
      <c r="AGY202"/>
      <c r="AGZ202"/>
      <c r="AHA202"/>
      <c r="AHB202"/>
      <c r="AHC202"/>
      <c r="AHD202"/>
      <c r="AHE202"/>
      <c r="AHF202"/>
      <c r="AHG202"/>
      <c r="AHH202"/>
      <c r="AHI202"/>
      <c r="AHJ202"/>
      <c r="AHK202"/>
      <c r="AHL202"/>
      <c r="AHM202"/>
      <c r="AHN202"/>
      <c r="AHO202"/>
      <c r="AHP202"/>
      <c r="AHQ202"/>
      <c r="AHR202"/>
      <c r="AHS202"/>
      <c r="AHT202"/>
      <c r="AHU202"/>
      <c r="AHV202"/>
      <c r="AHW202"/>
      <c r="AHX202"/>
      <c r="AHY202"/>
      <c r="AHZ202"/>
      <c r="AIA202"/>
      <c r="AIB202"/>
      <c r="AIC202"/>
      <c r="AID202"/>
      <c r="AIE202"/>
      <c r="AIF202"/>
      <c r="AIG202"/>
      <c r="AIH202"/>
      <c r="AII202"/>
      <c r="AIJ202"/>
      <c r="AIK202"/>
      <c r="AIL202"/>
      <c r="AIM202"/>
      <c r="AIN202"/>
      <c r="AIO202"/>
      <c r="AIP202"/>
      <c r="AIQ202"/>
      <c r="AIR202"/>
      <c r="AIS202"/>
      <c r="AIT202"/>
      <c r="AIU202"/>
      <c r="AIV202"/>
      <c r="AIW202"/>
      <c r="AIX202"/>
      <c r="AIY202"/>
      <c r="AIZ202"/>
      <c r="AJA202"/>
      <c r="AJB202"/>
      <c r="AJC202"/>
      <c r="AJD202"/>
      <c r="AJE202"/>
      <c r="AJF202"/>
      <c r="AJG202"/>
      <c r="AJH202"/>
      <c r="AJI202"/>
      <c r="AJJ202"/>
      <c r="AJK202"/>
      <c r="AJL202"/>
      <c r="AJM202"/>
      <c r="AJN202"/>
      <c r="AJO202"/>
      <c r="AJP202"/>
      <c r="AJQ202"/>
      <c r="AJR202"/>
      <c r="AJS202"/>
      <c r="AJT202"/>
      <c r="AJU202"/>
      <c r="AJV202"/>
      <c r="AJW202"/>
      <c r="AJX202"/>
      <c r="AJY202"/>
      <c r="AJZ202"/>
      <c r="AKA202"/>
      <c r="AKB202"/>
      <c r="AKC202"/>
      <c r="AKD202"/>
      <c r="AKE202"/>
      <c r="AKF202"/>
      <c r="AKG202"/>
      <c r="AKH202"/>
      <c r="AKI202"/>
      <c r="AKJ202"/>
      <c r="AKK202"/>
      <c r="AKL202"/>
      <c r="AKM202"/>
      <c r="AKN202"/>
      <c r="AKO202"/>
      <c r="AKP202"/>
      <c r="AKQ202"/>
      <c r="AKR202"/>
      <c r="AKS202"/>
      <c r="AKT202"/>
      <c r="AKU202"/>
      <c r="AKV202"/>
      <c r="AKW202"/>
      <c r="AKX202"/>
      <c r="AKY202"/>
      <c r="AKZ202"/>
      <c r="ALA202"/>
      <c r="ALB202"/>
      <c r="ALC202"/>
      <c r="ALD202"/>
      <c r="ALE202"/>
      <c r="ALF202"/>
      <c r="ALG202"/>
      <c r="ALH202"/>
      <c r="ALI202"/>
      <c r="ALJ202"/>
      <c r="ALK202"/>
      <c r="ALL202"/>
      <c r="ALM202"/>
      <c r="ALN202"/>
      <c r="ALO202"/>
      <c r="ALP202"/>
      <c r="ALQ202"/>
      <c r="ALR202"/>
      <c r="ALS202"/>
      <c r="ALT202"/>
      <c r="ALU202"/>
      <c r="ALV202"/>
      <c r="ALW202"/>
      <c r="ALX202"/>
      <c r="ALY202"/>
      <c r="ALZ202"/>
      <c r="AMA202"/>
      <c r="AMB202"/>
      <c r="AMC202"/>
      <c r="AMD202"/>
      <c r="AME202"/>
      <c r="AMF202"/>
      <c r="AMG202"/>
      <c r="AMH202"/>
      <c r="AMI202"/>
      <c r="AMJ202"/>
      <c r="AMK202"/>
      <c r="AML202"/>
    </row>
    <row r="203" spans="1:16384">
      <c r="B203" s="26" t="s">
        <v>637</v>
      </c>
      <c r="C203" s="141" t="s">
        <v>505</v>
      </c>
      <c r="D203" s="165" t="s">
        <v>598</v>
      </c>
      <c r="E203" s="129" t="s">
        <v>522</v>
      </c>
      <c r="F203" s="129" t="s">
        <v>603</v>
      </c>
      <c r="G203" s="27" t="s">
        <v>155</v>
      </c>
      <c r="H203" s="152" t="str">
        <f t="shared" ref="H203:H210" si="13">IF(LEN(C203)&gt;0,"EXEC INS_fsm_state_transition @tx_fsm_type_name='"&amp;C203&amp;"', @tx_state_name='"&amp;D203&amp;"', @tx_action_name='"&amp;E203&amp;"', @tx_next_state_name='"&amp;F203&amp;"',  @tx_login_name='nazdaq_prod'")</f>
        <v>EXEC INS_fsm_state_transition @tx_fsm_type_name='LOAN', @tx_state_name='HOCRM_RECOMMENDED', @tx_action_name='MD_DEFER', @tx_next_state_name='MD_DEFERED',  @tx_login_name='nazdaq_prod'</v>
      </c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</row>
    <row r="204" spans="1:16384" s="181" customFormat="1">
      <c r="A204" s="207"/>
      <c r="B204" s="208" t="s">
        <v>691</v>
      </c>
      <c r="C204" s="209" t="s">
        <v>505</v>
      </c>
      <c r="D204" s="181" t="s">
        <v>531</v>
      </c>
      <c r="E204" s="181" t="s">
        <v>709</v>
      </c>
      <c r="F204" s="181" t="s">
        <v>708</v>
      </c>
      <c r="G204" s="210" t="s">
        <v>155</v>
      </c>
      <c r="H204" s="211" t="str">
        <f t="shared" si="13"/>
        <v>EXEC INS_fsm_state_transition @tx_fsm_type_name='LOAN', @tx_state_name='SENT_TO_CAD', @tx_action_name='CAD_RETURN', @tx_next_state_name='CAD_RETURNED',  @tx_login_name='nazdaq_prod'</v>
      </c>
      <c r="X204" s="207"/>
      <c r="Y204" s="207"/>
      <c r="Z204" s="207"/>
      <c r="AA204" s="207"/>
      <c r="AB204" s="207"/>
      <c r="AC204" s="207"/>
      <c r="AD204" s="207"/>
      <c r="AE204" s="207"/>
      <c r="AF204" s="207"/>
      <c r="AG204" s="207"/>
      <c r="AH204" s="207"/>
      <c r="AI204" s="207"/>
      <c r="AJ204" s="207"/>
      <c r="AK204" s="207"/>
      <c r="AL204" s="207"/>
      <c r="AM204" s="207"/>
      <c r="AN204" s="207"/>
      <c r="AO204" s="207"/>
      <c r="AP204" s="207"/>
      <c r="AQ204" s="207"/>
      <c r="AR204" s="207"/>
      <c r="AS204" s="207"/>
      <c r="AT204" s="207"/>
      <c r="AU204" s="207"/>
      <c r="AV204" s="207"/>
      <c r="AW204" s="207"/>
      <c r="AX204" s="207"/>
      <c r="AY204" s="207"/>
      <c r="AZ204" s="207"/>
      <c r="BA204" s="207"/>
      <c r="BB204" s="207"/>
      <c r="BC204" s="207"/>
      <c r="BD204" s="207"/>
      <c r="BE204" s="207"/>
      <c r="BF204" s="207"/>
      <c r="BG204" s="207"/>
      <c r="BH204" s="207"/>
      <c r="BI204" s="207"/>
      <c r="BJ204" s="207"/>
      <c r="BK204" s="207"/>
      <c r="BL204" s="207"/>
      <c r="BM204" s="207"/>
      <c r="BN204" s="207"/>
      <c r="BO204" s="207"/>
      <c r="BP204" s="207"/>
      <c r="BQ204" s="207"/>
      <c r="BR204" s="207"/>
      <c r="BS204" s="207"/>
      <c r="BT204" s="207"/>
      <c r="BU204" s="207"/>
      <c r="BV204" s="207"/>
      <c r="BW204" s="207"/>
      <c r="BX204" s="207"/>
      <c r="BY204" s="207"/>
      <c r="BZ204" s="207"/>
      <c r="CA204" s="207"/>
      <c r="CB204" s="207"/>
      <c r="CC204" s="207"/>
      <c r="CD204" s="207"/>
      <c r="CE204" s="207"/>
      <c r="CF204" s="207"/>
      <c r="CG204" s="207"/>
      <c r="CH204" s="207"/>
      <c r="CI204" s="207"/>
      <c r="CJ204" s="207"/>
      <c r="CK204" s="207"/>
      <c r="CL204" s="207"/>
      <c r="CM204" s="207"/>
      <c r="CN204" s="207"/>
      <c r="CO204" s="207"/>
      <c r="CP204" s="207"/>
      <c r="CQ204" s="207"/>
      <c r="CR204" s="207"/>
      <c r="CS204" s="207"/>
      <c r="CT204" s="207"/>
      <c r="CU204" s="207"/>
      <c r="CV204" s="207"/>
      <c r="CW204" s="207"/>
      <c r="CX204" s="207"/>
      <c r="CY204" s="207"/>
      <c r="CZ204" s="207"/>
      <c r="DA204" s="207"/>
      <c r="DB204" s="207"/>
      <c r="DC204" s="207"/>
      <c r="DD204" s="207"/>
      <c r="DE204" s="207"/>
      <c r="DF204" s="207"/>
      <c r="DG204" s="207"/>
      <c r="DH204" s="207"/>
      <c r="DI204" s="207"/>
      <c r="DJ204" s="207"/>
      <c r="DK204" s="207"/>
      <c r="DL204" s="207"/>
      <c r="DM204" s="207"/>
      <c r="DN204" s="207"/>
      <c r="DO204" s="207"/>
      <c r="DP204" s="207"/>
      <c r="DQ204" s="207"/>
      <c r="DR204" s="207"/>
      <c r="DS204" s="207"/>
      <c r="DT204" s="207"/>
      <c r="DU204" s="207"/>
      <c r="DV204" s="207"/>
      <c r="DW204" s="207"/>
      <c r="DX204" s="207"/>
      <c r="DY204" s="207"/>
      <c r="DZ204" s="207"/>
      <c r="EA204" s="207"/>
      <c r="EB204" s="207"/>
      <c r="EC204" s="207"/>
      <c r="ED204" s="207"/>
      <c r="EE204" s="207"/>
      <c r="EF204" s="207"/>
      <c r="EG204" s="207"/>
      <c r="EH204" s="207"/>
      <c r="EI204" s="207"/>
      <c r="EJ204" s="207"/>
      <c r="EK204" s="207"/>
      <c r="EL204" s="207"/>
      <c r="EM204" s="207"/>
      <c r="EN204" s="207"/>
      <c r="EO204" s="207"/>
      <c r="EP204" s="207"/>
      <c r="EQ204" s="207"/>
      <c r="ER204" s="207"/>
      <c r="ES204" s="207"/>
      <c r="ET204" s="207"/>
      <c r="EU204" s="207"/>
      <c r="EV204" s="207"/>
      <c r="EW204" s="207"/>
      <c r="EX204" s="207"/>
      <c r="EY204" s="207"/>
      <c r="EZ204" s="207"/>
      <c r="FA204" s="207"/>
      <c r="FB204" s="207"/>
      <c r="FC204" s="207"/>
      <c r="FD204" s="207"/>
      <c r="FE204" s="207"/>
      <c r="FF204" s="207"/>
      <c r="FG204" s="207"/>
      <c r="FH204" s="207"/>
      <c r="FI204" s="207"/>
      <c r="FJ204" s="207"/>
      <c r="FK204" s="207"/>
      <c r="FL204" s="207"/>
      <c r="FM204" s="207"/>
      <c r="FN204" s="207"/>
      <c r="FO204" s="207"/>
      <c r="FP204" s="207"/>
      <c r="FQ204" s="207"/>
      <c r="FR204" s="207"/>
      <c r="FS204" s="207"/>
      <c r="FT204" s="207"/>
      <c r="FU204" s="207"/>
      <c r="FV204" s="207"/>
      <c r="FW204" s="207"/>
      <c r="FX204" s="207"/>
      <c r="FY204" s="207"/>
      <c r="FZ204" s="207"/>
      <c r="GA204" s="207"/>
      <c r="GB204" s="207"/>
      <c r="GC204" s="207"/>
      <c r="GD204" s="207"/>
      <c r="GE204" s="207"/>
      <c r="GF204" s="207"/>
      <c r="GG204" s="207"/>
      <c r="GH204" s="207"/>
      <c r="GI204" s="207"/>
      <c r="GJ204" s="207"/>
      <c r="GK204" s="207"/>
      <c r="GL204" s="207"/>
      <c r="GM204" s="207"/>
      <c r="GN204" s="207"/>
      <c r="GO204" s="207"/>
      <c r="GP204" s="207"/>
      <c r="GQ204" s="207"/>
      <c r="GR204" s="207"/>
      <c r="GS204" s="207"/>
      <c r="GT204" s="207"/>
      <c r="GU204" s="207"/>
      <c r="GV204" s="207"/>
      <c r="GW204" s="207"/>
      <c r="GX204" s="207"/>
      <c r="GY204" s="207"/>
      <c r="GZ204" s="207"/>
      <c r="HA204" s="207"/>
      <c r="HB204" s="207"/>
      <c r="HC204" s="207"/>
      <c r="HD204" s="207"/>
      <c r="HE204" s="207"/>
      <c r="HF204" s="207"/>
      <c r="HG204" s="207"/>
      <c r="HH204" s="207"/>
      <c r="HI204" s="207"/>
      <c r="HJ204" s="207"/>
      <c r="HK204" s="207"/>
      <c r="HL204" s="207"/>
      <c r="HM204" s="207"/>
      <c r="HN204" s="207"/>
      <c r="HO204" s="207"/>
      <c r="HP204" s="207"/>
      <c r="HQ204" s="207"/>
      <c r="HR204" s="207"/>
      <c r="HS204" s="207"/>
      <c r="HT204" s="207"/>
      <c r="HU204" s="207"/>
      <c r="HV204" s="207"/>
      <c r="HW204" s="207"/>
      <c r="HX204" s="207"/>
      <c r="HY204" s="207"/>
      <c r="HZ204" s="207"/>
      <c r="IA204" s="207"/>
      <c r="IB204" s="207"/>
      <c r="IC204" s="207"/>
      <c r="ID204" s="207"/>
      <c r="IE204" s="207"/>
      <c r="IF204" s="207"/>
      <c r="IG204" s="207"/>
      <c r="IH204" s="207"/>
      <c r="II204" s="207"/>
      <c r="IJ204" s="207"/>
      <c r="IK204" s="207"/>
      <c r="IL204" s="207"/>
      <c r="IM204" s="207"/>
      <c r="IN204" s="207"/>
      <c r="IO204" s="207"/>
      <c r="IP204" s="207"/>
      <c r="IQ204" s="207"/>
      <c r="IR204" s="207"/>
      <c r="IS204" s="207"/>
      <c r="IT204" s="207"/>
      <c r="IU204" s="207"/>
      <c r="IV204" s="207"/>
      <c r="IW204" s="207"/>
      <c r="IX204" s="207"/>
      <c r="IY204" s="207"/>
      <c r="IZ204" s="207"/>
      <c r="JA204" s="207"/>
      <c r="JB204" s="207"/>
      <c r="JC204" s="207"/>
      <c r="JD204" s="207"/>
      <c r="JE204" s="207"/>
      <c r="JF204" s="207"/>
      <c r="JG204" s="207"/>
      <c r="JH204" s="207"/>
      <c r="JI204" s="207"/>
      <c r="JJ204" s="207"/>
      <c r="JK204" s="207"/>
      <c r="JL204" s="207"/>
      <c r="JM204" s="207"/>
      <c r="JN204" s="207"/>
      <c r="JO204" s="207"/>
      <c r="JP204" s="207"/>
      <c r="JQ204" s="207"/>
      <c r="JR204" s="207"/>
      <c r="JS204" s="207"/>
      <c r="JT204" s="207"/>
      <c r="JU204" s="207"/>
      <c r="JV204" s="207"/>
      <c r="JW204" s="207"/>
      <c r="JX204" s="207"/>
      <c r="JY204" s="207"/>
      <c r="JZ204" s="207"/>
      <c r="KA204" s="207"/>
      <c r="KB204" s="207"/>
      <c r="KC204" s="207"/>
      <c r="KD204" s="207"/>
      <c r="KE204" s="207"/>
      <c r="KF204" s="207"/>
      <c r="KG204" s="207"/>
      <c r="KH204" s="207"/>
      <c r="KI204" s="207"/>
      <c r="KJ204" s="207"/>
      <c r="KK204" s="207"/>
      <c r="KL204" s="207"/>
      <c r="KM204" s="207"/>
      <c r="KN204" s="207"/>
      <c r="KO204" s="207"/>
      <c r="KP204" s="207"/>
      <c r="KQ204" s="207"/>
      <c r="KR204" s="207"/>
      <c r="KS204" s="207"/>
      <c r="KT204" s="207"/>
      <c r="KU204" s="207"/>
      <c r="KV204" s="207"/>
      <c r="KW204" s="207"/>
      <c r="KX204" s="207"/>
      <c r="KY204" s="207"/>
      <c r="KZ204" s="207"/>
      <c r="LA204" s="207"/>
      <c r="LB204" s="207"/>
      <c r="LC204" s="207"/>
      <c r="LD204" s="207"/>
      <c r="LE204" s="207"/>
      <c r="LF204" s="207"/>
      <c r="LG204" s="207"/>
      <c r="LH204" s="207"/>
      <c r="LI204" s="207"/>
      <c r="LJ204" s="207"/>
      <c r="LK204" s="207"/>
      <c r="LL204" s="207"/>
      <c r="LM204" s="207"/>
      <c r="LN204" s="207"/>
      <c r="LO204" s="207"/>
      <c r="LP204" s="207"/>
      <c r="LQ204" s="207"/>
      <c r="LR204" s="207"/>
      <c r="LS204" s="207"/>
      <c r="LT204" s="207"/>
      <c r="LU204" s="207"/>
      <c r="LV204" s="207"/>
      <c r="LW204" s="207"/>
      <c r="LX204" s="207"/>
      <c r="LY204" s="207"/>
      <c r="LZ204" s="207"/>
      <c r="MA204" s="207"/>
      <c r="MB204" s="207"/>
      <c r="MC204" s="207"/>
      <c r="MD204" s="207"/>
      <c r="ME204" s="207"/>
      <c r="MF204" s="207"/>
      <c r="MG204" s="207"/>
      <c r="MH204" s="207"/>
      <c r="MI204" s="207"/>
      <c r="MJ204" s="207"/>
      <c r="MK204" s="207"/>
      <c r="ML204" s="207"/>
      <c r="MM204" s="207"/>
      <c r="MN204" s="207"/>
      <c r="MO204" s="207"/>
      <c r="MP204" s="207"/>
      <c r="MQ204" s="207"/>
      <c r="MR204" s="207"/>
      <c r="MS204" s="207"/>
      <c r="MT204" s="207"/>
      <c r="MU204" s="207"/>
      <c r="MV204" s="207"/>
      <c r="MW204" s="207"/>
      <c r="MX204" s="207"/>
      <c r="MY204" s="207"/>
      <c r="MZ204" s="207"/>
      <c r="NA204" s="207"/>
      <c r="NB204" s="207"/>
      <c r="NC204" s="207"/>
      <c r="ND204" s="207"/>
      <c r="NE204" s="207"/>
      <c r="NF204" s="207"/>
      <c r="NG204" s="207"/>
      <c r="NH204" s="207"/>
      <c r="NI204" s="207"/>
      <c r="NJ204" s="207"/>
      <c r="NK204" s="207"/>
      <c r="NL204" s="207"/>
      <c r="NM204" s="207"/>
      <c r="NN204" s="207"/>
      <c r="NO204" s="207"/>
      <c r="NP204" s="207"/>
      <c r="NQ204" s="207"/>
      <c r="NR204" s="207"/>
      <c r="NS204" s="207"/>
      <c r="NT204" s="207"/>
      <c r="NU204" s="207"/>
      <c r="NV204" s="207"/>
      <c r="NW204" s="207"/>
      <c r="NX204" s="207"/>
      <c r="NY204" s="207"/>
      <c r="NZ204" s="207"/>
      <c r="OA204" s="207"/>
      <c r="OB204" s="207"/>
      <c r="OC204" s="207"/>
      <c r="OD204" s="207"/>
      <c r="OE204" s="207"/>
      <c r="OF204" s="207"/>
      <c r="OG204" s="207"/>
      <c r="OH204" s="207"/>
      <c r="OI204" s="207"/>
      <c r="OJ204" s="207"/>
      <c r="OK204" s="207"/>
      <c r="OL204" s="207"/>
      <c r="OM204" s="207"/>
      <c r="ON204" s="207"/>
      <c r="OO204" s="207"/>
      <c r="OP204" s="207"/>
      <c r="OQ204" s="207"/>
      <c r="OR204" s="207"/>
      <c r="OS204" s="207"/>
      <c r="OT204" s="207"/>
      <c r="OU204" s="207"/>
      <c r="OV204" s="207"/>
      <c r="OW204" s="207"/>
      <c r="OX204" s="207"/>
      <c r="OY204" s="207"/>
      <c r="OZ204" s="207"/>
      <c r="PA204" s="207"/>
      <c r="PB204" s="207"/>
      <c r="PC204" s="207"/>
      <c r="PD204" s="207"/>
      <c r="PE204" s="207"/>
      <c r="PF204" s="207"/>
      <c r="PG204" s="207"/>
      <c r="PH204" s="207"/>
      <c r="PI204" s="207"/>
      <c r="PJ204" s="207"/>
      <c r="PK204" s="207"/>
      <c r="PL204" s="207"/>
      <c r="PM204" s="207"/>
      <c r="PN204" s="207"/>
      <c r="PO204" s="207"/>
      <c r="PP204" s="207"/>
      <c r="PQ204" s="207"/>
      <c r="PR204" s="207"/>
      <c r="PS204" s="207"/>
      <c r="PT204" s="207"/>
      <c r="PU204" s="207"/>
      <c r="PV204" s="207"/>
      <c r="PW204" s="207"/>
      <c r="PX204" s="207"/>
      <c r="PY204" s="207"/>
      <c r="PZ204" s="207"/>
      <c r="QA204" s="207"/>
      <c r="QB204" s="207"/>
      <c r="QC204" s="207"/>
      <c r="QD204" s="207"/>
      <c r="QE204" s="207"/>
      <c r="QF204" s="207"/>
      <c r="QG204" s="207"/>
      <c r="QH204" s="207"/>
      <c r="QI204" s="207"/>
      <c r="QJ204" s="207"/>
      <c r="QK204" s="207"/>
      <c r="QL204" s="207"/>
      <c r="QM204" s="207"/>
      <c r="QN204" s="207"/>
      <c r="QO204" s="207"/>
      <c r="QP204" s="207"/>
      <c r="QQ204" s="207"/>
      <c r="QR204" s="207"/>
      <c r="QS204" s="207"/>
      <c r="QT204" s="207"/>
      <c r="QU204" s="207"/>
      <c r="QV204" s="207"/>
      <c r="QW204" s="207"/>
      <c r="QX204" s="207"/>
      <c r="QY204" s="207"/>
      <c r="QZ204" s="207"/>
      <c r="RA204" s="207"/>
      <c r="RB204" s="207"/>
      <c r="RC204" s="207"/>
      <c r="RD204" s="207"/>
      <c r="RE204" s="207"/>
      <c r="RF204" s="207"/>
      <c r="RG204" s="207"/>
      <c r="RH204" s="207"/>
      <c r="RI204" s="207"/>
      <c r="RJ204" s="207"/>
      <c r="RK204" s="207"/>
      <c r="RL204" s="207"/>
      <c r="RM204" s="207"/>
      <c r="RN204" s="207"/>
      <c r="RO204" s="207"/>
      <c r="RP204" s="207"/>
      <c r="RQ204" s="207"/>
      <c r="RR204" s="207"/>
      <c r="RS204" s="207"/>
      <c r="RT204" s="207"/>
      <c r="RU204" s="207"/>
      <c r="RV204" s="207"/>
      <c r="RW204" s="207"/>
      <c r="RX204" s="207"/>
      <c r="RY204" s="207"/>
      <c r="RZ204" s="207"/>
      <c r="SA204" s="207"/>
      <c r="SB204" s="207"/>
      <c r="SC204" s="207"/>
      <c r="SD204" s="207"/>
      <c r="SE204" s="207"/>
      <c r="SF204" s="207"/>
      <c r="SG204" s="207"/>
      <c r="SH204" s="207"/>
      <c r="SI204" s="207"/>
      <c r="SJ204" s="207"/>
      <c r="SK204" s="207"/>
      <c r="SL204" s="207"/>
      <c r="SM204" s="207"/>
      <c r="SN204" s="207"/>
      <c r="SO204" s="207"/>
      <c r="SP204" s="207"/>
      <c r="SQ204" s="207"/>
      <c r="SR204" s="207"/>
      <c r="SS204" s="207"/>
      <c r="ST204" s="207"/>
      <c r="SU204" s="207"/>
      <c r="SV204" s="207"/>
      <c r="SW204" s="207"/>
      <c r="SX204" s="207"/>
      <c r="SY204" s="207"/>
      <c r="SZ204" s="207"/>
      <c r="TA204" s="207"/>
      <c r="TB204" s="207"/>
      <c r="TC204" s="207"/>
      <c r="TD204" s="207"/>
      <c r="TE204" s="207"/>
      <c r="TF204" s="207"/>
      <c r="TG204" s="207"/>
      <c r="TH204" s="207"/>
      <c r="TI204" s="207"/>
      <c r="TJ204" s="207"/>
      <c r="TK204" s="207"/>
      <c r="TL204" s="207"/>
      <c r="TM204" s="207"/>
      <c r="TN204" s="207"/>
      <c r="TO204" s="207"/>
      <c r="TP204" s="207"/>
      <c r="TQ204" s="207"/>
      <c r="TR204" s="207"/>
      <c r="TS204" s="207"/>
      <c r="TT204" s="207"/>
      <c r="TU204" s="207"/>
      <c r="TV204" s="207"/>
      <c r="TW204" s="207"/>
      <c r="TX204" s="207"/>
      <c r="TY204" s="207"/>
      <c r="TZ204" s="207"/>
      <c r="UA204" s="207"/>
      <c r="UB204" s="207"/>
      <c r="UC204" s="207"/>
      <c r="UD204" s="207"/>
      <c r="UE204" s="207"/>
      <c r="UF204" s="207"/>
      <c r="UG204" s="207"/>
      <c r="UH204" s="207"/>
      <c r="UI204" s="207"/>
      <c r="UJ204" s="207"/>
      <c r="UK204" s="207"/>
      <c r="UL204" s="207"/>
      <c r="UM204" s="207"/>
      <c r="UN204" s="207"/>
      <c r="UO204" s="207"/>
      <c r="UP204" s="207"/>
      <c r="UQ204" s="207"/>
      <c r="UR204" s="207"/>
      <c r="US204" s="207"/>
      <c r="UT204" s="207"/>
      <c r="UU204" s="207"/>
      <c r="UV204" s="207"/>
      <c r="UW204" s="207"/>
      <c r="UX204" s="207"/>
      <c r="UY204" s="207"/>
      <c r="UZ204" s="207"/>
      <c r="VA204" s="207"/>
      <c r="VB204" s="207"/>
      <c r="VC204" s="207"/>
      <c r="VD204" s="207"/>
      <c r="VE204" s="207"/>
      <c r="VF204" s="207"/>
      <c r="VG204" s="207"/>
      <c r="VH204" s="207"/>
      <c r="VI204" s="207"/>
      <c r="VJ204" s="207"/>
      <c r="VK204" s="207"/>
      <c r="VL204" s="207"/>
      <c r="VM204" s="207"/>
      <c r="VN204" s="207"/>
      <c r="VO204" s="207"/>
      <c r="VP204" s="207"/>
      <c r="VQ204" s="207"/>
      <c r="VR204" s="207"/>
      <c r="VS204" s="207"/>
      <c r="VT204" s="207"/>
      <c r="VU204" s="207"/>
      <c r="VV204" s="207"/>
      <c r="VW204" s="207"/>
      <c r="VX204" s="207"/>
      <c r="VY204" s="207"/>
      <c r="VZ204" s="207"/>
      <c r="WA204" s="207"/>
      <c r="WB204" s="207"/>
      <c r="WC204" s="207"/>
      <c r="WD204" s="207"/>
      <c r="WE204" s="207"/>
      <c r="WF204" s="207"/>
      <c r="WG204" s="207"/>
      <c r="WH204" s="207"/>
      <c r="WI204" s="207"/>
      <c r="WJ204" s="207"/>
      <c r="WK204" s="207"/>
      <c r="WL204" s="207"/>
      <c r="WM204" s="207"/>
      <c r="WN204" s="207"/>
      <c r="WO204" s="207"/>
      <c r="WP204" s="207"/>
      <c r="WQ204" s="207"/>
      <c r="WR204" s="207"/>
      <c r="WS204" s="207"/>
      <c r="WT204" s="207"/>
      <c r="WU204" s="207"/>
      <c r="WV204" s="207"/>
      <c r="WW204" s="207"/>
      <c r="WX204" s="207"/>
      <c r="WY204" s="207"/>
      <c r="WZ204" s="207"/>
      <c r="XA204" s="207"/>
      <c r="XB204" s="207"/>
      <c r="XC204" s="207"/>
      <c r="XD204" s="207"/>
      <c r="XE204" s="207"/>
      <c r="XF204" s="207"/>
      <c r="XG204" s="207"/>
      <c r="XH204" s="207"/>
      <c r="XI204" s="207"/>
      <c r="XJ204" s="207"/>
      <c r="XK204" s="207"/>
      <c r="XL204" s="207"/>
      <c r="XM204" s="207"/>
      <c r="XN204" s="207"/>
      <c r="XO204" s="207"/>
      <c r="XP204" s="207"/>
      <c r="XQ204" s="207"/>
      <c r="XR204" s="207"/>
      <c r="XS204" s="207"/>
      <c r="XT204" s="207"/>
      <c r="XU204" s="207"/>
      <c r="XV204" s="207"/>
      <c r="XW204" s="207"/>
      <c r="XX204" s="207"/>
      <c r="XY204" s="207"/>
      <c r="XZ204" s="207"/>
      <c r="YA204" s="207"/>
      <c r="YB204" s="207"/>
      <c r="YC204" s="207"/>
      <c r="YD204" s="207"/>
      <c r="YE204" s="207"/>
      <c r="YF204" s="207"/>
      <c r="YG204" s="207"/>
      <c r="YH204" s="207"/>
      <c r="YI204" s="207"/>
      <c r="YJ204" s="207"/>
      <c r="YK204" s="207"/>
      <c r="YL204" s="207"/>
      <c r="YM204" s="207"/>
      <c r="YN204" s="207"/>
      <c r="YO204" s="207"/>
      <c r="YP204" s="207"/>
      <c r="YQ204" s="207"/>
      <c r="YR204" s="207"/>
      <c r="YS204" s="207"/>
      <c r="YT204" s="207"/>
      <c r="YU204" s="207"/>
      <c r="YV204" s="207"/>
      <c r="YW204" s="207"/>
      <c r="YX204" s="207"/>
      <c r="YY204" s="207"/>
      <c r="YZ204" s="207"/>
      <c r="ZA204" s="207"/>
      <c r="ZB204" s="207"/>
      <c r="ZC204" s="207"/>
      <c r="ZD204" s="207"/>
      <c r="ZE204" s="207"/>
      <c r="ZF204" s="207"/>
      <c r="ZG204" s="207"/>
      <c r="ZH204" s="207"/>
      <c r="ZI204" s="207"/>
      <c r="ZJ204" s="207"/>
      <c r="ZK204" s="207"/>
      <c r="ZL204" s="207"/>
      <c r="ZM204" s="207"/>
      <c r="ZN204" s="207"/>
      <c r="ZO204" s="207"/>
      <c r="ZP204" s="207"/>
      <c r="ZQ204" s="207"/>
      <c r="ZR204" s="207"/>
      <c r="ZS204" s="207"/>
      <c r="ZT204" s="207"/>
      <c r="ZU204" s="207"/>
      <c r="ZV204" s="207"/>
      <c r="ZW204" s="207"/>
      <c r="ZX204" s="207"/>
      <c r="ZY204" s="207"/>
      <c r="ZZ204" s="207"/>
      <c r="AAA204" s="207"/>
      <c r="AAB204" s="207"/>
      <c r="AAC204" s="207"/>
      <c r="AAD204" s="207"/>
      <c r="AAE204" s="207"/>
      <c r="AAF204" s="207"/>
      <c r="AAG204" s="207"/>
      <c r="AAH204" s="207"/>
      <c r="AAI204" s="207"/>
      <c r="AAJ204" s="207"/>
      <c r="AAK204" s="207"/>
      <c r="AAL204" s="207"/>
      <c r="AAM204" s="207"/>
      <c r="AAN204" s="207"/>
      <c r="AAO204" s="207"/>
      <c r="AAP204" s="207"/>
      <c r="AAQ204" s="207"/>
      <c r="AAR204" s="207"/>
      <c r="AAS204" s="207"/>
      <c r="AAT204" s="207"/>
      <c r="AAU204" s="207"/>
      <c r="AAV204" s="207"/>
      <c r="AAW204" s="207"/>
      <c r="AAX204" s="207"/>
      <c r="AAY204" s="207"/>
      <c r="AAZ204" s="207"/>
      <c r="ABA204" s="207"/>
      <c r="ABB204" s="207"/>
      <c r="ABC204" s="207"/>
      <c r="ABD204" s="207"/>
      <c r="ABE204" s="207"/>
      <c r="ABF204" s="207"/>
      <c r="ABG204" s="207"/>
      <c r="ABH204" s="207"/>
      <c r="ABI204" s="207"/>
      <c r="ABJ204" s="207"/>
      <c r="ABK204" s="207"/>
      <c r="ABL204" s="207"/>
      <c r="ABM204" s="207"/>
      <c r="ABN204" s="207"/>
      <c r="ABO204" s="207"/>
      <c r="ABP204" s="207"/>
      <c r="ABQ204" s="207"/>
      <c r="ABR204" s="207"/>
      <c r="ABS204" s="207"/>
      <c r="ABT204" s="207"/>
      <c r="ABU204" s="207"/>
      <c r="ABV204" s="207"/>
      <c r="ABW204" s="207"/>
      <c r="ABX204" s="207"/>
      <c r="ABY204" s="207"/>
      <c r="ABZ204" s="207"/>
      <c r="ACA204" s="207"/>
      <c r="ACB204" s="207"/>
      <c r="ACC204" s="207"/>
      <c r="ACD204" s="207"/>
      <c r="ACE204" s="207"/>
      <c r="ACF204" s="207"/>
      <c r="ACG204" s="207"/>
      <c r="ACH204" s="207"/>
      <c r="ACI204" s="207"/>
      <c r="ACJ204" s="207"/>
      <c r="ACK204" s="207"/>
      <c r="ACL204" s="207"/>
      <c r="ACM204" s="207"/>
      <c r="ACN204" s="207"/>
      <c r="ACO204" s="207"/>
      <c r="ACP204" s="207"/>
      <c r="ACQ204" s="207"/>
      <c r="ACR204" s="207"/>
      <c r="ACS204" s="207"/>
      <c r="ACT204" s="207"/>
      <c r="ACU204" s="207"/>
      <c r="ACV204" s="207"/>
      <c r="ACW204" s="207"/>
      <c r="ACX204" s="207"/>
      <c r="ACY204" s="207"/>
      <c r="ACZ204" s="207"/>
      <c r="ADA204" s="207"/>
      <c r="ADB204" s="207"/>
      <c r="ADC204" s="207"/>
      <c r="ADD204" s="207"/>
      <c r="ADE204" s="207"/>
      <c r="ADF204" s="207"/>
      <c r="ADG204" s="207"/>
      <c r="ADH204" s="207"/>
      <c r="ADI204" s="207"/>
      <c r="ADJ204" s="207"/>
      <c r="ADK204" s="207"/>
      <c r="ADL204" s="207"/>
      <c r="ADM204" s="207"/>
      <c r="ADN204" s="207"/>
      <c r="ADO204" s="207"/>
      <c r="ADP204" s="207"/>
      <c r="ADQ204" s="207"/>
      <c r="ADR204" s="207"/>
      <c r="ADS204" s="207"/>
      <c r="ADT204" s="207"/>
      <c r="ADU204" s="207"/>
      <c r="ADV204" s="207"/>
      <c r="ADW204" s="207"/>
      <c r="ADX204" s="207"/>
      <c r="ADY204" s="207"/>
      <c r="ADZ204" s="207"/>
      <c r="AEA204" s="207"/>
      <c r="AEB204" s="207"/>
      <c r="AEC204" s="207"/>
      <c r="AED204" s="207"/>
      <c r="AEE204" s="207"/>
      <c r="AEF204" s="207"/>
      <c r="AEG204" s="207"/>
      <c r="AEH204" s="207"/>
      <c r="AEI204" s="207"/>
      <c r="AEJ204" s="207"/>
      <c r="AEK204" s="207"/>
      <c r="AEL204" s="207"/>
      <c r="AEM204" s="207"/>
      <c r="AEN204" s="207"/>
      <c r="AEO204" s="207"/>
      <c r="AEP204" s="207"/>
      <c r="AEQ204" s="207"/>
      <c r="AER204" s="207"/>
      <c r="AES204" s="207"/>
      <c r="AET204" s="207"/>
      <c r="AEU204" s="207"/>
      <c r="AEV204" s="207"/>
      <c r="AEW204" s="207"/>
      <c r="AEX204" s="207"/>
      <c r="AEY204" s="207"/>
      <c r="AEZ204" s="207"/>
      <c r="AFA204" s="207"/>
      <c r="AFB204" s="207"/>
      <c r="AFC204" s="207"/>
      <c r="AFD204" s="207"/>
      <c r="AFE204" s="207"/>
      <c r="AFF204" s="207"/>
      <c r="AFG204" s="207"/>
      <c r="AFH204" s="207"/>
      <c r="AFI204" s="207"/>
      <c r="AFJ204" s="207"/>
      <c r="AFK204" s="207"/>
      <c r="AFL204" s="207"/>
      <c r="AFM204" s="207"/>
      <c r="AFN204" s="207"/>
      <c r="AFO204" s="207"/>
      <c r="AFP204" s="207"/>
      <c r="AFQ204" s="207"/>
      <c r="AFR204" s="207"/>
      <c r="AFS204" s="207"/>
      <c r="AFT204" s="207"/>
      <c r="AFU204" s="207"/>
      <c r="AFV204" s="207"/>
      <c r="AFW204" s="207"/>
      <c r="AFX204" s="207"/>
      <c r="AFY204" s="207"/>
      <c r="AFZ204" s="207"/>
      <c r="AGA204" s="207"/>
      <c r="AGB204" s="207"/>
      <c r="AGC204" s="207"/>
      <c r="AGD204" s="207"/>
      <c r="AGE204" s="207"/>
      <c r="AGF204" s="207"/>
      <c r="AGG204" s="207"/>
      <c r="AGH204" s="207"/>
      <c r="AGI204" s="207"/>
      <c r="AGJ204" s="207"/>
      <c r="AGK204" s="207"/>
      <c r="AGL204" s="207"/>
      <c r="AGM204" s="207"/>
      <c r="AGN204" s="207"/>
      <c r="AGO204" s="207"/>
      <c r="AGP204" s="207"/>
      <c r="AGQ204" s="207"/>
      <c r="AGR204" s="207"/>
      <c r="AGS204" s="207"/>
      <c r="AGT204" s="207"/>
      <c r="AGU204" s="207"/>
      <c r="AGV204" s="207"/>
      <c r="AGW204" s="207"/>
      <c r="AGX204" s="207"/>
      <c r="AGY204" s="207"/>
      <c r="AGZ204" s="207"/>
      <c r="AHA204" s="207"/>
      <c r="AHB204" s="207"/>
      <c r="AHC204" s="207"/>
      <c r="AHD204" s="207"/>
      <c r="AHE204" s="207"/>
      <c r="AHF204" s="207"/>
      <c r="AHG204" s="207"/>
      <c r="AHH204" s="207"/>
      <c r="AHI204" s="207"/>
      <c r="AHJ204" s="207"/>
      <c r="AHK204" s="207"/>
      <c r="AHL204" s="207"/>
      <c r="AHM204" s="207"/>
      <c r="AHN204" s="207"/>
      <c r="AHO204" s="207"/>
      <c r="AHP204" s="207"/>
      <c r="AHQ204" s="207"/>
      <c r="AHR204" s="207"/>
      <c r="AHS204" s="207"/>
      <c r="AHT204" s="207"/>
      <c r="AHU204" s="207"/>
      <c r="AHV204" s="207"/>
      <c r="AHW204" s="207"/>
      <c r="AHX204" s="207"/>
      <c r="AHY204" s="207"/>
      <c r="AHZ204" s="207"/>
      <c r="AIA204" s="207"/>
      <c r="AIB204" s="207"/>
      <c r="AIC204" s="207"/>
      <c r="AID204" s="207"/>
      <c r="AIE204" s="207"/>
      <c r="AIF204" s="207"/>
      <c r="AIG204" s="207"/>
      <c r="AIH204" s="207"/>
      <c r="AII204" s="207"/>
      <c r="AIJ204" s="207"/>
      <c r="AIK204" s="207"/>
      <c r="AIL204" s="207"/>
      <c r="AIM204" s="207"/>
      <c r="AIN204" s="207"/>
      <c r="AIO204" s="207"/>
      <c r="AIP204" s="207"/>
      <c r="AIQ204" s="207"/>
      <c r="AIR204" s="207"/>
      <c r="AIS204" s="207"/>
      <c r="AIT204" s="207"/>
      <c r="AIU204" s="207"/>
      <c r="AIV204" s="207"/>
      <c r="AIW204" s="207"/>
      <c r="AIX204" s="207"/>
      <c r="AIY204" s="207"/>
      <c r="AIZ204" s="207"/>
      <c r="AJA204" s="207"/>
      <c r="AJB204" s="207"/>
      <c r="AJC204" s="207"/>
      <c r="AJD204" s="207"/>
      <c r="AJE204" s="207"/>
      <c r="AJF204" s="207"/>
      <c r="AJG204" s="207"/>
      <c r="AJH204" s="207"/>
      <c r="AJI204" s="207"/>
      <c r="AJJ204" s="207"/>
      <c r="AJK204" s="207"/>
      <c r="AJL204" s="207"/>
      <c r="AJM204" s="207"/>
      <c r="AJN204" s="207"/>
      <c r="AJO204" s="207"/>
      <c r="AJP204" s="207"/>
      <c r="AJQ204" s="207"/>
      <c r="AJR204" s="207"/>
      <c r="AJS204" s="207"/>
      <c r="AJT204" s="207"/>
      <c r="AJU204" s="207"/>
      <c r="AJV204" s="207"/>
      <c r="AJW204" s="207"/>
      <c r="AJX204" s="207"/>
      <c r="AJY204" s="207"/>
      <c r="AJZ204" s="207"/>
      <c r="AKA204" s="207"/>
      <c r="AKB204" s="207"/>
      <c r="AKC204" s="207"/>
      <c r="AKD204" s="207"/>
      <c r="AKE204" s="207"/>
      <c r="AKF204" s="207"/>
      <c r="AKG204" s="207"/>
      <c r="AKH204" s="207"/>
      <c r="AKI204" s="207"/>
      <c r="AKJ204" s="207"/>
      <c r="AKK204" s="207"/>
      <c r="AKL204" s="207"/>
      <c r="AKM204" s="207"/>
      <c r="AKN204" s="207"/>
      <c r="AKO204" s="207"/>
      <c r="AKP204" s="207"/>
      <c r="AKQ204" s="207"/>
      <c r="AKR204" s="207"/>
      <c r="AKS204" s="207"/>
      <c r="AKT204" s="207"/>
      <c r="AKU204" s="207"/>
      <c r="AKV204" s="207"/>
      <c r="AKW204" s="207"/>
      <c r="AKX204" s="207"/>
      <c r="AKY204" s="207"/>
      <c r="AKZ204" s="207"/>
      <c r="ALA204" s="207"/>
      <c r="ALB204" s="207"/>
      <c r="ALC204" s="207"/>
      <c r="ALD204" s="207"/>
      <c r="ALE204" s="207"/>
      <c r="ALF204" s="207"/>
      <c r="ALG204" s="207"/>
      <c r="ALH204" s="207"/>
      <c r="ALI204" s="207"/>
      <c r="ALJ204" s="207"/>
      <c r="ALK204" s="207"/>
      <c r="ALL204" s="207"/>
      <c r="ALM204" s="207"/>
      <c r="ALN204" s="207"/>
      <c r="ALO204" s="207"/>
      <c r="ALP204" s="207"/>
      <c r="ALQ204" s="207"/>
      <c r="ALR204" s="207"/>
      <c r="ALS204" s="207"/>
      <c r="ALT204" s="207"/>
      <c r="ALU204" s="207"/>
      <c r="ALV204" s="207"/>
      <c r="ALW204" s="207"/>
      <c r="ALX204" s="207"/>
      <c r="ALY204" s="207"/>
      <c r="ALZ204" s="207"/>
      <c r="AMA204" s="207"/>
      <c r="AMB204" s="207"/>
      <c r="AMC204" s="207"/>
      <c r="AMD204" s="207"/>
      <c r="AME204" s="207"/>
      <c r="AMF204" s="207"/>
      <c r="AMG204" s="207"/>
      <c r="AMH204" s="207"/>
      <c r="AMI204" s="207"/>
      <c r="AMJ204" s="207"/>
      <c r="AMK204" s="207"/>
      <c r="AML204" s="207"/>
    </row>
    <row r="205" spans="1:16384" s="181" customFormat="1">
      <c r="A205" s="207"/>
      <c r="B205" s="208" t="s">
        <v>691</v>
      </c>
      <c r="C205" s="209" t="s">
        <v>505</v>
      </c>
      <c r="D205" s="181" t="s">
        <v>531</v>
      </c>
      <c r="E205" s="181" t="s">
        <v>717</v>
      </c>
      <c r="F205" s="181" t="s">
        <v>719</v>
      </c>
      <c r="G205" s="210" t="s">
        <v>155</v>
      </c>
      <c r="H205" s="211" t="str">
        <f t="shared" si="13"/>
        <v>EXEC INS_fsm_state_transition @tx_fsm_type_name='LOAN', @tx_state_name='SENT_TO_CAD', @tx_action_name='CAD_QUERY_TO_SO', @tx_next_state_name='CAD_SENT_QUERY_TO_SO',  @tx_login_name='nazdaq_prod'</v>
      </c>
      <c r="X205" s="207"/>
      <c r="Y205" s="207"/>
      <c r="Z205" s="207"/>
      <c r="AA205" s="207"/>
      <c r="AB205" s="207"/>
      <c r="AC205" s="207"/>
      <c r="AD205" s="207"/>
      <c r="AE205" s="207"/>
      <c r="AF205" s="207"/>
      <c r="AG205" s="207"/>
      <c r="AH205" s="207"/>
      <c r="AI205" s="207"/>
      <c r="AJ205" s="207"/>
      <c r="AK205" s="207"/>
      <c r="AL205" s="207"/>
      <c r="AM205" s="207"/>
      <c r="AN205" s="207"/>
      <c r="AO205" s="207"/>
      <c r="AP205" s="207"/>
      <c r="AQ205" s="207"/>
      <c r="AR205" s="207"/>
      <c r="AS205" s="207"/>
      <c r="AT205" s="207"/>
      <c r="AU205" s="207"/>
      <c r="AV205" s="207"/>
      <c r="AW205" s="207"/>
      <c r="AX205" s="207"/>
      <c r="AY205" s="207"/>
      <c r="AZ205" s="207"/>
      <c r="BA205" s="207"/>
      <c r="BB205" s="207"/>
      <c r="BC205" s="207"/>
      <c r="BD205" s="207"/>
      <c r="BE205" s="207"/>
      <c r="BF205" s="207"/>
      <c r="BG205" s="207"/>
      <c r="BH205" s="207"/>
      <c r="BI205" s="207"/>
      <c r="BJ205" s="207"/>
      <c r="BK205" s="207"/>
      <c r="BL205" s="207"/>
      <c r="BM205" s="207"/>
      <c r="BN205" s="207"/>
      <c r="BO205" s="207"/>
      <c r="BP205" s="207"/>
      <c r="BQ205" s="207"/>
      <c r="BR205" s="207"/>
      <c r="BS205" s="207"/>
      <c r="BT205" s="207"/>
      <c r="BU205" s="207"/>
      <c r="BV205" s="207"/>
      <c r="BW205" s="207"/>
      <c r="BX205" s="207"/>
      <c r="BY205" s="207"/>
      <c r="BZ205" s="207"/>
      <c r="CA205" s="207"/>
      <c r="CB205" s="207"/>
      <c r="CC205" s="207"/>
      <c r="CD205" s="207"/>
      <c r="CE205" s="207"/>
      <c r="CF205" s="207"/>
      <c r="CG205" s="207"/>
      <c r="CH205" s="207"/>
      <c r="CI205" s="207"/>
      <c r="CJ205" s="207"/>
      <c r="CK205" s="207"/>
      <c r="CL205" s="207"/>
      <c r="CM205" s="207"/>
      <c r="CN205" s="207"/>
      <c r="CO205" s="207"/>
      <c r="CP205" s="207"/>
      <c r="CQ205" s="207"/>
      <c r="CR205" s="207"/>
      <c r="CS205" s="207"/>
      <c r="CT205" s="207"/>
      <c r="CU205" s="207"/>
      <c r="CV205" s="207"/>
      <c r="CW205" s="207"/>
      <c r="CX205" s="207"/>
      <c r="CY205" s="207"/>
      <c r="CZ205" s="207"/>
      <c r="DA205" s="207"/>
      <c r="DB205" s="207"/>
      <c r="DC205" s="207"/>
      <c r="DD205" s="207"/>
      <c r="DE205" s="207"/>
      <c r="DF205" s="207"/>
      <c r="DG205" s="207"/>
      <c r="DH205" s="207"/>
      <c r="DI205" s="207"/>
      <c r="DJ205" s="207"/>
      <c r="DK205" s="207"/>
      <c r="DL205" s="207"/>
      <c r="DM205" s="207"/>
      <c r="DN205" s="207"/>
      <c r="DO205" s="207"/>
      <c r="DP205" s="207"/>
      <c r="DQ205" s="207"/>
      <c r="DR205" s="207"/>
      <c r="DS205" s="207"/>
      <c r="DT205" s="207"/>
      <c r="DU205" s="207"/>
      <c r="DV205" s="207"/>
      <c r="DW205" s="207"/>
      <c r="DX205" s="207"/>
      <c r="DY205" s="207"/>
      <c r="DZ205" s="207"/>
      <c r="EA205" s="207"/>
      <c r="EB205" s="207"/>
      <c r="EC205" s="207"/>
      <c r="ED205" s="207"/>
      <c r="EE205" s="207"/>
      <c r="EF205" s="207"/>
      <c r="EG205" s="207"/>
      <c r="EH205" s="207"/>
      <c r="EI205" s="207"/>
      <c r="EJ205" s="207"/>
      <c r="EK205" s="207"/>
      <c r="EL205" s="207"/>
      <c r="EM205" s="207"/>
      <c r="EN205" s="207"/>
      <c r="EO205" s="207"/>
      <c r="EP205" s="207"/>
      <c r="EQ205" s="207"/>
      <c r="ER205" s="207"/>
      <c r="ES205" s="207"/>
      <c r="ET205" s="207"/>
      <c r="EU205" s="207"/>
      <c r="EV205" s="207"/>
      <c r="EW205" s="207"/>
      <c r="EX205" s="207"/>
      <c r="EY205" s="207"/>
      <c r="EZ205" s="207"/>
      <c r="FA205" s="207"/>
      <c r="FB205" s="207"/>
      <c r="FC205" s="207"/>
      <c r="FD205" s="207"/>
      <c r="FE205" s="207"/>
      <c r="FF205" s="207"/>
      <c r="FG205" s="207"/>
      <c r="FH205" s="207"/>
      <c r="FI205" s="207"/>
      <c r="FJ205" s="207"/>
      <c r="FK205" s="207"/>
      <c r="FL205" s="207"/>
      <c r="FM205" s="207"/>
      <c r="FN205" s="207"/>
      <c r="FO205" s="207"/>
      <c r="FP205" s="207"/>
      <c r="FQ205" s="207"/>
      <c r="FR205" s="207"/>
      <c r="FS205" s="207"/>
      <c r="FT205" s="207"/>
      <c r="FU205" s="207"/>
      <c r="FV205" s="207"/>
      <c r="FW205" s="207"/>
      <c r="FX205" s="207"/>
      <c r="FY205" s="207"/>
      <c r="FZ205" s="207"/>
      <c r="GA205" s="207"/>
      <c r="GB205" s="207"/>
      <c r="GC205" s="207"/>
      <c r="GD205" s="207"/>
      <c r="GE205" s="207"/>
      <c r="GF205" s="207"/>
      <c r="GG205" s="207"/>
      <c r="GH205" s="207"/>
      <c r="GI205" s="207"/>
      <c r="GJ205" s="207"/>
      <c r="GK205" s="207"/>
      <c r="GL205" s="207"/>
      <c r="GM205" s="207"/>
      <c r="GN205" s="207"/>
      <c r="GO205" s="207"/>
      <c r="GP205" s="207"/>
      <c r="GQ205" s="207"/>
      <c r="GR205" s="207"/>
      <c r="GS205" s="207"/>
      <c r="GT205" s="207"/>
      <c r="GU205" s="207"/>
      <c r="GV205" s="207"/>
      <c r="GW205" s="207"/>
      <c r="GX205" s="207"/>
      <c r="GY205" s="207"/>
      <c r="GZ205" s="207"/>
      <c r="HA205" s="207"/>
      <c r="HB205" s="207"/>
      <c r="HC205" s="207"/>
      <c r="HD205" s="207"/>
      <c r="HE205" s="207"/>
      <c r="HF205" s="207"/>
      <c r="HG205" s="207"/>
      <c r="HH205" s="207"/>
      <c r="HI205" s="207"/>
      <c r="HJ205" s="207"/>
      <c r="HK205" s="207"/>
      <c r="HL205" s="207"/>
      <c r="HM205" s="207"/>
      <c r="HN205" s="207"/>
      <c r="HO205" s="207"/>
      <c r="HP205" s="207"/>
      <c r="HQ205" s="207"/>
      <c r="HR205" s="207"/>
      <c r="HS205" s="207"/>
      <c r="HT205" s="207"/>
      <c r="HU205" s="207"/>
      <c r="HV205" s="207"/>
      <c r="HW205" s="207"/>
      <c r="HX205" s="207"/>
      <c r="HY205" s="207"/>
      <c r="HZ205" s="207"/>
      <c r="IA205" s="207"/>
      <c r="IB205" s="207"/>
      <c r="IC205" s="207"/>
      <c r="ID205" s="207"/>
      <c r="IE205" s="207"/>
      <c r="IF205" s="207"/>
      <c r="IG205" s="207"/>
      <c r="IH205" s="207"/>
      <c r="II205" s="207"/>
      <c r="IJ205" s="207"/>
      <c r="IK205" s="207"/>
      <c r="IL205" s="207"/>
      <c r="IM205" s="207"/>
      <c r="IN205" s="207"/>
      <c r="IO205" s="207"/>
      <c r="IP205" s="207"/>
      <c r="IQ205" s="207"/>
      <c r="IR205" s="207"/>
      <c r="IS205" s="207"/>
      <c r="IT205" s="207"/>
      <c r="IU205" s="207"/>
      <c r="IV205" s="207"/>
      <c r="IW205" s="207"/>
      <c r="IX205" s="207"/>
      <c r="IY205" s="207"/>
      <c r="IZ205" s="207"/>
      <c r="JA205" s="207"/>
      <c r="JB205" s="207"/>
      <c r="JC205" s="207"/>
      <c r="JD205" s="207"/>
      <c r="JE205" s="207"/>
      <c r="JF205" s="207"/>
      <c r="JG205" s="207"/>
      <c r="JH205" s="207"/>
      <c r="JI205" s="207"/>
      <c r="JJ205" s="207"/>
      <c r="JK205" s="207"/>
      <c r="JL205" s="207"/>
      <c r="JM205" s="207"/>
      <c r="JN205" s="207"/>
      <c r="JO205" s="207"/>
      <c r="JP205" s="207"/>
      <c r="JQ205" s="207"/>
      <c r="JR205" s="207"/>
      <c r="JS205" s="207"/>
      <c r="JT205" s="207"/>
      <c r="JU205" s="207"/>
      <c r="JV205" s="207"/>
      <c r="JW205" s="207"/>
      <c r="JX205" s="207"/>
      <c r="JY205" s="207"/>
      <c r="JZ205" s="207"/>
      <c r="KA205" s="207"/>
      <c r="KB205" s="207"/>
      <c r="KC205" s="207"/>
      <c r="KD205" s="207"/>
      <c r="KE205" s="207"/>
      <c r="KF205" s="207"/>
      <c r="KG205" s="207"/>
      <c r="KH205" s="207"/>
      <c r="KI205" s="207"/>
      <c r="KJ205" s="207"/>
      <c r="KK205" s="207"/>
      <c r="KL205" s="207"/>
      <c r="KM205" s="207"/>
      <c r="KN205" s="207"/>
      <c r="KO205" s="207"/>
      <c r="KP205" s="207"/>
      <c r="KQ205" s="207"/>
      <c r="KR205" s="207"/>
      <c r="KS205" s="207"/>
      <c r="KT205" s="207"/>
      <c r="KU205" s="207"/>
      <c r="KV205" s="207"/>
      <c r="KW205" s="207"/>
      <c r="KX205" s="207"/>
      <c r="KY205" s="207"/>
      <c r="KZ205" s="207"/>
      <c r="LA205" s="207"/>
      <c r="LB205" s="207"/>
      <c r="LC205" s="207"/>
      <c r="LD205" s="207"/>
      <c r="LE205" s="207"/>
      <c r="LF205" s="207"/>
      <c r="LG205" s="207"/>
      <c r="LH205" s="207"/>
      <c r="LI205" s="207"/>
      <c r="LJ205" s="207"/>
      <c r="LK205" s="207"/>
      <c r="LL205" s="207"/>
      <c r="LM205" s="207"/>
      <c r="LN205" s="207"/>
      <c r="LO205" s="207"/>
      <c r="LP205" s="207"/>
      <c r="LQ205" s="207"/>
      <c r="LR205" s="207"/>
      <c r="LS205" s="207"/>
      <c r="LT205" s="207"/>
      <c r="LU205" s="207"/>
      <c r="LV205" s="207"/>
      <c r="LW205" s="207"/>
      <c r="LX205" s="207"/>
      <c r="LY205" s="207"/>
      <c r="LZ205" s="207"/>
      <c r="MA205" s="207"/>
      <c r="MB205" s="207"/>
      <c r="MC205" s="207"/>
      <c r="MD205" s="207"/>
      <c r="ME205" s="207"/>
      <c r="MF205" s="207"/>
      <c r="MG205" s="207"/>
      <c r="MH205" s="207"/>
      <c r="MI205" s="207"/>
      <c r="MJ205" s="207"/>
      <c r="MK205" s="207"/>
      <c r="ML205" s="207"/>
      <c r="MM205" s="207"/>
      <c r="MN205" s="207"/>
      <c r="MO205" s="207"/>
      <c r="MP205" s="207"/>
      <c r="MQ205" s="207"/>
      <c r="MR205" s="207"/>
      <c r="MS205" s="207"/>
      <c r="MT205" s="207"/>
      <c r="MU205" s="207"/>
      <c r="MV205" s="207"/>
      <c r="MW205" s="207"/>
      <c r="MX205" s="207"/>
      <c r="MY205" s="207"/>
      <c r="MZ205" s="207"/>
      <c r="NA205" s="207"/>
      <c r="NB205" s="207"/>
      <c r="NC205" s="207"/>
      <c r="ND205" s="207"/>
      <c r="NE205" s="207"/>
      <c r="NF205" s="207"/>
      <c r="NG205" s="207"/>
      <c r="NH205" s="207"/>
      <c r="NI205" s="207"/>
      <c r="NJ205" s="207"/>
      <c r="NK205" s="207"/>
      <c r="NL205" s="207"/>
      <c r="NM205" s="207"/>
      <c r="NN205" s="207"/>
      <c r="NO205" s="207"/>
      <c r="NP205" s="207"/>
      <c r="NQ205" s="207"/>
      <c r="NR205" s="207"/>
      <c r="NS205" s="207"/>
      <c r="NT205" s="207"/>
      <c r="NU205" s="207"/>
      <c r="NV205" s="207"/>
      <c r="NW205" s="207"/>
      <c r="NX205" s="207"/>
      <c r="NY205" s="207"/>
      <c r="NZ205" s="207"/>
      <c r="OA205" s="207"/>
      <c r="OB205" s="207"/>
      <c r="OC205" s="207"/>
      <c r="OD205" s="207"/>
      <c r="OE205" s="207"/>
      <c r="OF205" s="207"/>
      <c r="OG205" s="207"/>
      <c r="OH205" s="207"/>
      <c r="OI205" s="207"/>
      <c r="OJ205" s="207"/>
      <c r="OK205" s="207"/>
      <c r="OL205" s="207"/>
      <c r="OM205" s="207"/>
      <c r="ON205" s="207"/>
      <c r="OO205" s="207"/>
      <c r="OP205" s="207"/>
      <c r="OQ205" s="207"/>
      <c r="OR205" s="207"/>
      <c r="OS205" s="207"/>
      <c r="OT205" s="207"/>
      <c r="OU205" s="207"/>
      <c r="OV205" s="207"/>
      <c r="OW205" s="207"/>
      <c r="OX205" s="207"/>
      <c r="OY205" s="207"/>
      <c r="OZ205" s="207"/>
      <c r="PA205" s="207"/>
      <c r="PB205" s="207"/>
      <c r="PC205" s="207"/>
      <c r="PD205" s="207"/>
      <c r="PE205" s="207"/>
      <c r="PF205" s="207"/>
      <c r="PG205" s="207"/>
      <c r="PH205" s="207"/>
      <c r="PI205" s="207"/>
      <c r="PJ205" s="207"/>
      <c r="PK205" s="207"/>
      <c r="PL205" s="207"/>
      <c r="PM205" s="207"/>
      <c r="PN205" s="207"/>
      <c r="PO205" s="207"/>
      <c r="PP205" s="207"/>
      <c r="PQ205" s="207"/>
      <c r="PR205" s="207"/>
      <c r="PS205" s="207"/>
      <c r="PT205" s="207"/>
      <c r="PU205" s="207"/>
      <c r="PV205" s="207"/>
      <c r="PW205" s="207"/>
      <c r="PX205" s="207"/>
      <c r="PY205" s="207"/>
      <c r="PZ205" s="207"/>
      <c r="QA205" s="207"/>
      <c r="QB205" s="207"/>
      <c r="QC205" s="207"/>
      <c r="QD205" s="207"/>
      <c r="QE205" s="207"/>
      <c r="QF205" s="207"/>
      <c r="QG205" s="207"/>
      <c r="QH205" s="207"/>
      <c r="QI205" s="207"/>
      <c r="QJ205" s="207"/>
      <c r="QK205" s="207"/>
      <c r="QL205" s="207"/>
      <c r="QM205" s="207"/>
      <c r="QN205" s="207"/>
      <c r="QO205" s="207"/>
      <c r="QP205" s="207"/>
      <c r="QQ205" s="207"/>
      <c r="QR205" s="207"/>
      <c r="QS205" s="207"/>
      <c r="QT205" s="207"/>
      <c r="QU205" s="207"/>
      <c r="QV205" s="207"/>
      <c r="QW205" s="207"/>
      <c r="QX205" s="207"/>
      <c r="QY205" s="207"/>
      <c r="QZ205" s="207"/>
      <c r="RA205" s="207"/>
      <c r="RB205" s="207"/>
      <c r="RC205" s="207"/>
      <c r="RD205" s="207"/>
      <c r="RE205" s="207"/>
      <c r="RF205" s="207"/>
      <c r="RG205" s="207"/>
      <c r="RH205" s="207"/>
      <c r="RI205" s="207"/>
      <c r="RJ205" s="207"/>
      <c r="RK205" s="207"/>
      <c r="RL205" s="207"/>
      <c r="RM205" s="207"/>
      <c r="RN205" s="207"/>
      <c r="RO205" s="207"/>
      <c r="RP205" s="207"/>
      <c r="RQ205" s="207"/>
      <c r="RR205" s="207"/>
      <c r="RS205" s="207"/>
      <c r="RT205" s="207"/>
      <c r="RU205" s="207"/>
      <c r="RV205" s="207"/>
      <c r="RW205" s="207"/>
      <c r="RX205" s="207"/>
      <c r="RY205" s="207"/>
      <c r="RZ205" s="207"/>
      <c r="SA205" s="207"/>
      <c r="SB205" s="207"/>
      <c r="SC205" s="207"/>
      <c r="SD205" s="207"/>
      <c r="SE205" s="207"/>
      <c r="SF205" s="207"/>
      <c r="SG205" s="207"/>
      <c r="SH205" s="207"/>
      <c r="SI205" s="207"/>
      <c r="SJ205" s="207"/>
      <c r="SK205" s="207"/>
      <c r="SL205" s="207"/>
      <c r="SM205" s="207"/>
      <c r="SN205" s="207"/>
      <c r="SO205" s="207"/>
      <c r="SP205" s="207"/>
      <c r="SQ205" s="207"/>
      <c r="SR205" s="207"/>
      <c r="SS205" s="207"/>
      <c r="ST205" s="207"/>
      <c r="SU205" s="207"/>
      <c r="SV205" s="207"/>
      <c r="SW205" s="207"/>
      <c r="SX205" s="207"/>
      <c r="SY205" s="207"/>
      <c r="SZ205" s="207"/>
      <c r="TA205" s="207"/>
      <c r="TB205" s="207"/>
      <c r="TC205" s="207"/>
      <c r="TD205" s="207"/>
      <c r="TE205" s="207"/>
      <c r="TF205" s="207"/>
      <c r="TG205" s="207"/>
      <c r="TH205" s="207"/>
      <c r="TI205" s="207"/>
      <c r="TJ205" s="207"/>
      <c r="TK205" s="207"/>
      <c r="TL205" s="207"/>
      <c r="TM205" s="207"/>
      <c r="TN205" s="207"/>
      <c r="TO205" s="207"/>
      <c r="TP205" s="207"/>
      <c r="TQ205" s="207"/>
      <c r="TR205" s="207"/>
      <c r="TS205" s="207"/>
      <c r="TT205" s="207"/>
      <c r="TU205" s="207"/>
      <c r="TV205" s="207"/>
      <c r="TW205" s="207"/>
      <c r="TX205" s="207"/>
      <c r="TY205" s="207"/>
      <c r="TZ205" s="207"/>
      <c r="UA205" s="207"/>
      <c r="UB205" s="207"/>
      <c r="UC205" s="207"/>
      <c r="UD205" s="207"/>
      <c r="UE205" s="207"/>
      <c r="UF205" s="207"/>
      <c r="UG205" s="207"/>
      <c r="UH205" s="207"/>
      <c r="UI205" s="207"/>
      <c r="UJ205" s="207"/>
      <c r="UK205" s="207"/>
      <c r="UL205" s="207"/>
      <c r="UM205" s="207"/>
      <c r="UN205" s="207"/>
      <c r="UO205" s="207"/>
      <c r="UP205" s="207"/>
      <c r="UQ205" s="207"/>
      <c r="UR205" s="207"/>
      <c r="US205" s="207"/>
      <c r="UT205" s="207"/>
      <c r="UU205" s="207"/>
      <c r="UV205" s="207"/>
      <c r="UW205" s="207"/>
      <c r="UX205" s="207"/>
      <c r="UY205" s="207"/>
      <c r="UZ205" s="207"/>
      <c r="VA205" s="207"/>
      <c r="VB205" s="207"/>
      <c r="VC205" s="207"/>
      <c r="VD205" s="207"/>
      <c r="VE205" s="207"/>
      <c r="VF205" s="207"/>
      <c r="VG205" s="207"/>
      <c r="VH205" s="207"/>
      <c r="VI205" s="207"/>
      <c r="VJ205" s="207"/>
      <c r="VK205" s="207"/>
      <c r="VL205" s="207"/>
      <c r="VM205" s="207"/>
      <c r="VN205" s="207"/>
      <c r="VO205" s="207"/>
      <c r="VP205" s="207"/>
      <c r="VQ205" s="207"/>
      <c r="VR205" s="207"/>
      <c r="VS205" s="207"/>
      <c r="VT205" s="207"/>
      <c r="VU205" s="207"/>
      <c r="VV205" s="207"/>
      <c r="VW205" s="207"/>
      <c r="VX205" s="207"/>
      <c r="VY205" s="207"/>
      <c r="VZ205" s="207"/>
      <c r="WA205" s="207"/>
      <c r="WB205" s="207"/>
      <c r="WC205" s="207"/>
      <c r="WD205" s="207"/>
      <c r="WE205" s="207"/>
      <c r="WF205" s="207"/>
      <c r="WG205" s="207"/>
      <c r="WH205" s="207"/>
      <c r="WI205" s="207"/>
      <c r="WJ205" s="207"/>
      <c r="WK205" s="207"/>
      <c r="WL205" s="207"/>
      <c r="WM205" s="207"/>
      <c r="WN205" s="207"/>
      <c r="WO205" s="207"/>
      <c r="WP205" s="207"/>
      <c r="WQ205" s="207"/>
      <c r="WR205" s="207"/>
      <c r="WS205" s="207"/>
      <c r="WT205" s="207"/>
      <c r="WU205" s="207"/>
      <c r="WV205" s="207"/>
      <c r="WW205" s="207"/>
      <c r="WX205" s="207"/>
      <c r="WY205" s="207"/>
      <c r="WZ205" s="207"/>
      <c r="XA205" s="207"/>
      <c r="XB205" s="207"/>
      <c r="XC205" s="207"/>
      <c r="XD205" s="207"/>
      <c r="XE205" s="207"/>
      <c r="XF205" s="207"/>
      <c r="XG205" s="207"/>
      <c r="XH205" s="207"/>
      <c r="XI205" s="207"/>
      <c r="XJ205" s="207"/>
      <c r="XK205" s="207"/>
      <c r="XL205" s="207"/>
      <c r="XM205" s="207"/>
      <c r="XN205" s="207"/>
      <c r="XO205" s="207"/>
      <c r="XP205" s="207"/>
      <c r="XQ205" s="207"/>
      <c r="XR205" s="207"/>
      <c r="XS205" s="207"/>
      <c r="XT205" s="207"/>
      <c r="XU205" s="207"/>
      <c r="XV205" s="207"/>
      <c r="XW205" s="207"/>
      <c r="XX205" s="207"/>
      <c r="XY205" s="207"/>
      <c r="XZ205" s="207"/>
      <c r="YA205" s="207"/>
      <c r="YB205" s="207"/>
      <c r="YC205" s="207"/>
      <c r="YD205" s="207"/>
      <c r="YE205" s="207"/>
      <c r="YF205" s="207"/>
      <c r="YG205" s="207"/>
      <c r="YH205" s="207"/>
      <c r="YI205" s="207"/>
      <c r="YJ205" s="207"/>
      <c r="YK205" s="207"/>
      <c r="YL205" s="207"/>
      <c r="YM205" s="207"/>
      <c r="YN205" s="207"/>
      <c r="YO205" s="207"/>
      <c r="YP205" s="207"/>
      <c r="YQ205" s="207"/>
      <c r="YR205" s="207"/>
      <c r="YS205" s="207"/>
      <c r="YT205" s="207"/>
      <c r="YU205" s="207"/>
      <c r="YV205" s="207"/>
      <c r="YW205" s="207"/>
      <c r="YX205" s="207"/>
      <c r="YY205" s="207"/>
      <c r="YZ205" s="207"/>
      <c r="ZA205" s="207"/>
      <c r="ZB205" s="207"/>
      <c r="ZC205" s="207"/>
      <c r="ZD205" s="207"/>
      <c r="ZE205" s="207"/>
      <c r="ZF205" s="207"/>
      <c r="ZG205" s="207"/>
      <c r="ZH205" s="207"/>
      <c r="ZI205" s="207"/>
      <c r="ZJ205" s="207"/>
      <c r="ZK205" s="207"/>
      <c r="ZL205" s="207"/>
      <c r="ZM205" s="207"/>
      <c r="ZN205" s="207"/>
      <c r="ZO205" s="207"/>
      <c r="ZP205" s="207"/>
      <c r="ZQ205" s="207"/>
      <c r="ZR205" s="207"/>
      <c r="ZS205" s="207"/>
      <c r="ZT205" s="207"/>
      <c r="ZU205" s="207"/>
      <c r="ZV205" s="207"/>
      <c r="ZW205" s="207"/>
      <c r="ZX205" s="207"/>
      <c r="ZY205" s="207"/>
      <c r="ZZ205" s="207"/>
      <c r="AAA205" s="207"/>
      <c r="AAB205" s="207"/>
      <c r="AAC205" s="207"/>
      <c r="AAD205" s="207"/>
      <c r="AAE205" s="207"/>
      <c r="AAF205" s="207"/>
      <c r="AAG205" s="207"/>
      <c r="AAH205" s="207"/>
      <c r="AAI205" s="207"/>
      <c r="AAJ205" s="207"/>
      <c r="AAK205" s="207"/>
      <c r="AAL205" s="207"/>
      <c r="AAM205" s="207"/>
      <c r="AAN205" s="207"/>
      <c r="AAO205" s="207"/>
      <c r="AAP205" s="207"/>
      <c r="AAQ205" s="207"/>
      <c r="AAR205" s="207"/>
      <c r="AAS205" s="207"/>
      <c r="AAT205" s="207"/>
      <c r="AAU205" s="207"/>
      <c r="AAV205" s="207"/>
      <c r="AAW205" s="207"/>
      <c r="AAX205" s="207"/>
      <c r="AAY205" s="207"/>
      <c r="AAZ205" s="207"/>
      <c r="ABA205" s="207"/>
      <c r="ABB205" s="207"/>
      <c r="ABC205" s="207"/>
      <c r="ABD205" s="207"/>
      <c r="ABE205" s="207"/>
      <c r="ABF205" s="207"/>
      <c r="ABG205" s="207"/>
      <c r="ABH205" s="207"/>
      <c r="ABI205" s="207"/>
      <c r="ABJ205" s="207"/>
      <c r="ABK205" s="207"/>
      <c r="ABL205" s="207"/>
      <c r="ABM205" s="207"/>
      <c r="ABN205" s="207"/>
      <c r="ABO205" s="207"/>
      <c r="ABP205" s="207"/>
      <c r="ABQ205" s="207"/>
      <c r="ABR205" s="207"/>
      <c r="ABS205" s="207"/>
      <c r="ABT205" s="207"/>
      <c r="ABU205" s="207"/>
      <c r="ABV205" s="207"/>
      <c r="ABW205" s="207"/>
      <c r="ABX205" s="207"/>
      <c r="ABY205" s="207"/>
      <c r="ABZ205" s="207"/>
      <c r="ACA205" s="207"/>
      <c r="ACB205" s="207"/>
      <c r="ACC205" s="207"/>
      <c r="ACD205" s="207"/>
      <c r="ACE205" s="207"/>
      <c r="ACF205" s="207"/>
      <c r="ACG205" s="207"/>
      <c r="ACH205" s="207"/>
      <c r="ACI205" s="207"/>
      <c r="ACJ205" s="207"/>
      <c r="ACK205" s="207"/>
      <c r="ACL205" s="207"/>
      <c r="ACM205" s="207"/>
      <c r="ACN205" s="207"/>
      <c r="ACO205" s="207"/>
      <c r="ACP205" s="207"/>
      <c r="ACQ205" s="207"/>
      <c r="ACR205" s="207"/>
      <c r="ACS205" s="207"/>
      <c r="ACT205" s="207"/>
      <c r="ACU205" s="207"/>
      <c r="ACV205" s="207"/>
      <c r="ACW205" s="207"/>
      <c r="ACX205" s="207"/>
      <c r="ACY205" s="207"/>
      <c r="ACZ205" s="207"/>
      <c r="ADA205" s="207"/>
      <c r="ADB205" s="207"/>
      <c r="ADC205" s="207"/>
      <c r="ADD205" s="207"/>
      <c r="ADE205" s="207"/>
      <c r="ADF205" s="207"/>
      <c r="ADG205" s="207"/>
      <c r="ADH205" s="207"/>
      <c r="ADI205" s="207"/>
      <c r="ADJ205" s="207"/>
      <c r="ADK205" s="207"/>
      <c r="ADL205" s="207"/>
      <c r="ADM205" s="207"/>
      <c r="ADN205" s="207"/>
      <c r="ADO205" s="207"/>
      <c r="ADP205" s="207"/>
      <c r="ADQ205" s="207"/>
      <c r="ADR205" s="207"/>
      <c r="ADS205" s="207"/>
      <c r="ADT205" s="207"/>
      <c r="ADU205" s="207"/>
      <c r="ADV205" s="207"/>
      <c r="ADW205" s="207"/>
      <c r="ADX205" s="207"/>
      <c r="ADY205" s="207"/>
      <c r="ADZ205" s="207"/>
      <c r="AEA205" s="207"/>
      <c r="AEB205" s="207"/>
      <c r="AEC205" s="207"/>
      <c r="AED205" s="207"/>
      <c r="AEE205" s="207"/>
      <c r="AEF205" s="207"/>
      <c r="AEG205" s="207"/>
      <c r="AEH205" s="207"/>
      <c r="AEI205" s="207"/>
      <c r="AEJ205" s="207"/>
      <c r="AEK205" s="207"/>
      <c r="AEL205" s="207"/>
      <c r="AEM205" s="207"/>
      <c r="AEN205" s="207"/>
      <c r="AEO205" s="207"/>
      <c r="AEP205" s="207"/>
      <c r="AEQ205" s="207"/>
      <c r="AER205" s="207"/>
      <c r="AES205" s="207"/>
      <c r="AET205" s="207"/>
      <c r="AEU205" s="207"/>
      <c r="AEV205" s="207"/>
      <c r="AEW205" s="207"/>
      <c r="AEX205" s="207"/>
      <c r="AEY205" s="207"/>
      <c r="AEZ205" s="207"/>
      <c r="AFA205" s="207"/>
      <c r="AFB205" s="207"/>
      <c r="AFC205" s="207"/>
      <c r="AFD205" s="207"/>
      <c r="AFE205" s="207"/>
      <c r="AFF205" s="207"/>
      <c r="AFG205" s="207"/>
      <c r="AFH205" s="207"/>
      <c r="AFI205" s="207"/>
      <c r="AFJ205" s="207"/>
      <c r="AFK205" s="207"/>
      <c r="AFL205" s="207"/>
      <c r="AFM205" s="207"/>
      <c r="AFN205" s="207"/>
      <c r="AFO205" s="207"/>
      <c r="AFP205" s="207"/>
      <c r="AFQ205" s="207"/>
      <c r="AFR205" s="207"/>
      <c r="AFS205" s="207"/>
      <c r="AFT205" s="207"/>
      <c r="AFU205" s="207"/>
      <c r="AFV205" s="207"/>
      <c r="AFW205" s="207"/>
      <c r="AFX205" s="207"/>
      <c r="AFY205" s="207"/>
      <c r="AFZ205" s="207"/>
      <c r="AGA205" s="207"/>
      <c r="AGB205" s="207"/>
      <c r="AGC205" s="207"/>
      <c r="AGD205" s="207"/>
      <c r="AGE205" s="207"/>
      <c r="AGF205" s="207"/>
      <c r="AGG205" s="207"/>
      <c r="AGH205" s="207"/>
      <c r="AGI205" s="207"/>
      <c r="AGJ205" s="207"/>
      <c r="AGK205" s="207"/>
      <c r="AGL205" s="207"/>
      <c r="AGM205" s="207"/>
      <c r="AGN205" s="207"/>
      <c r="AGO205" s="207"/>
      <c r="AGP205" s="207"/>
      <c r="AGQ205" s="207"/>
      <c r="AGR205" s="207"/>
      <c r="AGS205" s="207"/>
      <c r="AGT205" s="207"/>
      <c r="AGU205" s="207"/>
      <c r="AGV205" s="207"/>
      <c r="AGW205" s="207"/>
      <c r="AGX205" s="207"/>
      <c r="AGY205" s="207"/>
      <c r="AGZ205" s="207"/>
      <c r="AHA205" s="207"/>
      <c r="AHB205" s="207"/>
      <c r="AHC205" s="207"/>
      <c r="AHD205" s="207"/>
      <c r="AHE205" s="207"/>
      <c r="AHF205" s="207"/>
      <c r="AHG205" s="207"/>
      <c r="AHH205" s="207"/>
      <c r="AHI205" s="207"/>
      <c r="AHJ205" s="207"/>
      <c r="AHK205" s="207"/>
      <c r="AHL205" s="207"/>
      <c r="AHM205" s="207"/>
      <c r="AHN205" s="207"/>
      <c r="AHO205" s="207"/>
      <c r="AHP205" s="207"/>
      <c r="AHQ205" s="207"/>
      <c r="AHR205" s="207"/>
      <c r="AHS205" s="207"/>
      <c r="AHT205" s="207"/>
      <c r="AHU205" s="207"/>
      <c r="AHV205" s="207"/>
      <c r="AHW205" s="207"/>
      <c r="AHX205" s="207"/>
      <c r="AHY205" s="207"/>
      <c r="AHZ205" s="207"/>
      <c r="AIA205" s="207"/>
      <c r="AIB205" s="207"/>
      <c r="AIC205" s="207"/>
      <c r="AID205" s="207"/>
      <c r="AIE205" s="207"/>
      <c r="AIF205" s="207"/>
      <c r="AIG205" s="207"/>
      <c r="AIH205" s="207"/>
      <c r="AII205" s="207"/>
      <c r="AIJ205" s="207"/>
      <c r="AIK205" s="207"/>
      <c r="AIL205" s="207"/>
      <c r="AIM205" s="207"/>
      <c r="AIN205" s="207"/>
      <c r="AIO205" s="207"/>
      <c r="AIP205" s="207"/>
      <c r="AIQ205" s="207"/>
      <c r="AIR205" s="207"/>
      <c r="AIS205" s="207"/>
      <c r="AIT205" s="207"/>
      <c r="AIU205" s="207"/>
      <c r="AIV205" s="207"/>
      <c r="AIW205" s="207"/>
      <c r="AIX205" s="207"/>
      <c r="AIY205" s="207"/>
      <c r="AIZ205" s="207"/>
      <c r="AJA205" s="207"/>
      <c r="AJB205" s="207"/>
      <c r="AJC205" s="207"/>
      <c r="AJD205" s="207"/>
      <c r="AJE205" s="207"/>
      <c r="AJF205" s="207"/>
      <c r="AJG205" s="207"/>
      <c r="AJH205" s="207"/>
      <c r="AJI205" s="207"/>
      <c r="AJJ205" s="207"/>
      <c r="AJK205" s="207"/>
      <c r="AJL205" s="207"/>
      <c r="AJM205" s="207"/>
      <c r="AJN205" s="207"/>
      <c r="AJO205" s="207"/>
      <c r="AJP205" s="207"/>
      <c r="AJQ205" s="207"/>
      <c r="AJR205" s="207"/>
      <c r="AJS205" s="207"/>
      <c r="AJT205" s="207"/>
      <c r="AJU205" s="207"/>
      <c r="AJV205" s="207"/>
      <c r="AJW205" s="207"/>
      <c r="AJX205" s="207"/>
      <c r="AJY205" s="207"/>
      <c r="AJZ205" s="207"/>
      <c r="AKA205" s="207"/>
      <c r="AKB205" s="207"/>
      <c r="AKC205" s="207"/>
      <c r="AKD205" s="207"/>
      <c r="AKE205" s="207"/>
      <c r="AKF205" s="207"/>
      <c r="AKG205" s="207"/>
      <c r="AKH205" s="207"/>
      <c r="AKI205" s="207"/>
      <c r="AKJ205" s="207"/>
      <c r="AKK205" s="207"/>
      <c r="AKL205" s="207"/>
      <c r="AKM205" s="207"/>
      <c r="AKN205" s="207"/>
      <c r="AKO205" s="207"/>
      <c r="AKP205" s="207"/>
      <c r="AKQ205" s="207"/>
      <c r="AKR205" s="207"/>
      <c r="AKS205" s="207"/>
      <c r="AKT205" s="207"/>
      <c r="AKU205" s="207"/>
      <c r="AKV205" s="207"/>
      <c r="AKW205" s="207"/>
      <c r="AKX205" s="207"/>
      <c r="AKY205" s="207"/>
      <c r="AKZ205" s="207"/>
      <c r="ALA205" s="207"/>
      <c r="ALB205" s="207"/>
      <c r="ALC205" s="207"/>
      <c r="ALD205" s="207"/>
      <c r="ALE205" s="207"/>
      <c r="ALF205" s="207"/>
      <c r="ALG205" s="207"/>
      <c r="ALH205" s="207"/>
      <c r="ALI205" s="207"/>
      <c r="ALJ205" s="207"/>
      <c r="ALK205" s="207"/>
      <c r="ALL205" s="207"/>
      <c r="ALM205" s="207"/>
      <c r="ALN205" s="207"/>
      <c r="ALO205" s="207"/>
      <c r="ALP205" s="207"/>
      <c r="ALQ205" s="207"/>
      <c r="ALR205" s="207"/>
      <c r="ALS205" s="207"/>
      <c r="ALT205" s="207"/>
      <c r="ALU205" s="207"/>
      <c r="ALV205" s="207"/>
      <c r="ALW205" s="207"/>
      <c r="ALX205" s="207"/>
      <c r="ALY205" s="207"/>
      <c r="ALZ205" s="207"/>
      <c r="AMA205" s="207"/>
      <c r="AMB205" s="207"/>
      <c r="AMC205" s="207"/>
      <c r="AMD205" s="207"/>
      <c r="AME205" s="207"/>
      <c r="AMF205" s="207"/>
      <c r="AMG205" s="207"/>
      <c r="AMH205" s="207"/>
      <c r="AMI205" s="207"/>
      <c r="AMJ205" s="207"/>
      <c r="AMK205" s="207"/>
      <c r="AML205" s="207"/>
    </row>
    <row r="206" spans="1:16384" s="181" customFormat="1">
      <c r="A206" s="207"/>
      <c r="B206" s="208" t="s">
        <v>691</v>
      </c>
      <c r="C206" s="209" t="s">
        <v>505</v>
      </c>
      <c r="D206" s="181" t="s">
        <v>531</v>
      </c>
      <c r="E206" s="181" t="s">
        <v>718</v>
      </c>
      <c r="F206" s="181" t="s">
        <v>720</v>
      </c>
      <c r="G206" s="210" t="s">
        <v>155</v>
      </c>
      <c r="H206" s="211" t="str">
        <f t="shared" si="13"/>
        <v>EXEC INS_fsm_state_transition @tx_fsm_type_name='LOAN', @tx_state_name='SENT_TO_CAD', @tx_action_name='CAD_QUERY_TO_CA', @tx_next_state_name='CAD_SENT_QUERY_TO_CA',  @tx_login_name='nazdaq_prod'</v>
      </c>
      <c r="X206" s="207"/>
      <c r="Y206" s="207"/>
      <c r="Z206" s="207"/>
      <c r="AA206" s="207"/>
      <c r="AB206" s="207"/>
      <c r="AC206" s="207"/>
      <c r="AD206" s="207"/>
      <c r="AE206" s="207"/>
      <c r="AF206" s="207"/>
      <c r="AG206" s="207"/>
      <c r="AH206" s="207"/>
      <c r="AI206" s="207"/>
      <c r="AJ206" s="207"/>
      <c r="AK206" s="207"/>
      <c r="AL206" s="207"/>
      <c r="AM206" s="207"/>
      <c r="AN206" s="207"/>
      <c r="AO206" s="207"/>
      <c r="AP206" s="207"/>
      <c r="AQ206" s="207"/>
      <c r="AR206" s="207"/>
      <c r="AS206" s="207"/>
      <c r="AT206" s="207"/>
      <c r="AU206" s="207"/>
      <c r="AV206" s="207"/>
      <c r="AW206" s="207"/>
      <c r="AX206" s="207"/>
      <c r="AY206" s="207"/>
      <c r="AZ206" s="207"/>
      <c r="BA206" s="207"/>
      <c r="BB206" s="207"/>
      <c r="BC206" s="207"/>
      <c r="BD206" s="207"/>
      <c r="BE206" s="207"/>
      <c r="BF206" s="207"/>
      <c r="BG206" s="207"/>
      <c r="BH206" s="207"/>
      <c r="BI206" s="207"/>
      <c r="BJ206" s="207"/>
      <c r="BK206" s="207"/>
      <c r="BL206" s="207"/>
      <c r="BM206" s="207"/>
      <c r="BN206" s="207"/>
      <c r="BO206" s="207"/>
      <c r="BP206" s="207"/>
      <c r="BQ206" s="207"/>
      <c r="BR206" s="207"/>
      <c r="BS206" s="207"/>
      <c r="BT206" s="207"/>
      <c r="BU206" s="207"/>
      <c r="BV206" s="207"/>
      <c r="BW206" s="207"/>
      <c r="BX206" s="207"/>
      <c r="BY206" s="207"/>
      <c r="BZ206" s="207"/>
      <c r="CA206" s="207"/>
      <c r="CB206" s="207"/>
      <c r="CC206" s="207"/>
      <c r="CD206" s="207"/>
      <c r="CE206" s="207"/>
      <c r="CF206" s="207"/>
      <c r="CG206" s="207"/>
      <c r="CH206" s="207"/>
      <c r="CI206" s="207"/>
      <c r="CJ206" s="207"/>
      <c r="CK206" s="207"/>
      <c r="CL206" s="207"/>
      <c r="CM206" s="207"/>
      <c r="CN206" s="207"/>
      <c r="CO206" s="207"/>
      <c r="CP206" s="207"/>
      <c r="CQ206" s="207"/>
      <c r="CR206" s="207"/>
      <c r="CS206" s="207"/>
      <c r="CT206" s="207"/>
      <c r="CU206" s="207"/>
      <c r="CV206" s="207"/>
      <c r="CW206" s="207"/>
      <c r="CX206" s="207"/>
      <c r="CY206" s="207"/>
      <c r="CZ206" s="207"/>
      <c r="DA206" s="207"/>
      <c r="DB206" s="207"/>
      <c r="DC206" s="207"/>
      <c r="DD206" s="207"/>
      <c r="DE206" s="207"/>
      <c r="DF206" s="207"/>
      <c r="DG206" s="207"/>
      <c r="DH206" s="207"/>
      <c r="DI206" s="207"/>
      <c r="DJ206" s="207"/>
      <c r="DK206" s="207"/>
      <c r="DL206" s="207"/>
      <c r="DM206" s="207"/>
      <c r="DN206" s="207"/>
      <c r="DO206" s="207"/>
      <c r="DP206" s="207"/>
      <c r="DQ206" s="207"/>
      <c r="DR206" s="207"/>
      <c r="DS206" s="207"/>
      <c r="DT206" s="207"/>
      <c r="DU206" s="207"/>
      <c r="DV206" s="207"/>
      <c r="DW206" s="207"/>
      <c r="DX206" s="207"/>
      <c r="DY206" s="207"/>
      <c r="DZ206" s="207"/>
      <c r="EA206" s="207"/>
      <c r="EB206" s="207"/>
      <c r="EC206" s="207"/>
      <c r="ED206" s="207"/>
      <c r="EE206" s="207"/>
      <c r="EF206" s="207"/>
      <c r="EG206" s="207"/>
      <c r="EH206" s="207"/>
      <c r="EI206" s="207"/>
      <c r="EJ206" s="207"/>
      <c r="EK206" s="207"/>
      <c r="EL206" s="207"/>
      <c r="EM206" s="207"/>
      <c r="EN206" s="207"/>
      <c r="EO206" s="207"/>
      <c r="EP206" s="207"/>
      <c r="EQ206" s="207"/>
      <c r="ER206" s="207"/>
      <c r="ES206" s="207"/>
      <c r="ET206" s="207"/>
      <c r="EU206" s="207"/>
      <c r="EV206" s="207"/>
      <c r="EW206" s="207"/>
      <c r="EX206" s="207"/>
      <c r="EY206" s="207"/>
      <c r="EZ206" s="207"/>
      <c r="FA206" s="207"/>
      <c r="FB206" s="207"/>
      <c r="FC206" s="207"/>
      <c r="FD206" s="207"/>
      <c r="FE206" s="207"/>
      <c r="FF206" s="207"/>
      <c r="FG206" s="207"/>
      <c r="FH206" s="207"/>
      <c r="FI206" s="207"/>
      <c r="FJ206" s="207"/>
      <c r="FK206" s="207"/>
      <c r="FL206" s="207"/>
      <c r="FM206" s="207"/>
      <c r="FN206" s="207"/>
      <c r="FO206" s="207"/>
      <c r="FP206" s="207"/>
      <c r="FQ206" s="207"/>
      <c r="FR206" s="207"/>
      <c r="FS206" s="207"/>
      <c r="FT206" s="207"/>
      <c r="FU206" s="207"/>
      <c r="FV206" s="207"/>
      <c r="FW206" s="207"/>
      <c r="FX206" s="207"/>
      <c r="FY206" s="207"/>
      <c r="FZ206" s="207"/>
      <c r="GA206" s="207"/>
      <c r="GB206" s="207"/>
      <c r="GC206" s="207"/>
      <c r="GD206" s="207"/>
      <c r="GE206" s="207"/>
      <c r="GF206" s="207"/>
      <c r="GG206" s="207"/>
      <c r="GH206" s="207"/>
      <c r="GI206" s="207"/>
      <c r="GJ206" s="207"/>
      <c r="GK206" s="207"/>
      <c r="GL206" s="207"/>
      <c r="GM206" s="207"/>
      <c r="GN206" s="207"/>
      <c r="GO206" s="207"/>
      <c r="GP206" s="207"/>
      <c r="GQ206" s="207"/>
      <c r="GR206" s="207"/>
      <c r="GS206" s="207"/>
      <c r="GT206" s="207"/>
      <c r="GU206" s="207"/>
      <c r="GV206" s="207"/>
      <c r="GW206" s="207"/>
      <c r="GX206" s="207"/>
      <c r="GY206" s="207"/>
      <c r="GZ206" s="207"/>
      <c r="HA206" s="207"/>
      <c r="HB206" s="207"/>
      <c r="HC206" s="207"/>
      <c r="HD206" s="207"/>
      <c r="HE206" s="207"/>
      <c r="HF206" s="207"/>
      <c r="HG206" s="207"/>
      <c r="HH206" s="207"/>
      <c r="HI206" s="207"/>
      <c r="HJ206" s="207"/>
      <c r="HK206" s="207"/>
      <c r="HL206" s="207"/>
      <c r="HM206" s="207"/>
      <c r="HN206" s="207"/>
      <c r="HO206" s="207"/>
      <c r="HP206" s="207"/>
      <c r="HQ206" s="207"/>
      <c r="HR206" s="207"/>
      <c r="HS206" s="207"/>
      <c r="HT206" s="207"/>
      <c r="HU206" s="207"/>
      <c r="HV206" s="207"/>
      <c r="HW206" s="207"/>
      <c r="HX206" s="207"/>
      <c r="HY206" s="207"/>
      <c r="HZ206" s="207"/>
      <c r="IA206" s="207"/>
      <c r="IB206" s="207"/>
      <c r="IC206" s="207"/>
      <c r="ID206" s="207"/>
      <c r="IE206" s="207"/>
      <c r="IF206" s="207"/>
      <c r="IG206" s="207"/>
      <c r="IH206" s="207"/>
      <c r="II206" s="207"/>
      <c r="IJ206" s="207"/>
      <c r="IK206" s="207"/>
      <c r="IL206" s="207"/>
      <c r="IM206" s="207"/>
      <c r="IN206" s="207"/>
      <c r="IO206" s="207"/>
      <c r="IP206" s="207"/>
      <c r="IQ206" s="207"/>
      <c r="IR206" s="207"/>
      <c r="IS206" s="207"/>
      <c r="IT206" s="207"/>
      <c r="IU206" s="207"/>
      <c r="IV206" s="207"/>
      <c r="IW206" s="207"/>
      <c r="IX206" s="207"/>
      <c r="IY206" s="207"/>
      <c r="IZ206" s="207"/>
      <c r="JA206" s="207"/>
      <c r="JB206" s="207"/>
      <c r="JC206" s="207"/>
      <c r="JD206" s="207"/>
      <c r="JE206" s="207"/>
      <c r="JF206" s="207"/>
      <c r="JG206" s="207"/>
      <c r="JH206" s="207"/>
      <c r="JI206" s="207"/>
      <c r="JJ206" s="207"/>
      <c r="JK206" s="207"/>
      <c r="JL206" s="207"/>
      <c r="JM206" s="207"/>
      <c r="JN206" s="207"/>
      <c r="JO206" s="207"/>
      <c r="JP206" s="207"/>
      <c r="JQ206" s="207"/>
      <c r="JR206" s="207"/>
      <c r="JS206" s="207"/>
      <c r="JT206" s="207"/>
      <c r="JU206" s="207"/>
      <c r="JV206" s="207"/>
      <c r="JW206" s="207"/>
      <c r="JX206" s="207"/>
      <c r="JY206" s="207"/>
      <c r="JZ206" s="207"/>
      <c r="KA206" s="207"/>
      <c r="KB206" s="207"/>
      <c r="KC206" s="207"/>
      <c r="KD206" s="207"/>
      <c r="KE206" s="207"/>
      <c r="KF206" s="207"/>
      <c r="KG206" s="207"/>
      <c r="KH206" s="207"/>
      <c r="KI206" s="207"/>
      <c r="KJ206" s="207"/>
      <c r="KK206" s="207"/>
      <c r="KL206" s="207"/>
      <c r="KM206" s="207"/>
      <c r="KN206" s="207"/>
      <c r="KO206" s="207"/>
      <c r="KP206" s="207"/>
      <c r="KQ206" s="207"/>
      <c r="KR206" s="207"/>
      <c r="KS206" s="207"/>
      <c r="KT206" s="207"/>
      <c r="KU206" s="207"/>
      <c r="KV206" s="207"/>
      <c r="KW206" s="207"/>
      <c r="KX206" s="207"/>
      <c r="KY206" s="207"/>
      <c r="KZ206" s="207"/>
      <c r="LA206" s="207"/>
      <c r="LB206" s="207"/>
      <c r="LC206" s="207"/>
      <c r="LD206" s="207"/>
      <c r="LE206" s="207"/>
      <c r="LF206" s="207"/>
      <c r="LG206" s="207"/>
      <c r="LH206" s="207"/>
      <c r="LI206" s="207"/>
      <c r="LJ206" s="207"/>
      <c r="LK206" s="207"/>
      <c r="LL206" s="207"/>
      <c r="LM206" s="207"/>
      <c r="LN206" s="207"/>
      <c r="LO206" s="207"/>
      <c r="LP206" s="207"/>
      <c r="LQ206" s="207"/>
      <c r="LR206" s="207"/>
      <c r="LS206" s="207"/>
      <c r="LT206" s="207"/>
      <c r="LU206" s="207"/>
      <c r="LV206" s="207"/>
      <c r="LW206" s="207"/>
      <c r="LX206" s="207"/>
      <c r="LY206" s="207"/>
      <c r="LZ206" s="207"/>
      <c r="MA206" s="207"/>
      <c r="MB206" s="207"/>
      <c r="MC206" s="207"/>
      <c r="MD206" s="207"/>
      <c r="ME206" s="207"/>
      <c r="MF206" s="207"/>
      <c r="MG206" s="207"/>
      <c r="MH206" s="207"/>
      <c r="MI206" s="207"/>
      <c r="MJ206" s="207"/>
      <c r="MK206" s="207"/>
      <c r="ML206" s="207"/>
      <c r="MM206" s="207"/>
      <c r="MN206" s="207"/>
      <c r="MO206" s="207"/>
      <c r="MP206" s="207"/>
      <c r="MQ206" s="207"/>
      <c r="MR206" s="207"/>
      <c r="MS206" s="207"/>
      <c r="MT206" s="207"/>
      <c r="MU206" s="207"/>
      <c r="MV206" s="207"/>
      <c r="MW206" s="207"/>
      <c r="MX206" s="207"/>
      <c r="MY206" s="207"/>
      <c r="MZ206" s="207"/>
      <c r="NA206" s="207"/>
      <c r="NB206" s="207"/>
      <c r="NC206" s="207"/>
      <c r="ND206" s="207"/>
      <c r="NE206" s="207"/>
      <c r="NF206" s="207"/>
      <c r="NG206" s="207"/>
      <c r="NH206" s="207"/>
      <c r="NI206" s="207"/>
      <c r="NJ206" s="207"/>
      <c r="NK206" s="207"/>
      <c r="NL206" s="207"/>
      <c r="NM206" s="207"/>
      <c r="NN206" s="207"/>
      <c r="NO206" s="207"/>
      <c r="NP206" s="207"/>
      <c r="NQ206" s="207"/>
      <c r="NR206" s="207"/>
      <c r="NS206" s="207"/>
      <c r="NT206" s="207"/>
      <c r="NU206" s="207"/>
      <c r="NV206" s="207"/>
      <c r="NW206" s="207"/>
      <c r="NX206" s="207"/>
      <c r="NY206" s="207"/>
      <c r="NZ206" s="207"/>
      <c r="OA206" s="207"/>
      <c r="OB206" s="207"/>
      <c r="OC206" s="207"/>
      <c r="OD206" s="207"/>
      <c r="OE206" s="207"/>
      <c r="OF206" s="207"/>
      <c r="OG206" s="207"/>
      <c r="OH206" s="207"/>
      <c r="OI206" s="207"/>
      <c r="OJ206" s="207"/>
      <c r="OK206" s="207"/>
      <c r="OL206" s="207"/>
      <c r="OM206" s="207"/>
      <c r="ON206" s="207"/>
      <c r="OO206" s="207"/>
      <c r="OP206" s="207"/>
      <c r="OQ206" s="207"/>
      <c r="OR206" s="207"/>
      <c r="OS206" s="207"/>
      <c r="OT206" s="207"/>
      <c r="OU206" s="207"/>
      <c r="OV206" s="207"/>
      <c r="OW206" s="207"/>
      <c r="OX206" s="207"/>
      <c r="OY206" s="207"/>
      <c r="OZ206" s="207"/>
      <c r="PA206" s="207"/>
      <c r="PB206" s="207"/>
      <c r="PC206" s="207"/>
      <c r="PD206" s="207"/>
      <c r="PE206" s="207"/>
      <c r="PF206" s="207"/>
      <c r="PG206" s="207"/>
      <c r="PH206" s="207"/>
      <c r="PI206" s="207"/>
      <c r="PJ206" s="207"/>
      <c r="PK206" s="207"/>
      <c r="PL206" s="207"/>
      <c r="PM206" s="207"/>
      <c r="PN206" s="207"/>
      <c r="PO206" s="207"/>
      <c r="PP206" s="207"/>
      <c r="PQ206" s="207"/>
      <c r="PR206" s="207"/>
      <c r="PS206" s="207"/>
      <c r="PT206" s="207"/>
      <c r="PU206" s="207"/>
      <c r="PV206" s="207"/>
      <c r="PW206" s="207"/>
      <c r="PX206" s="207"/>
      <c r="PY206" s="207"/>
      <c r="PZ206" s="207"/>
      <c r="QA206" s="207"/>
      <c r="QB206" s="207"/>
      <c r="QC206" s="207"/>
      <c r="QD206" s="207"/>
      <c r="QE206" s="207"/>
      <c r="QF206" s="207"/>
      <c r="QG206" s="207"/>
      <c r="QH206" s="207"/>
      <c r="QI206" s="207"/>
      <c r="QJ206" s="207"/>
      <c r="QK206" s="207"/>
      <c r="QL206" s="207"/>
      <c r="QM206" s="207"/>
      <c r="QN206" s="207"/>
      <c r="QO206" s="207"/>
      <c r="QP206" s="207"/>
      <c r="QQ206" s="207"/>
      <c r="QR206" s="207"/>
      <c r="QS206" s="207"/>
      <c r="QT206" s="207"/>
      <c r="QU206" s="207"/>
      <c r="QV206" s="207"/>
      <c r="QW206" s="207"/>
      <c r="QX206" s="207"/>
      <c r="QY206" s="207"/>
      <c r="QZ206" s="207"/>
      <c r="RA206" s="207"/>
      <c r="RB206" s="207"/>
      <c r="RC206" s="207"/>
      <c r="RD206" s="207"/>
      <c r="RE206" s="207"/>
      <c r="RF206" s="207"/>
      <c r="RG206" s="207"/>
      <c r="RH206" s="207"/>
      <c r="RI206" s="207"/>
      <c r="RJ206" s="207"/>
      <c r="RK206" s="207"/>
      <c r="RL206" s="207"/>
      <c r="RM206" s="207"/>
      <c r="RN206" s="207"/>
      <c r="RO206" s="207"/>
      <c r="RP206" s="207"/>
      <c r="RQ206" s="207"/>
      <c r="RR206" s="207"/>
      <c r="RS206" s="207"/>
      <c r="RT206" s="207"/>
      <c r="RU206" s="207"/>
      <c r="RV206" s="207"/>
      <c r="RW206" s="207"/>
      <c r="RX206" s="207"/>
      <c r="RY206" s="207"/>
      <c r="RZ206" s="207"/>
      <c r="SA206" s="207"/>
      <c r="SB206" s="207"/>
      <c r="SC206" s="207"/>
      <c r="SD206" s="207"/>
      <c r="SE206" s="207"/>
      <c r="SF206" s="207"/>
      <c r="SG206" s="207"/>
      <c r="SH206" s="207"/>
      <c r="SI206" s="207"/>
      <c r="SJ206" s="207"/>
      <c r="SK206" s="207"/>
      <c r="SL206" s="207"/>
      <c r="SM206" s="207"/>
      <c r="SN206" s="207"/>
      <c r="SO206" s="207"/>
      <c r="SP206" s="207"/>
      <c r="SQ206" s="207"/>
      <c r="SR206" s="207"/>
      <c r="SS206" s="207"/>
      <c r="ST206" s="207"/>
      <c r="SU206" s="207"/>
      <c r="SV206" s="207"/>
      <c r="SW206" s="207"/>
      <c r="SX206" s="207"/>
      <c r="SY206" s="207"/>
      <c r="SZ206" s="207"/>
      <c r="TA206" s="207"/>
      <c r="TB206" s="207"/>
      <c r="TC206" s="207"/>
      <c r="TD206" s="207"/>
      <c r="TE206" s="207"/>
      <c r="TF206" s="207"/>
      <c r="TG206" s="207"/>
      <c r="TH206" s="207"/>
      <c r="TI206" s="207"/>
      <c r="TJ206" s="207"/>
      <c r="TK206" s="207"/>
      <c r="TL206" s="207"/>
      <c r="TM206" s="207"/>
      <c r="TN206" s="207"/>
      <c r="TO206" s="207"/>
      <c r="TP206" s="207"/>
      <c r="TQ206" s="207"/>
      <c r="TR206" s="207"/>
      <c r="TS206" s="207"/>
      <c r="TT206" s="207"/>
      <c r="TU206" s="207"/>
      <c r="TV206" s="207"/>
      <c r="TW206" s="207"/>
      <c r="TX206" s="207"/>
      <c r="TY206" s="207"/>
      <c r="TZ206" s="207"/>
      <c r="UA206" s="207"/>
      <c r="UB206" s="207"/>
      <c r="UC206" s="207"/>
      <c r="UD206" s="207"/>
      <c r="UE206" s="207"/>
      <c r="UF206" s="207"/>
      <c r="UG206" s="207"/>
      <c r="UH206" s="207"/>
      <c r="UI206" s="207"/>
      <c r="UJ206" s="207"/>
      <c r="UK206" s="207"/>
      <c r="UL206" s="207"/>
      <c r="UM206" s="207"/>
      <c r="UN206" s="207"/>
      <c r="UO206" s="207"/>
      <c r="UP206" s="207"/>
      <c r="UQ206" s="207"/>
      <c r="UR206" s="207"/>
      <c r="US206" s="207"/>
      <c r="UT206" s="207"/>
      <c r="UU206" s="207"/>
      <c r="UV206" s="207"/>
      <c r="UW206" s="207"/>
      <c r="UX206" s="207"/>
      <c r="UY206" s="207"/>
      <c r="UZ206" s="207"/>
      <c r="VA206" s="207"/>
      <c r="VB206" s="207"/>
      <c r="VC206" s="207"/>
      <c r="VD206" s="207"/>
      <c r="VE206" s="207"/>
      <c r="VF206" s="207"/>
      <c r="VG206" s="207"/>
      <c r="VH206" s="207"/>
      <c r="VI206" s="207"/>
      <c r="VJ206" s="207"/>
      <c r="VK206" s="207"/>
      <c r="VL206" s="207"/>
      <c r="VM206" s="207"/>
      <c r="VN206" s="207"/>
      <c r="VO206" s="207"/>
      <c r="VP206" s="207"/>
      <c r="VQ206" s="207"/>
      <c r="VR206" s="207"/>
      <c r="VS206" s="207"/>
      <c r="VT206" s="207"/>
      <c r="VU206" s="207"/>
      <c r="VV206" s="207"/>
      <c r="VW206" s="207"/>
      <c r="VX206" s="207"/>
      <c r="VY206" s="207"/>
      <c r="VZ206" s="207"/>
      <c r="WA206" s="207"/>
      <c r="WB206" s="207"/>
      <c r="WC206" s="207"/>
      <c r="WD206" s="207"/>
      <c r="WE206" s="207"/>
      <c r="WF206" s="207"/>
      <c r="WG206" s="207"/>
      <c r="WH206" s="207"/>
      <c r="WI206" s="207"/>
      <c r="WJ206" s="207"/>
      <c r="WK206" s="207"/>
      <c r="WL206" s="207"/>
      <c r="WM206" s="207"/>
      <c r="WN206" s="207"/>
      <c r="WO206" s="207"/>
      <c r="WP206" s="207"/>
      <c r="WQ206" s="207"/>
      <c r="WR206" s="207"/>
      <c r="WS206" s="207"/>
      <c r="WT206" s="207"/>
      <c r="WU206" s="207"/>
      <c r="WV206" s="207"/>
      <c r="WW206" s="207"/>
      <c r="WX206" s="207"/>
      <c r="WY206" s="207"/>
      <c r="WZ206" s="207"/>
      <c r="XA206" s="207"/>
      <c r="XB206" s="207"/>
      <c r="XC206" s="207"/>
      <c r="XD206" s="207"/>
      <c r="XE206" s="207"/>
      <c r="XF206" s="207"/>
      <c r="XG206" s="207"/>
      <c r="XH206" s="207"/>
      <c r="XI206" s="207"/>
      <c r="XJ206" s="207"/>
      <c r="XK206" s="207"/>
      <c r="XL206" s="207"/>
      <c r="XM206" s="207"/>
      <c r="XN206" s="207"/>
      <c r="XO206" s="207"/>
      <c r="XP206" s="207"/>
      <c r="XQ206" s="207"/>
      <c r="XR206" s="207"/>
      <c r="XS206" s="207"/>
      <c r="XT206" s="207"/>
      <c r="XU206" s="207"/>
      <c r="XV206" s="207"/>
      <c r="XW206" s="207"/>
      <c r="XX206" s="207"/>
      <c r="XY206" s="207"/>
      <c r="XZ206" s="207"/>
      <c r="YA206" s="207"/>
      <c r="YB206" s="207"/>
      <c r="YC206" s="207"/>
      <c r="YD206" s="207"/>
      <c r="YE206" s="207"/>
      <c r="YF206" s="207"/>
      <c r="YG206" s="207"/>
      <c r="YH206" s="207"/>
      <c r="YI206" s="207"/>
      <c r="YJ206" s="207"/>
      <c r="YK206" s="207"/>
      <c r="YL206" s="207"/>
      <c r="YM206" s="207"/>
      <c r="YN206" s="207"/>
      <c r="YO206" s="207"/>
      <c r="YP206" s="207"/>
      <c r="YQ206" s="207"/>
      <c r="YR206" s="207"/>
      <c r="YS206" s="207"/>
      <c r="YT206" s="207"/>
      <c r="YU206" s="207"/>
      <c r="YV206" s="207"/>
      <c r="YW206" s="207"/>
      <c r="YX206" s="207"/>
      <c r="YY206" s="207"/>
      <c r="YZ206" s="207"/>
      <c r="ZA206" s="207"/>
      <c r="ZB206" s="207"/>
      <c r="ZC206" s="207"/>
      <c r="ZD206" s="207"/>
      <c r="ZE206" s="207"/>
      <c r="ZF206" s="207"/>
      <c r="ZG206" s="207"/>
      <c r="ZH206" s="207"/>
      <c r="ZI206" s="207"/>
      <c r="ZJ206" s="207"/>
      <c r="ZK206" s="207"/>
      <c r="ZL206" s="207"/>
      <c r="ZM206" s="207"/>
      <c r="ZN206" s="207"/>
      <c r="ZO206" s="207"/>
      <c r="ZP206" s="207"/>
      <c r="ZQ206" s="207"/>
      <c r="ZR206" s="207"/>
      <c r="ZS206" s="207"/>
      <c r="ZT206" s="207"/>
      <c r="ZU206" s="207"/>
      <c r="ZV206" s="207"/>
      <c r="ZW206" s="207"/>
      <c r="ZX206" s="207"/>
      <c r="ZY206" s="207"/>
      <c r="ZZ206" s="207"/>
      <c r="AAA206" s="207"/>
      <c r="AAB206" s="207"/>
      <c r="AAC206" s="207"/>
      <c r="AAD206" s="207"/>
      <c r="AAE206" s="207"/>
      <c r="AAF206" s="207"/>
      <c r="AAG206" s="207"/>
      <c r="AAH206" s="207"/>
      <c r="AAI206" s="207"/>
      <c r="AAJ206" s="207"/>
      <c r="AAK206" s="207"/>
      <c r="AAL206" s="207"/>
      <c r="AAM206" s="207"/>
      <c r="AAN206" s="207"/>
      <c r="AAO206" s="207"/>
      <c r="AAP206" s="207"/>
      <c r="AAQ206" s="207"/>
      <c r="AAR206" s="207"/>
      <c r="AAS206" s="207"/>
      <c r="AAT206" s="207"/>
      <c r="AAU206" s="207"/>
      <c r="AAV206" s="207"/>
      <c r="AAW206" s="207"/>
      <c r="AAX206" s="207"/>
      <c r="AAY206" s="207"/>
      <c r="AAZ206" s="207"/>
      <c r="ABA206" s="207"/>
      <c r="ABB206" s="207"/>
      <c r="ABC206" s="207"/>
      <c r="ABD206" s="207"/>
      <c r="ABE206" s="207"/>
      <c r="ABF206" s="207"/>
      <c r="ABG206" s="207"/>
      <c r="ABH206" s="207"/>
      <c r="ABI206" s="207"/>
      <c r="ABJ206" s="207"/>
      <c r="ABK206" s="207"/>
      <c r="ABL206" s="207"/>
      <c r="ABM206" s="207"/>
      <c r="ABN206" s="207"/>
      <c r="ABO206" s="207"/>
      <c r="ABP206" s="207"/>
      <c r="ABQ206" s="207"/>
      <c r="ABR206" s="207"/>
      <c r="ABS206" s="207"/>
      <c r="ABT206" s="207"/>
      <c r="ABU206" s="207"/>
      <c r="ABV206" s="207"/>
      <c r="ABW206" s="207"/>
      <c r="ABX206" s="207"/>
      <c r="ABY206" s="207"/>
      <c r="ABZ206" s="207"/>
      <c r="ACA206" s="207"/>
      <c r="ACB206" s="207"/>
      <c r="ACC206" s="207"/>
      <c r="ACD206" s="207"/>
      <c r="ACE206" s="207"/>
      <c r="ACF206" s="207"/>
      <c r="ACG206" s="207"/>
      <c r="ACH206" s="207"/>
      <c r="ACI206" s="207"/>
      <c r="ACJ206" s="207"/>
      <c r="ACK206" s="207"/>
      <c r="ACL206" s="207"/>
      <c r="ACM206" s="207"/>
      <c r="ACN206" s="207"/>
      <c r="ACO206" s="207"/>
      <c r="ACP206" s="207"/>
      <c r="ACQ206" s="207"/>
      <c r="ACR206" s="207"/>
      <c r="ACS206" s="207"/>
      <c r="ACT206" s="207"/>
      <c r="ACU206" s="207"/>
      <c r="ACV206" s="207"/>
      <c r="ACW206" s="207"/>
      <c r="ACX206" s="207"/>
      <c r="ACY206" s="207"/>
      <c r="ACZ206" s="207"/>
      <c r="ADA206" s="207"/>
      <c r="ADB206" s="207"/>
      <c r="ADC206" s="207"/>
      <c r="ADD206" s="207"/>
      <c r="ADE206" s="207"/>
      <c r="ADF206" s="207"/>
      <c r="ADG206" s="207"/>
      <c r="ADH206" s="207"/>
      <c r="ADI206" s="207"/>
      <c r="ADJ206" s="207"/>
      <c r="ADK206" s="207"/>
      <c r="ADL206" s="207"/>
      <c r="ADM206" s="207"/>
      <c r="ADN206" s="207"/>
      <c r="ADO206" s="207"/>
      <c r="ADP206" s="207"/>
      <c r="ADQ206" s="207"/>
      <c r="ADR206" s="207"/>
      <c r="ADS206" s="207"/>
      <c r="ADT206" s="207"/>
      <c r="ADU206" s="207"/>
      <c r="ADV206" s="207"/>
      <c r="ADW206" s="207"/>
      <c r="ADX206" s="207"/>
      <c r="ADY206" s="207"/>
      <c r="ADZ206" s="207"/>
      <c r="AEA206" s="207"/>
      <c r="AEB206" s="207"/>
      <c r="AEC206" s="207"/>
      <c r="AED206" s="207"/>
      <c r="AEE206" s="207"/>
      <c r="AEF206" s="207"/>
      <c r="AEG206" s="207"/>
      <c r="AEH206" s="207"/>
      <c r="AEI206" s="207"/>
      <c r="AEJ206" s="207"/>
      <c r="AEK206" s="207"/>
      <c r="AEL206" s="207"/>
      <c r="AEM206" s="207"/>
      <c r="AEN206" s="207"/>
      <c r="AEO206" s="207"/>
      <c r="AEP206" s="207"/>
      <c r="AEQ206" s="207"/>
      <c r="AER206" s="207"/>
      <c r="AES206" s="207"/>
      <c r="AET206" s="207"/>
      <c r="AEU206" s="207"/>
      <c r="AEV206" s="207"/>
      <c r="AEW206" s="207"/>
      <c r="AEX206" s="207"/>
      <c r="AEY206" s="207"/>
      <c r="AEZ206" s="207"/>
      <c r="AFA206" s="207"/>
      <c r="AFB206" s="207"/>
      <c r="AFC206" s="207"/>
      <c r="AFD206" s="207"/>
      <c r="AFE206" s="207"/>
      <c r="AFF206" s="207"/>
      <c r="AFG206" s="207"/>
      <c r="AFH206" s="207"/>
      <c r="AFI206" s="207"/>
      <c r="AFJ206" s="207"/>
      <c r="AFK206" s="207"/>
      <c r="AFL206" s="207"/>
      <c r="AFM206" s="207"/>
      <c r="AFN206" s="207"/>
      <c r="AFO206" s="207"/>
      <c r="AFP206" s="207"/>
      <c r="AFQ206" s="207"/>
      <c r="AFR206" s="207"/>
      <c r="AFS206" s="207"/>
      <c r="AFT206" s="207"/>
      <c r="AFU206" s="207"/>
      <c r="AFV206" s="207"/>
      <c r="AFW206" s="207"/>
      <c r="AFX206" s="207"/>
      <c r="AFY206" s="207"/>
      <c r="AFZ206" s="207"/>
      <c r="AGA206" s="207"/>
      <c r="AGB206" s="207"/>
      <c r="AGC206" s="207"/>
      <c r="AGD206" s="207"/>
      <c r="AGE206" s="207"/>
      <c r="AGF206" s="207"/>
      <c r="AGG206" s="207"/>
      <c r="AGH206" s="207"/>
      <c r="AGI206" s="207"/>
      <c r="AGJ206" s="207"/>
      <c r="AGK206" s="207"/>
      <c r="AGL206" s="207"/>
      <c r="AGM206" s="207"/>
      <c r="AGN206" s="207"/>
      <c r="AGO206" s="207"/>
      <c r="AGP206" s="207"/>
      <c r="AGQ206" s="207"/>
      <c r="AGR206" s="207"/>
      <c r="AGS206" s="207"/>
      <c r="AGT206" s="207"/>
      <c r="AGU206" s="207"/>
      <c r="AGV206" s="207"/>
      <c r="AGW206" s="207"/>
      <c r="AGX206" s="207"/>
      <c r="AGY206" s="207"/>
      <c r="AGZ206" s="207"/>
      <c r="AHA206" s="207"/>
      <c r="AHB206" s="207"/>
      <c r="AHC206" s="207"/>
      <c r="AHD206" s="207"/>
      <c r="AHE206" s="207"/>
      <c r="AHF206" s="207"/>
      <c r="AHG206" s="207"/>
      <c r="AHH206" s="207"/>
      <c r="AHI206" s="207"/>
      <c r="AHJ206" s="207"/>
      <c r="AHK206" s="207"/>
      <c r="AHL206" s="207"/>
      <c r="AHM206" s="207"/>
      <c r="AHN206" s="207"/>
      <c r="AHO206" s="207"/>
      <c r="AHP206" s="207"/>
      <c r="AHQ206" s="207"/>
      <c r="AHR206" s="207"/>
      <c r="AHS206" s="207"/>
      <c r="AHT206" s="207"/>
      <c r="AHU206" s="207"/>
      <c r="AHV206" s="207"/>
      <c r="AHW206" s="207"/>
      <c r="AHX206" s="207"/>
      <c r="AHY206" s="207"/>
      <c r="AHZ206" s="207"/>
      <c r="AIA206" s="207"/>
      <c r="AIB206" s="207"/>
      <c r="AIC206" s="207"/>
      <c r="AID206" s="207"/>
      <c r="AIE206" s="207"/>
      <c r="AIF206" s="207"/>
      <c r="AIG206" s="207"/>
      <c r="AIH206" s="207"/>
      <c r="AII206" s="207"/>
      <c r="AIJ206" s="207"/>
      <c r="AIK206" s="207"/>
      <c r="AIL206" s="207"/>
      <c r="AIM206" s="207"/>
      <c r="AIN206" s="207"/>
      <c r="AIO206" s="207"/>
      <c r="AIP206" s="207"/>
      <c r="AIQ206" s="207"/>
      <c r="AIR206" s="207"/>
      <c r="AIS206" s="207"/>
      <c r="AIT206" s="207"/>
      <c r="AIU206" s="207"/>
      <c r="AIV206" s="207"/>
      <c r="AIW206" s="207"/>
      <c r="AIX206" s="207"/>
      <c r="AIY206" s="207"/>
      <c r="AIZ206" s="207"/>
      <c r="AJA206" s="207"/>
      <c r="AJB206" s="207"/>
      <c r="AJC206" s="207"/>
      <c r="AJD206" s="207"/>
      <c r="AJE206" s="207"/>
      <c r="AJF206" s="207"/>
      <c r="AJG206" s="207"/>
      <c r="AJH206" s="207"/>
      <c r="AJI206" s="207"/>
      <c r="AJJ206" s="207"/>
      <c r="AJK206" s="207"/>
      <c r="AJL206" s="207"/>
      <c r="AJM206" s="207"/>
      <c r="AJN206" s="207"/>
      <c r="AJO206" s="207"/>
      <c r="AJP206" s="207"/>
      <c r="AJQ206" s="207"/>
      <c r="AJR206" s="207"/>
      <c r="AJS206" s="207"/>
      <c r="AJT206" s="207"/>
      <c r="AJU206" s="207"/>
      <c r="AJV206" s="207"/>
      <c r="AJW206" s="207"/>
      <c r="AJX206" s="207"/>
      <c r="AJY206" s="207"/>
      <c r="AJZ206" s="207"/>
      <c r="AKA206" s="207"/>
      <c r="AKB206" s="207"/>
      <c r="AKC206" s="207"/>
      <c r="AKD206" s="207"/>
      <c r="AKE206" s="207"/>
      <c r="AKF206" s="207"/>
      <c r="AKG206" s="207"/>
      <c r="AKH206" s="207"/>
      <c r="AKI206" s="207"/>
      <c r="AKJ206" s="207"/>
      <c r="AKK206" s="207"/>
      <c r="AKL206" s="207"/>
      <c r="AKM206" s="207"/>
      <c r="AKN206" s="207"/>
      <c r="AKO206" s="207"/>
      <c r="AKP206" s="207"/>
      <c r="AKQ206" s="207"/>
      <c r="AKR206" s="207"/>
      <c r="AKS206" s="207"/>
      <c r="AKT206" s="207"/>
      <c r="AKU206" s="207"/>
      <c r="AKV206" s="207"/>
      <c r="AKW206" s="207"/>
      <c r="AKX206" s="207"/>
      <c r="AKY206" s="207"/>
      <c r="AKZ206" s="207"/>
      <c r="ALA206" s="207"/>
      <c r="ALB206" s="207"/>
      <c r="ALC206" s="207"/>
      <c r="ALD206" s="207"/>
      <c r="ALE206" s="207"/>
      <c r="ALF206" s="207"/>
      <c r="ALG206" s="207"/>
      <c r="ALH206" s="207"/>
      <c r="ALI206" s="207"/>
      <c r="ALJ206" s="207"/>
      <c r="ALK206" s="207"/>
      <c r="ALL206" s="207"/>
      <c r="ALM206" s="207"/>
      <c r="ALN206" s="207"/>
      <c r="ALO206" s="207"/>
      <c r="ALP206" s="207"/>
      <c r="ALQ206" s="207"/>
      <c r="ALR206" s="207"/>
      <c r="ALS206" s="207"/>
      <c r="ALT206" s="207"/>
      <c r="ALU206" s="207"/>
      <c r="ALV206" s="207"/>
      <c r="ALW206" s="207"/>
      <c r="ALX206" s="207"/>
      <c r="ALY206" s="207"/>
      <c r="ALZ206" s="207"/>
      <c r="AMA206" s="207"/>
      <c r="AMB206" s="207"/>
      <c r="AMC206" s="207"/>
      <c r="AMD206" s="207"/>
      <c r="AME206" s="207"/>
      <c r="AMF206" s="207"/>
      <c r="AMG206" s="207"/>
      <c r="AMH206" s="207"/>
      <c r="AMI206" s="207"/>
      <c r="AMJ206" s="207"/>
      <c r="AMK206" s="207"/>
      <c r="AML206" s="207"/>
    </row>
    <row r="207" spans="1:16384" s="181" customFormat="1">
      <c r="A207" s="165"/>
      <c r="B207" s="208" t="s">
        <v>691</v>
      </c>
      <c r="C207" s="162" t="s">
        <v>505</v>
      </c>
      <c r="D207" s="165" t="s">
        <v>721</v>
      </c>
      <c r="E207" s="165" t="s">
        <v>690</v>
      </c>
      <c r="F207" s="165" t="s">
        <v>689</v>
      </c>
      <c r="G207" s="168" t="s">
        <v>155</v>
      </c>
      <c r="H207" s="211" t="str">
        <f t="shared" si="13"/>
        <v>EXEC INS_fsm_state_transition @tx_fsm_type_name='LOAN', @tx_state_name='SO_CAD_QUERY_UPDATED', @tx_action_name='GENERATE_SL', @tx_next_state_name='SL_GENERATED',  @tx_login_name='nazdaq_prod'</v>
      </c>
      <c r="I207" s="165"/>
      <c r="J207" s="165"/>
      <c r="K207" s="165"/>
      <c r="L207" s="168"/>
      <c r="M207" s="165"/>
      <c r="N207" s="165"/>
      <c r="O207" s="165"/>
      <c r="P207" s="168"/>
      <c r="Q207" s="165"/>
      <c r="R207" s="165"/>
      <c r="S207" s="165"/>
      <c r="T207" s="168"/>
      <c r="U207" s="165"/>
      <c r="V207" s="165"/>
      <c r="W207" s="165"/>
      <c r="X207" s="168"/>
      <c r="Y207" s="165"/>
      <c r="Z207" s="165"/>
      <c r="AA207" s="165"/>
      <c r="AB207" s="168"/>
      <c r="AC207" s="165"/>
      <c r="AD207" s="165"/>
      <c r="AE207" s="165"/>
      <c r="AF207" s="168"/>
      <c r="AG207" s="165"/>
      <c r="AH207" s="165"/>
      <c r="AI207" s="165"/>
      <c r="AJ207" s="168"/>
      <c r="AK207" s="165"/>
      <c r="AL207" s="165"/>
      <c r="AM207" s="165"/>
      <c r="AN207" s="168"/>
      <c r="AO207" s="165"/>
      <c r="AP207" s="165"/>
      <c r="AQ207" s="165"/>
      <c r="AR207" s="168"/>
      <c r="AS207" s="165"/>
      <c r="AT207" s="165"/>
      <c r="AU207" s="165"/>
      <c r="AV207" s="168"/>
      <c r="AW207" s="165"/>
      <c r="AX207" s="165"/>
      <c r="AY207" s="165"/>
      <c r="AZ207" s="168"/>
      <c r="BA207" s="165"/>
      <c r="BB207" s="165"/>
      <c r="BC207" s="165"/>
      <c r="BD207" s="168"/>
      <c r="BE207" s="165"/>
      <c r="BF207" s="165"/>
      <c r="BG207" s="165"/>
      <c r="BH207" s="168"/>
      <c r="BI207" s="165"/>
      <c r="BJ207" s="165"/>
      <c r="BK207" s="165"/>
      <c r="BL207" s="168"/>
      <c r="BM207" s="165"/>
      <c r="BN207" s="165"/>
      <c r="BO207" s="165"/>
      <c r="BP207" s="168"/>
      <c r="BQ207" s="165"/>
      <c r="BR207" s="165"/>
      <c r="BS207" s="165"/>
      <c r="BT207" s="168"/>
      <c r="BU207" s="165"/>
      <c r="BV207" s="165"/>
      <c r="BW207" s="165"/>
      <c r="BX207" s="168"/>
      <c r="BY207" s="165"/>
      <c r="BZ207" s="165"/>
      <c r="CA207" s="165"/>
      <c r="CB207" s="168"/>
      <c r="CC207" s="165"/>
      <c r="CD207" s="165"/>
      <c r="CE207" s="165"/>
      <c r="CF207" s="168"/>
      <c r="CG207" s="165"/>
      <c r="CH207" s="165"/>
      <c r="CI207" s="165"/>
      <c r="CJ207" s="168"/>
      <c r="CK207" s="165"/>
      <c r="CL207" s="165"/>
      <c r="CM207" s="165"/>
      <c r="CN207" s="168"/>
      <c r="CO207" s="165"/>
      <c r="CP207" s="165"/>
      <c r="CQ207" s="165"/>
      <c r="CR207" s="168"/>
      <c r="CS207" s="165"/>
      <c r="CT207" s="165"/>
      <c r="CU207" s="165"/>
      <c r="CV207" s="168"/>
      <c r="CW207" s="165"/>
      <c r="CX207" s="165"/>
      <c r="CY207" s="165"/>
      <c r="CZ207" s="168"/>
      <c r="DA207" s="165"/>
      <c r="DB207" s="165"/>
      <c r="DC207" s="165"/>
      <c r="DD207" s="168"/>
      <c r="DE207" s="165"/>
      <c r="DF207" s="165"/>
      <c r="DG207" s="165"/>
      <c r="DH207" s="168"/>
      <c r="DI207" s="165"/>
      <c r="DJ207" s="165"/>
      <c r="DK207" s="165"/>
      <c r="DL207" s="168"/>
      <c r="DM207" s="165"/>
      <c r="DN207" s="165"/>
      <c r="DO207" s="165"/>
      <c r="DP207" s="168"/>
      <c r="DQ207" s="165"/>
      <c r="DR207" s="165"/>
      <c r="DS207" s="165"/>
      <c r="DT207" s="168"/>
      <c r="DU207" s="165"/>
      <c r="DV207" s="165"/>
      <c r="DW207" s="165"/>
      <c r="DX207" s="168"/>
      <c r="DY207" s="165"/>
      <c r="DZ207" s="165"/>
      <c r="EA207" s="165"/>
      <c r="EB207" s="168"/>
      <c r="EC207" s="165"/>
      <c r="ED207" s="165"/>
      <c r="EE207" s="165"/>
      <c r="EF207" s="168"/>
      <c r="EG207" s="165"/>
      <c r="EH207" s="165"/>
      <c r="EI207" s="165"/>
      <c r="EJ207" s="168"/>
      <c r="EK207" s="165"/>
      <c r="EL207" s="165"/>
      <c r="EM207" s="165"/>
      <c r="EN207" s="168"/>
      <c r="EO207" s="165"/>
      <c r="EP207" s="165"/>
      <c r="EQ207" s="165"/>
      <c r="ER207" s="168"/>
      <c r="ES207" s="165"/>
      <c r="ET207" s="165"/>
      <c r="EU207" s="165"/>
      <c r="EV207" s="168"/>
      <c r="EW207" s="165"/>
      <c r="EX207" s="165"/>
      <c r="EY207" s="165"/>
      <c r="EZ207" s="168"/>
      <c r="FA207" s="165"/>
      <c r="FB207" s="165"/>
      <c r="FC207" s="165"/>
      <c r="FD207" s="168"/>
      <c r="FE207" s="165"/>
      <c r="FF207" s="165"/>
      <c r="FG207" s="165"/>
      <c r="FH207" s="168"/>
      <c r="FI207" s="165"/>
      <c r="FJ207" s="165"/>
      <c r="FK207" s="165"/>
      <c r="FL207" s="168"/>
      <c r="FM207" s="165"/>
      <c r="FN207" s="165"/>
      <c r="FO207" s="165"/>
      <c r="FP207" s="168"/>
      <c r="FQ207" s="165"/>
      <c r="FR207" s="165"/>
      <c r="FS207" s="165"/>
      <c r="FT207" s="168"/>
      <c r="FU207" s="165"/>
      <c r="FV207" s="165"/>
      <c r="FW207" s="165"/>
      <c r="FX207" s="168"/>
      <c r="FY207" s="165"/>
      <c r="FZ207" s="165"/>
      <c r="GA207" s="165"/>
      <c r="GB207" s="168"/>
      <c r="GC207" s="165"/>
      <c r="GD207" s="165"/>
      <c r="GE207" s="165"/>
      <c r="GF207" s="168"/>
      <c r="GG207" s="165"/>
      <c r="GH207" s="165"/>
      <c r="GI207" s="165"/>
      <c r="GJ207" s="168"/>
      <c r="GK207" s="165"/>
      <c r="GL207" s="165"/>
      <c r="GM207" s="165"/>
      <c r="GN207" s="168"/>
      <c r="GO207" s="165"/>
      <c r="GP207" s="165"/>
      <c r="GQ207" s="165"/>
      <c r="GR207" s="168"/>
      <c r="GS207" s="165"/>
      <c r="GT207" s="165"/>
      <c r="GU207" s="165"/>
      <c r="GV207" s="168"/>
      <c r="GW207" s="165"/>
      <c r="GX207" s="165"/>
      <c r="GY207" s="165"/>
      <c r="GZ207" s="168"/>
      <c r="HA207" s="165"/>
      <c r="HB207" s="165"/>
      <c r="HC207" s="165"/>
      <c r="HD207" s="168"/>
      <c r="HE207" s="165"/>
      <c r="HF207" s="165"/>
      <c r="HG207" s="165"/>
      <c r="HH207" s="168"/>
      <c r="HI207" s="165"/>
      <c r="HJ207" s="165"/>
      <c r="HK207" s="165"/>
      <c r="HL207" s="168"/>
      <c r="HM207" s="165"/>
      <c r="HN207" s="165"/>
      <c r="HO207" s="165"/>
      <c r="HP207" s="168"/>
      <c r="HQ207" s="165"/>
      <c r="HR207" s="165"/>
      <c r="HS207" s="165"/>
      <c r="HT207" s="168"/>
      <c r="HU207" s="165"/>
      <c r="HV207" s="165"/>
      <c r="HW207" s="165"/>
      <c r="HX207" s="168"/>
      <c r="HY207" s="165"/>
      <c r="HZ207" s="165"/>
      <c r="IA207" s="165"/>
      <c r="IB207" s="168"/>
      <c r="IC207" s="165"/>
      <c r="ID207" s="165"/>
      <c r="IE207" s="165"/>
      <c r="IF207" s="168"/>
      <c r="IG207" s="165"/>
      <c r="IH207" s="165"/>
      <c r="II207" s="165"/>
      <c r="IJ207" s="168"/>
      <c r="IK207" s="165"/>
      <c r="IL207" s="165"/>
      <c r="IM207" s="165"/>
      <c r="IN207" s="168"/>
      <c r="IO207" s="165"/>
      <c r="IP207" s="165"/>
      <c r="IQ207" s="165"/>
      <c r="IR207" s="168"/>
      <c r="IS207" s="165"/>
      <c r="IT207" s="165"/>
      <c r="IU207" s="165"/>
      <c r="IV207" s="168"/>
      <c r="IW207" s="165"/>
      <c r="IX207" s="165"/>
      <c r="IY207" s="165"/>
      <c r="IZ207" s="168"/>
      <c r="JA207" s="165"/>
      <c r="JB207" s="165"/>
      <c r="JC207" s="165"/>
      <c r="JD207" s="168"/>
      <c r="JE207" s="165"/>
      <c r="JF207" s="165"/>
      <c r="JG207" s="165"/>
      <c r="JH207" s="168"/>
      <c r="JI207" s="165"/>
      <c r="JJ207" s="165"/>
      <c r="JK207" s="165"/>
      <c r="JL207" s="168"/>
      <c r="JM207" s="165"/>
      <c r="JN207" s="165"/>
      <c r="JO207" s="165"/>
      <c r="JP207" s="168"/>
      <c r="JQ207" s="165"/>
      <c r="JR207" s="165"/>
      <c r="JS207" s="165"/>
      <c r="JT207" s="168"/>
      <c r="JU207" s="165"/>
      <c r="JV207" s="165"/>
      <c r="JW207" s="165"/>
      <c r="JX207" s="168"/>
      <c r="JY207" s="165"/>
      <c r="JZ207" s="165"/>
      <c r="KA207" s="165"/>
      <c r="KB207" s="168"/>
      <c r="KC207" s="165"/>
      <c r="KD207" s="165"/>
      <c r="KE207" s="165"/>
      <c r="KF207" s="168"/>
      <c r="KG207" s="165"/>
      <c r="KH207" s="165"/>
      <c r="KI207" s="165"/>
      <c r="KJ207" s="168"/>
      <c r="KK207" s="165"/>
      <c r="KL207" s="165"/>
      <c r="KM207" s="165"/>
      <c r="KN207" s="168"/>
      <c r="KO207" s="165"/>
      <c r="KP207" s="165"/>
      <c r="KQ207" s="165"/>
      <c r="KR207" s="168"/>
      <c r="KS207" s="165"/>
      <c r="KT207" s="165"/>
      <c r="KU207" s="165"/>
      <c r="KV207" s="168"/>
      <c r="KW207" s="165"/>
      <c r="KX207" s="165"/>
      <c r="KY207" s="165"/>
      <c r="KZ207" s="168"/>
      <c r="LA207" s="165"/>
      <c r="LB207" s="165"/>
      <c r="LC207" s="165"/>
      <c r="LD207" s="168"/>
      <c r="LE207" s="165"/>
      <c r="LF207" s="165"/>
      <c r="LG207" s="165"/>
      <c r="LH207" s="168"/>
      <c r="LI207" s="165"/>
      <c r="LJ207" s="165"/>
      <c r="LK207" s="165"/>
      <c r="LL207" s="168"/>
      <c r="LM207" s="165"/>
      <c r="LN207" s="165"/>
      <c r="LO207" s="165"/>
      <c r="LP207" s="168"/>
      <c r="LQ207" s="165"/>
      <c r="LR207" s="165"/>
      <c r="LS207" s="165"/>
      <c r="LT207" s="168"/>
      <c r="LU207" s="165"/>
      <c r="LV207" s="165"/>
      <c r="LW207" s="165"/>
      <c r="LX207" s="168"/>
      <c r="LY207" s="165"/>
      <c r="LZ207" s="165"/>
      <c r="MA207" s="165"/>
      <c r="MB207" s="168"/>
      <c r="MC207" s="165"/>
      <c r="MD207" s="165"/>
      <c r="ME207" s="165"/>
      <c r="MF207" s="168"/>
      <c r="MG207" s="165"/>
      <c r="MH207" s="165"/>
      <c r="MI207" s="165"/>
      <c r="MJ207" s="168"/>
      <c r="MK207" s="165"/>
      <c r="ML207" s="165"/>
      <c r="MM207" s="165"/>
      <c r="MN207" s="168"/>
      <c r="MO207" s="165"/>
      <c r="MP207" s="165"/>
      <c r="MQ207" s="165"/>
      <c r="MR207" s="168"/>
      <c r="MS207" s="165"/>
      <c r="MT207" s="165"/>
      <c r="MU207" s="165"/>
      <c r="MV207" s="168"/>
      <c r="MW207" s="165"/>
      <c r="MX207" s="165"/>
      <c r="MY207" s="165"/>
      <c r="MZ207" s="168"/>
      <c r="NA207" s="165"/>
      <c r="NB207" s="165"/>
      <c r="NC207" s="165"/>
      <c r="ND207" s="168"/>
      <c r="NE207" s="165"/>
      <c r="NF207" s="165"/>
      <c r="NG207" s="165"/>
      <c r="NH207" s="168"/>
      <c r="NI207" s="165"/>
      <c r="NJ207" s="165"/>
      <c r="NK207" s="165"/>
      <c r="NL207" s="168"/>
      <c r="NM207" s="165"/>
      <c r="NN207" s="165"/>
      <c r="NO207" s="165"/>
      <c r="NP207" s="168"/>
      <c r="NQ207" s="165"/>
      <c r="NR207" s="165"/>
      <c r="NS207" s="165"/>
      <c r="NT207" s="168"/>
      <c r="NU207" s="165"/>
      <c r="NV207" s="165"/>
      <c r="NW207" s="165"/>
      <c r="NX207" s="168"/>
      <c r="NY207" s="165"/>
      <c r="NZ207" s="165"/>
      <c r="OA207" s="165"/>
      <c r="OB207" s="168"/>
      <c r="OC207" s="165"/>
      <c r="OD207" s="165"/>
      <c r="OE207" s="165"/>
      <c r="OF207" s="168"/>
      <c r="OG207" s="165"/>
      <c r="OH207" s="165"/>
      <c r="OI207" s="165"/>
      <c r="OJ207" s="168"/>
      <c r="OK207" s="165"/>
      <c r="OL207" s="165"/>
      <c r="OM207" s="165"/>
      <c r="ON207" s="168"/>
      <c r="OO207" s="165"/>
      <c r="OP207" s="165"/>
      <c r="OQ207" s="165"/>
      <c r="OR207" s="168"/>
      <c r="OS207" s="165"/>
      <c r="OT207" s="165"/>
      <c r="OU207" s="165"/>
      <c r="OV207" s="168"/>
      <c r="OW207" s="165"/>
      <c r="OX207" s="165"/>
      <c r="OY207" s="165"/>
      <c r="OZ207" s="168"/>
      <c r="PA207" s="165"/>
      <c r="PB207" s="165"/>
      <c r="PC207" s="165"/>
      <c r="PD207" s="168"/>
      <c r="PE207" s="165"/>
      <c r="PF207" s="165"/>
      <c r="PG207" s="165"/>
      <c r="PH207" s="168"/>
      <c r="PI207" s="165"/>
      <c r="PJ207" s="165"/>
      <c r="PK207" s="165"/>
      <c r="PL207" s="168"/>
      <c r="PM207" s="165"/>
      <c r="PN207" s="165"/>
      <c r="PO207" s="165"/>
      <c r="PP207" s="168"/>
      <c r="PQ207" s="165"/>
      <c r="PR207" s="165"/>
      <c r="PS207" s="165"/>
      <c r="PT207" s="168"/>
      <c r="PU207" s="165"/>
      <c r="PV207" s="165"/>
      <c r="PW207" s="165"/>
      <c r="PX207" s="168"/>
      <c r="PY207" s="165"/>
      <c r="PZ207" s="165"/>
      <c r="QA207" s="165"/>
      <c r="QB207" s="168"/>
      <c r="QC207" s="165"/>
      <c r="QD207" s="165"/>
      <c r="QE207" s="165"/>
      <c r="QF207" s="168"/>
      <c r="QG207" s="165"/>
      <c r="QH207" s="165"/>
      <c r="QI207" s="165"/>
      <c r="QJ207" s="168"/>
      <c r="QK207" s="165"/>
      <c r="QL207" s="165"/>
      <c r="QM207" s="165"/>
      <c r="QN207" s="168"/>
      <c r="QO207" s="165"/>
      <c r="QP207" s="165"/>
      <c r="QQ207" s="165"/>
      <c r="QR207" s="168"/>
      <c r="QS207" s="165"/>
      <c r="QT207" s="165"/>
      <c r="QU207" s="165"/>
      <c r="QV207" s="168"/>
      <c r="QW207" s="165"/>
      <c r="QX207" s="165"/>
      <c r="QY207" s="165"/>
      <c r="QZ207" s="168"/>
      <c r="RA207" s="165"/>
      <c r="RB207" s="165"/>
      <c r="RC207" s="165"/>
      <c r="RD207" s="168"/>
      <c r="RE207" s="165"/>
      <c r="RF207" s="165"/>
      <c r="RG207" s="165"/>
      <c r="RH207" s="168"/>
      <c r="RI207" s="165"/>
      <c r="RJ207" s="165"/>
      <c r="RK207" s="165"/>
      <c r="RL207" s="168"/>
      <c r="RM207" s="165"/>
      <c r="RN207" s="165"/>
      <c r="RO207" s="165"/>
      <c r="RP207" s="168"/>
      <c r="RQ207" s="165"/>
      <c r="RR207" s="165"/>
      <c r="RS207" s="165"/>
      <c r="RT207" s="168"/>
      <c r="RU207" s="165"/>
      <c r="RV207" s="165"/>
      <c r="RW207" s="165"/>
      <c r="RX207" s="168"/>
      <c r="RY207" s="165"/>
      <c r="RZ207" s="165"/>
      <c r="SA207" s="165"/>
      <c r="SB207" s="168"/>
      <c r="SC207" s="165"/>
      <c r="SD207" s="165"/>
      <c r="SE207" s="165"/>
      <c r="SF207" s="168"/>
      <c r="SG207" s="165"/>
      <c r="SH207" s="165"/>
      <c r="SI207" s="165"/>
      <c r="SJ207" s="168"/>
      <c r="SK207" s="165"/>
      <c r="SL207" s="165"/>
      <c r="SM207" s="165"/>
      <c r="SN207" s="168"/>
      <c r="SO207" s="165"/>
      <c r="SP207" s="165"/>
      <c r="SQ207" s="165"/>
      <c r="SR207" s="168"/>
      <c r="SS207" s="165"/>
      <c r="ST207" s="165"/>
      <c r="SU207" s="165"/>
      <c r="SV207" s="168"/>
      <c r="SW207" s="165"/>
      <c r="SX207" s="165"/>
      <c r="SY207" s="165"/>
      <c r="SZ207" s="168"/>
      <c r="TA207" s="165"/>
      <c r="TB207" s="165"/>
      <c r="TC207" s="165"/>
      <c r="TD207" s="168"/>
      <c r="TE207" s="165"/>
      <c r="TF207" s="165"/>
      <c r="TG207" s="165"/>
      <c r="TH207" s="168"/>
      <c r="TI207" s="165"/>
      <c r="TJ207" s="165"/>
      <c r="TK207" s="165"/>
      <c r="TL207" s="168"/>
      <c r="TM207" s="165"/>
      <c r="TN207" s="165"/>
      <c r="TO207" s="165"/>
      <c r="TP207" s="168"/>
      <c r="TQ207" s="165"/>
      <c r="TR207" s="165"/>
      <c r="TS207" s="165"/>
      <c r="TT207" s="168"/>
      <c r="TU207" s="165"/>
      <c r="TV207" s="165"/>
      <c r="TW207" s="165"/>
      <c r="TX207" s="168"/>
      <c r="TY207" s="165"/>
      <c r="TZ207" s="165"/>
      <c r="UA207" s="165"/>
      <c r="UB207" s="168"/>
      <c r="UC207" s="165"/>
      <c r="UD207" s="165"/>
      <c r="UE207" s="165"/>
      <c r="UF207" s="168"/>
      <c r="UG207" s="165"/>
      <c r="UH207" s="165"/>
      <c r="UI207" s="165"/>
      <c r="UJ207" s="168"/>
      <c r="UK207" s="165"/>
      <c r="UL207" s="165"/>
      <c r="UM207" s="165"/>
      <c r="UN207" s="168"/>
      <c r="UO207" s="165"/>
      <c r="UP207" s="165"/>
      <c r="UQ207" s="165"/>
      <c r="UR207" s="168"/>
      <c r="US207" s="165"/>
      <c r="UT207" s="165"/>
      <c r="UU207" s="165"/>
      <c r="UV207" s="168"/>
      <c r="UW207" s="165"/>
      <c r="UX207" s="165"/>
      <c r="UY207" s="165"/>
      <c r="UZ207" s="168"/>
      <c r="VA207" s="165"/>
      <c r="VB207" s="165"/>
      <c r="VC207" s="165"/>
      <c r="VD207" s="168"/>
      <c r="VE207" s="165"/>
      <c r="VF207" s="165"/>
      <c r="VG207" s="165"/>
      <c r="VH207" s="168"/>
      <c r="VI207" s="165"/>
      <c r="VJ207" s="165"/>
      <c r="VK207" s="165"/>
      <c r="VL207" s="168"/>
      <c r="VM207" s="165"/>
      <c r="VN207" s="165"/>
      <c r="VO207" s="165"/>
      <c r="VP207" s="168"/>
      <c r="VQ207" s="165"/>
      <c r="VR207" s="165"/>
      <c r="VS207" s="165"/>
      <c r="VT207" s="168"/>
      <c r="VU207" s="165"/>
      <c r="VV207" s="165"/>
      <c r="VW207" s="165"/>
      <c r="VX207" s="168"/>
      <c r="VY207" s="165"/>
      <c r="VZ207" s="165"/>
      <c r="WA207" s="165"/>
      <c r="WB207" s="168"/>
      <c r="WC207" s="165"/>
      <c r="WD207" s="165"/>
      <c r="WE207" s="165"/>
      <c r="WF207" s="168"/>
      <c r="WG207" s="165"/>
      <c r="WH207" s="165"/>
      <c r="WI207" s="165"/>
      <c r="WJ207" s="168"/>
      <c r="WK207" s="165"/>
      <c r="WL207" s="165"/>
      <c r="WM207" s="165"/>
      <c r="WN207" s="168"/>
      <c r="WO207" s="165"/>
      <c r="WP207" s="165"/>
      <c r="WQ207" s="165"/>
      <c r="WR207" s="168"/>
      <c r="WS207" s="165"/>
      <c r="WT207" s="165"/>
      <c r="WU207" s="165"/>
      <c r="WV207" s="168"/>
      <c r="WW207" s="165"/>
      <c r="WX207" s="165"/>
      <c r="WY207" s="165"/>
      <c r="WZ207" s="168"/>
      <c r="XA207" s="165"/>
      <c r="XB207" s="165"/>
      <c r="XC207" s="165"/>
      <c r="XD207" s="168"/>
      <c r="XE207" s="165"/>
      <c r="XF207" s="165"/>
      <c r="XG207" s="165"/>
      <c r="XH207" s="168"/>
      <c r="XI207" s="165"/>
      <c r="XJ207" s="165"/>
      <c r="XK207" s="165"/>
      <c r="XL207" s="168"/>
      <c r="XM207" s="165"/>
      <c r="XN207" s="165"/>
      <c r="XO207" s="165"/>
      <c r="XP207" s="168"/>
      <c r="XQ207" s="165"/>
      <c r="XR207" s="165"/>
      <c r="XS207" s="165"/>
      <c r="XT207" s="168"/>
      <c r="XU207" s="165"/>
      <c r="XV207" s="165"/>
      <c r="XW207" s="165"/>
      <c r="XX207" s="168"/>
      <c r="XY207" s="165"/>
      <c r="XZ207" s="165"/>
      <c r="YA207" s="165"/>
      <c r="YB207" s="168"/>
      <c r="YC207" s="165"/>
      <c r="YD207" s="165"/>
      <c r="YE207" s="165"/>
      <c r="YF207" s="168"/>
      <c r="YG207" s="165"/>
      <c r="YH207" s="165"/>
      <c r="YI207" s="165"/>
      <c r="YJ207" s="168"/>
      <c r="YK207" s="165"/>
      <c r="YL207" s="165"/>
      <c r="YM207" s="165"/>
      <c r="YN207" s="168"/>
      <c r="YO207" s="165"/>
      <c r="YP207" s="165"/>
      <c r="YQ207" s="165"/>
      <c r="YR207" s="168"/>
      <c r="YS207" s="165"/>
      <c r="YT207" s="165"/>
      <c r="YU207" s="165"/>
      <c r="YV207" s="168"/>
      <c r="YW207" s="165"/>
      <c r="YX207" s="165"/>
      <c r="YY207" s="165"/>
      <c r="YZ207" s="168"/>
      <c r="ZA207" s="165"/>
      <c r="ZB207" s="165"/>
      <c r="ZC207" s="165"/>
      <c r="ZD207" s="168"/>
      <c r="ZE207" s="165"/>
      <c r="ZF207" s="165"/>
      <c r="ZG207" s="165"/>
      <c r="ZH207" s="168"/>
      <c r="ZI207" s="165"/>
      <c r="ZJ207" s="165"/>
      <c r="ZK207" s="165"/>
      <c r="ZL207" s="168"/>
      <c r="ZM207" s="165"/>
      <c r="ZN207" s="165"/>
      <c r="ZO207" s="165"/>
      <c r="ZP207" s="168"/>
      <c r="ZQ207" s="165"/>
      <c r="ZR207" s="165"/>
      <c r="ZS207" s="165"/>
      <c r="ZT207" s="168"/>
      <c r="ZU207" s="165"/>
      <c r="ZV207" s="165"/>
      <c r="ZW207" s="165"/>
      <c r="ZX207" s="168"/>
      <c r="ZY207" s="165"/>
      <c r="ZZ207" s="165"/>
      <c r="AAA207" s="165"/>
      <c r="AAB207" s="168"/>
      <c r="AAC207" s="165"/>
      <c r="AAD207" s="165"/>
      <c r="AAE207" s="165"/>
      <c r="AAF207" s="168"/>
      <c r="AAG207" s="165"/>
      <c r="AAH207" s="165"/>
      <c r="AAI207" s="165"/>
      <c r="AAJ207" s="168"/>
      <c r="AAK207" s="165"/>
      <c r="AAL207" s="165"/>
      <c r="AAM207" s="165"/>
      <c r="AAN207" s="168"/>
      <c r="AAO207" s="165"/>
      <c r="AAP207" s="165"/>
      <c r="AAQ207" s="165"/>
      <c r="AAR207" s="168"/>
      <c r="AAS207" s="165"/>
      <c r="AAT207" s="165"/>
      <c r="AAU207" s="165"/>
      <c r="AAV207" s="168"/>
      <c r="AAW207" s="165"/>
      <c r="AAX207" s="165"/>
      <c r="AAY207" s="165"/>
      <c r="AAZ207" s="168"/>
      <c r="ABA207" s="165"/>
      <c r="ABB207" s="165"/>
      <c r="ABC207" s="165"/>
      <c r="ABD207" s="168"/>
      <c r="ABE207" s="165"/>
      <c r="ABF207" s="165"/>
      <c r="ABG207" s="165"/>
      <c r="ABH207" s="168"/>
      <c r="ABI207" s="165"/>
      <c r="ABJ207" s="165"/>
      <c r="ABK207" s="165"/>
      <c r="ABL207" s="168"/>
      <c r="ABM207" s="165"/>
      <c r="ABN207" s="165"/>
      <c r="ABO207" s="165"/>
      <c r="ABP207" s="168"/>
      <c r="ABQ207" s="165"/>
      <c r="ABR207" s="165"/>
      <c r="ABS207" s="165"/>
      <c r="ABT207" s="168"/>
      <c r="ABU207" s="165"/>
      <c r="ABV207" s="165"/>
      <c r="ABW207" s="165"/>
      <c r="ABX207" s="168"/>
      <c r="ABY207" s="165"/>
      <c r="ABZ207" s="165"/>
      <c r="ACA207" s="165"/>
      <c r="ACB207" s="168"/>
      <c r="ACC207" s="165"/>
      <c r="ACD207" s="165"/>
      <c r="ACE207" s="165"/>
      <c r="ACF207" s="168"/>
      <c r="ACG207" s="165"/>
      <c r="ACH207" s="165"/>
      <c r="ACI207" s="165"/>
      <c r="ACJ207" s="168"/>
      <c r="ACK207" s="165"/>
      <c r="ACL207" s="165"/>
      <c r="ACM207" s="165"/>
      <c r="ACN207" s="168"/>
      <c r="ACO207" s="165"/>
      <c r="ACP207" s="165"/>
      <c r="ACQ207" s="165"/>
      <c r="ACR207" s="168"/>
      <c r="ACS207" s="165"/>
      <c r="ACT207" s="165"/>
      <c r="ACU207" s="165"/>
      <c r="ACV207" s="168"/>
      <c r="ACW207" s="165"/>
      <c r="ACX207" s="165"/>
      <c r="ACY207" s="165"/>
      <c r="ACZ207" s="168"/>
      <c r="ADA207" s="165"/>
      <c r="ADB207" s="165"/>
      <c r="ADC207" s="165"/>
      <c r="ADD207" s="168"/>
      <c r="ADE207" s="165"/>
      <c r="ADF207" s="165"/>
      <c r="ADG207" s="165"/>
      <c r="ADH207" s="168"/>
      <c r="ADI207" s="165"/>
      <c r="ADJ207" s="165"/>
      <c r="ADK207" s="165"/>
      <c r="ADL207" s="168"/>
      <c r="ADM207" s="165"/>
      <c r="ADN207" s="165"/>
      <c r="ADO207" s="165"/>
      <c r="ADP207" s="168"/>
      <c r="ADQ207" s="165"/>
      <c r="ADR207" s="165"/>
      <c r="ADS207" s="165"/>
      <c r="ADT207" s="168"/>
      <c r="ADU207" s="165"/>
      <c r="ADV207" s="165"/>
      <c r="ADW207" s="165"/>
      <c r="ADX207" s="168"/>
      <c r="ADY207" s="165"/>
      <c r="ADZ207" s="165"/>
      <c r="AEA207" s="165"/>
      <c r="AEB207" s="168"/>
      <c r="AEC207" s="165"/>
      <c r="AED207" s="165"/>
      <c r="AEE207" s="165"/>
      <c r="AEF207" s="168"/>
      <c r="AEG207" s="165"/>
      <c r="AEH207" s="165"/>
      <c r="AEI207" s="165"/>
      <c r="AEJ207" s="168"/>
      <c r="AEK207" s="165"/>
      <c r="AEL207" s="165"/>
      <c r="AEM207" s="165"/>
      <c r="AEN207" s="168"/>
      <c r="AEO207" s="165"/>
      <c r="AEP207" s="165"/>
      <c r="AEQ207" s="165"/>
      <c r="AER207" s="168"/>
      <c r="AES207" s="165"/>
      <c r="AET207" s="165"/>
      <c r="AEU207" s="165"/>
      <c r="AEV207" s="168"/>
      <c r="AEW207" s="165"/>
      <c r="AEX207" s="165"/>
      <c r="AEY207" s="165"/>
      <c r="AEZ207" s="168"/>
      <c r="AFA207" s="165"/>
      <c r="AFB207" s="165"/>
      <c r="AFC207" s="165"/>
      <c r="AFD207" s="168"/>
      <c r="AFE207" s="165"/>
      <c r="AFF207" s="165"/>
      <c r="AFG207" s="165"/>
      <c r="AFH207" s="168"/>
      <c r="AFI207" s="165"/>
      <c r="AFJ207" s="165"/>
      <c r="AFK207" s="165"/>
      <c r="AFL207" s="168"/>
      <c r="AFM207" s="165"/>
      <c r="AFN207" s="165"/>
      <c r="AFO207" s="165"/>
      <c r="AFP207" s="168"/>
      <c r="AFQ207" s="165"/>
      <c r="AFR207" s="165"/>
      <c r="AFS207" s="165"/>
      <c r="AFT207" s="168"/>
      <c r="AFU207" s="165"/>
      <c r="AFV207" s="165"/>
      <c r="AFW207" s="165"/>
      <c r="AFX207" s="168"/>
      <c r="AFY207" s="165"/>
      <c r="AFZ207" s="165"/>
      <c r="AGA207" s="165"/>
      <c r="AGB207" s="168"/>
      <c r="AGC207" s="165"/>
      <c r="AGD207" s="165"/>
      <c r="AGE207" s="165"/>
      <c r="AGF207" s="168"/>
      <c r="AGG207" s="165"/>
      <c r="AGH207" s="165"/>
      <c r="AGI207" s="165"/>
      <c r="AGJ207" s="168"/>
      <c r="AGK207" s="165"/>
      <c r="AGL207" s="165"/>
      <c r="AGM207" s="165"/>
      <c r="AGN207" s="168"/>
      <c r="AGO207" s="165"/>
      <c r="AGP207" s="165"/>
      <c r="AGQ207" s="165"/>
      <c r="AGR207" s="168"/>
      <c r="AGS207" s="165"/>
      <c r="AGT207" s="165"/>
      <c r="AGU207" s="165"/>
      <c r="AGV207" s="168"/>
      <c r="AGW207" s="165"/>
      <c r="AGX207" s="165"/>
      <c r="AGY207" s="165"/>
      <c r="AGZ207" s="168"/>
      <c r="AHA207" s="165"/>
      <c r="AHB207" s="165"/>
      <c r="AHC207" s="165"/>
      <c r="AHD207" s="168"/>
      <c r="AHE207" s="165"/>
      <c r="AHF207" s="165"/>
      <c r="AHG207" s="165"/>
      <c r="AHH207" s="168"/>
      <c r="AHI207" s="165"/>
      <c r="AHJ207" s="165"/>
      <c r="AHK207" s="165"/>
      <c r="AHL207" s="168"/>
      <c r="AHM207" s="165"/>
      <c r="AHN207" s="165"/>
      <c r="AHO207" s="165"/>
      <c r="AHP207" s="168"/>
      <c r="AHQ207" s="165"/>
      <c r="AHR207" s="165"/>
      <c r="AHS207" s="165"/>
      <c r="AHT207" s="168"/>
      <c r="AHU207" s="165"/>
      <c r="AHV207" s="165"/>
      <c r="AHW207" s="165"/>
      <c r="AHX207" s="168"/>
      <c r="AHY207" s="165"/>
      <c r="AHZ207" s="165"/>
      <c r="AIA207" s="165"/>
      <c r="AIB207" s="168"/>
      <c r="AIC207" s="165"/>
      <c r="AID207" s="165"/>
      <c r="AIE207" s="165"/>
      <c r="AIF207" s="168"/>
      <c r="AIG207" s="165"/>
      <c r="AIH207" s="165"/>
      <c r="AII207" s="165"/>
      <c r="AIJ207" s="168"/>
      <c r="AIK207" s="165"/>
      <c r="AIL207" s="165"/>
      <c r="AIM207" s="165"/>
      <c r="AIN207" s="168"/>
      <c r="AIO207" s="165"/>
      <c r="AIP207" s="165"/>
      <c r="AIQ207" s="165"/>
      <c r="AIR207" s="168"/>
      <c r="AIS207" s="165"/>
      <c r="AIT207" s="165"/>
      <c r="AIU207" s="165"/>
      <c r="AIV207" s="168"/>
      <c r="AIW207" s="165"/>
      <c r="AIX207" s="165"/>
      <c r="AIY207" s="165"/>
      <c r="AIZ207" s="168"/>
      <c r="AJA207" s="165"/>
      <c r="AJB207" s="165"/>
      <c r="AJC207" s="165"/>
      <c r="AJD207" s="168"/>
      <c r="AJE207" s="165"/>
      <c r="AJF207" s="165"/>
      <c r="AJG207" s="165"/>
      <c r="AJH207" s="168"/>
      <c r="AJI207" s="165"/>
      <c r="AJJ207" s="165"/>
      <c r="AJK207" s="165"/>
      <c r="AJL207" s="168"/>
      <c r="AJM207" s="165"/>
      <c r="AJN207" s="165"/>
      <c r="AJO207" s="165"/>
      <c r="AJP207" s="168"/>
      <c r="AJQ207" s="165"/>
      <c r="AJR207" s="165"/>
      <c r="AJS207" s="165"/>
      <c r="AJT207" s="168"/>
      <c r="AJU207" s="165"/>
      <c r="AJV207" s="165"/>
      <c r="AJW207" s="165"/>
      <c r="AJX207" s="168"/>
      <c r="AJY207" s="165"/>
      <c r="AJZ207" s="165"/>
      <c r="AKA207" s="165"/>
      <c r="AKB207" s="168"/>
      <c r="AKC207" s="165"/>
      <c r="AKD207" s="165"/>
      <c r="AKE207" s="165"/>
      <c r="AKF207" s="168"/>
      <c r="AKG207" s="165"/>
      <c r="AKH207" s="165"/>
      <c r="AKI207" s="165"/>
      <c r="AKJ207" s="168"/>
      <c r="AKK207" s="165"/>
      <c r="AKL207" s="165"/>
      <c r="AKM207" s="165"/>
      <c r="AKN207" s="168"/>
      <c r="AKO207" s="165"/>
      <c r="AKP207" s="165"/>
      <c r="AKQ207" s="165"/>
      <c r="AKR207" s="168"/>
      <c r="AKS207" s="165"/>
      <c r="AKT207" s="165"/>
      <c r="AKU207" s="165"/>
      <c r="AKV207" s="168"/>
      <c r="AKW207" s="165"/>
      <c r="AKX207" s="165"/>
      <c r="AKY207" s="165"/>
      <c r="AKZ207" s="168"/>
      <c r="ALA207" s="165"/>
      <c r="ALB207" s="165"/>
      <c r="ALC207" s="165"/>
      <c r="ALD207" s="168"/>
      <c r="ALE207" s="165"/>
      <c r="ALF207" s="165"/>
      <c r="ALG207" s="165"/>
      <c r="ALH207" s="168"/>
      <c r="ALI207" s="165"/>
      <c r="ALJ207" s="165"/>
      <c r="ALK207" s="165"/>
      <c r="ALL207" s="168"/>
      <c r="ALM207" s="165"/>
      <c r="ALN207" s="165"/>
      <c r="ALO207" s="165"/>
      <c r="ALP207" s="168"/>
      <c r="ALQ207" s="165"/>
      <c r="ALR207" s="165"/>
      <c r="ALS207" s="165"/>
      <c r="ALT207" s="168"/>
      <c r="ALU207" s="165"/>
      <c r="ALV207" s="165"/>
      <c r="ALW207" s="165"/>
      <c r="ALX207" s="168"/>
      <c r="ALY207" s="165"/>
      <c r="ALZ207" s="165"/>
      <c r="AMA207" s="165"/>
      <c r="AMB207" s="168"/>
      <c r="AMC207" s="165"/>
      <c r="AMD207" s="165"/>
      <c r="AME207" s="165"/>
      <c r="AMF207" s="168"/>
      <c r="AMG207" s="165"/>
      <c r="AMH207" s="165"/>
      <c r="AMI207" s="165"/>
      <c r="AMJ207" s="168"/>
      <c r="AMK207" s="165"/>
      <c r="AML207" s="165"/>
      <c r="AMM207" s="165"/>
      <c r="AMN207" s="168"/>
      <c r="AMO207" s="165"/>
      <c r="AMP207" s="165"/>
      <c r="AMQ207" s="165"/>
      <c r="AMR207" s="168"/>
      <c r="AMS207" s="165"/>
      <c r="AMT207" s="165"/>
      <c r="AMU207" s="165"/>
      <c r="AMV207" s="168"/>
      <c r="AMW207" s="165"/>
      <c r="AMX207" s="165"/>
      <c r="AMY207" s="165"/>
      <c r="AMZ207" s="168"/>
      <c r="ANA207" s="165"/>
      <c r="ANB207" s="165"/>
      <c r="ANC207" s="165"/>
      <c r="AND207" s="168"/>
      <c r="ANE207" s="165"/>
      <c r="ANF207" s="165"/>
      <c r="ANG207" s="165"/>
      <c r="ANH207" s="168"/>
      <c r="ANI207" s="165"/>
      <c r="ANJ207" s="165"/>
      <c r="ANK207" s="165"/>
      <c r="ANL207" s="168"/>
      <c r="ANM207" s="165"/>
      <c r="ANN207" s="165"/>
      <c r="ANO207" s="165"/>
      <c r="ANP207" s="168"/>
      <c r="ANQ207" s="165"/>
      <c r="ANR207" s="165"/>
      <c r="ANS207" s="165"/>
      <c r="ANT207" s="168"/>
      <c r="ANU207" s="165"/>
      <c r="ANV207" s="165"/>
      <c r="ANW207" s="165"/>
      <c r="ANX207" s="168"/>
      <c r="ANY207" s="165"/>
      <c r="ANZ207" s="165"/>
      <c r="AOA207" s="165"/>
      <c r="AOB207" s="168"/>
      <c r="AOC207" s="165"/>
      <c r="AOD207" s="165"/>
      <c r="AOE207" s="165"/>
      <c r="AOF207" s="168"/>
      <c r="AOG207" s="165"/>
      <c r="AOH207" s="165"/>
      <c r="AOI207" s="165"/>
      <c r="AOJ207" s="168"/>
      <c r="AOK207" s="165"/>
      <c r="AOL207" s="165"/>
      <c r="AOM207" s="165"/>
      <c r="AON207" s="168"/>
      <c r="AOO207" s="165"/>
      <c r="AOP207" s="165"/>
      <c r="AOQ207" s="165"/>
      <c r="AOR207" s="168"/>
      <c r="AOS207" s="165"/>
      <c r="AOT207" s="165"/>
      <c r="AOU207" s="165"/>
      <c r="AOV207" s="168"/>
      <c r="AOW207" s="165"/>
      <c r="AOX207" s="165"/>
      <c r="AOY207" s="165"/>
      <c r="AOZ207" s="168"/>
      <c r="APA207" s="165"/>
      <c r="APB207" s="165"/>
      <c r="APC207" s="165"/>
      <c r="APD207" s="168"/>
      <c r="APE207" s="165"/>
      <c r="APF207" s="165"/>
      <c r="APG207" s="165"/>
      <c r="APH207" s="168"/>
      <c r="API207" s="165"/>
      <c r="APJ207" s="165"/>
      <c r="APK207" s="165"/>
      <c r="APL207" s="168"/>
      <c r="APM207" s="165"/>
      <c r="APN207" s="165"/>
      <c r="APO207" s="165"/>
      <c r="APP207" s="168"/>
      <c r="APQ207" s="165"/>
      <c r="APR207" s="165"/>
      <c r="APS207" s="165"/>
      <c r="APT207" s="168"/>
      <c r="APU207" s="165"/>
      <c r="APV207" s="165"/>
      <c r="APW207" s="165"/>
      <c r="APX207" s="168"/>
      <c r="APY207" s="165"/>
      <c r="APZ207" s="165"/>
      <c r="AQA207" s="165"/>
      <c r="AQB207" s="168"/>
      <c r="AQC207" s="165"/>
      <c r="AQD207" s="165"/>
      <c r="AQE207" s="165"/>
      <c r="AQF207" s="168"/>
      <c r="AQG207" s="165"/>
      <c r="AQH207" s="165"/>
      <c r="AQI207" s="165"/>
      <c r="AQJ207" s="168"/>
      <c r="AQK207" s="165"/>
      <c r="AQL207" s="165"/>
      <c r="AQM207" s="165"/>
      <c r="AQN207" s="168"/>
      <c r="AQO207" s="165"/>
      <c r="AQP207" s="165"/>
      <c r="AQQ207" s="165"/>
      <c r="AQR207" s="168"/>
      <c r="AQS207" s="165"/>
      <c r="AQT207" s="165"/>
      <c r="AQU207" s="165"/>
      <c r="AQV207" s="168"/>
      <c r="AQW207" s="165"/>
      <c r="AQX207" s="165"/>
      <c r="AQY207" s="165"/>
      <c r="AQZ207" s="168"/>
      <c r="ARA207" s="165"/>
      <c r="ARB207" s="165"/>
      <c r="ARC207" s="165"/>
      <c r="ARD207" s="168"/>
      <c r="ARE207" s="165"/>
      <c r="ARF207" s="165"/>
      <c r="ARG207" s="165"/>
      <c r="ARH207" s="168"/>
      <c r="ARI207" s="165"/>
      <c r="ARJ207" s="165"/>
      <c r="ARK207" s="165"/>
      <c r="ARL207" s="168"/>
      <c r="ARM207" s="165"/>
      <c r="ARN207" s="165"/>
      <c r="ARO207" s="165"/>
      <c r="ARP207" s="168"/>
      <c r="ARQ207" s="165"/>
      <c r="ARR207" s="165"/>
      <c r="ARS207" s="165"/>
      <c r="ART207" s="168"/>
      <c r="ARU207" s="165"/>
      <c r="ARV207" s="165"/>
      <c r="ARW207" s="165"/>
      <c r="ARX207" s="168"/>
      <c r="ARY207" s="165"/>
      <c r="ARZ207" s="165"/>
      <c r="ASA207" s="165"/>
      <c r="ASB207" s="168"/>
      <c r="ASC207" s="165"/>
      <c r="ASD207" s="165"/>
      <c r="ASE207" s="165"/>
      <c r="ASF207" s="168"/>
      <c r="ASG207" s="165"/>
      <c r="ASH207" s="165"/>
      <c r="ASI207" s="165"/>
      <c r="ASJ207" s="168"/>
      <c r="ASK207" s="165"/>
      <c r="ASL207" s="165"/>
      <c r="ASM207" s="165"/>
      <c r="ASN207" s="168"/>
      <c r="ASO207" s="165"/>
      <c r="ASP207" s="165"/>
      <c r="ASQ207" s="165"/>
      <c r="ASR207" s="168"/>
      <c r="ASS207" s="165"/>
      <c r="AST207" s="165"/>
      <c r="ASU207" s="165"/>
      <c r="ASV207" s="168"/>
      <c r="ASW207" s="165"/>
      <c r="ASX207" s="165"/>
      <c r="ASY207" s="165"/>
      <c r="ASZ207" s="168"/>
      <c r="ATA207" s="165"/>
      <c r="ATB207" s="165"/>
      <c r="ATC207" s="165"/>
      <c r="ATD207" s="168"/>
      <c r="ATE207" s="165"/>
      <c r="ATF207" s="165"/>
      <c r="ATG207" s="165"/>
      <c r="ATH207" s="168"/>
      <c r="ATI207" s="165"/>
      <c r="ATJ207" s="165"/>
      <c r="ATK207" s="165"/>
      <c r="ATL207" s="168"/>
      <c r="ATM207" s="165"/>
      <c r="ATN207" s="165"/>
      <c r="ATO207" s="165"/>
      <c r="ATP207" s="168"/>
      <c r="ATQ207" s="165"/>
      <c r="ATR207" s="165"/>
      <c r="ATS207" s="165"/>
      <c r="ATT207" s="168"/>
      <c r="ATU207" s="165"/>
      <c r="ATV207" s="165"/>
      <c r="ATW207" s="165"/>
      <c r="ATX207" s="168"/>
      <c r="ATY207" s="165"/>
      <c r="ATZ207" s="165"/>
      <c r="AUA207" s="165"/>
      <c r="AUB207" s="168"/>
      <c r="AUC207" s="165"/>
      <c r="AUD207" s="165"/>
      <c r="AUE207" s="165"/>
      <c r="AUF207" s="168"/>
      <c r="AUG207" s="165"/>
      <c r="AUH207" s="165"/>
      <c r="AUI207" s="165"/>
      <c r="AUJ207" s="168"/>
      <c r="AUK207" s="165"/>
      <c r="AUL207" s="165"/>
      <c r="AUM207" s="165"/>
      <c r="AUN207" s="168"/>
      <c r="AUO207" s="165"/>
      <c r="AUP207" s="165"/>
      <c r="AUQ207" s="165"/>
      <c r="AUR207" s="168"/>
      <c r="AUS207" s="165"/>
      <c r="AUT207" s="165"/>
      <c r="AUU207" s="165"/>
      <c r="AUV207" s="168"/>
      <c r="AUW207" s="165"/>
      <c r="AUX207" s="165"/>
      <c r="AUY207" s="165"/>
      <c r="AUZ207" s="168"/>
      <c r="AVA207" s="165"/>
      <c r="AVB207" s="165"/>
      <c r="AVC207" s="165"/>
      <c r="AVD207" s="168"/>
      <c r="AVE207" s="165"/>
      <c r="AVF207" s="165"/>
      <c r="AVG207" s="165"/>
      <c r="AVH207" s="168"/>
      <c r="AVI207" s="165"/>
      <c r="AVJ207" s="165"/>
      <c r="AVK207" s="165"/>
      <c r="AVL207" s="168"/>
      <c r="AVM207" s="165"/>
      <c r="AVN207" s="165"/>
      <c r="AVO207" s="165"/>
      <c r="AVP207" s="168"/>
      <c r="AVQ207" s="165"/>
      <c r="AVR207" s="165"/>
      <c r="AVS207" s="165"/>
      <c r="AVT207" s="168"/>
      <c r="AVU207" s="165"/>
      <c r="AVV207" s="165"/>
      <c r="AVW207" s="165"/>
      <c r="AVX207" s="168"/>
      <c r="AVY207" s="165"/>
      <c r="AVZ207" s="165"/>
      <c r="AWA207" s="165"/>
      <c r="AWB207" s="168"/>
      <c r="AWC207" s="165"/>
      <c r="AWD207" s="165"/>
      <c r="AWE207" s="165"/>
      <c r="AWF207" s="168"/>
      <c r="AWG207" s="165"/>
      <c r="AWH207" s="165"/>
      <c r="AWI207" s="165"/>
      <c r="AWJ207" s="168"/>
      <c r="AWK207" s="165"/>
      <c r="AWL207" s="165"/>
      <c r="AWM207" s="165"/>
      <c r="AWN207" s="168"/>
      <c r="AWO207" s="165"/>
      <c r="AWP207" s="165"/>
      <c r="AWQ207" s="165"/>
      <c r="AWR207" s="168"/>
      <c r="AWS207" s="165"/>
      <c r="AWT207" s="165"/>
      <c r="AWU207" s="165"/>
      <c r="AWV207" s="168"/>
      <c r="AWW207" s="165"/>
      <c r="AWX207" s="165"/>
      <c r="AWY207" s="165"/>
      <c r="AWZ207" s="168"/>
      <c r="AXA207" s="165"/>
      <c r="AXB207" s="165"/>
      <c r="AXC207" s="165"/>
      <c r="AXD207" s="168"/>
      <c r="AXE207" s="165"/>
      <c r="AXF207" s="165"/>
      <c r="AXG207" s="165"/>
      <c r="AXH207" s="168"/>
      <c r="AXI207" s="165"/>
      <c r="AXJ207" s="165"/>
      <c r="AXK207" s="165"/>
      <c r="AXL207" s="168"/>
      <c r="AXM207" s="165"/>
      <c r="AXN207" s="165"/>
      <c r="AXO207" s="165"/>
      <c r="AXP207" s="168"/>
      <c r="AXQ207" s="165"/>
      <c r="AXR207" s="165"/>
      <c r="AXS207" s="165"/>
      <c r="AXT207" s="168"/>
      <c r="AXU207" s="165"/>
      <c r="AXV207" s="165"/>
      <c r="AXW207" s="165"/>
      <c r="AXX207" s="168"/>
      <c r="AXY207" s="165"/>
      <c r="AXZ207" s="165"/>
      <c r="AYA207" s="165"/>
      <c r="AYB207" s="168"/>
      <c r="AYC207" s="165"/>
      <c r="AYD207" s="165"/>
      <c r="AYE207" s="165"/>
      <c r="AYF207" s="168"/>
      <c r="AYG207" s="165"/>
      <c r="AYH207" s="165"/>
      <c r="AYI207" s="165"/>
      <c r="AYJ207" s="168"/>
      <c r="AYK207" s="165"/>
      <c r="AYL207" s="165"/>
      <c r="AYM207" s="165"/>
      <c r="AYN207" s="168"/>
      <c r="AYO207" s="165"/>
      <c r="AYP207" s="165"/>
      <c r="AYQ207" s="165"/>
      <c r="AYR207" s="168"/>
      <c r="AYS207" s="165"/>
      <c r="AYT207" s="165"/>
      <c r="AYU207" s="165"/>
      <c r="AYV207" s="168"/>
      <c r="AYW207" s="165"/>
      <c r="AYX207" s="165"/>
      <c r="AYY207" s="165"/>
      <c r="AYZ207" s="168"/>
      <c r="AZA207" s="165"/>
      <c r="AZB207" s="165"/>
      <c r="AZC207" s="165"/>
      <c r="AZD207" s="168"/>
      <c r="AZE207" s="165"/>
      <c r="AZF207" s="165"/>
      <c r="AZG207" s="165"/>
      <c r="AZH207" s="168"/>
      <c r="AZI207" s="165"/>
      <c r="AZJ207" s="165"/>
      <c r="AZK207" s="165"/>
      <c r="AZL207" s="168"/>
      <c r="AZM207" s="165"/>
      <c r="AZN207" s="165"/>
      <c r="AZO207" s="165"/>
      <c r="AZP207" s="168"/>
      <c r="AZQ207" s="165"/>
      <c r="AZR207" s="165"/>
      <c r="AZS207" s="165"/>
      <c r="AZT207" s="168"/>
      <c r="AZU207" s="165"/>
      <c r="AZV207" s="165"/>
      <c r="AZW207" s="165"/>
      <c r="AZX207" s="168"/>
      <c r="AZY207" s="165"/>
      <c r="AZZ207" s="165"/>
      <c r="BAA207" s="165"/>
      <c r="BAB207" s="168"/>
      <c r="BAC207" s="165"/>
      <c r="BAD207" s="165"/>
      <c r="BAE207" s="165"/>
      <c r="BAF207" s="168"/>
      <c r="BAG207" s="165"/>
      <c r="BAH207" s="165"/>
      <c r="BAI207" s="165"/>
      <c r="BAJ207" s="168"/>
      <c r="BAK207" s="165"/>
      <c r="BAL207" s="165"/>
      <c r="BAM207" s="165"/>
      <c r="BAN207" s="168"/>
      <c r="BAO207" s="165"/>
      <c r="BAP207" s="165"/>
      <c r="BAQ207" s="165"/>
      <c r="BAR207" s="168"/>
      <c r="BAS207" s="165"/>
      <c r="BAT207" s="165"/>
      <c r="BAU207" s="165"/>
      <c r="BAV207" s="168"/>
      <c r="BAW207" s="165"/>
      <c r="BAX207" s="165"/>
      <c r="BAY207" s="165"/>
      <c r="BAZ207" s="168"/>
      <c r="BBA207" s="165"/>
      <c r="BBB207" s="165"/>
      <c r="BBC207" s="165"/>
      <c r="BBD207" s="168"/>
      <c r="BBE207" s="165"/>
      <c r="BBF207" s="165"/>
      <c r="BBG207" s="165"/>
      <c r="BBH207" s="168"/>
      <c r="BBI207" s="165"/>
      <c r="BBJ207" s="165"/>
      <c r="BBK207" s="165"/>
      <c r="BBL207" s="168"/>
      <c r="BBM207" s="165"/>
      <c r="BBN207" s="165"/>
      <c r="BBO207" s="165"/>
      <c r="BBP207" s="168"/>
      <c r="BBQ207" s="165"/>
      <c r="BBR207" s="165"/>
      <c r="BBS207" s="165"/>
      <c r="BBT207" s="168"/>
      <c r="BBU207" s="165"/>
      <c r="BBV207" s="165"/>
      <c r="BBW207" s="165"/>
      <c r="BBX207" s="168"/>
      <c r="BBY207" s="165"/>
      <c r="BBZ207" s="165"/>
      <c r="BCA207" s="165"/>
      <c r="BCB207" s="168"/>
      <c r="BCC207" s="165"/>
      <c r="BCD207" s="165"/>
      <c r="BCE207" s="165"/>
      <c r="BCF207" s="168"/>
      <c r="BCG207" s="165"/>
      <c r="BCH207" s="165"/>
      <c r="BCI207" s="165"/>
      <c r="BCJ207" s="168"/>
      <c r="BCK207" s="165"/>
      <c r="BCL207" s="165"/>
      <c r="BCM207" s="165"/>
      <c r="BCN207" s="168"/>
      <c r="BCO207" s="165"/>
      <c r="BCP207" s="165"/>
      <c r="BCQ207" s="165"/>
      <c r="BCR207" s="168"/>
      <c r="BCS207" s="165"/>
      <c r="BCT207" s="165"/>
      <c r="BCU207" s="165"/>
      <c r="BCV207" s="168"/>
      <c r="BCW207" s="165"/>
      <c r="BCX207" s="165"/>
      <c r="BCY207" s="165"/>
      <c r="BCZ207" s="168"/>
      <c r="BDA207" s="165"/>
      <c r="BDB207" s="165"/>
      <c r="BDC207" s="165"/>
      <c r="BDD207" s="168"/>
      <c r="BDE207" s="165"/>
      <c r="BDF207" s="165"/>
      <c r="BDG207" s="165"/>
      <c r="BDH207" s="168"/>
      <c r="BDI207" s="165"/>
      <c r="BDJ207" s="165"/>
      <c r="BDK207" s="165"/>
      <c r="BDL207" s="168"/>
      <c r="BDM207" s="165"/>
      <c r="BDN207" s="165"/>
      <c r="BDO207" s="165"/>
      <c r="BDP207" s="168"/>
      <c r="BDQ207" s="165"/>
      <c r="BDR207" s="165"/>
      <c r="BDS207" s="165"/>
      <c r="BDT207" s="168"/>
      <c r="BDU207" s="165"/>
      <c r="BDV207" s="165"/>
      <c r="BDW207" s="165"/>
      <c r="BDX207" s="168"/>
      <c r="BDY207" s="165"/>
      <c r="BDZ207" s="165"/>
      <c r="BEA207" s="165"/>
      <c r="BEB207" s="168"/>
      <c r="BEC207" s="165"/>
      <c r="BED207" s="165"/>
      <c r="BEE207" s="165"/>
      <c r="BEF207" s="168"/>
      <c r="BEG207" s="165"/>
      <c r="BEH207" s="165"/>
      <c r="BEI207" s="165"/>
      <c r="BEJ207" s="168"/>
      <c r="BEK207" s="165"/>
      <c r="BEL207" s="165"/>
      <c r="BEM207" s="165"/>
      <c r="BEN207" s="168"/>
      <c r="BEO207" s="165"/>
      <c r="BEP207" s="165"/>
      <c r="BEQ207" s="165"/>
      <c r="BER207" s="168"/>
      <c r="BES207" s="165"/>
      <c r="BET207" s="165"/>
      <c r="BEU207" s="165"/>
      <c r="BEV207" s="168"/>
      <c r="BEW207" s="165"/>
      <c r="BEX207" s="165"/>
      <c r="BEY207" s="165"/>
      <c r="BEZ207" s="168"/>
      <c r="BFA207" s="165"/>
      <c r="BFB207" s="165"/>
      <c r="BFC207" s="165"/>
      <c r="BFD207" s="168"/>
      <c r="BFE207" s="165"/>
      <c r="BFF207" s="165"/>
      <c r="BFG207" s="165"/>
      <c r="BFH207" s="168"/>
      <c r="BFI207" s="165"/>
      <c r="BFJ207" s="165"/>
      <c r="BFK207" s="165"/>
      <c r="BFL207" s="168"/>
      <c r="BFM207" s="165"/>
      <c r="BFN207" s="165"/>
      <c r="BFO207" s="165"/>
      <c r="BFP207" s="168"/>
      <c r="BFQ207" s="165"/>
      <c r="BFR207" s="165"/>
      <c r="BFS207" s="165"/>
      <c r="BFT207" s="168"/>
      <c r="BFU207" s="165"/>
      <c r="BFV207" s="165"/>
      <c r="BFW207" s="165"/>
      <c r="BFX207" s="168"/>
      <c r="BFY207" s="165"/>
      <c r="BFZ207" s="165"/>
      <c r="BGA207" s="165"/>
      <c r="BGB207" s="168"/>
      <c r="BGC207" s="165"/>
      <c r="BGD207" s="165"/>
      <c r="BGE207" s="165"/>
      <c r="BGF207" s="168"/>
      <c r="BGG207" s="165"/>
      <c r="BGH207" s="165"/>
      <c r="BGI207" s="165"/>
      <c r="BGJ207" s="168"/>
      <c r="BGK207" s="165"/>
      <c r="BGL207" s="165"/>
      <c r="BGM207" s="165"/>
      <c r="BGN207" s="168"/>
      <c r="BGO207" s="165"/>
      <c r="BGP207" s="165"/>
      <c r="BGQ207" s="165"/>
      <c r="BGR207" s="168"/>
      <c r="BGS207" s="165"/>
      <c r="BGT207" s="165"/>
      <c r="BGU207" s="165"/>
      <c r="BGV207" s="168"/>
      <c r="BGW207" s="165"/>
      <c r="BGX207" s="165"/>
      <c r="BGY207" s="165"/>
      <c r="BGZ207" s="168"/>
      <c r="BHA207" s="165"/>
      <c r="BHB207" s="165"/>
      <c r="BHC207" s="165"/>
      <c r="BHD207" s="168"/>
      <c r="BHE207" s="165"/>
      <c r="BHF207" s="165"/>
      <c r="BHG207" s="165"/>
      <c r="BHH207" s="168"/>
      <c r="BHI207" s="165"/>
      <c r="BHJ207" s="165"/>
      <c r="BHK207" s="165"/>
      <c r="BHL207" s="168"/>
      <c r="BHM207" s="165"/>
      <c r="BHN207" s="165"/>
      <c r="BHO207" s="165"/>
      <c r="BHP207" s="168"/>
      <c r="BHQ207" s="165"/>
      <c r="BHR207" s="165"/>
      <c r="BHS207" s="165"/>
      <c r="BHT207" s="168"/>
      <c r="BHU207" s="165"/>
      <c r="BHV207" s="165"/>
      <c r="BHW207" s="165"/>
      <c r="BHX207" s="168"/>
      <c r="BHY207" s="165"/>
      <c r="BHZ207" s="165"/>
      <c r="BIA207" s="165"/>
      <c r="BIB207" s="168"/>
      <c r="BIC207" s="165"/>
      <c r="BID207" s="165"/>
      <c r="BIE207" s="165"/>
      <c r="BIF207" s="168"/>
      <c r="BIG207" s="165"/>
      <c r="BIH207" s="165"/>
      <c r="BII207" s="165"/>
      <c r="BIJ207" s="168"/>
      <c r="BIK207" s="165"/>
      <c r="BIL207" s="165"/>
      <c r="BIM207" s="165"/>
      <c r="BIN207" s="168"/>
      <c r="BIO207" s="165"/>
      <c r="BIP207" s="165"/>
      <c r="BIQ207" s="165"/>
      <c r="BIR207" s="168"/>
      <c r="BIS207" s="165"/>
      <c r="BIT207" s="165"/>
      <c r="BIU207" s="165"/>
      <c r="BIV207" s="168"/>
      <c r="BIW207" s="165"/>
      <c r="BIX207" s="165"/>
      <c r="BIY207" s="165"/>
      <c r="BIZ207" s="168"/>
      <c r="BJA207" s="165"/>
      <c r="BJB207" s="165"/>
      <c r="BJC207" s="165"/>
      <c r="BJD207" s="168"/>
      <c r="BJE207" s="165"/>
      <c r="BJF207" s="165"/>
      <c r="BJG207" s="165"/>
      <c r="BJH207" s="168"/>
      <c r="BJI207" s="165"/>
      <c r="BJJ207" s="165"/>
      <c r="BJK207" s="165"/>
      <c r="BJL207" s="168"/>
      <c r="BJM207" s="165"/>
      <c r="BJN207" s="165"/>
      <c r="BJO207" s="165"/>
      <c r="BJP207" s="168"/>
      <c r="BJQ207" s="165"/>
      <c r="BJR207" s="165"/>
      <c r="BJS207" s="165"/>
      <c r="BJT207" s="168"/>
      <c r="BJU207" s="165"/>
      <c r="BJV207" s="165"/>
      <c r="BJW207" s="165"/>
      <c r="BJX207" s="168"/>
      <c r="BJY207" s="165"/>
      <c r="BJZ207" s="165"/>
      <c r="BKA207" s="165"/>
      <c r="BKB207" s="168"/>
      <c r="BKC207" s="165"/>
      <c r="BKD207" s="165"/>
      <c r="BKE207" s="165"/>
      <c r="BKF207" s="168"/>
      <c r="BKG207" s="165"/>
      <c r="BKH207" s="165"/>
      <c r="BKI207" s="165"/>
      <c r="BKJ207" s="168"/>
      <c r="BKK207" s="165"/>
      <c r="BKL207" s="165"/>
      <c r="BKM207" s="165"/>
      <c r="BKN207" s="168"/>
      <c r="BKO207" s="165"/>
      <c r="BKP207" s="165"/>
      <c r="BKQ207" s="165"/>
      <c r="BKR207" s="168"/>
      <c r="BKS207" s="165"/>
      <c r="BKT207" s="165"/>
      <c r="BKU207" s="165"/>
      <c r="BKV207" s="168"/>
      <c r="BKW207" s="165"/>
      <c r="BKX207" s="165"/>
      <c r="BKY207" s="165"/>
      <c r="BKZ207" s="168"/>
      <c r="BLA207" s="165"/>
      <c r="BLB207" s="165"/>
      <c r="BLC207" s="165"/>
      <c r="BLD207" s="168"/>
      <c r="BLE207" s="165"/>
      <c r="BLF207" s="165"/>
      <c r="BLG207" s="165"/>
      <c r="BLH207" s="168"/>
      <c r="BLI207" s="165"/>
      <c r="BLJ207" s="165"/>
      <c r="BLK207" s="165"/>
      <c r="BLL207" s="168"/>
      <c r="BLM207" s="165"/>
      <c r="BLN207" s="165"/>
      <c r="BLO207" s="165"/>
      <c r="BLP207" s="168"/>
      <c r="BLQ207" s="165"/>
      <c r="BLR207" s="165"/>
      <c r="BLS207" s="165"/>
      <c r="BLT207" s="168"/>
      <c r="BLU207" s="165"/>
      <c r="BLV207" s="165"/>
      <c r="BLW207" s="165"/>
      <c r="BLX207" s="168"/>
      <c r="BLY207" s="165"/>
      <c r="BLZ207" s="165"/>
      <c r="BMA207" s="165"/>
      <c r="BMB207" s="168"/>
      <c r="BMC207" s="165"/>
      <c r="BMD207" s="165"/>
      <c r="BME207" s="165"/>
      <c r="BMF207" s="168"/>
      <c r="BMG207" s="165"/>
      <c r="BMH207" s="165"/>
      <c r="BMI207" s="165"/>
      <c r="BMJ207" s="168"/>
      <c r="BMK207" s="165"/>
      <c r="BML207" s="165"/>
      <c r="BMM207" s="165"/>
      <c r="BMN207" s="168"/>
      <c r="BMO207" s="165"/>
      <c r="BMP207" s="165"/>
      <c r="BMQ207" s="165"/>
      <c r="BMR207" s="168"/>
      <c r="BMS207" s="165"/>
      <c r="BMT207" s="165"/>
      <c r="BMU207" s="165"/>
      <c r="BMV207" s="168"/>
      <c r="BMW207" s="165"/>
      <c r="BMX207" s="165"/>
      <c r="BMY207" s="165"/>
      <c r="BMZ207" s="168"/>
      <c r="BNA207" s="165"/>
      <c r="BNB207" s="165"/>
      <c r="BNC207" s="165"/>
      <c r="BND207" s="168"/>
      <c r="BNE207" s="165"/>
      <c r="BNF207" s="165"/>
      <c r="BNG207" s="165"/>
      <c r="BNH207" s="168"/>
      <c r="BNI207" s="165"/>
      <c r="BNJ207" s="165"/>
      <c r="BNK207" s="165"/>
      <c r="BNL207" s="168"/>
      <c r="BNM207" s="165"/>
      <c r="BNN207" s="165"/>
      <c r="BNO207" s="165"/>
      <c r="BNP207" s="168"/>
      <c r="BNQ207" s="165"/>
      <c r="BNR207" s="165"/>
      <c r="BNS207" s="165"/>
      <c r="BNT207" s="168"/>
      <c r="BNU207" s="165"/>
      <c r="BNV207" s="165"/>
      <c r="BNW207" s="165"/>
      <c r="BNX207" s="168"/>
      <c r="BNY207" s="165"/>
      <c r="BNZ207" s="165"/>
      <c r="BOA207" s="165"/>
      <c r="BOB207" s="168"/>
      <c r="BOC207" s="165"/>
      <c r="BOD207" s="165"/>
      <c r="BOE207" s="165"/>
      <c r="BOF207" s="168"/>
      <c r="BOG207" s="165"/>
      <c r="BOH207" s="165"/>
      <c r="BOI207" s="165"/>
      <c r="BOJ207" s="168"/>
      <c r="BOK207" s="165"/>
      <c r="BOL207" s="165"/>
      <c r="BOM207" s="165"/>
      <c r="BON207" s="168"/>
      <c r="BOO207" s="165"/>
      <c r="BOP207" s="165"/>
      <c r="BOQ207" s="165"/>
      <c r="BOR207" s="168"/>
      <c r="BOS207" s="165"/>
      <c r="BOT207" s="165"/>
      <c r="BOU207" s="165"/>
      <c r="BOV207" s="168"/>
      <c r="BOW207" s="165"/>
      <c r="BOX207" s="165"/>
      <c r="BOY207" s="165"/>
      <c r="BOZ207" s="168"/>
      <c r="BPA207" s="165"/>
      <c r="BPB207" s="165"/>
      <c r="BPC207" s="165"/>
      <c r="BPD207" s="168"/>
      <c r="BPE207" s="165"/>
      <c r="BPF207" s="165"/>
      <c r="BPG207" s="165"/>
      <c r="BPH207" s="168"/>
      <c r="BPI207" s="165"/>
      <c r="BPJ207" s="165"/>
      <c r="BPK207" s="165"/>
      <c r="BPL207" s="168"/>
      <c r="BPM207" s="165"/>
      <c r="BPN207" s="165"/>
      <c r="BPO207" s="165"/>
      <c r="BPP207" s="168"/>
      <c r="BPQ207" s="165"/>
      <c r="BPR207" s="165"/>
      <c r="BPS207" s="165"/>
      <c r="BPT207" s="168"/>
      <c r="BPU207" s="165"/>
      <c r="BPV207" s="165"/>
      <c r="BPW207" s="165"/>
      <c r="BPX207" s="168"/>
      <c r="BPY207" s="165"/>
      <c r="BPZ207" s="165"/>
      <c r="BQA207" s="165"/>
      <c r="BQB207" s="168"/>
      <c r="BQC207" s="165"/>
      <c r="BQD207" s="165"/>
      <c r="BQE207" s="165"/>
      <c r="BQF207" s="168"/>
      <c r="BQG207" s="165"/>
      <c r="BQH207" s="165"/>
      <c r="BQI207" s="165"/>
      <c r="BQJ207" s="168"/>
      <c r="BQK207" s="165"/>
      <c r="BQL207" s="165"/>
      <c r="BQM207" s="165"/>
      <c r="BQN207" s="168"/>
      <c r="BQO207" s="165"/>
      <c r="BQP207" s="165"/>
      <c r="BQQ207" s="165"/>
      <c r="BQR207" s="168"/>
      <c r="BQS207" s="165"/>
      <c r="BQT207" s="165"/>
      <c r="BQU207" s="165"/>
      <c r="BQV207" s="168"/>
      <c r="BQW207" s="165"/>
      <c r="BQX207" s="165"/>
      <c r="BQY207" s="165"/>
      <c r="BQZ207" s="168"/>
      <c r="BRA207" s="165"/>
      <c r="BRB207" s="165"/>
      <c r="BRC207" s="165"/>
      <c r="BRD207" s="168"/>
      <c r="BRE207" s="165"/>
      <c r="BRF207" s="165"/>
      <c r="BRG207" s="165"/>
      <c r="BRH207" s="168"/>
      <c r="BRI207" s="165"/>
      <c r="BRJ207" s="165"/>
      <c r="BRK207" s="165"/>
      <c r="BRL207" s="168"/>
      <c r="BRM207" s="165"/>
      <c r="BRN207" s="165"/>
      <c r="BRO207" s="165"/>
      <c r="BRP207" s="168"/>
      <c r="BRQ207" s="165"/>
      <c r="BRR207" s="165"/>
      <c r="BRS207" s="165"/>
      <c r="BRT207" s="168"/>
      <c r="BRU207" s="165"/>
      <c r="BRV207" s="165"/>
      <c r="BRW207" s="165"/>
      <c r="BRX207" s="168"/>
      <c r="BRY207" s="165"/>
      <c r="BRZ207" s="165"/>
      <c r="BSA207" s="165"/>
      <c r="BSB207" s="168"/>
      <c r="BSC207" s="165"/>
      <c r="BSD207" s="165"/>
      <c r="BSE207" s="165"/>
      <c r="BSF207" s="168"/>
      <c r="BSG207" s="165"/>
      <c r="BSH207" s="165"/>
      <c r="BSI207" s="165"/>
      <c r="BSJ207" s="168"/>
      <c r="BSK207" s="165"/>
      <c r="BSL207" s="165"/>
      <c r="BSM207" s="165"/>
      <c r="BSN207" s="168"/>
      <c r="BSO207" s="165"/>
      <c r="BSP207" s="165"/>
      <c r="BSQ207" s="165"/>
      <c r="BSR207" s="168"/>
      <c r="BSS207" s="165"/>
      <c r="BST207" s="165"/>
      <c r="BSU207" s="165"/>
      <c r="BSV207" s="168"/>
      <c r="BSW207" s="165"/>
      <c r="BSX207" s="165"/>
      <c r="BSY207" s="165"/>
      <c r="BSZ207" s="168"/>
      <c r="BTA207" s="165"/>
      <c r="BTB207" s="165"/>
      <c r="BTC207" s="165"/>
      <c r="BTD207" s="168"/>
      <c r="BTE207" s="165"/>
      <c r="BTF207" s="165"/>
      <c r="BTG207" s="165"/>
      <c r="BTH207" s="168"/>
      <c r="BTI207" s="165"/>
      <c r="BTJ207" s="165"/>
      <c r="BTK207" s="165"/>
      <c r="BTL207" s="168"/>
      <c r="BTM207" s="165"/>
      <c r="BTN207" s="165"/>
      <c r="BTO207" s="165"/>
      <c r="BTP207" s="168"/>
      <c r="BTQ207" s="165"/>
      <c r="BTR207" s="165"/>
      <c r="BTS207" s="165"/>
      <c r="BTT207" s="168"/>
      <c r="BTU207" s="165"/>
      <c r="BTV207" s="165"/>
      <c r="BTW207" s="165"/>
      <c r="BTX207" s="168"/>
      <c r="BTY207" s="165"/>
      <c r="BTZ207" s="165"/>
      <c r="BUA207" s="165"/>
      <c r="BUB207" s="168"/>
      <c r="BUC207" s="165"/>
      <c r="BUD207" s="165"/>
      <c r="BUE207" s="165"/>
      <c r="BUF207" s="168"/>
      <c r="BUG207" s="165"/>
      <c r="BUH207" s="165"/>
      <c r="BUI207" s="165"/>
      <c r="BUJ207" s="168"/>
      <c r="BUK207" s="165"/>
      <c r="BUL207" s="165"/>
      <c r="BUM207" s="165"/>
      <c r="BUN207" s="168"/>
      <c r="BUO207" s="165"/>
      <c r="BUP207" s="165"/>
      <c r="BUQ207" s="165"/>
      <c r="BUR207" s="168"/>
      <c r="BUS207" s="165"/>
      <c r="BUT207" s="165"/>
      <c r="BUU207" s="165"/>
      <c r="BUV207" s="168"/>
      <c r="BUW207" s="165"/>
      <c r="BUX207" s="165"/>
      <c r="BUY207" s="165"/>
      <c r="BUZ207" s="168"/>
      <c r="BVA207" s="165"/>
      <c r="BVB207" s="165"/>
      <c r="BVC207" s="165"/>
      <c r="BVD207" s="168"/>
      <c r="BVE207" s="165"/>
      <c r="BVF207" s="165"/>
      <c r="BVG207" s="165"/>
      <c r="BVH207" s="168"/>
      <c r="BVI207" s="165"/>
      <c r="BVJ207" s="165"/>
      <c r="BVK207" s="165"/>
      <c r="BVL207" s="168"/>
      <c r="BVM207" s="165"/>
      <c r="BVN207" s="165"/>
      <c r="BVO207" s="165"/>
      <c r="BVP207" s="168"/>
      <c r="BVQ207" s="165"/>
      <c r="BVR207" s="165"/>
      <c r="BVS207" s="165"/>
      <c r="BVT207" s="168"/>
      <c r="BVU207" s="165"/>
      <c r="BVV207" s="165"/>
      <c r="BVW207" s="165"/>
      <c r="BVX207" s="168"/>
      <c r="BVY207" s="165"/>
      <c r="BVZ207" s="165"/>
      <c r="BWA207" s="165"/>
      <c r="BWB207" s="168"/>
      <c r="BWC207" s="165"/>
      <c r="BWD207" s="165"/>
      <c r="BWE207" s="165"/>
      <c r="BWF207" s="168"/>
      <c r="BWG207" s="165"/>
      <c r="BWH207" s="165"/>
      <c r="BWI207" s="165"/>
      <c r="BWJ207" s="168"/>
      <c r="BWK207" s="165"/>
      <c r="BWL207" s="165"/>
      <c r="BWM207" s="165"/>
      <c r="BWN207" s="168"/>
      <c r="BWO207" s="165"/>
      <c r="BWP207" s="165"/>
      <c r="BWQ207" s="165"/>
      <c r="BWR207" s="168"/>
      <c r="BWS207" s="165"/>
      <c r="BWT207" s="165"/>
      <c r="BWU207" s="165"/>
      <c r="BWV207" s="168"/>
      <c r="BWW207" s="165"/>
      <c r="BWX207" s="165"/>
      <c r="BWY207" s="165"/>
      <c r="BWZ207" s="168"/>
      <c r="BXA207" s="165"/>
      <c r="BXB207" s="165"/>
      <c r="BXC207" s="165"/>
      <c r="BXD207" s="168"/>
      <c r="BXE207" s="165"/>
      <c r="BXF207" s="165"/>
      <c r="BXG207" s="165"/>
      <c r="BXH207" s="168"/>
      <c r="BXI207" s="165"/>
      <c r="BXJ207" s="165"/>
      <c r="BXK207" s="165"/>
      <c r="BXL207" s="168"/>
      <c r="BXM207" s="165"/>
      <c r="BXN207" s="165"/>
      <c r="BXO207" s="165"/>
      <c r="BXP207" s="168"/>
      <c r="BXQ207" s="165"/>
      <c r="BXR207" s="165"/>
      <c r="BXS207" s="165"/>
      <c r="BXT207" s="168"/>
      <c r="BXU207" s="165"/>
      <c r="BXV207" s="165"/>
      <c r="BXW207" s="165"/>
      <c r="BXX207" s="168"/>
      <c r="BXY207" s="165"/>
      <c r="BXZ207" s="165"/>
      <c r="BYA207" s="165"/>
      <c r="BYB207" s="168"/>
      <c r="BYC207" s="165"/>
      <c r="BYD207" s="165"/>
      <c r="BYE207" s="165"/>
      <c r="BYF207" s="168"/>
      <c r="BYG207" s="165"/>
      <c r="BYH207" s="165"/>
      <c r="BYI207" s="165"/>
      <c r="BYJ207" s="168"/>
      <c r="BYK207" s="165"/>
      <c r="BYL207" s="165"/>
      <c r="BYM207" s="165"/>
      <c r="BYN207" s="168"/>
      <c r="BYO207" s="165"/>
      <c r="BYP207" s="165"/>
      <c r="BYQ207" s="165"/>
      <c r="BYR207" s="168"/>
      <c r="BYS207" s="165"/>
      <c r="BYT207" s="165"/>
      <c r="BYU207" s="165"/>
      <c r="BYV207" s="168"/>
      <c r="BYW207" s="165"/>
      <c r="BYX207" s="165"/>
      <c r="BYY207" s="165"/>
      <c r="BYZ207" s="168"/>
      <c r="BZA207" s="165"/>
      <c r="BZB207" s="165"/>
      <c r="BZC207" s="165"/>
      <c r="BZD207" s="168"/>
      <c r="BZE207" s="165"/>
      <c r="BZF207" s="165"/>
      <c r="BZG207" s="165"/>
      <c r="BZH207" s="168"/>
      <c r="BZI207" s="165"/>
      <c r="BZJ207" s="165"/>
      <c r="BZK207" s="165"/>
      <c r="BZL207" s="168"/>
      <c r="BZM207" s="165"/>
      <c r="BZN207" s="165"/>
      <c r="BZO207" s="165"/>
      <c r="BZP207" s="168"/>
      <c r="BZQ207" s="165"/>
      <c r="BZR207" s="165"/>
      <c r="BZS207" s="165"/>
      <c r="BZT207" s="168"/>
      <c r="BZU207" s="165"/>
      <c r="BZV207" s="165"/>
      <c r="BZW207" s="165"/>
      <c r="BZX207" s="168"/>
      <c r="BZY207" s="165"/>
      <c r="BZZ207" s="165"/>
      <c r="CAA207" s="165"/>
      <c r="CAB207" s="168"/>
      <c r="CAC207" s="165"/>
      <c r="CAD207" s="165"/>
      <c r="CAE207" s="165"/>
      <c r="CAF207" s="168"/>
      <c r="CAG207" s="165"/>
      <c r="CAH207" s="165"/>
      <c r="CAI207" s="165"/>
      <c r="CAJ207" s="168"/>
      <c r="CAK207" s="165"/>
      <c r="CAL207" s="165"/>
      <c r="CAM207" s="165"/>
      <c r="CAN207" s="168"/>
      <c r="CAO207" s="165"/>
      <c r="CAP207" s="165"/>
      <c r="CAQ207" s="165"/>
      <c r="CAR207" s="168"/>
      <c r="CAS207" s="165"/>
      <c r="CAT207" s="165"/>
      <c r="CAU207" s="165"/>
      <c r="CAV207" s="168"/>
      <c r="CAW207" s="165"/>
      <c r="CAX207" s="165"/>
      <c r="CAY207" s="165"/>
      <c r="CAZ207" s="168"/>
      <c r="CBA207" s="165"/>
      <c r="CBB207" s="165"/>
      <c r="CBC207" s="165"/>
      <c r="CBD207" s="168"/>
      <c r="CBE207" s="165"/>
      <c r="CBF207" s="165"/>
      <c r="CBG207" s="165"/>
      <c r="CBH207" s="168"/>
      <c r="CBI207" s="165"/>
      <c r="CBJ207" s="165"/>
      <c r="CBK207" s="165"/>
      <c r="CBL207" s="168"/>
      <c r="CBM207" s="165"/>
      <c r="CBN207" s="165"/>
      <c r="CBO207" s="165"/>
      <c r="CBP207" s="168"/>
      <c r="CBQ207" s="165"/>
      <c r="CBR207" s="165"/>
      <c r="CBS207" s="165"/>
      <c r="CBT207" s="168"/>
      <c r="CBU207" s="165"/>
      <c r="CBV207" s="165"/>
      <c r="CBW207" s="165"/>
      <c r="CBX207" s="168"/>
      <c r="CBY207" s="165"/>
      <c r="CBZ207" s="165"/>
      <c r="CCA207" s="165"/>
      <c r="CCB207" s="168"/>
      <c r="CCC207" s="165"/>
      <c r="CCD207" s="165"/>
      <c r="CCE207" s="165"/>
      <c r="CCF207" s="168"/>
      <c r="CCG207" s="165"/>
      <c r="CCH207" s="165"/>
      <c r="CCI207" s="165"/>
      <c r="CCJ207" s="168"/>
      <c r="CCK207" s="165"/>
      <c r="CCL207" s="165"/>
      <c r="CCM207" s="165"/>
      <c r="CCN207" s="168"/>
      <c r="CCO207" s="165"/>
      <c r="CCP207" s="165"/>
      <c r="CCQ207" s="165"/>
      <c r="CCR207" s="168"/>
      <c r="CCS207" s="165"/>
      <c r="CCT207" s="165"/>
      <c r="CCU207" s="165"/>
      <c r="CCV207" s="168"/>
      <c r="CCW207" s="165"/>
      <c r="CCX207" s="165"/>
      <c r="CCY207" s="165"/>
      <c r="CCZ207" s="168"/>
      <c r="CDA207" s="165"/>
      <c r="CDB207" s="165"/>
      <c r="CDC207" s="165"/>
      <c r="CDD207" s="168"/>
      <c r="CDE207" s="165"/>
      <c r="CDF207" s="165"/>
      <c r="CDG207" s="165"/>
      <c r="CDH207" s="168"/>
      <c r="CDI207" s="165"/>
      <c r="CDJ207" s="165"/>
      <c r="CDK207" s="165"/>
      <c r="CDL207" s="168"/>
      <c r="CDM207" s="165"/>
      <c r="CDN207" s="165"/>
      <c r="CDO207" s="165"/>
      <c r="CDP207" s="168"/>
      <c r="CDQ207" s="165"/>
      <c r="CDR207" s="165"/>
      <c r="CDS207" s="165"/>
      <c r="CDT207" s="168"/>
      <c r="CDU207" s="165"/>
      <c r="CDV207" s="165"/>
      <c r="CDW207" s="165"/>
      <c r="CDX207" s="168"/>
      <c r="CDY207" s="165"/>
      <c r="CDZ207" s="165"/>
      <c r="CEA207" s="165"/>
      <c r="CEB207" s="168"/>
      <c r="CEC207" s="165"/>
      <c r="CED207" s="165"/>
      <c r="CEE207" s="165"/>
      <c r="CEF207" s="168"/>
      <c r="CEG207" s="165"/>
      <c r="CEH207" s="165"/>
      <c r="CEI207" s="165"/>
      <c r="CEJ207" s="168"/>
      <c r="CEK207" s="165"/>
      <c r="CEL207" s="165"/>
      <c r="CEM207" s="165"/>
      <c r="CEN207" s="168"/>
      <c r="CEO207" s="165"/>
      <c r="CEP207" s="165"/>
      <c r="CEQ207" s="165"/>
      <c r="CER207" s="168"/>
      <c r="CES207" s="165"/>
      <c r="CET207" s="165"/>
      <c r="CEU207" s="165"/>
      <c r="CEV207" s="168"/>
      <c r="CEW207" s="165"/>
      <c r="CEX207" s="165"/>
      <c r="CEY207" s="165"/>
      <c r="CEZ207" s="168"/>
      <c r="CFA207" s="165"/>
      <c r="CFB207" s="165"/>
      <c r="CFC207" s="165"/>
      <c r="CFD207" s="168"/>
      <c r="CFE207" s="165"/>
      <c r="CFF207" s="165"/>
      <c r="CFG207" s="165"/>
      <c r="CFH207" s="168"/>
      <c r="CFI207" s="165"/>
      <c r="CFJ207" s="165"/>
      <c r="CFK207" s="165"/>
      <c r="CFL207" s="168"/>
      <c r="CFM207" s="165"/>
      <c r="CFN207" s="165"/>
      <c r="CFO207" s="165"/>
      <c r="CFP207" s="168"/>
      <c r="CFQ207" s="165"/>
      <c r="CFR207" s="165"/>
      <c r="CFS207" s="165"/>
      <c r="CFT207" s="168"/>
      <c r="CFU207" s="165"/>
      <c r="CFV207" s="165"/>
      <c r="CFW207" s="165"/>
      <c r="CFX207" s="168"/>
      <c r="CFY207" s="165"/>
      <c r="CFZ207" s="165"/>
      <c r="CGA207" s="165"/>
      <c r="CGB207" s="168"/>
      <c r="CGC207" s="165"/>
      <c r="CGD207" s="165"/>
      <c r="CGE207" s="165"/>
      <c r="CGF207" s="168"/>
      <c r="CGG207" s="165"/>
      <c r="CGH207" s="165"/>
      <c r="CGI207" s="165"/>
      <c r="CGJ207" s="168"/>
      <c r="CGK207" s="165"/>
      <c r="CGL207" s="165"/>
      <c r="CGM207" s="165"/>
      <c r="CGN207" s="168"/>
      <c r="CGO207" s="165"/>
      <c r="CGP207" s="165"/>
      <c r="CGQ207" s="165"/>
      <c r="CGR207" s="168"/>
      <c r="CGS207" s="165"/>
      <c r="CGT207" s="165"/>
      <c r="CGU207" s="165"/>
      <c r="CGV207" s="168"/>
      <c r="CGW207" s="165"/>
      <c r="CGX207" s="165"/>
      <c r="CGY207" s="165"/>
      <c r="CGZ207" s="168"/>
      <c r="CHA207" s="165"/>
      <c r="CHB207" s="165"/>
      <c r="CHC207" s="165"/>
      <c r="CHD207" s="168"/>
      <c r="CHE207" s="165"/>
      <c r="CHF207" s="165"/>
      <c r="CHG207" s="165"/>
      <c r="CHH207" s="168"/>
      <c r="CHI207" s="165"/>
      <c r="CHJ207" s="165"/>
      <c r="CHK207" s="165"/>
      <c r="CHL207" s="168"/>
      <c r="CHM207" s="165"/>
      <c r="CHN207" s="165"/>
      <c r="CHO207" s="165"/>
      <c r="CHP207" s="168"/>
      <c r="CHQ207" s="165"/>
      <c r="CHR207" s="165"/>
      <c r="CHS207" s="165"/>
      <c r="CHT207" s="168"/>
      <c r="CHU207" s="165"/>
      <c r="CHV207" s="165"/>
      <c r="CHW207" s="165"/>
      <c r="CHX207" s="168"/>
      <c r="CHY207" s="165"/>
      <c r="CHZ207" s="165"/>
      <c r="CIA207" s="165"/>
      <c r="CIB207" s="168"/>
      <c r="CIC207" s="165"/>
      <c r="CID207" s="165"/>
      <c r="CIE207" s="165"/>
      <c r="CIF207" s="168"/>
      <c r="CIG207" s="165"/>
      <c r="CIH207" s="165"/>
      <c r="CII207" s="165"/>
      <c r="CIJ207" s="168"/>
      <c r="CIK207" s="165"/>
      <c r="CIL207" s="165"/>
      <c r="CIM207" s="165"/>
      <c r="CIN207" s="168"/>
      <c r="CIO207" s="165"/>
      <c r="CIP207" s="165"/>
      <c r="CIQ207" s="165"/>
      <c r="CIR207" s="168"/>
      <c r="CIS207" s="165"/>
      <c r="CIT207" s="165"/>
      <c r="CIU207" s="165"/>
      <c r="CIV207" s="168"/>
      <c r="CIW207" s="165"/>
      <c r="CIX207" s="165"/>
      <c r="CIY207" s="165"/>
      <c r="CIZ207" s="168"/>
      <c r="CJA207" s="165"/>
      <c r="CJB207" s="165"/>
      <c r="CJC207" s="165"/>
      <c r="CJD207" s="168"/>
      <c r="CJE207" s="165"/>
      <c r="CJF207" s="165"/>
      <c r="CJG207" s="165"/>
      <c r="CJH207" s="168"/>
      <c r="CJI207" s="165"/>
      <c r="CJJ207" s="165"/>
      <c r="CJK207" s="165"/>
      <c r="CJL207" s="168"/>
      <c r="CJM207" s="165"/>
      <c r="CJN207" s="165"/>
      <c r="CJO207" s="165"/>
      <c r="CJP207" s="168"/>
      <c r="CJQ207" s="165"/>
      <c r="CJR207" s="165"/>
      <c r="CJS207" s="165"/>
      <c r="CJT207" s="168"/>
      <c r="CJU207" s="165"/>
      <c r="CJV207" s="165"/>
      <c r="CJW207" s="165"/>
      <c r="CJX207" s="168"/>
      <c r="CJY207" s="165"/>
      <c r="CJZ207" s="165"/>
      <c r="CKA207" s="165"/>
      <c r="CKB207" s="168"/>
      <c r="CKC207" s="165"/>
      <c r="CKD207" s="165"/>
      <c r="CKE207" s="165"/>
      <c r="CKF207" s="168"/>
      <c r="CKG207" s="165"/>
      <c r="CKH207" s="165"/>
      <c r="CKI207" s="165"/>
      <c r="CKJ207" s="168"/>
      <c r="CKK207" s="165"/>
      <c r="CKL207" s="165"/>
      <c r="CKM207" s="165"/>
      <c r="CKN207" s="168"/>
      <c r="CKO207" s="165"/>
      <c r="CKP207" s="165"/>
      <c r="CKQ207" s="165"/>
      <c r="CKR207" s="168"/>
      <c r="CKS207" s="165"/>
      <c r="CKT207" s="165"/>
      <c r="CKU207" s="165"/>
      <c r="CKV207" s="168"/>
      <c r="CKW207" s="165"/>
      <c r="CKX207" s="165"/>
      <c r="CKY207" s="165"/>
      <c r="CKZ207" s="168"/>
      <c r="CLA207" s="165"/>
      <c r="CLB207" s="165"/>
      <c r="CLC207" s="165"/>
      <c r="CLD207" s="168"/>
      <c r="CLE207" s="165"/>
      <c r="CLF207" s="165"/>
      <c r="CLG207" s="165"/>
      <c r="CLH207" s="168"/>
      <c r="CLI207" s="165"/>
      <c r="CLJ207" s="165"/>
      <c r="CLK207" s="165"/>
      <c r="CLL207" s="168"/>
      <c r="CLM207" s="165"/>
      <c r="CLN207" s="165"/>
      <c r="CLO207" s="165"/>
      <c r="CLP207" s="168"/>
      <c r="CLQ207" s="165"/>
      <c r="CLR207" s="165"/>
      <c r="CLS207" s="165"/>
      <c r="CLT207" s="168"/>
      <c r="CLU207" s="165"/>
      <c r="CLV207" s="165"/>
      <c r="CLW207" s="165"/>
      <c r="CLX207" s="168"/>
      <c r="CLY207" s="165"/>
      <c r="CLZ207" s="165"/>
      <c r="CMA207" s="165"/>
      <c r="CMB207" s="168"/>
      <c r="CMC207" s="165"/>
      <c r="CMD207" s="165"/>
      <c r="CME207" s="165"/>
      <c r="CMF207" s="168"/>
      <c r="CMG207" s="165"/>
      <c r="CMH207" s="165"/>
      <c r="CMI207" s="165"/>
      <c r="CMJ207" s="168"/>
      <c r="CMK207" s="165"/>
      <c r="CML207" s="165"/>
      <c r="CMM207" s="165"/>
      <c r="CMN207" s="168"/>
      <c r="CMO207" s="165"/>
      <c r="CMP207" s="165"/>
      <c r="CMQ207" s="165"/>
      <c r="CMR207" s="168"/>
      <c r="CMS207" s="165"/>
      <c r="CMT207" s="165"/>
      <c r="CMU207" s="165"/>
      <c r="CMV207" s="168"/>
      <c r="CMW207" s="165"/>
      <c r="CMX207" s="165"/>
      <c r="CMY207" s="165"/>
      <c r="CMZ207" s="168"/>
      <c r="CNA207" s="165"/>
      <c r="CNB207" s="165"/>
      <c r="CNC207" s="165"/>
      <c r="CND207" s="168"/>
      <c r="CNE207" s="165"/>
      <c r="CNF207" s="165"/>
      <c r="CNG207" s="165"/>
      <c r="CNH207" s="168"/>
      <c r="CNI207" s="165"/>
      <c r="CNJ207" s="165"/>
      <c r="CNK207" s="165"/>
      <c r="CNL207" s="168"/>
      <c r="CNM207" s="165"/>
      <c r="CNN207" s="165"/>
      <c r="CNO207" s="165"/>
      <c r="CNP207" s="168"/>
      <c r="CNQ207" s="165"/>
      <c r="CNR207" s="165"/>
      <c r="CNS207" s="165"/>
      <c r="CNT207" s="168"/>
      <c r="CNU207" s="165"/>
      <c r="CNV207" s="165"/>
      <c r="CNW207" s="165"/>
      <c r="CNX207" s="168"/>
      <c r="CNY207" s="165"/>
      <c r="CNZ207" s="165"/>
      <c r="COA207" s="165"/>
      <c r="COB207" s="168"/>
      <c r="COC207" s="165"/>
      <c r="COD207" s="165"/>
      <c r="COE207" s="165"/>
      <c r="COF207" s="168"/>
      <c r="COG207" s="165"/>
      <c r="COH207" s="165"/>
      <c r="COI207" s="165"/>
      <c r="COJ207" s="168"/>
      <c r="COK207" s="165"/>
      <c r="COL207" s="165"/>
      <c r="COM207" s="165"/>
      <c r="CON207" s="168"/>
      <c r="COO207" s="165"/>
      <c r="COP207" s="165"/>
      <c r="COQ207" s="165"/>
      <c r="COR207" s="168"/>
      <c r="COS207" s="165"/>
      <c r="COT207" s="165"/>
      <c r="COU207" s="165"/>
      <c r="COV207" s="168"/>
      <c r="COW207" s="165"/>
      <c r="COX207" s="165"/>
      <c r="COY207" s="165"/>
      <c r="COZ207" s="168"/>
      <c r="CPA207" s="165"/>
      <c r="CPB207" s="165"/>
      <c r="CPC207" s="165"/>
      <c r="CPD207" s="168"/>
      <c r="CPE207" s="165"/>
      <c r="CPF207" s="165"/>
      <c r="CPG207" s="165"/>
      <c r="CPH207" s="168"/>
      <c r="CPI207" s="165"/>
      <c r="CPJ207" s="165"/>
      <c r="CPK207" s="165"/>
      <c r="CPL207" s="168"/>
      <c r="CPM207" s="165"/>
      <c r="CPN207" s="165"/>
      <c r="CPO207" s="165"/>
      <c r="CPP207" s="168"/>
      <c r="CPQ207" s="165"/>
      <c r="CPR207" s="165"/>
      <c r="CPS207" s="165"/>
      <c r="CPT207" s="168"/>
      <c r="CPU207" s="165"/>
      <c r="CPV207" s="165"/>
      <c r="CPW207" s="165"/>
      <c r="CPX207" s="168"/>
      <c r="CPY207" s="165"/>
      <c r="CPZ207" s="165"/>
      <c r="CQA207" s="165"/>
      <c r="CQB207" s="168"/>
      <c r="CQC207" s="165"/>
      <c r="CQD207" s="165"/>
      <c r="CQE207" s="165"/>
      <c r="CQF207" s="168"/>
      <c r="CQG207" s="165"/>
      <c r="CQH207" s="165"/>
      <c r="CQI207" s="165"/>
      <c r="CQJ207" s="168"/>
      <c r="CQK207" s="165"/>
      <c r="CQL207" s="165"/>
      <c r="CQM207" s="165"/>
      <c r="CQN207" s="168"/>
      <c r="CQO207" s="165"/>
      <c r="CQP207" s="165"/>
      <c r="CQQ207" s="165"/>
      <c r="CQR207" s="168"/>
      <c r="CQS207" s="165"/>
      <c r="CQT207" s="165"/>
      <c r="CQU207" s="165"/>
      <c r="CQV207" s="168"/>
      <c r="CQW207" s="165"/>
      <c r="CQX207" s="165"/>
      <c r="CQY207" s="165"/>
      <c r="CQZ207" s="168"/>
      <c r="CRA207" s="165"/>
      <c r="CRB207" s="165"/>
      <c r="CRC207" s="165"/>
      <c r="CRD207" s="168"/>
      <c r="CRE207" s="165"/>
      <c r="CRF207" s="165"/>
      <c r="CRG207" s="165"/>
      <c r="CRH207" s="168"/>
      <c r="CRI207" s="165"/>
      <c r="CRJ207" s="165"/>
      <c r="CRK207" s="165"/>
      <c r="CRL207" s="168"/>
      <c r="CRM207" s="165"/>
      <c r="CRN207" s="165"/>
      <c r="CRO207" s="165"/>
      <c r="CRP207" s="168"/>
      <c r="CRQ207" s="165"/>
      <c r="CRR207" s="165"/>
      <c r="CRS207" s="165"/>
      <c r="CRT207" s="168"/>
      <c r="CRU207" s="165"/>
      <c r="CRV207" s="165"/>
      <c r="CRW207" s="165"/>
      <c r="CRX207" s="168"/>
      <c r="CRY207" s="165"/>
      <c r="CRZ207" s="165"/>
      <c r="CSA207" s="165"/>
      <c r="CSB207" s="168"/>
      <c r="CSC207" s="165"/>
      <c r="CSD207" s="165"/>
      <c r="CSE207" s="165"/>
      <c r="CSF207" s="168"/>
      <c r="CSG207" s="165"/>
      <c r="CSH207" s="165"/>
      <c r="CSI207" s="165"/>
      <c r="CSJ207" s="168"/>
      <c r="CSK207" s="165"/>
      <c r="CSL207" s="165"/>
      <c r="CSM207" s="165"/>
      <c r="CSN207" s="168"/>
      <c r="CSO207" s="165"/>
      <c r="CSP207" s="165"/>
      <c r="CSQ207" s="165"/>
      <c r="CSR207" s="168"/>
      <c r="CSS207" s="165"/>
      <c r="CST207" s="165"/>
      <c r="CSU207" s="165"/>
      <c r="CSV207" s="168"/>
      <c r="CSW207" s="165"/>
      <c r="CSX207" s="165"/>
      <c r="CSY207" s="165"/>
      <c r="CSZ207" s="168"/>
      <c r="CTA207" s="165"/>
      <c r="CTB207" s="165"/>
      <c r="CTC207" s="165"/>
      <c r="CTD207" s="168"/>
      <c r="CTE207" s="165"/>
      <c r="CTF207" s="165"/>
      <c r="CTG207" s="165"/>
      <c r="CTH207" s="168"/>
      <c r="CTI207" s="165"/>
      <c r="CTJ207" s="165"/>
      <c r="CTK207" s="165"/>
      <c r="CTL207" s="168"/>
      <c r="CTM207" s="165"/>
      <c r="CTN207" s="165"/>
      <c r="CTO207" s="165"/>
      <c r="CTP207" s="168"/>
      <c r="CTQ207" s="165"/>
      <c r="CTR207" s="165"/>
      <c r="CTS207" s="165"/>
      <c r="CTT207" s="168"/>
      <c r="CTU207" s="165"/>
      <c r="CTV207" s="165"/>
      <c r="CTW207" s="165"/>
      <c r="CTX207" s="168"/>
      <c r="CTY207" s="165"/>
      <c r="CTZ207" s="165"/>
      <c r="CUA207" s="165"/>
      <c r="CUB207" s="168"/>
      <c r="CUC207" s="165"/>
      <c r="CUD207" s="165"/>
      <c r="CUE207" s="165"/>
      <c r="CUF207" s="168"/>
      <c r="CUG207" s="165"/>
      <c r="CUH207" s="165"/>
      <c r="CUI207" s="165"/>
      <c r="CUJ207" s="168"/>
      <c r="CUK207" s="165"/>
      <c r="CUL207" s="165"/>
      <c r="CUM207" s="165"/>
      <c r="CUN207" s="168"/>
      <c r="CUO207" s="165"/>
      <c r="CUP207" s="165"/>
      <c r="CUQ207" s="165"/>
      <c r="CUR207" s="168"/>
      <c r="CUS207" s="165"/>
      <c r="CUT207" s="165"/>
      <c r="CUU207" s="165"/>
      <c r="CUV207" s="168"/>
      <c r="CUW207" s="165"/>
      <c r="CUX207" s="165"/>
      <c r="CUY207" s="165"/>
      <c r="CUZ207" s="168"/>
      <c r="CVA207" s="165"/>
      <c r="CVB207" s="165"/>
      <c r="CVC207" s="165"/>
      <c r="CVD207" s="168"/>
      <c r="CVE207" s="165"/>
      <c r="CVF207" s="165"/>
      <c r="CVG207" s="165"/>
      <c r="CVH207" s="168"/>
      <c r="CVI207" s="165"/>
      <c r="CVJ207" s="165"/>
      <c r="CVK207" s="165"/>
      <c r="CVL207" s="168"/>
      <c r="CVM207" s="165"/>
      <c r="CVN207" s="165"/>
      <c r="CVO207" s="165"/>
      <c r="CVP207" s="168"/>
      <c r="CVQ207" s="165"/>
      <c r="CVR207" s="165"/>
      <c r="CVS207" s="165"/>
      <c r="CVT207" s="168"/>
      <c r="CVU207" s="165"/>
      <c r="CVV207" s="165"/>
      <c r="CVW207" s="165"/>
      <c r="CVX207" s="168"/>
      <c r="CVY207" s="165"/>
      <c r="CVZ207" s="165"/>
      <c r="CWA207" s="165"/>
      <c r="CWB207" s="168"/>
      <c r="CWC207" s="165"/>
      <c r="CWD207" s="165"/>
      <c r="CWE207" s="165"/>
      <c r="CWF207" s="168"/>
      <c r="CWG207" s="165"/>
      <c r="CWH207" s="165"/>
      <c r="CWI207" s="165"/>
      <c r="CWJ207" s="168"/>
      <c r="CWK207" s="165"/>
      <c r="CWL207" s="165"/>
      <c r="CWM207" s="165"/>
      <c r="CWN207" s="168"/>
      <c r="CWO207" s="165"/>
      <c r="CWP207" s="165"/>
      <c r="CWQ207" s="165"/>
      <c r="CWR207" s="168"/>
      <c r="CWS207" s="165"/>
      <c r="CWT207" s="165"/>
      <c r="CWU207" s="165"/>
      <c r="CWV207" s="168"/>
      <c r="CWW207" s="165"/>
      <c r="CWX207" s="165"/>
      <c r="CWY207" s="165"/>
      <c r="CWZ207" s="168"/>
      <c r="CXA207" s="165"/>
      <c r="CXB207" s="165"/>
      <c r="CXC207" s="165"/>
      <c r="CXD207" s="168"/>
      <c r="CXE207" s="165"/>
      <c r="CXF207" s="165"/>
      <c r="CXG207" s="165"/>
      <c r="CXH207" s="168"/>
      <c r="CXI207" s="165"/>
      <c r="CXJ207" s="165"/>
      <c r="CXK207" s="165"/>
      <c r="CXL207" s="168"/>
      <c r="CXM207" s="165"/>
      <c r="CXN207" s="165"/>
      <c r="CXO207" s="165"/>
      <c r="CXP207" s="168"/>
      <c r="CXQ207" s="165"/>
      <c r="CXR207" s="165"/>
      <c r="CXS207" s="165"/>
      <c r="CXT207" s="168"/>
      <c r="CXU207" s="165"/>
      <c r="CXV207" s="165"/>
      <c r="CXW207" s="165"/>
      <c r="CXX207" s="168"/>
      <c r="CXY207" s="165"/>
      <c r="CXZ207" s="165"/>
      <c r="CYA207" s="165"/>
      <c r="CYB207" s="168"/>
      <c r="CYC207" s="165"/>
      <c r="CYD207" s="165"/>
      <c r="CYE207" s="165"/>
      <c r="CYF207" s="168"/>
      <c r="CYG207" s="165"/>
      <c r="CYH207" s="165"/>
      <c r="CYI207" s="165"/>
      <c r="CYJ207" s="168"/>
      <c r="CYK207" s="165"/>
      <c r="CYL207" s="165"/>
      <c r="CYM207" s="165"/>
      <c r="CYN207" s="168"/>
      <c r="CYO207" s="165"/>
      <c r="CYP207" s="165"/>
      <c r="CYQ207" s="165"/>
      <c r="CYR207" s="168"/>
      <c r="CYS207" s="165"/>
      <c r="CYT207" s="165"/>
      <c r="CYU207" s="165"/>
      <c r="CYV207" s="168"/>
      <c r="CYW207" s="165"/>
      <c r="CYX207" s="165"/>
      <c r="CYY207" s="165"/>
      <c r="CYZ207" s="168"/>
      <c r="CZA207" s="165"/>
      <c r="CZB207" s="165"/>
      <c r="CZC207" s="165"/>
      <c r="CZD207" s="168"/>
      <c r="CZE207" s="165"/>
      <c r="CZF207" s="165"/>
      <c r="CZG207" s="165"/>
      <c r="CZH207" s="168"/>
      <c r="CZI207" s="165"/>
      <c r="CZJ207" s="165"/>
      <c r="CZK207" s="165"/>
      <c r="CZL207" s="168"/>
      <c r="CZM207" s="165"/>
      <c r="CZN207" s="165"/>
      <c r="CZO207" s="165"/>
      <c r="CZP207" s="168"/>
      <c r="CZQ207" s="165"/>
      <c r="CZR207" s="165"/>
      <c r="CZS207" s="165"/>
      <c r="CZT207" s="168"/>
      <c r="CZU207" s="165"/>
      <c r="CZV207" s="165"/>
      <c r="CZW207" s="165"/>
      <c r="CZX207" s="168"/>
      <c r="CZY207" s="165"/>
      <c r="CZZ207" s="165"/>
      <c r="DAA207" s="165"/>
      <c r="DAB207" s="168"/>
      <c r="DAC207" s="165"/>
      <c r="DAD207" s="165"/>
      <c r="DAE207" s="165"/>
      <c r="DAF207" s="168"/>
      <c r="DAG207" s="165"/>
      <c r="DAH207" s="165"/>
      <c r="DAI207" s="165"/>
      <c r="DAJ207" s="168"/>
      <c r="DAK207" s="165"/>
      <c r="DAL207" s="165"/>
      <c r="DAM207" s="165"/>
      <c r="DAN207" s="168"/>
      <c r="DAO207" s="165"/>
      <c r="DAP207" s="165"/>
      <c r="DAQ207" s="165"/>
      <c r="DAR207" s="168"/>
      <c r="DAS207" s="165"/>
      <c r="DAT207" s="165"/>
      <c r="DAU207" s="165"/>
      <c r="DAV207" s="168"/>
      <c r="DAW207" s="165"/>
      <c r="DAX207" s="165"/>
      <c r="DAY207" s="165"/>
      <c r="DAZ207" s="168"/>
      <c r="DBA207" s="165"/>
      <c r="DBB207" s="165"/>
      <c r="DBC207" s="165"/>
      <c r="DBD207" s="168"/>
      <c r="DBE207" s="165"/>
      <c r="DBF207" s="165"/>
      <c r="DBG207" s="165"/>
      <c r="DBH207" s="168"/>
      <c r="DBI207" s="165"/>
      <c r="DBJ207" s="165"/>
      <c r="DBK207" s="165"/>
      <c r="DBL207" s="168"/>
      <c r="DBM207" s="165"/>
      <c r="DBN207" s="165"/>
      <c r="DBO207" s="165"/>
      <c r="DBP207" s="168"/>
      <c r="DBQ207" s="165"/>
      <c r="DBR207" s="165"/>
      <c r="DBS207" s="165"/>
      <c r="DBT207" s="168"/>
      <c r="DBU207" s="165"/>
      <c r="DBV207" s="165"/>
      <c r="DBW207" s="165"/>
      <c r="DBX207" s="168"/>
      <c r="DBY207" s="165"/>
      <c r="DBZ207" s="165"/>
      <c r="DCA207" s="165"/>
      <c r="DCB207" s="168"/>
      <c r="DCC207" s="165"/>
      <c r="DCD207" s="165"/>
      <c r="DCE207" s="165"/>
      <c r="DCF207" s="168"/>
      <c r="DCG207" s="165"/>
      <c r="DCH207" s="165"/>
      <c r="DCI207" s="165"/>
      <c r="DCJ207" s="168"/>
      <c r="DCK207" s="165"/>
      <c r="DCL207" s="165"/>
      <c r="DCM207" s="165"/>
      <c r="DCN207" s="168"/>
      <c r="DCO207" s="165"/>
      <c r="DCP207" s="165"/>
      <c r="DCQ207" s="165"/>
      <c r="DCR207" s="168"/>
      <c r="DCS207" s="165"/>
      <c r="DCT207" s="165"/>
      <c r="DCU207" s="165"/>
      <c r="DCV207" s="168"/>
      <c r="DCW207" s="165"/>
      <c r="DCX207" s="165"/>
      <c r="DCY207" s="165"/>
      <c r="DCZ207" s="168"/>
      <c r="DDA207" s="165"/>
      <c r="DDB207" s="165"/>
      <c r="DDC207" s="165"/>
      <c r="DDD207" s="168"/>
      <c r="DDE207" s="165"/>
      <c r="DDF207" s="165"/>
      <c r="DDG207" s="165"/>
      <c r="DDH207" s="168"/>
      <c r="DDI207" s="165"/>
      <c r="DDJ207" s="165"/>
      <c r="DDK207" s="165"/>
      <c r="DDL207" s="168"/>
      <c r="DDM207" s="165"/>
      <c r="DDN207" s="165"/>
      <c r="DDO207" s="165"/>
      <c r="DDP207" s="168"/>
      <c r="DDQ207" s="165"/>
      <c r="DDR207" s="165"/>
      <c r="DDS207" s="165"/>
      <c r="DDT207" s="168"/>
      <c r="DDU207" s="165"/>
      <c r="DDV207" s="165"/>
      <c r="DDW207" s="165"/>
      <c r="DDX207" s="168"/>
      <c r="DDY207" s="165"/>
      <c r="DDZ207" s="165"/>
      <c r="DEA207" s="165"/>
      <c r="DEB207" s="168"/>
      <c r="DEC207" s="165"/>
      <c r="DED207" s="165"/>
      <c r="DEE207" s="165"/>
      <c r="DEF207" s="168"/>
      <c r="DEG207" s="165"/>
      <c r="DEH207" s="165"/>
      <c r="DEI207" s="165"/>
      <c r="DEJ207" s="168"/>
      <c r="DEK207" s="165"/>
      <c r="DEL207" s="165"/>
      <c r="DEM207" s="165"/>
      <c r="DEN207" s="168"/>
      <c r="DEO207" s="165"/>
      <c r="DEP207" s="165"/>
      <c r="DEQ207" s="165"/>
      <c r="DER207" s="168"/>
      <c r="DES207" s="165"/>
      <c r="DET207" s="165"/>
      <c r="DEU207" s="165"/>
      <c r="DEV207" s="168"/>
      <c r="DEW207" s="165"/>
      <c r="DEX207" s="165"/>
      <c r="DEY207" s="165"/>
      <c r="DEZ207" s="168"/>
      <c r="DFA207" s="165"/>
      <c r="DFB207" s="165"/>
      <c r="DFC207" s="165"/>
      <c r="DFD207" s="168"/>
      <c r="DFE207" s="165"/>
      <c r="DFF207" s="165"/>
      <c r="DFG207" s="165"/>
      <c r="DFH207" s="168"/>
      <c r="DFI207" s="165"/>
      <c r="DFJ207" s="165"/>
      <c r="DFK207" s="165"/>
      <c r="DFL207" s="168"/>
      <c r="DFM207" s="165"/>
      <c r="DFN207" s="165"/>
      <c r="DFO207" s="165"/>
      <c r="DFP207" s="168"/>
      <c r="DFQ207" s="165"/>
      <c r="DFR207" s="165"/>
      <c r="DFS207" s="165"/>
      <c r="DFT207" s="168"/>
      <c r="DFU207" s="165"/>
      <c r="DFV207" s="165"/>
      <c r="DFW207" s="165"/>
      <c r="DFX207" s="168"/>
      <c r="DFY207" s="165"/>
      <c r="DFZ207" s="165"/>
      <c r="DGA207" s="165"/>
      <c r="DGB207" s="168"/>
      <c r="DGC207" s="165"/>
      <c r="DGD207" s="165"/>
      <c r="DGE207" s="165"/>
      <c r="DGF207" s="168"/>
      <c r="DGG207" s="165"/>
      <c r="DGH207" s="165"/>
      <c r="DGI207" s="165"/>
      <c r="DGJ207" s="168"/>
      <c r="DGK207" s="165"/>
      <c r="DGL207" s="165"/>
      <c r="DGM207" s="165"/>
      <c r="DGN207" s="168"/>
      <c r="DGO207" s="165"/>
      <c r="DGP207" s="165"/>
      <c r="DGQ207" s="165"/>
      <c r="DGR207" s="168"/>
      <c r="DGS207" s="165"/>
      <c r="DGT207" s="165"/>
      <c r="DGU207" s="165"/>
      <c r="DGV207" s="168"/>
      <c r="DGW207" s="165"/>
      <c r="DGX207" s="165"/>
      <c r="DGY207" s="165"/>
      <c r="DGZ207" s="168"/>
      <c r="DHA207" s="165"/>
      <c r="DHB207" s="165"/>
      <c r="DHC207" s="165"/>
      <c r="DHD207" s="168"/>
      <c r="DHE207" s="165"/>
      <c r="DHF207" s="165"/>
      <c r="DHG207" s="165"/>
      <c r="DHH207" s="168"/>
      <c r="DHI207" s="165"/>
      <c r="DHJ207" s="165"/>
      <c r="DHK207" s="165"/>
      <c r="DHL207" s="168"/>
      <c r="DHM207" s="165"/>
      <c r="DHN207" s="165"/>
      <c r="DHO207" s="165"/>
      <c r="DHP207" s="168"/>
      <c r="DHQ207" s="165"/>
      <c r="DHR207" s="165"/>
      <c r="DHS207" s="165"/>
      <c r="DHT207" s="168"/>
      <c r="DHU207" s="165"/>
      <c r="DHV207" s="165"/>
      <c r="DHW207" s="165"/>
      <c r="DHX207" s="168"/>
      <c r="DHY207" s="165"/>
      <c r="DHZ207" s="165"/>
      <c r="DIA207" s="165"/>
      <c r="DIB207" s="168"/>
      <c r="DIC207" s="165"/>
      <c r="DID207" s="165"/>
      <c r="DIE207" s="165"/>
      <c r="DIF207" s="168"/>
      <c r="DIG207" s="165"/>
      <c r="DIH207" s="165"/>
      <c r="DII207" s="165"/>
      <c r="DIJ207" s="168"/>
      <c r="DIK207" s="165"/>
      <c r="DIL207" s="165"/>
      <c r="DIM207" s="165"/>
      <c r="DIN207" s="168"/>
      <c r="DIO207" s="165"/>
      <c r="DIP207" s="165"/>
      <c r="DIQ207" s="165"/>
      <c r="DIR207" s="168"/>
      <c r="DIS207" s="165"/>
      <c r="DIT207" s="165"/>
      <c r="DIU207" s="165"/>
      <c r="DIV207" s="168"/>
      <c r="DIW207" s="165"/>
      <c r="DIX207" s="165"/>
      <c r="DIY207" s="165"/>
      <c r="DIZ207" s="168"/>
      <c r="DJA207" s="165"/>
      <c r="DJB207" s="165"/>
      <c r="DJC207" s="165"/>
      <c r="DJD207" s="168"/>
      <c r="DJE207" s="165"/>
      <c r="DJF207" s="165"/>
      <c r="DJG207" s="165"/>
      <c r="DJH207" s="168"/>
      <c r="DJI207" s="165"/>
      <c r="DJJ207" s="165"/>
      <c r="DJK207" s="165"/>
      <c r="DJL207" s="168"/>
      <c r="DJM207" s="165"/>
      <c r="DJN207" s="165"/>
      <c r="DJO207" s="165"/>
      <c r="DJP207" s="168"/>
      <c r="DJQ207" s="165"/>
      <c r="DJR207" s="165"/>
      <c r="DJS207" s="165"/>
      <c r="DJT207" s="168"/>
      <c r="DJU207" s="165"/>
      <c r="DJV207" s="165"/>
      <c r="DJW207" s="165"/>
      <c r="DJX207" s="168"/>
      <c r="DJY207" s="165"/>
      <c r="DJZ207" s="165"/>
      <c r="DKA207" s="165"/>
      <c r="DKB207" s="168"/>
      <c r="DKC207" s="165"/>
      <c r="DKD207" s="165"/>
      <c r="DKE207" s="165"/>
      <c r="DKF207" s="168"/>
      <c r="DKG207" s="165"/>
      <c r="DKH207" s="165"/>
      <c r="DKI207" s="165"/>
      <c r="DKJ207" s="168"/>
      <c r="DKK207" s="165"/>
      <c r="DKL207" s="165"/>
      <c r="DKM207" s="165"/>
      <c r="DKN207" s="168"/>
      <c r="DKO207" s="165"/>
      <c r="DKP207" s="165"/>
      <c r="DKQ207" s="165"/>
      <c r="DKR207" s="168"/>
      <c r="DKS207" s="165"/>
      <c r="DKT207" s="165"/>
      <c r="DKU207" s="165"/>
      <c r="DKV207" s="168"/>
      <c r="DKW207" s="165"/>
      <c r="DKX207" s="165"/>
      <c r="DKY207" s="165"/>
      <c r="DKZ207" s="168"/>
      <c r="DLA207" s="165"/>
      <c r="DLB207" s="165"/>
      <c r="DLC207" s="165"/>
      <c r="DLD207" s="168"/>
      <c r="DLE207" s="165"/>
      <c r="DLF207" s="165"/>
      <c r="DLG207" s="165"/>
      <c r="DLH207" s="168"/>
      <c r="DLI207" s="165"/>
      <c r="DLJ207" s="165"/>
      <c r="DLK207" s="165"/>
      <c r="DLL207" s="168"/>
      <c r="DLM207" s="165"/>
      <c r="DLN207" s="165"/>
      <c r="DLO207" s="165"/>
      <c r="DLP207" s="168"/>
      <c r="DLQ207" s="165"/>
      <c r="DLR207" s="165"/>
      <c r="DLS207" s="165"/>
      <c r="DLT207" s="168"/>
      <c r="DLU207" s="165"/>
      <c r="DLV207" s="165"/>
      <c r="DLW207" s="165"/>
      <c r="DLX207" s="168"/>
      <c r="DLY207" s="165"/>
      <c r="DLZ207" s="165"/>
      <c r="DMA207" s="165"/>
      <c r="DMB207" s="168"/>
      <c r="DMC207" s="165"/>
      <c r="DMD207" s="165"/>
      <c r="DME207" s="165"/>
      <c r="DMF207" s="168"/>
      <c r="DMG207" s="165"/>
      <c r="DMH207" s="165"/>
      <c r="DMI207" s="165"/>
      <c r="DMJ207" s="168"/>
      <c r="DMK207" s="165"/>
      <c r="DML207" s="165"/>
      <c r="DMM207" s="165"/>
      <c r="DMN207" s="168"/>
      <c r="DMO207" s="165"/>
      <c r="DMP207" s="165"/>
      <c r="DMQ207" s="165"/>
      <c r="DMR207" s="168"/>
      <c r="DMS207" s="165"/>
      <c r="DMT207" s="165"/>
      <c r="DMU207" s="165"/>
      <c r="DMV207" s="168"/>
      <c r="DMW207" s="165"/>
      <c r="DMX207" s="165"/>
      <c r="DMY207" s="165"/>
      <c r="DMZ207" s="168"/>
      <c r="DNA207" s="165"/>
      <c r="DNB207" s="165"/>
      <c r="DNC207" s="165"/>
      <c r="DND207" s="168"/>
      <c r="DNE207" s="165"/>
      <c r="DNF207" s="165"/>
      <c r="DNG207" s="165"/>
      <c r="DNH207" s="168"/>
      <c r="DNI207" s="165"/>
      <c r="DNJ207" s="165"/>
      <c r="DNK207" s="165"/>
      <c r="DNL207" s="168"/>
      <c r="DNM207" s="165"/>
      <c r="DNN207" s="165"/>
      <c r="DNO207" s="165"/>
      <c r="DNP207" s="168"/>
      <c r="DNQ207" s="165"/>
      <c r="DNR207" s="165"/>
      <c r="DNS207" s="165"/>
      <c r="DNT207" s="168"/>
      <c r="DNU207" s="165"/>
      <c r="DNV207" s="165"/>
      <c r="DNW207" s="165"/>
      <c r="DNX207" s="168"/>
      <c r="DNY207" s="165"/>
      <c r="DNZ207" s="165"/>
      <c r="DOA207" s="165"/>
      <c r="DOB207" s="168"/>
      <c r="DOC207" s="165"/>
      <c r="DOD207" s="165"/>
      <c r="DOE207" s="165"/>
      <c r="DOF207" s="168"/>
      <c r="DOG207" s="165"/>
      <c r="DOH207" s="165"/>
      <c r="DOI207" s="165"/>
      <c r="DOJ207" s="168"/>
      <c r="DOK207" s="165"/>
      <c r="DOL207" s="165"/>
      <c r="DOM207" s="165"/>
      <c r="DON207" s="168"/>
      <c r="DOO207" s="165"/>
      <c r="DOP207" s="165"/>
      <c r="DOQ207" s="165"/>
      <c r="DOR207" s="168"/>
      <c r="DOS207" s="165"/>
      <c r="DOT207" s="165"/>
      <c r="DOU207" s="165"/>
      <c r="DOV207" s="168"/>
      <c r="DOW207" s="165"/>
      <c r="DOX207" s="165"/>
      <c r="DOY207" s="165"/>
      <c r="DOZ207" s="168"/>
      <c r="DPA207" s="165"/>
      <c r="DPB207" s="165"/>
      <c r="DPC207" s="165"/>
      <c r="DPD207" s="168"/>
      <c r="DPE207" s="165"/>
      <c r="DPF207" s="165"/>
      <c r="DPG207" s="165"/>
      <c r="DPH207" s="168"/>
      <c r="DPI207" s="165"/>
      <c r="DPJ207" s="165"/>
      <c r="DPK207" s="165"/>
      <c r="DPL207" s="168"/>
      <c r="DPM207" s="165"/>
      <c r="DPN207" s="165"/>
      <c r="DPO207" s="165"/>
      <c r="DPP207" s="168"/>
      <c r="DPQ207" s="165"/>
      <c r="DPR207" s="165"/>
      <c r="DPS207" s="165"/>
      <c r="DPT207" s="168"/>
      <c r="DPU207" s="165"/>
      <c r="DPV207" s="165"/>
      <c r="DPW207" s="165"/>
      <c r="DPX207" s="168"/>
      <c r="DPY207" s="165"/>
      <c r="DPZ207" s="165"/>
      <c r="DQA207" s="165"/>
      <c r="DQB207" s="168"/>
      <c r="DQC207" s="165"/>
      <c r="DQD207" s="165"/>
      <c r="DQE207" s="165"/>
      <c r="DQF207" s="168"/>
      <c r="DQG207" s="165"/>
      <c r="DQH207" s="165"/>
      <c r="DQI207" s="165"/>
      <c r="DQJ207" s="168"/>
      <c r="DQK207" s="165"/>
      <c r="DQL207" s="165"/>
      <c r="DQM207" s="165"/>
      <c r="DQN207" s="168"/>
      <c r="DQO207" s="165"/>
      <c r="DQP207" s="165"/>
      <c r="DQQ207" s="165"/>
      <c r="DQR207" s="168"/>
      <c r="DQS207" s="165"/>
      <c r="DQT207" s="165"/>
      <c r="DQU207" s="165"/>
      <c r="DQV207" s="168"/>
      <c r="DQW207" s="165"/>
      <c r="DQX207" s="165"/>
      <c r="DQY207" s="165"/>
      <c r="DQZ207" s="168"/>
      <c r="DRA207" s="165"/>
      <c r="DRB207" s="165"/>
      <c r="DRC207" s="165"/>
      <c r="DRD207" s="168"/>
      <c r="DRE207" s="165"/>
      <c r="DRF207" s="165"/>
      <c r="DRG207" s="165"/>
      <c r="DRH207" s="168"/>
      <c r="DRI207" s="165"/>
      <c r="DRJ207" s="165"/>
      <c r="DRK207" s="165"/>
      <c r="DRL207" s="168"/>
      <c r="DRM207" s="165"/>
      <c r="DRN207" s="165"/>
      <c r="DRO207" s="165"/>
      <c r="DRP207" s="168"/>
      <c r="DRQ207" s="165"/>
      <c r="DRR207" s="165"/>
      <c r="DRS207" s="165"/>
      <c r="DRT207" s="168"/>
      <c r="DRU207" s="165"/>
      <c r="DRV207" s="165"/>
      <c r="DRW207" s="165"/>
      <c r="DRX207" s="168"/>
      <c r="DRY207" s="165"/>
      <c r="DRZ207" s="165"/>
      <c r="DSA207" s="165"/>
      <c r="DSB207" s="168"/>
      <c r="DSC207" s="165"/>
      <c r="DSD207" s="165"/>
      <c r="DSE207" s="165"/>
      <c r="DSF207" s="168"/>
      <c r="DSG207" s="165"/>
      <c r="DSH207" s="165"/>
      <c r="DSI207" s="165"/>
      <c r="DSJ207" s="168"/>
      <c r="DSK207" s="165"/>
      <c r="DSL207" s="165"/>
      <c r="DSM207" s="165"/>
      <c r="DSN207" s="168"/>
      <c r="DSO207" s="165"/>
      <c r="DSP207" s="165"/>
      <c r="DSQ207" s="165"/>
      <c r="DSR207" s="168"/>
      <c r="DSS207" s="165"/>
      <c r="DST207" s="165"/>
      <c r="DSU207" s="165"/>
      <c r="DSV207" s="168"/>
      <c r="DSW207" s="165"/>
      <c r="DSX207" s="165"/>
      <c r="DSY207" s="165"/>
      <c r="DSZ207" s="168"/>
      <c r="DTA207" s="165"/>
      <c r="DTB207" s="165"/>
      <c r="DTC207" s="165"/>
      <c r="DTD207" s="168"/>
      <c r="DTE207" s="165"/>
      <c r="DTF207" s="165"/>
      <c r="DTG207" s="165"/>
      <c r="DTH207" s="168"/>
      <c r="DTI207" s="165"/>
      <c r="DTJ207" s="165"/>
      <c r="DTK207" s="165"/>
      <c r="DTL207" s="168"/>
      <c r="DTM207" s="165"/>
      <c r="DTN207" s="165"/>
      <c r="DTO207" s="165"/>
      <c r="DTP207" s="168"/>
      <c r="DTQ207" s="165"/>
      <c r="DTR207" s="165"/>
      <c r="DTS207" s="165"/>
      <c r="DTT207" s="168"/>
      <c r="DTU207" s="165"/>
      <c r="DTV207" s="165"/>
      <c r="DTW207" s="165"/>
      <c r="DTX207" s="168"/>
      <c r="DTY207" s="165"/>
      <c r="DTZ207" s="165"/>
      <c r="DUA207" s="165"/>
      <c r="DUB207" s="168"/>
      <c r="DUC207" s="165"/>
      <c r="DUD207" s="165"/>
      <c r="DUE207" s="165"/>
      <c r="DUF207" s="168"/>
      <c r="DUG207" s="165"/>
      <c r="DUH207" s="165"/>
      <c r="DUI207" s="165"/>
      <c r="DUJ207" s="168"/>
      <c r="DUK207" s="165"/>
      <c r="DUL207" s="165"/>
      <c r="DUM207" s="165"/>
      <c r="DUN207" s="168"/>
      <c r="DUO207" s="165"/>
      <c r="DUP207" s="165"/>
      <c r="DUQ207" s="165"/>
      <c r="DUR207" s="168"/>
      <c r="DUS207" s="165"/>
      <c r="DUT207" s="165"/>
      <c r="DUU207" s="165"/>
      <c r="DUV207" s="168"/>
      <c r="DUW207" s="165"/>
      <c r="DUX207" s="165"/>
      <c r="DUY207" s="165"/>
      <c r="DUZ207" s="168"/>
      <c r="DVA207" s="165"/>
      <c r="DVB207" s="165"/>
      <c r="DVC207" s="165"/>
      <c r="DVD207" s="168"/>
      <c r="DVE207" s="165"/>
      <c r="DVF207" s="165"/>
      <c r="DVG207" s="165"/>
      <c r="DVH207" s="168"/>
      <c r="DVI207" s="165"/>
      <c r="DVJ207" s="165"/>
      <c r="DVK207" s="165"/>
      <c r="DVL207" s="168"/>
      <c r="DVM207" s="165"/>
      <c r="DVN207" s="165"/>
      <c r="DVO207" s="165"/>
      <c r="DVP207" s="168"/>
      <c r="DVQ207" s="165"/>
      <c r="DVR207" s="165"/>
      <c r="DVS207" s="165"/>
      <c r="DVT207" s="168"/>
      <c r="DVU207" s="165"/>
      <c r="DVV207" s="165"/>
      <c r="DVW207" s="165"/>
      <c r="DVX207" s="168"/>
      <c r="DVY207" s="165"/>
      <c r="DVZ207" s="165"/>
      <c r="DWA207" s="165"/>
      <c r="DWB207" s="168"/>
      <c r="DWC207" s="165"/>
      <c r="DWD207" s="165"/>
      <c r="DWE207" s="165"/>
      <c r="DWF207" s="168"/>
      <c r="DWG207" s="165"/>
      <c r="DWH207" s="165"/>
      <c r="DWI207" s="165"/>
      <c r="DWJ207" s="168"/>
      <c r="DWK207" s="165"/>
      <c r="DWL207" s="165"/>
      <c r="DWM207" s="165"/>
      <c r="DWN207" s="168"/>
      <c r="DWO207" s="165"/>
      <c r="DWP207" s="165"/>
      <c r="DWQ207" s="165"/>
      <c r="DWR207" s="168"/>
      <c r="DWS207" s="165"/>
      <c r="DWT207" s="165"/>
      <c r="DWU207" s="165"/>
      <c r="DWV207" s="168"/>
      <c r="DWW207" s="165"/>
      <c r="DWX207" s="165"/>
      <c r="DWY207" s="165"/>
      <c r="DWZ207" s="168"/>
      <c r="DXA207" s="165"/>
      <c r="DXB207" s="165"/>
      <c r="DXC207" s="165"/>
      <c r="DXD207" s="168"/>
      <c r="DXE207" s="165"/>
      <c r="DXF207" s="165"/>
      <c r="DXG207" s="165"/>
      <c r="DXH207" s="168"/>
      <c r="DXI207" s="165"/>
      <c r="DXJ207" s="165"/>
      <c r="DXK207" s="165"/>
      <c r="DXL207" s="168"/>
      <c r="DXM207" s="165"/>
      <c r="DXN207" s="165"/>
      <c r="DXO207" s="165"/>
      <c r="DXP207" s="168"/>
      <c r="DXQ207" s="165"/>
      <c r="DXR207" s="165"/>
      <c r="DXS207" s="165"/>
      <c r="DXT207" s="168"/>
      <c r="DXU207" s="165"/>
      <c r="DXV207" s="165"/>
      <c r="DXW207" s="165"/>
      <c r="DXX207" s="168"/>
      <c r="DXY207" s="165"/>
      <c r="DXZ207" s="165"/>
      <c r="DYA207" s="165"/>
      <c r="DYB207" s="168"/>
      <c r="DYC207" s="165"/>
      <c r="DYD207" s="165"/>
      <c r="DYE207" s="165"/>
      <c r="DYF207" s="168"/>
      <c r="DYG207" s="165"/>
      <c r="DYH207" s="165"/>
      <c r="DYI207" s="165"/>
      <c r="DYJ207" s="168"/>
      <c r="DYK207" s="165"/>
      <c r="DYL207" s="165"/>
      <c r="DYM207" s="165"/>
      <c r="DYN207" s="168"/>
      <c r="DYO207" s="165"/>
      <c r="DYP207" s="165"/>
      <c r="DYQ207" s="165"/>
      <c r="DYR207" s="168"/>
      <c r="DYS207" s="165"/>
      <c r="DYT207" s="165"/>
      <c r="DYU207" s="165"/>
      <c r="DYV207" s="168"/>
      <c r="DYW207" s="165"/>
      <c r="DYX207" s="165"/>
      <c r="DYY207" s="165"/>
      <c r="DYZ207" s="168"/>
      <c r="DZA207" s="165"/>
      <c r="DZB207" s="165"/>
      <c r="DZC207" s="165"/>
      <c r="DZD207" s="168"/>
      <c r="DZE207" s="165"/>
      <c r="DZF207" s="165"/>
      <c r="DZG207" s="165"/>
      <c r="DZH207" s="168"/>
      <c r="DZI207" s="165"/>
      <c r="DZJ207" s="165"/>
      <c r="DZK207" s="165"/>
      <c r="DZL207" s="168"/>
      <c r="DZM207" s="165"/>
      <c r="DZN207" s="165"/>
      <c r="DZO207" s="165"/>
      <c r="DZP207" s="168"/>
      <c r="DZQ207" s="165"/>
      <c r="DZR207" s="165"/>
      <c r="DZS207" s="165"/>
      <c r="DZT207" s="168"/>
      <c r="DZU207" s="165"/>
      <c r="DZV207" s="165"/>
      <c r="DZW207" s="165"/>
      <c r="DZX207" s="168"/>
      <c r="DZY207" s="165"/>
      <c r="DZZ207" s="165"/>
      <c r="EAA207" s="165"/>
      <c r="EAB207" s="168"/>
      <c r="EAC207" s="165"/>
      <c r="EAD207" s="165"/>
      <c r="EAE207" s="165"/>
      <c r="EAF207" s="168"/>
      <c r="EAG207" s="165"/>
      <c r="EAH207" s="165"/>
      <c r="EAI207" s="165"/>
      <c r="EAJ207" s="168"/>
      <c r="EAK207" s="165"/>
      <c r="EAL207" s="165"/>
      <c r="EAM207" s="165"/>
      <c r="EAN207" s="168"/>
      <c r="EAO207" s="165"/>
      <c r="EAP207" s="165"/>
      <c r="EAQ207" s="165"/>
      <c r="EAR207" s="168"/>
      <c r="EAS207" s="165"/>
      <c r="EAT207" s="165"/>
      <c r="EAU207" s="165"/>
      <c r="EAV207" s="168"/>
      <c r="EAW207" s="165"/>
      <c r="EAX207" s="165"/>
      <c r="EAY207" s="165"/>
      <c r="EAZ207" s="168"/>
      <c r="EBA207" s="165"/>
      <c r="EBB207" s="165"/>
      <c r="EBC207" s="165"/>
      <c r="EBD207" s="168"/>
      <c r="EBE207" s="165"/>
      <c r="EBF207" s="165"/>
      <c r="EBG207" s="165"/>
      <c r="EBH207" s="168"/>
      <c r="EBI207" s="165"/>
      <c r="EBJ207" s="165"/>
      <c r="EBK207" s="165"/>
      <c r="EBL207" s="168"/>
      <c r="EBM207" s="165"/>
      <c r="EBN207" s="165"/>
      <c r="EBO207" s="165"/>
      <c r="EBP207" s="168"/>
      <c r="EBQ207" s="165"/>
      <c r="EBR207" s="165"/>
      <c r="EBS207" s="165"/>
      <c r="EBT207" s="168"/>
      <c r="EBU207" s="165"/>
      <c r="EBV207" s="165"/>
      <c r="EBW207" s="165"/>
      <c r="EBX207" s="168"/>
      <c r="EBY207" s="165"/>
      <c r="EBZ207" s="165"/>
      <c r="ECA207" s="165"/>
      <c r="ECB207" s="168"/>
      <c r="ECC207" s="165"/>
      <c r="ECD207" s="165"/>
      <c r="ECE207" s="165"/>
      <c r="ECF207" s="168"/>
      <c r="ECG207" s="165"/>
      <c r="ECH207" s="165"/>
      <c r="ECI207" s="165"/>
      <c r="ECJ207" s="168"/>
      <c r="ECK207" s="165"/>
      <c r="ECL207" s="165"/>
      <c r="ECM207" s="165"/>
      <c r="ECN207" s="168"/>
      <c r="ECO207" s="165"/>
      <c r="ECP207" s="165"/>
      <c r="ECQ207" s="165"/>
      <c r="ECR207" s="168"/>
      <c r="ECS207" s="165"/>
      <c r="ECT207" s="165"/>
      <c r="ECU207" s="165"/>
      <c r="ECV207" s="168"/>
      <c r="ECW207" s="165"/>
      <c r="ECX207" s="165"/>
      <c r="ECY207" s="165"/>
      <c r="ECZ207" s="168"/>
      <c r="EDA207" s="165"/>
      <c r="EDB207" s="165"/>
      <c r="EDC207" s="165"/>
      <c r="EDD207" s="168"/>
      <c r="EDE207" s="165"/>
      <c r="EDF207" s="165"/>
      <c r="EDG207" s="165"/>
      <c r="EDH207" s="168"/>
      <c r="EDI207" s="165"/>
      <c r="EDJ207" s="165"/>
      <c r="EDK207" s="165"/>
      <c r="EDL207" s="168"/>
      <c r="EDM207" s="165"/>
      <c r="EDN207" s="165"/>
      <c r="EDO207" s="165"/>
      <c r="EDP207" s="168"/>
      <c r="EDQ207" s="165"/>
      <c r="EDR207" s="165"/>
      <c r="EDS207" s="165"/>
      <c r="EDT207" s="168"/>
      <c r="EDU207" s="165"/>
      <c r="EDV207" s="165"/>
      <c r="EDW207" s="165"/>
      <c r="EDX207" s="168"/>
      <c r="EDY207" s="165"/>
      <c r="EDZ207" s="165"/>
      <c r="EEA207" s="165"/>
      <c r="EEB207" s="168"/>
      <c r="EEC207" s="165"/>
      <c r="EED207" s="165"/>
      <c r="EEE207" s="165"/>
      <c r="EEF207" s="168"/>
      <c r="EEG207" s="165"/>
      <c r="EEH207" s="165"/>
      <c r="EEI207" s="165"/>
      <c r="EEJ207" s="168"/>
      <c r="EEK207" s="165"/>
      <c r="EEL207" s="165"/>
      <c r="EEM207" s="165"/>
      <c r="EEN207" s="168"/>
      <c r="EEO207" s="165"/>
      <c r="EEP207" s="165"/>
      <c r="EEQ207" s="165"/>
      <c r="EER207" s="168"/>
      <c r="EES207" s="165"/>
      <c r="EET207" s="165"/>
      <c r="EEU207" s="165"/>
      <c r="EEV207" s="168"/>
      <c r="EEW207" s="165"/>
      <c r="EEX207" s="165"/>
      <c r="EEY207" s="165"/>
      <c r="EEZ207" s="168"/>
      <c r="EFA207" s="165"/>
      <c r="EFB207" s="165"/>
      <c r="EFC207" s="165"/>
      <c r="EFD207" s="168"/>
      <c r="EFE207" s="165"/>
      <c r="EFF207" s="165"/>
      <c r="EFG207" s="165"/>
      <c r="EFH207" s="168"/>
      <c r="EFI207" s="165"/>
      <c r="EFJ207" s="165"/>
      <c r="EFK207" s="165"/>
      <c r="EFL207" s="168"/>
      <c r="EFM207" s="165"/>
      <c r="EFN207" s="165"/>
      <c r="EFO207" s="165"/>
      <c r="EFP207" s="168"/>
      <c r="EFQ207" s="165"/>
      <c r="EFR207" s="165"/>
      <c r="EFS207" s="165"/>
      <c r="EFT207" s="168"/>
      <c r="EFU207" s="165"/>
      <c r="EFV207" s="165"/>
      <c r="EFW207" s="165"/>
      <c r="EFX207" s="168"/>
      <c r="EFY207" s="165"/>
      <c r="EFZ207" s="165"/>
      <c r="EGA207" s="165"/>
      <c r="EGB207" s="168"/>
      <c r="EGC207" s="165"/>
      <c r="EGD207" s="165"/>
      <c r="EGE207" s="165"/>
      <c r="EGF207" s="168"/>
      <c r="EGG207" s="165"/>
      <c r="EGH207" s="165"/>
      <c r="EGI207" s="165"/>
      <c r="EGJ207" s="168"/>
      <c r="EGK207" s="165"/>
      <c r="EGL207" s="165"/>
      <c r="EGM207" s="165"/>
      <c r="EGN207" s="168"/>
      <c r="EGO207" s="165"/>
      <c r="EGP207" s="165"/>
      <c r="EGQ207" s="165"/>
      <c r="EGR207" s="168"/>
      <c r="EGS207" s="165"/>
      <c r="EGT207" s="165"/>
      <c r="EGU207" s="165"/>
      <c r="EGV207" s="168"/>
      <c r="EGW207" s="165"/>
      <c r="EGX207" s="165"/>
      <c r="EGY207" s="165"/>
      <c r="EGZ207" s="168"/>
      <c r="EHA207" s="165"/>
      <c r="EHB207" s="165"/>
      <c r="EHC207" s="165"/>
      <c r="EHD207" s="168"/>
      <c r="EHE207" s="165"/>
      <c r="EHF207" s="165"/>
      <c r="EHG207" s="165"/>
      <c r="EHH207" s="168"/>
      <c r="EHI207" s="165"/>
      <c r="EHJ207" s="165"/>
      <c r="EHK207" s="165"/>
      <c r="EHL207" s="168"/>
      <c r="EHM207" s="165"/>
      <c r="EHN207" s="165"/>
      <c r="EHO207" s="165"/>
      <c r="EHP207" s="168"/>
      <c r="EHQ207" s="165"/>
      <c r="EHR207" s="165"/>
      <c r="EHS207" s="165"/>
      <c r="EHT207" s="168"/>
      <c r="EHU207" s="165"/>
      <c r="EHV207" s="165"/>
      <c r="EHW207" s="165"/>
      <c r="EHX207" s="168"/>
      <c r="EHY207" s="165"/>
      <c r="EHZ207" s="165"/>
      <c r="EIA207" s="165"/>
      <c r="EIB207" s="168"/>
      <c r="EIC207" s="165"/>
      <c r="EID207" s="165"/>
      <c r="EIE207" s="165"/>
      <c r="EIF207" s="168"/>
      <c r="EIG207" s="165"/>
      <c r="EIH207" s="165"/>
      <c r="EII207" s="165"/>
      <c r="EIJ207" s="168"/>
      <c r="EIK207" s="165"/>
      <c r="EIL207" s="165"/>
      <c r="EIM207" s="165"/>
      <c r="EIN207" s="168"/>
      <c r="EIO207" s="165"/>
      <c r="EIP207" s="165"/>
      <c r="EIQ207" s="165"/>
      <c r="EIR207" s="168"/>
      <c r="EIS207" s="165"/>
      <c r="EIT207" s="165"/>
      <c r="EIU207" s="165"/>
      <c r="EIV207" s="168"/>
      <c r="EIW207" s="165"/>
      <c r="EIX207" s="165"/>
      <c r="EIY207" s="165"/>
      <c r="EIZ207" s="168"/>
      <c r="EJA207" s="165"/>
      <c r="EJB207" s="165"/>
      <c r="EJC207" s="165"/>
      <c r="EJD207" s="168"/>
      <c r="EJE207" s="165"/>
      <c r="EJF207" s="165"/>
      <c r="EJG207" s="165"/>
      <c r="EJH207" s="168"/>
      <c r="EJI207" s="165"/>
      <c r="EJJ207" s="165"/>
      <c r="EJK207" s="165"/>
      <c r="EJL207" s="168"/>
      <c r="EJM207" s="165"/>
      <c r="EJN207" s="165"/>
      <c r="EJO207" s="165"/>
      <c r="EJP207" s="168"/>
      <c r="EJQ207" s="165"/>
      <c r="EJR207" s="165"/>
      <c r="EJS207" s="165"/>
      <c r="EJT207" s="168"/>
      <c r="EJU207" s="165"/>
      <c r="EJV207" s="165"/>
      <c r="EJW207" s="165"/>
      <c r="EJX207" s="168"/>
      <c r="EJY207" s="165"/>
      <c r="EJZ207" s="165"/>
      <c r="EKA207" s="165"/>
      <c r="EKB207" s="168"/>
      <c r="EKC207" s="165"/>
      <c r="EKD207" s="165"/>
      <c r="EKE207" s="165"/>
      <c r="EKF207" s="168"/>
      <c r="EKG207" s="165"/>
      <c r="EKH207" s="165"/>
      <c r="EKI207" s="165"/>
      <c r="EKJ207" s="168"/>
      <c r="EKK207" s="165"/>
      <c r="EKL207" s="165"/>
      <c r="EKM207" s="165"/>
      <c r="EKN207" s="168"/>
      <c r="EKO207" s="165"/>
      <c r="EKP207" s="165"/>
      <c r="EKQ207" s="165"/>
      <c r="EKR207" s="168"/>
      <c r="EKS207" s="165"/>
      <c r="EKT207" s="165"/>
      <c r="EKU207" s="165"/>
      <c r="EKV207" s="168"/>
      <c r="EKW207" s="165"/>
      <c r="EKX207" s="165"/>
      <c r="EKY207" s="165"/>
      <c r="EKZ207" s="168"/>
      <c r="ELA207" s="165"/>
      <c r="ELB207" s="165"/>
      <c r="ELC207" s="165"/>
      <c r="ELD207" s="168"/>
      <c r="ELE207" s="165"/>
      <c r="ELF207" s="165"/>
      <c r="ELG207" s="165"/>
      <c r="ELH207" s="168"/>
      <c r="ELI207" s="165"/>
      <c r="ELJ207" s="165"/>
      <c r="ELK207" s="165"/>
      <c r="ELL207" s="168"/>
      <c r="ELM207" s="165"/>
      <c r="ELN207" s="165"/>
      <c r="ELO207" s="165"/>
      <c r="ELP207" s="168"/>
      <c r="ELQ207" s="165"/>
      <c r="ELR207" s="165"/>
      <c r="ELS207" s="165"/>
      <c r="ELT207" s="168"/>
      <c r="ELU207" s="165"/>
      <c r="ELV207" s="165"/>
      <c r="ELW207" s="165"/>
      <c r="ELX207" s="168"/>
      <c r="ELY207" s="165"/>
      <c r="ELZ207" s="165"/>
      <c r="EMA207" s="165"/>
      <c r="EMB207" s="168"/>
      <c r="EMC207" s="165"/>
      <c r="EMD207" s="165"/>
      <c r="EME207" s="165"/>
      <c r="EMF207" s="168"/>
      <c r="EMG207" s="165"/>
      <c r="EMH207" s="165"/>
      <c r="EMI207" s="165"/>
      <c r="EMJ207" s="168"/>
      <c r="EMK207" s="165"/>
      <c r="EML207" s="165"/>
      <c r="EMM207" s="165"/>
      <c r="EMN207" s="168"/>
      <c r="EMO207" s="165"/>
      <c r="EMP207" s="165"/>
      <c r="EMQ207" s="165"/>
      <c r="EMR207" s="168"/>
      <c r="EMS207" s="165"/>
      <c r="EMT207" s="165"/>
      <c r="EMU207" s="165"/>
      <c r="EMV207" s="168"/>
      <c r="EMW207" s="165"/>
      <c r="EMX207" s="165"/>
      <c r="EMY207" s="165"/>
      <c r="EMZ207" s="168"/>
      <c r="ENA207" s="165"/>
      <c r="ENB207" s="165"/>
      <c r="ENC207" s="165"/>
      <c r="END207" s="168"/>
      <c r="ENE207" s="165"/>
      <c r="ENF207" s="165"/>
      <c r="ENG207" s="165"/>
      <c r="ENH207" s="168"/>
      <c r="ENI207" s="165"/>
      <c r="ENJ207" s="165"/>
      <c r="ENK207" s="165"/>
      <c r="ENL207" s="168"/>
      <c r="ENM207" s="165"/>
      <c r="ENN207" s="165"/>
      <c r="ENO207" s="165"/>
      <c r="ENP207" s="168"/>
      <c r="ENQ207" s="165"/>
      <c r="ENR207" s="165"/>
      <c r="ENS207" s="165"/>
      <c r="ENT207" s="168"/>
      <c r="ENU207" s="165"/>
      <c r="ENV207" s="165"/>
      <c r="ENW207" s="165"/>
      <c r="ENX207" s="168"/>
      <c r="ENY207" s="165"/>
      <c r="ENZ207" s="165"/>
      <c r="EOA207" s="165"/>
      <c r="EOB207" s="168"/>
      <c r="EOC207" s="165"/>
      <c r="EOD207" s="165"/>
      <c r="EOE207" s="165"/>
      <c r="EOF207" s="168"/>
      <c r="EOG207" s="165"/>
      <c r="EOH207" s="165"/>
      <c r="EOI207" s="165"/>
      <c r="EOJ207" s="168"/>
      <c r="EOK207" s="165"/>
      <c r="EOL207" s="165"/>
      <c r="EOM207" s="165"/>
      <c r="EON207" s="168"/>
      <c r="EOO207" s="165"/>
      <c r="EOP207" s="165"/>
      <c r="EOQ207" s="165"/>
      <c r="EOR207" s="168"/>
      <c r="EOS207" s="165"/>
      <c r="EOT207" s="165"/>
      <c r="EOU207" s="165"/>
      <c r="EOV207" s="168"/>
      <c r="EOW207" s="165"/>
      <c r="EOX207" s="165"/>
      <c r="EOY207" s="165"/>
      <c r="EOZ207" s="168"/>
      <c r="EPA207" s="165"/>
      <c r="EPB207" s="165"/>
      <c r="EPC207" s="165"/>
      <c r="EPD207" s="168"/>
      <c r="EPE207" s="165"/>
      <c r="EPF207" s="165"/>
      <c r="EPG207" s="165"/>
      <c r="EPH207" s="168"/>
      <c r="EPI207" s="165"/>
      <c r="EPJ207" s="165"/>
      <c r="EPK207" s="165"/>
      <c r="EPL207" s="168"/>
      <c r="EPM207" s="165"/>
      <c r="EPN207" s="165"/>
      <c r="EPO207" s="165"/>
      <c r="EPP207" s="168"/>
      <c r="EPQ207" s="165"/>
      <c r="EPR207" s="165"/>
      <c r="EPS207" s="165"/>
      <c r="EPT207" s="168"/>
      <c r="EPU207" s="165"/>
      <c r="EPV207" s="165"/>
      <c r="EPW207" s="165"/>
      <c r="EPX207" s="168"/>
      <c r="EPY207" s="165"/>
      <c r="EPZ207" s="165"/>
      <c r="EQA207" s="165"/>
      <c r="EQB207" s="168"/>
      <c r="EQC207" s="165"/>
      <c r="EQD207" s="165"/>
      <c r="EQE207" s="165"/>
      <c r="EQF207" s="168"/>
      <c r="EQG207" s="165"/>
      <c r="EQH207" s="165"/>
      <c r="EQI207" s="165"/>
      <c r="EQJ207" s="168"/>
      <c r="EQK207" s="165"/>
      <c r="EQL207" s="165"/>
      <c r="EQM207" s="165"/>
      <c r="EQN207" s="168"/>
      <c r="EQO207" s="165"/>
      <c r="EQP207" s="165"/>
      <c r="EQQ207" s="165"/>
      <c r="EQR207" s="168"/>
      <c r="EQS207" s="165"/>
      <c r="EQT207" s="165"/>
      <c r="EQU207" s="165"/>
      <c r="EQV207" s="168"/>
      <c r="EQW207" s="165"/>
      <c r="EQX207" s="165"/>
      <c r="EQY207" s="165"/>
      <c r="EQZ207" s="168"/>
      <c r="ERA207" s="165"/>
      <c r="ERB207" s="165"/>
      <c r="ERC207" s="165"/>
      <c r="ERD207" s="168"/>
      <c r="ERE207" s="165"/>
      <c r="ERF207" s="165"/>
      <c r="ERG207" s="165"/>
      <c r="ERH207" s="168"/>
      <c r="ERI207" s="165"/>
      <c r="ERJ207" s="165"/>
      <c r="ERK207" s="165"/>
      <c r="ERL207" s="168"/>
      <c r="ERM207" s="165"/>
      <c r="ERN207" s="165"/>
      <c r="ERO207" s="165"/>
      <c r="ERP207" s="168"/>
      <c r="ERQ207" s="165"/>
      <c r="ERR207" s="165"/>
      <c r="ERS207" s="165"/>
      <c r="ERT207" s="168"/>
      <c r="ERU207" s="165"/>
      <c r="ERV207" s="165"/>
      <c r="ERW207" s="165"/>
      <c r="ERX207" s="168"/>
      <c r="ERY207" s="165"/>
      <c r="ERZ207" s="165"/>
      <c r="ESA207" s="165"/>
      <c r="ESB207" s="168"/>
      <c r="ESC207" s="165"/>
      <c r="ESD207" s="165"/>
      <c r="ESE207" s="165"/>
      <c r="ESF207" s="168"/>
      <c r="ESG207" s="165"/>
      <c r="ESH207" s="165"/>
      <c r="ESI207" s="165"/>
      <c r="ESJ207" s="168"/>
      <c r="ESK207" s="165"/>
      <c r="ESL207" s="165"/>
      <c r="ESM207" s="165"/>
      <c r="ESN207" s="168"/>
      <c r="ESO207" s="165"/>
      <c r="ESP207" s="165"/>
      <c r="ESQ207" s="165"/>
      <c r="ESR207" s="168"/>
      <c r="ESS207" s="165"/>
      <c r="EST207" s="165"/>
      <c r="ESU207" s="165"/>
      <c r="ESV207" s="168"/>
      <c r="ESW207" s="165"/>
      <c r="ESX207" s="165"/>
      <c r="ESY207" s="165"/>
      <c r="ESZ207" s="168"/>
      <c r="ETA207" s="165"/>
      <c r="ETB207" s="165"/>
      <c r="ETC207" s="165"/>
      <c r="ETD207" s="168"/>
      <c r="ETE207" s="165"/>
      <c r="ETF207" s="165"/>
      <c r="ETG207" s="165"/>
      <c r="ETH207" s="168"/>
      <c r="ETI207" s="165"/>
      <c r="ETJ207" s="165"/>
      <c r="ETK207" s="165"/>
      <c r="ETL207" s="168"/>
      <c r="ETM207" s="165"/>
      <c r="ETN207" s="165"/>
      <c r="ETO207" s="165"/>
      <c r="ETP207" s="168"/>
      <c r="ETQ207" s="165"/>
      <c r="ETR207" s="165"/>
      <c r="ETS207" s="165"/>
      <c r="ETT207" s="168"/>
      <c r="ETU207" s="165"/>
      <c r="ETV207" s="165"/>
      <c r="ETW207" s="165"/>
      <c r="ETX207" s="168"/>
      <c r="ETY207" s="165"/>
      <c r="ETZ207" s="165"/>
      <c r="EUA207" s="165"/>
      <c r="EUB207" s="168"/>
      <c r="EUC207" s="165"/>
      <c r="EUD207" s="165"/>
      <c r="EUE207" s="165"/>
      <c r="EUF207" s="168"/>
      <c r="EUG207" s="165"/>
      <c r="EUH207" s="165"/>
      <c r="EUI207" s="165"/>
      <c r="EUJ207" s="168"/>
      <c r="EUK207" s="165"/>
      <c r="EUL207" s="165"/>
      <c r="EUM207" s="165"/>
      <c r="EUN207" s="168"/>
      <c r="EUO207" s="165"/>
      <c r="EUP207" s="165"/>
      <c r="EUQ207" s="165"/>
      <c r="EUR207" s="168"/>
      <c r="EUS207" s="165"/>
      <c r="EUT207" s="165"/>
      <c r="EUU207" s="165"/>
      <c r="EUV207" s="168"/>
      <c r="EUW207" s="165"/>
      <c r="EUX207" s="165"/>
      <c r="EUY207" s="165"/>
      <c r="EUZ207" s="168"/>
      <c r="EVA207" s="165"/>
      <c r="EVB207" s="165"/>
      <c r="EVC207" s="165"/>
      <c r="EVD207" s="168"/>
      <c r="EVE207" s="165"/>
      <c r="EVF207" s="165"/>
      <c r="EVG207" s="165"/>
      <c r="EVH207" s="168"/>
      <c r="EVI207" s="165"/>
      <c r="EVJ207" s="165"/>
      <c r="EVK207" s="165"/>
      <c r="EVL207" s="168"/>
      <c r="EVM207" s="165"/>
      <c r="EVN207" s="165"/>
      <c r="EVO207" s="165"/>
      <c r="EVP207" s="168"/>
      <c r="EVQ207" s="165"/>
      <c r="EVR207" s="165"/>
      <c r="EVS207" s="165"/>
      <c r="EVT207" s="168"/>
      <c r="EVU207" s="165"/>
      <c r="EVV207" s="165"/>
      <c r="EVW207" s="165"/>
      <c r="EVX207" s="168"/>
      <c r="EVY207" s="165"/>
      <c r="EVZ207" s="165"/>
      <c r="EWA207" s="165"/>
      <c r="EWB207" s="168"/>
      <c r="EWC207" s="165"/>
      <c r="EWD207" s="165"/>
      <c r="EWE207" s="165"/>
      <c r="EWF207" s="168"/>
      <c r="EWG207" s="165"/>
      <c r="EWH207" s="165"/>
      <c r="EWI207" s="165"/>
      <c r="EWJ207" s="168"/>
      <c r="EWK207" s="165"/>
      <c r="EWL207" s="165"/>
      <c r="EWM207" s="165"/>
      <c r="EWN207" s="168"/>
      <c r="EWO207" s="165"/>
      <c r="EWP207" s="165"/>
      <c r="EWQ207" s="165"/>
      <c r="EWR207" s="168"/>
      <c r="EWS207" s="165"/>
      <c r="EWT207" s="165"/>
      <c r="EWU207" s="165"/>
      <c r="EWV207" s="168"/>
      <c r="EWW207" s="165"/>
      <c r="EWX207" s="165"/>
      <c r="EWY207" s="165"/>
      <c r="EWZ207" s="168"/>
      <c r="EXA207" s="165"/>
      <c r="EXB207" s="165"/>
      <c r="EXC207" s="165"/>
      <c r="EXD207" s="168"/>
      <c r="EXE207" s="165"/>
      <c r="EXF207" s="165"/>
      <c r="EXG207" s="165"/>
      <c r="EXH207" s="168"/>
      <c r="EXI207" s="165"/>
      <c r="EXJ207" s="165"/>
      <c r="EXK207" s="165"/>
      <c r="EXL207" s="168"/>
      <c r="EXM207" s="165"/>
      <c r="EXN207" s="165"/>
      <c r="EXO207" s="165"/>
      <c r="EXP207" s="168"/>
      <c r="EXQ207" s="165"/>
      <c r="EXR207" s="165"/>
      <c r="EXS207" s="165"/>
      <c r="EXT207" s="168"/>
      <c r="EXU207" s="165"/>
      <c r="EXV207" s="165"/>
      <c r="EXW207" s="165"/>
      <c r="EXX207" s="168"/>
      <c r="EXY207" s="165"/>
      <c r="EXZ207" s="165"/>
      <c r="EYA207" s="165"/>
      <c r="EYB207" s="168"/>
      <c r="EYC207" s="165"/>
      <c r="EYD207" s="165"/>
      <c r="EYE207" s="165"/>
      <c r="EYF207" s="168"/>
      <c r="EYG207" s="165"/>
      <c r="EYH207" s="165"/>
      <c r="EYI207" s="165"/>
      <c r="EYJ207" s="168"/>
      <c r="EYK207" s="165"/>
      <c r="EYL207" s="165"/>
      <c r="EYM207" s="165"/>
      <c r="EYN207" s="168"/>
      <c r="EYO207" s="165"/>
      <c r="EYP207" s="165"/>
      <c r="EYQ207" s="165"/>
      <c r="EYR207" s="168"/>
      <c r="EYS207" s="165"/>
      <c r="EYT207" s="165"/>
      <c r="EYU207" s="165"/>
      <c r="EYV207" s="168"/>
      <c r="EYW207" s="165"/>
      <c r="EYX207" s="165"/>
      <c r="EYY207" s="165"/>
      <c r="EYZ207" s="168"/>
      <c r="EZA207" s="165"/>
      <c r="EZB207" s="165"/>
      <c r="EZC207" s="165"/>
      <c r="EZD207" s="168"/>
      <c r="EZE207" s="165"/>
      <c r="EZF207" s="165"/>
      <c r="EZG207" s="165"/>
      <c r="EZH207" s="168"/>
      <c r="EZI207" s="165"/>
      <c r="EZJ207" s="165"/>
      <c r="EZK207" s="165"/>
      <c r="EZL207" s="168"/>
      <c r="EZM207" s="165"/>
      <c r="EZN207" s="165"/>
      <c r="EZO207" s="165"/>
      <c r="EZP207" s="168"/>
      <c r="EZQ207" s="165"/>
      <c r="EZR207" s="165"/>
      <c r="EZS207" s="165"/>
      <c r="EZT207" s="168"/>
      <c r="EZU207" s="165"/>
      <c r="EZV207" s="165"/>
      <c r="EZW207" s="165"/>
      <c r="EZX207" s="168"/>
      <c r="EZY207" s="165"/>
      <c r="EZZ207" s="165"/>
      <c r="FAA207" s="165"/>
      <c r="FAB207" s="168"/>
      <c r="FAC207" s="165"/>
      <c r="FAD207" s="165"/>
      <c r="FAE207" s="165"/>
      <c r="FAF207" s="168"/>
      <c r="FAG207" s="165"/>
      <c r="FAH207" s="165"/>
      <c r="FAI207" s="165"/>
      <c r="FAJ207" s="168"/>
      <c r="FAK207" s="165"/>
      <c r="FAL207" s="165"/>
      <c r="FAM207" s="165"/>
      <c r="FAN207" s="168"/>
      <c r="FAO207" s="165"/>
      <c r="FAP207" s="165"/>
      <c r="FAQ207" s="165"/>
      <c r="FAR207" s="168"/>
      <c r="FAS207" s="165"/>
      <c r="FAT207" s="165"/>
      <c r="FAU207" s="165"/>
      <c r="FAV207" s="168"/>
      <c r="FAW207" s="165"/>
      <c r="FAX207" s="165"/>
      <c r="FAY207" s="165"/>
      <c r="FAZ207" s="168"/>
      <c r="FBA207" s="165"/>
      <c r="FBB207" s="165"/>
      <c r="FBC207" s="165"/>
      <c r="FBD207" s="168"/>
      <c r="FBE207" s="165"/>
      <c r="FBF207" s="165"/>
      <c r="FBG207" s="165"/>
      <c r="FBH207" s="168"/>
      <c r="FBI207" s="165"/>
      <c r="FBJ207" s="165"/>
      <c r="FBK207" s="165"/>
      <c r="FBL207" s="168"/>
      <c r="FBM207" s="165"/>
      <c r="FBN207" s="165"/>
      <c r="FBO207" s="165"/>
      <c r="FBP207" s="168"/>
      <c r="FBQ207" s="165"/>
      <c r="FBR207" s="165"/>
      <c r="FBS207" s="165"/>
      <c r="FBT207" s="168"/>
      <c r="FBU207" s="165"/>
      <c r="FBV207" s="165"/>
      <c r="FBW207" s="165"/>
      <c r="FBX207" s="168"/>
      <c r="FBY207" s="165"/>
      <c r="FBZ207" s="165"/>
      <c r="FCA207" s="165"/>
      <c r="FCB207" s="168"/>
      <c r="FCC207" s="165"/>
      <c r="FCD207" s="165"/>
      <c r="FCE207" s="165"/>
      <c r="FCF207" s="168"/>
      <c r="FCG207" s="165"/>
      <c r="FCH207" s="165"/>
      <c r="FCI207" s="165"/>
      <c r="FCJ207" s="168"/>
      <c r="FCK207" s="165"/>
      <c r="FCL207" s="165"/>
      <c r="FCM207" s="165"/>
      <c r="FCN207" s="168"/>
      <c r="FCO207" s="165"/>
      <c r="FCP207" s="165"/>
      <c r="FCQ207" s="165"/>
      <c r="FCR207" s="168"/>
      <c r="FCS207" s="165"/>
      <c r="FCT207" s="165"/>
      <c r="FCU207" s="165"/>
      <c r="FCV207" s="168"/>
      <c r="FCW207" s="165"/>
      <c r="FCX207" s="165"/>
      <c r="FCY207" s="165"/>
      <c r="FCZ207" s="168"/>
      <c r="FDA207" s="165"/>
      <c r="FDB207" s="165"/>
      <c r="FDC207" s="165"/>
      <c r="FDD207" s="168"/>
      <c r="FDE207" s="165"/>
      <c r="FDF207" s="165"/>
      <c r="FDG207" s="165"/>
      <c r="FDH207" s="168"/>
      <c r="FDI207" s="165"/>
      <c r="FDJ207" s="165"/>
      <c r="FDK207" s="165"/>
      <c r="FDL207" s="168"/>
      <c r="FDM207" s="165"/>
      <c r="FDN207" s="165"/>
      <c r="FDO207" s="165"/>
      <c r="FDP207" s="168"/>
      <c r="FDQ207" s="165"/>
      <c r="FDR207" s="165"/>
      <c r="FDS207" s="165"/>
      <c r="FDT207" s="168"/>
      <c r="FDU207" s="165"/>
      <c r="FDV207" s="165"/>
      <c r="FDW207" s="165"/>
      <c r="FDX207" s="168"/>
      <c r="FDY207" s="165"/>
      <c r="FDZ207" s="165"/>
      <c r="FEA207" s="165"/>
      <c r="FEB207" s="168"/>
      <c r="FEC207" s="165"/>
      <c r="FED207" s="165"/>
      <c r="FEE207" s="165"/>
      <c r="FEF207" s="168"/>
      <c r="FEG207" s="165"/>
      <c r="FEH207" s="165"/>
      <c r="FEI207" s="165"/>
      <c r="FEJ207" s="168"/>
      <c r="FEK207" s="165"/>
      <c r="FEL207" s="165"/>
      <c r="FEM207" s="165"/>
      <c r="FEN207" s="168"/>
      <c r="FEO207" s="165"/>
      <c r="FEP207" s="165"/>
      <c r="FEQ207" s="165"/>
      <c r="FER207" s="168"/>
      <c r="FES207" s="165"/>
      <c r="FET207" s="165"/>
      <c r="FEU207" s="165"/>
      <c r="FEV207" s="168"/>
      <c r="FEW207" s="165"/>
      <c r="FEX207" s="165"/>
      <c r="FEY207" s="165"/>
      <c r="FEZ207" s="168"/>
      <c r="FFA207" s="165"/>
      <c r="FFB207" s="165"/>
      <c r="FFC207" s="165"/>
      <c r="FFD207" s="168"/>
      <c r="FFE207" s="165"/>
      <c r="FFF207" s="165"/>
      <c r="FFG207" s="165"/>
      <c r="FFH207" s="168"/>
      <c r="FFI207" s="165"/>
      <c r="FFJ207" s="165"/>
      <c r="FFK207" s="165"/>
      <c r="FFL207" s="168"/>
      <c r="FFM207" s="165"/>
      <c r="FFN207" s="165"/>
      <c r="FFO207" s="165"/>
      <c r="FFP207" s="168"/>
      <c r="FFQ207" s="165"/>
      <c r="FFR207" s="165"/>
      <c r="FFS207" s="165"/>
      <c r="FFT207" s="168"/>
      <c r="FFU207" s="165"/>
      <c r="FFV207" s="165"/>
      <c r="FFW207" s="165"/>
      <c r="FFX207" s="168"/>
      <c r="FFY207" s="165"/>
      <c r="FFZ207" s="165"/>
      <c r="FGA207" s="165"/>
      <c r="FGB207" s="168"/>
      <c r="FGC207" s="165"/>
      <c r="FGD207" s="165"/>
      <c r="FGE207" s="165"/>
      <c r="FGF207" s="168"/>
      <c r="FGG207" s="165"/>
      <c r="FGH207" s="165"/>
      <c r="FGI207" s="165"/>
      <c r="FGJ207" s="168"/>
      <c r="FGK207" s="165"/>
      <c r="FGL207" s="165"/>
      <c r="FGM207" s="165"/>
      <c r="FGN207" s="168"/>
      <c r="FGO207" s="165"/>
      <c r="FGP207" s="165"/>
      <c r="FGQ207" s="165"/>
      <c r="FGR207" s="168"/>
      <c r="FGS207" s="165"/>
      <c r="FGT207" s="165"/>
      <c r="FGU207" s="165"/>
      <c r="FGV207" s="168"/>
      <c r="FGW207" s="165"/>
      <c r="FGX207" s="165"/>
      <c r="FGY207" s="165"/>
      <c r="FGZ207" s="168"/>
      <c r="FHA207" s="165"/>
      <c r="FHB207" s="165"/>
      <c r="FHC207" s="165"/>
      <c r="FHD207" s="168"/>
      <c r="FHE207" s="165"/>
      <c r="FHF207" s="165"/>
      <c r="FHG207" s="165"/>
      <c r="FHH207" s="168"/>
      <c r="FHI207" s="165"/>
      <c r="FHJ207" s="165"/>
      <c r="FHK207" s="165"/>
      <c r="FHL207" s="168"/>
      <c r="FHM207" s="165"/>
      <c r="FHN207" s="165"/>
      <c r="FHO207" s="165"/>
      <c r="FHP207" s="168"/>
      <c r="FHQ207" s="165"/>
      <c r="FHR207" s="165"/>
      <c r="FHS207" s="165"/>
      <c r="FHT207" s="168"/>
      <c r="FHU207" s="165"/>
      <c r="FHV207" s="165"/>
      <c r="FHW207" s="165"/>
      <c r="FHX207" s="168"/>
      <c r="FHY207" s="165"/>
      <c r="FHZ207" s="165"/>
      <c r="FIA207" s="165"/>
      <c r="FIB207" s="168"/>
      <c r="FIC207" s="165"/>
      <c r="FID207" s="165"/>
      <c r="FIE207" s="165"/>
      <c r="FIF207" s="168"/>
      <c r="FIG207" s="165"/>
      <c r="FIH207" s="165"/>
      <c r="FII207" s="165"/>
      <c r="FIJ207" s="168"/>
      <c r="FIK207" s="165"/>
      <c r="FIL207" s="165"/>
      <c r="FIM207" s="165"/>
      <c r="FIN207" s="168"/>
      <c r="FIO207" s="165"/>
      <c r="FIP207" s="165"/>
      <c r="FIQ207" s="165"/>
      <c r="FIR207" s="168"/>
      <c r="FIS207" s="165"/>
      <c r="FIT207" s="165"/>
      <c r="FIU207" s="165"/>
      <c r="FIV207" s="168"/>
      <c r="FIW207" s="165"/>
      <c r="FIX207" s="165"/>
      <c r="FIY207" s="165"/>
      <c r="FIZ207" s="168"/>
      <c r="FJA207" s="165"/>
      <c r="FJB207" s="165"/>
      <c r="FJC207" s="165"/>
      <c r="FJD207" s="168"/>
      <c r="FJE207" s="165"/>
      <c r="FJF207" s="165"/>
      <c r="FJG207" s="165"/>
      <c r="FJH207" s="168"/>
      <c r="FJI207" s="165"/>
      <c r="FJJ207" s="165"/>
      <c r="FJK207" s="165"/>
      <c r="FJL207" s="168"/>
      <c r="FJM207" s="165"/>
      <c r="FJN207" s="165"/>
      <c r="FJO207" s="165"/>
      <c r="FJP207" s="168"/>
      <c r="FJQ207" s="165"/>
      <c r="FJR207" s="165"/>
      <c r="FJS207" s="165"/>
      <c r="FJT207" s="168"/>
      <c r="FJU207" s="165"/>
      <c r="FJV207" s="165"/>
      <c r="FJW207" s="165"/>
      <c r="FJX207" s="168"/>
      <c r="FJY207" s="165"/>
      <c r="FJZ207" s="165"/>
      <c r="FKA207" s="165"/>
      <c r="FKB207" s="168"/>
      <c r="FKC207" s="165"/>
      <c r="FKD207" s="165"/>
      <c r="FKE207" s="165"/>
      <c r="FKF207" s="168"/>
      <c r="FKG207" s="165"/>
      <c r="FKH207" s="165"/>
      <c r="FKI207" s="165"/>
      <c r="FKJ207" s="168"/>
      <c r="FKK207" s="165"/>
      <c r="FKL207" s="165"/>
      <c r="FKM207" s="165"/>
      <c r="FKN207" s="168"/>
      <c r="FKO207" s="165"/>
      <c r="FKP207" s="165"/>
      <c r="FKQ207" s="165"/>
      <c r="FKR207" s="168"/>
      <c r="FKS207" s="165"/>
      <c r="FKT207" s="165"/>
      <c r="FKU207" s="165"/>
      <c r="FKV207" s="168"/>
      <c r="FKW207" s="165"/>
      <c r="FKX207" s="165"/>
      <c r="FKY207" s="165"/>
      <c r="FKZ207" s="168"/>
      <c r="FLA207" s="165"/>
      <c r="FLB207" s="165"/>
      <c r="FLC207" s="165"/>
      <c r="FLD207" s="168"/>
      <c r="FLE207" s="165"/>
      <c r="FLF207" s="165"/>
      <c r="FLG207" s="165"/>
      <c r="FLH207" s="168"/>
      <c r="FLI207" s="165"/>
      <c r="FLJ207" s="165"/>
      <c r="FLK207" s="165"/>
      <c r="FLL207" s="168"/>
      <c r="FLM207" s="165"/>
      <c r="FLN207" s="165"/>
      <c r="FLO207" s="165"/>
      <c r="FLP207" s="168"/>
      <c r="FLQ207" s="165"/>
      <c r="FLR207" s="165"/>
      <c r="FLS207" s="165"/>
      <c r="FLT207" s="168"/>
      <c r="FLU207" s="165"/>
      <c r="FLV207" s="165"/>
      <c r="FLW207" s="165"/>
      <c r="FLX207" s="168"/>
      <c r="FLY207" s="165"/>
      <c r="FLZ207" s="165"/>
      <c r="FMA207" s="165"/>
      <c r="FMB207" s="168"/>
      <c r="FMC207" s="165"/>
      <c r="FMD207" s="165"/>
      <c r="FME207" s="165"/>
      <c r="FMF207" s="168"/>
      <c r="FMG207" s="165"/>
      <c r="FMH207" s="165"/>
      <c r="FMI207" s="165"/>
      <c r="FMJ207" s="168"/>
      <c r="FMK207" s="165"/>
      <c r="FML207" s="165"/>
      <c r="FMM207" s="165"/>
      <c r="FMN207" s="168"/>
      <c r="FMO207" s="165"/>
      <c r="FMP207" s="165"/>
      <c r="FMQ207" s="165"/>
      <c r="FMR207" s="168"/>
      <c r="FMS207" s="165"/>
      <c r="FMT207" s="165"/>
      <c r="FMU207" s="165"/>
      <c r="FMV207" s="168"/>
      <c r="FMW207" s="165"/>
      <c r="FMX207" s="165"/>
      <c r="FMY207" s="165"/>
      <c r="FMZ207" s="168"/>
      <c r="FNA207" s="165"/>
      <c r="FNB207" s="165"/>
      <c r="FNC207" s="165"/>
      <c r="FND207" s="168"/>
      <c r="FNE207" s="165"/>
      <c r="FNF207" s="165"/>
      <c r="FNG207" s="165"/>
      <c r="FNH207" s="168"/>
      <c r="FNI207" s="165"/>
      <c r="FNJ207" s="165"/>
      <c r="FNK207" s="165"/>
      <c r="FNL207" s="168"/>
      <c r="FNM207" s="165"/>
      <c r="FNN207" s="165"/>
      <c r="FNO207" s="165"/>
      <c r="FNP207" s="168"/>
      <c r="FNQ207" s="165"/>
      <c r="FNR207" s="165"/>
      <c r="FNS207" s="165"/>
      <c r="FNT207" s="168"/>
      <c r="FNU207" s="165"/>
      <c r="FNV207" s="165"/>
      <c r="FNW207" s="165"/>
      <c r="FNX207" s="168"/>
      <c r="FNY207" s="165"/>
      <c r="FNZ207" s="165"/>
      <c r="FOA207" s="165"/>
      <c r="FOB207" s="168"/>
      <c r="FOC207" s="165"/>
      <c r="FOD207" s="165"/>
      <c r="FOE207" s="165"/>
      <c r="FOF207" s="168"/>
      <c r="FOG207" s="165"/>
      <c r="FOH207" s="165"/>
      <c r="FOI207" s="165"/>
      <c r="FOJ207" s="168"/>
      <c r="FOK207" s="165"/>
      <c r="FOL207" s="165"/>
      <c r="FOM207" s="165"/>
      <c r="FON207" s="168"/>
      <c r="FOO207" s="165"/>
      <c r="FOP207" s="165"/>
      <c r="FOQ207" s="165"/>
      <c r="FOR207" s="168"/>
      <c r="FOS207" s="165"/>
      <c r="FOT207" s="165"/>
      <c r="FOU207" s="165"/>
      <c r="FOV207" s="168"/>
      <c r="FOW207" s="165"/>
      <c r="FOX207" s="165"/>
      <c r="FOY207" s="165"/>
      <c r="FOZ207" s="168"/>
      <c r="FPA207" s="165"/>
      <c r="FPB207" s="165"/>
      <c r="FPC207" s="165"/>
      <c r="FPD207" s="168"/>
      <c r="FPE207" s="165"/>
      <c r="FPF207" s="165"/>
      <c r="FPG207" s="165"/>
      <c r="FPH207" s="168"/>
      <c r="FPI207" s="165"/>
      <c r="FPJ207" s="165"/>
      <c r="FPK207" s="165"/>
      <c r="FPL207" s="168"/>
      <c r="FPM207" s="165"/>
      <c r="FPN207" s="165"/>
      <c r="FPO207" s="165"/>
      <c r="FPP207" s="168"/>
      <c r="FPQ207" s="165"/>
      <c r="FPR207" s="165"/>
      <c r="FPS207" s="165"/>
      <c r="FPT207" s="168"/>
      <c r="FPU207" s="165"/>
      <c r="FPV207" s="165"/>
      <c r="FPW207" s="165"/>
      <c r="FPX207" s="168"/>
      <c r="FPY207" s="165"/>
      <c r="FPZ207" s="165"/>
      <c r="FQA207" s="165"/>
      <c r="FQB207" s="168"/>
      <c r="FQC207" s="165"/>
      <c r="FQD207" s="165"/>
      <c r="FQE207" s="165"/>
      <c r="FQF207" s="168"/>
      <c r="FQG207" s="165"/>
      <c r="FQH207" s="165"/>
      <c r="FQI207" s="165"/>
      <c r="FQJ207" s="168"/>
      <c r="FQK207" s="165"/>
      <c r="FQL207" s="165"/>
      <c r="FQM207" s="165"/>
      <c r="FQN207" s="168"/>
      <c r="FQO207" s="165"/>
      <c r="FQP207" s="165"/>
      <c r="FQQ207" s="165"/>
      <c r="FQR207" s="168"/>
      <c r="FQS207" s="165"/>
      <c r="FQT207" s="165"/>
      <c r="FQU207" s="165"/>
      <c r="FQV207" s="168"/>
      <c r="FQW207" s="165"/>
      <c r="FQX207" s="165"/>
      <c r="FQY207" s="165"/>
      <c r="FQZ207" s="168"/>
      <c r="FRA207" s="165"/>
      <c r="FRB207" s="165"/>
      <c r="FRC207" s="165"/>
      <c r="FRD207" s="168"/>
      <c r="FRE207" s="165"/>
      <c r="FRF207" s="165"/>
      <c r="FRG207" s="165"/>
      <c r="FRH207" s="168"/>
      <c r="FRI207" s="165"/>
      <c r="FRJ207" s="165"/>
      <c r="FRK207" s="165"/>
      <c r="FRL207" s="168"/>
      <c r="FRM207" s="165"/>
      <c r="FRN207" s="165"/>
      <c r="FRO207" s="165"/>
      <c r="FRP207" s="168"/>
      <c r="FRQ207" s="165"/>
      <c r="FRR207" s="165"/>
      <c r="FRS207" s="165"/>
      <c r="FRT207" s="168"/>
      <c r="FRU207" s="165"/>
      <c r="FRV207" s="165"/>
      <c r="FRW207" s="165"/>
      <c r="FRX207" s="168"/>
      <c r="FRY207" s="165"/>
      <c r="FRZ207" s="165"/>
      <c r="FSA207" s="165"/>
      <c r="FSB207" s="168"/>
      <c r="FSC207" s="165"/>
      <c r="FSD207" s="165"/>
      <c r="FSE207" s="165"/>
      <c r="FSF207" s="168"/>
      <c r="FSG207" s="165"/>
      <c r="FSH207" s="165"/>
      <c r="FSI207" s="165"/>
      <c r="FSJ207" s="168"/>
      <c r="FSK207" s="165"/>
      <c r="FSL207" s="165"/>
      <c r="FSM207" s="165"/>
      <c r="FSN207" s="168"/>
      <c r="FSO207" s="165"/>
      <c r="FSP207" s="165"/>
      <c r="FSQ207" s="165"/>
      <c r="FSR207" s="168"/>
      <c r="FSS207" s="165"/>
      <c r="FST207" s="165"/>
      <c r="FSU207" s="165"/>
      <c r="FSV207" s="168"/>
      <c r="FSW207" s="165"/>
      <c r="FSX207" s="165"/>
      <c r="FSY207" s="165"/>
      <c r="FSZ207" s="168"/>
      <c r="FTA207" s="165"/>
      <c r="FTB207" s="165"/>
      <c r="FTC207" s="165"/>
      <c r="FTD207" s="168"/>
      <c r="FTE207" s="165"/>
      <c r="FTF207" s="165"/>
      <c r="FTG207" s="165"/>
      <c r="FTH207" s="168"/>
      <c r="FTI207" s="165"/>
      <c r="FTJ207" s="165"/>
      <c r="FTK207" s="165"/>
      <c r="FTL207" s="168"/>
      <c r="FTM207" s="165"/>
      <c r="FTN207" s="165"/>
      <c r="FTO207" s="165"/>
      <c r="FTP207" s="168"/>
      <c r="FTQ207" s="165"/>
      <c r="FTR207" s="165"/>
      <c r="FTS207" s="165"/>
      <c r="FTT207" s="168"/>
      <c r="FTU207" s="165"/>
      <c r="FTV207" s="165"/>
      <c r="FTW207" s="165"/>
      <c r="FTX207" s="168"/>
      <c r="FTY207" s="165"/>
      <c r="FTZ207" s="165"/>
      <c r="FUA207" s="165"/>
      <c r="FUB207" s="168"/>
      <c r="FUC207" s="165"/>
      <c r="FUD207" s="165"/>
      <c r="FUE207" s="165"/>
      <c r="FUF207" s="168"/>
      <c r="FUG207" s="165"/>
      <c r="FUH207" s="165"/>
      <c r="FUI207" s="165"/>
      <c r="FUJ207" s="168"/>
      <c r="FUK207" s="165"/>
      <c r="FUL207" s="165"/>
      <c r="FUM207" s="165"/>
      <c r="FUN207" s="168"/>
      <c r="FUO207" s="165"/>
      <c r="FUP207" s="165"/>
      <c r="FUQ207" s="165"/>
      <c r="FUR207" s="168"/>
      <c r="FUS207" s="165"/>
      <c r="FUT207" s="165"/>
      <c r="FUU207" s="165"/>
      <c r="FUV207" s="168"/>
      <c r="FUW207" s="165"/>
      <c r="FUX207" s="165"/>
      <c r="FUY207" s="165"/>
      <c r="FUZ207" s="168"/>
      <c r="FVA207" s="165"/>
      <c r="FVB207" s="165"/>
      <c r="FVC207" s="165"/>
      <c r="FVD207" s="168"/>
      <c r="FVE207" s="165"/>
      <c r="FVF207" s="165"/>
      <c r="FVG207" s="165"/>
      <c r="FVH207" s="168"/>
      <c r="FVI207" s="165"/>
      <c r="FVJ207" s="165"/>
      <c r="FVK207" s="165"/>
      <c r="FVL207" s="168"/>
      <c r="FVM207" s="165"/>
      <c r="FVN207" s="165"/>
      <c r="FVO207" s="165"/>
      <c r="FVP207" s="168"/>
      <c r="FVQ207" s="165"/>
      <c r="FVR207" s="165"/>
      <c r="FVS207" s="165"/>
      <c r="FVT207" s="168"/>
      <c r="FVU207" s="165"/>
      <c r="FVV207" s="165"/>
      <c r="FVW207" s="165"/>
      <c r="FVX207" s="168"/>
      <c r="FVY207" s="165"/>
      <c r="FVZ207" s="165"/>
      <c r="FWA207" s="165"/>
      <c r="FWB207" s="168"/>
      <c r="FWC207" s="165"/>
      <c r="FWD207" s="165"/>
      <c r="FWE207" s="165"/>
      <c r="FWF207" s="168"/>
      <c r="FWG207" s="165"/>
      <c r="FWH207" s="165"/>
      <c r="FWI207" s="165"/>
      <c r="FWJ207" s="168"/>
      <c r="FWK207" s="165"/>
      <c r="FWL207" s="165"/>
      <c r="FWM207" s="165"/>
      <c r="FWN207" s="168"/>
      <c r="FWO207" s="165"/>
      <c r="FWP207" s="165"/>
      <c r="FWQ207" s="165"/>
      <c r="FWR207" s="168"/>
      <c r="FWS207" s="165"/>
      <c r="FWT207" s="165"/>
      <c r="FWU207" s="165"/>
      <c r="FWV207" s="168"/>
      <c r="FWW207" s="165"/>
      <c r="FWX207" s="165"/>
      <c r="FWY207" s="165"/>
      <c r="FWZ207" s="168"/>
      <c r="FXA207" s="165"/>
      <c r="FXB207" s="165"/>
      <c r="FXC207" s="165"/>
      <c r="FXD207" s="168"/>
      <c r="FXE207" s="165"/>
      <c r="FXF207" s="165"/>
      <c r="FXG207" s="165"/>
      <c r="FXH207" s="168"/>
      <c r="FXI207" s="165"/>
      <c r="FXJ207" s="165"/>
      <c r="FXK207" s="165"/>
      <c r="FXL207" s="168"/>
      <c r="FXM207" s="165"/>
      <c r="FXN207" s="165"/>
      <c r="FXO207" s="165"/>
      <c r="FXP207" s="168"/>
      <c r="FXQ207" s="165"/>
      <c r="FXR207" s="165"/>
      <c r="FXS207" s="165"/>
      <c r="FXT207" s="168"/>
      <c r="FXU207" s="165"/>
      <c r="FXV207" s="165"/>
      <c r="FXW207" s="165"/>
      <c r="FXX207" s="168"/>
      <c r="FXY207" s="165"/>
      <c r="FXZ207" s="165"/>
      <c r="FYA207" s="165"/>
      <c r="FYB207" s="168"/>
      <c r="FYC207" s="165"/>
      <c r="FYD207" s="165"/>
      <c r="FYE207" s="165"/>
      <c r="FYF207" s="168"/>
      <c r="FYG207" s="165"/>
      <c r="FYH207" s="165"/>
      <c r="FYI207" s="165"/>
      <c r="FYJ207" s="168"/>
      <c r="FYK207" s="165"/>
      <c r="FYL207" s="165"/>
      <c r="FYM207" s="165"/>
      <c r="FYN207" s="168"/>
      <c r="FYO207" s="165"/>
      <c r="FYP207" s="165"/>
      <c r="FYQ207" s="165"/>
      <c r="FYR207" s="168"/>
      <c r="FYS207" s="165"/>
      <c r="FYT207" s="165"/>
      <c r="FYU207" s="165"/>
      <c r="FYV207" s="168"/>
      <c r="FYW207" s="165"/>
      <c r="FYX207" s="165"/>
      <c r="FYY207" s="165"/>
      <c r="FYZ207" s="168"/>
      <c r="FZA207" s="165"/>
      <c r="FZB207" s="165"/>
      <c r="FZC207" s="165"/>
      <c r="FZD207" s="168"/>
      <c r="FZE207" s="165"/>
      <c r="FZF207" s="165"/>
      <c r="FZG207" s="165"/>
      <c r="FZH207" s="168"/>
      <c r="FZI207" s="165"/>
      <c r="FZJ207" s="165"/>
      <c r="FZK207" s="165"/>
      <c r="FZL207" s="168"/>
      <c r="FZM207" s="165"/>
      <c r="FZN207" s="165"/>
      <c r="FZO207" s="165"/>
      <c r="FZP207" s="168"/>
      <c r="FZQ207" s="165"/>
      <c r="FZR207" s="165"/>
      <c r="FZS207" s="165"/>
      <c r="FZT207" s="168"/>
      <c r="FZU207" s="165"/>
      <c r="FZV207" s="165"/>
      <c r="FZW207" s="165"/>
      <c r="FZX207" s="168"/>
      <c r="FZY207" s="165"/>
      <c r="FZZ207" s="165"/>
      <c r="GAA207" s="165"/>
      <c r="GAB207" s="168"/>
      <c r="GAC207" s="165"/>
      <c r="GAD207" s="165"/>
      <c r="GAE207" s="165"/>
      <c r="GAF207" s="168"/>
      <c r="GAG207" s="165"/>
      <c r="GAH207" s="165"/>
      <c r="GAI207" s="165"/>
      <c r="GAJ207" s="168"/>
      <c r="GAK207" s="165"/>
      <c r="GAL207" s="165"/>
      <c r="GAM207" s="165"/>
      <c r="GAN207" s="168"/>
      <c r="GAO207" s="165"/>
      <c r="GAP207" s="165"/>
      <c r="GAQ207" s="165"/>
      <c r="GAR207" s="168"/>
      <c r="GAS207" s="165"/>
      <c r="GAT207" s="165"/>
      <c r="GAU207" s="165"/>
      <c r="GAV207" s="168"/>
      <c r="GAW207" s="165"/>
      <c r="GAX207" s="165"/>
      <c r="GAY207" s="165"/>
      <c r="GAZ207" s="168"/>
      <c r="GBA207" s="165"/>
      <c r="GBB207" s="165"/>
      <c r="GBC207" s="165"/>
      <c r="GBD207" s="168"/>
      <c r="GBE207" s="165"/>
      <c r="GBF207" s="165"/>
      <c r="GBG207" s="165"/>
      <c r="GBH207" s="168"/>
      <c r="GBI207" s="165"/>
      <c r="GBJ207" s="165"/>
      <c r="GBK207" s="165"/>
      <c r="GBL207" s="168"/>
      <c r="GBM207" s="165"/>
      <c r="GBN207" s="165"/>
      <c r="GBO207" s="165"/>
      <c r="GBP207" s="168"/>
      <c r="GBQ207" s="165"/>
      <c r="GBR207" s="165"/>
      <c r="GBS207" s="165"/>
      <c r="GBT207" s="168"/>
      <c r="GBU207" s="165"/>
      <c r="GBV207" s="165"/>
      <c r="GBW207" s="165"/>
      <c r="GBX207" s="168"/>
      <c r="GBY207" s="165"/>
      <c r="GBZ207" s="165"/>
      <c r="GCA207" s="165"/>
      <c r="GCB207" s="168"/>
      <c r="GCC207" s="165"/>
      <c r="GCD207" s="165"/>
      <c r="GCE207" s="165"/>
      <c r="GCF207" s="168"/>
      <c r="GCG207" s="165"/>
      <c r="GCH207" s="165"/>
      <c r="GCI207" s="165"/>
      <c r="GCJ207" s="168"/>
      <c r="GCK207" s="165"/>
      <c r="GCL207" s="165"/>
      <c r="GCM207" s="165"/>
      <c r="GCN207" s="168"/>
      <c r="GCO207" s="165"/>
      <c r="GCP207" s="165"/>
      <c r="GCQ207" s="165"/>
      <c r="GCR207" s="168"/>
      <c r="GCS207" s="165"/>
      <c r="GCT207" s="165"/>
      <c r="GCU207" s="165"/>
      <c r="GCV207" s="168"/>
      <c r="GCW207" s="165"/>
      <c r="GCX207" s="165"/>
      <c r="GCY207" s="165"/>
      <c r="GCZ207" s="168"/>
      <c r="GDA207" s="165"/>
      <c r="GDB207" s="165"/>
      <c r="GDC207" s="165"/>
      <c r="GDD207" s="168"/>
      <c r="GDE207" s="165"/>
      <c r="GDF207" s="165"/>
      <c r="GDG207" s="165"/>
      <c r="GDH207" s="168"/>
      <c r="GDI207" s="165"/>
      <c r="GDJ207" s="165"/>
      <c r="GDK207" s="165"/>
      <c r="GDL207" s="168"/>
      <c r="GDM207" s="165"/>
      <c r="GDN207" s="165"/>
      <c r="GDO207" s="165"/>
      <c r="GDP207" s="168"/>
      <c r="GDQ207" s="165"/>
      <c r="GDR207" s="165"/>
      <c r="GDS207" s="165"/>
      <c r="GDT207" s="168"/>
      <c r="GDU207" s="165"/>
      <c r="GDV207" s="165"/>
      <c r="GDW207" s="165"/>
      <c r="GDX207" s="168"/>
      <c r="GDY207" s="165"/>
      <c r="GDZ207" s="165"/>
      <c r="GEA207" s="165"/>
      <c r="GEB207" s="168"/>
      <c r="GEC207" s="165"/>
      <c r="GED207" s="165"/>
      <c r="GEE207" s="165"/>
      <c r="GEF207" s="168"/>
      <c r="GEG207" s="165"/>
      <c r="GEH207" s="165"/>
      <c r="GEI207" s="165"/>
      <c r="GEJ207" s="168"/>
      <c r="GEK207" s="165"/>
      <c r="GEL207" s="165"/>
      <c r="GEM207" s="165"/>
      <c r="GEN207" s="168"/>
      <c r="GEO207" s="165"/>
      <c r="GEP207" s="165"/>
      <c r="GEQ207" s="165"/>
      <c r="GER207" s="168"/>
      <c r="GES207" s="165"/>
      <c r="GET207" s="165"/>
      <c r="GEU207" s="165"/>
      <c r="GEV207" s="168"/>
      <c r="GEW207" s="165"/>
      <c r="GEX207" s="165"/>
      <c r="GEY207" s="165"/>
      <c r="GEZ207" s="168"/>
      <c r="GFA207" s="165"/>
      <c r="GFB207" s="165"/>
      <c r="GFC207" s="165"/>
      <c r="GFD207" s="168"/>
      <c r="GFE207" s="165"/>
      <c r="GFF207" s="165"/>
      <c r="GFG207" s="165"/>
      <c r="GFH207" s="168"/>
      <c r="GFI207" s="165"/>
      <c r="GFJ207" s="165"/>
      <c r="GFK207" s="165"/>
      <c r="GFL207" s="168"/>
      <c r="GFM207" s="165"/>
      <c r="GFN207" s="165"/>
      <c r="GFO207" s="165"/>
      <c r="GFP207" s="168"/>
      <c r="GFQ207" s="165"/>
      <c r="GFR207" s="165"/>
      <c r="GFS207" s="165"/>
      <c r="GFT207" s="168"/>
      <c r="GFU207" s="165"/>
      <c r="GFV207" s="165"/>
      <c r="GFW207" s="165"/>
      <c r="GFX207" s="168"/>
      <c r="GFY207" s="165"/>
      <c r="GFZ207" s="165"/>
      <c r="GGA207" s="165"/>
      <c r="GGB207" s="168"/>
      <c r="GGC207" s="165"/>
      <c r="GGD207" s="165"/>
      <c r="GGE207" s="165"/>
      <c r="GGF207" s="168"/>
      <c r="GGG207" s="165"/>
      <c r="GGH207" s="165"/>
      <c r="GGI207" s="165"/>
      <c r="GGJ207" s="168"/>
      <c r="GGK207" s="165"/>
      <c r="GGL207" s="165"/>
      <c r="GGM207" s="165"/>
      <c r="GGN207" s="168"/>
      <c r="GGO207" s="165"/>
      <c r="GGP207" s="165"/>
      <c r="GGQ207" s="165"/>
      <c r="GGR207" s="168"/>
      <c r="GGS207" s="165"/>
      <c r="GGT207" s="165"/>
      <c r="GGU207" s="165"/>
      <c r="GGV207" s="168"/>
      <c r="GGW207" s="165"/>
      <c r="GGX207" s="165"/>
      <c r="GGY207" s="165"/>
      <c r="GGZ207" s="168"/>
      <c r="GHA207" s="165"/>
      <c r="GHB207" s="165"/>
      <c r="GHC207" s="165"/>
      <c r="GHD207" s="168"/>
      <c r="GHE207" s="165"/>
      <c r="GHF207" s="165"/>
      <c r="GHG207" s="165"/>
      <c r="GHH207" s="168"/>
      <c r="GHI207" s="165"/>
      <c r="GHJ207" s="165"/>
      <c r="GHK207" s="165"/>
      <c r="GHL207" s="168"/>
      <c r="GHM207" s="165"/>
      <c r="GHN207" s="165"/>
      <c r="GHO207" s="165"/>
      <c r="GHP207" s="168"/>
      <c r="GHQ207" s="165"/>
      <c r="GHR207" s="165"/>
      <c r="GHS207" s="165"/>
      <c r="GHT207" s="168"/>
      <c r="GHU207" s="165"/>
      <c r="GHV207" s="165"/>
      <c r="GHW207" s="165"/>
      <c r="GHX207" s="168"/>
      <c r="GHY207" s="165"/>
      <c r="GHZ207" s="165"/>
      <c r="GIA207" s="165"/>
      <c r="GIB207" s="168"/>
      <c r="GIC207" s="165"/>
      <c r="GID207" s="165"/>
      <c r="GIE207" s="165"/>
      <c r="GIF207" s="168"/>
      <c r="GIG207" s="165"/>
      <c r="GIH207" s="165"/>
      <c r="GII207" s="165"/>
      <c r="GIJ207" s="168"/>
      <c r="GIK207" s="165"/>
      <c r="GIL207" s="165"/>
      <c r="GIM207" s="165"/>
      <c r="GIN207" s="168"/>
      <c r="GIO207" s="165"/>
      <c r="GIP207" s="165"/>
      <c r="GIQ207" s="165"/>
      <c r="GIR207" s="168"/>
      <c r="GIS207" s="165"/>
      <c r="GIT207" s="165"/>
      <c r="GIU207" s="165"/>
      <c r="GIV207" s="168"/>
      <c r="GIW207" s="165"/>
      <c r="GIX207" s="165"/>
      <c r="GIY207" s="165"/>
      <c r="GIZ207" s="168"/>
      <c r="GJA207" s="165"/>
      <c r="GJB207" s="165"/>
      <c r="GJC207" s="165"/>
      <c r="GJD207" s="168"/>
      <c r="GJE207" s="165"/>
      <c r="GJF207" s="165"/>
      <c r="GJG207" s="165"/>
      <c r="GJH207" s="168"/>
      <c r="GJI207" s="165"/>
      <c r="GJJ207" s="165"/>
      <c r="GJK207" s="165"/>
      <c r="GJL207" s="168"/>
      <c r="GJM207" s="165"/>
      <c r="GJN207" s="165"/>
      <c r="GJO207" s="165"/>
      <c r="GJP207" s="168"/>
      <c r="GJQ207" s="165"/>
      <c r="GJR207" s="165"/>
      <c r="GJS207" s="165"/>
      <c r="GJT207" s="168"/>
      <c r="GJU207" s="165"/>
      <c r="GJV207" s="165"/>
      <c r="GJW207" s="165"/>
      <c r="GJX207" s="168"/>
      <c r="GJY207" s="165"/>
      <c r="GJZ207" s="165"/>
      <c r="GKA207" s="165"/>
      <c r="GKB207" s="168"/>
      <c r="GKC207" s="165"/>
      <c r="GKD207" s="165"/>
      <c r="GKE207" s="165"/>
      <c r="GKF207" s="168"/>
      <c r="GKG207" s="165"/>
      <c r="GKH207" s="165"/>
      <c r="GKI207" s="165"/>
      <c r="GKJ207" s="168"/>
      <c r="GKK207" s="165"/>
      <c r="GKL207" s="165"/>
      <c r="GKM207" s="165"/>
      <c r="GKN207" s="168"/>
      <c r="GKO207" s="165"/>
      <c r="GKP207" s="165"/>
      <c r="GKQ207" s="165"/>
      <c r="GKR207" s="168"/>
      <c r="GKS207" s="165"/>
      <c r="GKT207" s="165"/>
      <c r="GKU207" s="165"/>
      <c r="GKV207" s="168"/>
      <c r="GKW207" s="165"/>
      <c r="GKX207" s="165"/>
      <c r="GKY207" s="165"/>
      <c r="GKZ207" s="168"/>
      <c r="GLA207" s="165"/>
      <c r="GLB207" s="165"/>
      <c r="GLC207" s="165"/>
      <c r="GLD207" s="168"/>
      <c r="GLE207" s="165"/>
      <c r="GLF207" s="165"/>
      <c r="GLG207" s="165"/>
      <c r="GLH207" s="168"/>
      <c r="GLI207" s="165"/>
      <c r="GLJ207" s="165"/>
      <c r="GLK207" s="165"/>
      <c r="GLL207" s="168"/>
      <c r="GLM207" s="165"/>
      <c r="GLN207" s="165"/>
      <c r="GLO207" s="165"/>
      <c r="GLP207" s="168"/>
      <c r="GLQ207" s="165"/>
      <c r="GLR207" s="165"/>
      <c r="GLS207" s="165"/>
      <c r="GLT207" s="168"/>
      <c r="GLU207" s="165"/>
      <c r="GLV207" s="165"/>
      <c r="GLW207" s="165"/>
      <c r="GLX207" s="168"/>
      <c r="GLY207" s="165"/>
      <c r="GLZ207" s="165"/>
      <c r="GMA207" s="165"/>
      <c r="GMB207" s="168"/>
      <c r="GMC207" s="165"/>
      <c r="GMD207" s="165"/>
      <c r="GME207" s="165"/>
      <c r="GMF207" s="168"/>
      <c r="GMG207" s="165"/>
      <c r="GMH207" s="165"/>
      <c r="GMI207" s="165"/>
      <c r="GMJ207" s="168"/>
      <c r="GMK207" s="165"/>
      <c r="GML207" s="165"/>
      <c r="GMM207" s="165"/>
      <c r="GMN207" s="168"/>
      <c r="GMO207" s="165"/>
      <c r="GMP207" s="165"/>
      <c r="GMQ207" s="165"/>
      <c r="GMR207" s="168"/>
      <c r="GMS207" s="165"/>
      <c r="GMT207" s="165"/>
      <c r="GMU207" s="165"/>
      <c r="GMV207" s="168"/>
      <c r="GMW207" s="165"/>
      <c r="GMX207" s="165"/>
      <c r="GMY207" s="165"/>
      <c r="GMZ207" s="168"/>
      <c r="GNA207" s="165"/>
      <c r="GNB207" s="165"/>
      <c r="GNC207" s="165"/>
      <c r="GND207" s="168"/>
      <c r="GNE207" s="165"/>
      <c r="GNF207" s="165"/>
      <c r="GNG207" s="165"/>
      <c r="GNH207" s="168"/>
      <c r="GNI207" s="165"/>
      <c r="GNJ207" s="165"/>
      <c r="GNK207" s="165"/>
      <c r="GNL207" s="168"/>
      <c r="GNM207" s="165"/>
      <c r="GNN207" s="165"/>
      <c r="GNO207" s="165"/>
      <c r="GNP207" s="168"/>
      <c r="GNQ207" s="165"/>
      <c r="GNR207" s="165"/>
      <c r="GNS207" s="165"/>
      <c r="GNT207" s="168"/>
      <c r="GNU207" s="165"/>
      <c r="GNV207" s="165"/>
      <c r="GNW207" s="165"/>
      <c r="GNX207" s="168"/>
      <c r="GNY207" s="165"/>
      <c r="GNZ207" s="165"/>
      <c r="GOA207" s="165"/>
      <c r="GOB207" s="168"/>
      <c r="GOC207" s="165"/>
      <c r="GOD207" s="165"/>
      <c r="GOE207" s="165"/>
      <c r="GOF207" s="168"/>
      <c r="GOG207" s="165"/>
      <c r="GOH207" s="165"/>
      <c r="GOI207" s="165"/>
      <c r="GOJ207" s="168"/>
      <c r="GOK207" s="165"/>
      <c r="GOL207" s="165"/>
      <c r="GOM207" s="165"/>
      <c r="GON207" s="168"/>
      <c r="GOO207" s="165"/>
      <c r="GOP207" s="165"/>
      <c r="GOQ207" s="165"/>
      <c r="GOR207" s="168"/>
      <c r="GOS207" s="165"/>
      <c r="GOT207" s="165"/>
      <c r="GOU207" s="165"/>
      <c r="GOV207" s="168"/>
      <c r="GOW207" s="165"/>
      <c r="GOX207" s="165"/>
      <c r="GOY207" s="165"/>
      <c r="GOZ207" s="168"/>
      <c r="GPA207" s="165"/>
      <c r="GPB207" s="165"/>
      <c r="GPC207" s="165"/>
      <c r="GPD207" s="168"/>
      <c r="GPE207" s="165"/>
      <c r="GPF207" s="165"/>
      <c r="GPG207" s="165"/>
      <c r="GPH207" s="168"/>
      <c r="GPI207" s="165"/>
      <c r="GPJ207" s="165"/>
      <c r="GPK207" s="165"/>
      <c r="GPL207" s="168"/>
      <c r="GPM207" s="165"/>
      <c r="GPN207" s="165"/>
      <c r="GPO207" s="165"/>
      <c r="GPP207" s="168"/>
      <c r="GPQ207" s="165"/>
      <c r="GPR207" s="165"/>
      <c r="GPS207" s="165"/>
      <c r="GPT207" s="168"/>
      <c r="GPU207" s="165"/>
      <c r="GPV207" s="165"/>
      <c r="GPW207" s="165"/>
      <c r="GPX207" s="168"/>
      <c r="GPY207" s="165"/>
      <c r="GPZ207" s="165"/>
      <c r="GQA207" s="165"/>
      <c r="GQB207" s="168"/>
      <c r="GQC207" s="165"/>
      <c r="GQD207" s="165"/>
      <c r="GQE207" s="165"/>
      <c r="GQF207" s="168"/>
      <c r="GQG207" s="165"/>
      <c r="GQH207" s="165"/>
      <c r="GQI207" s="165"/>
      <c r="GQJ207" s="168"/>
      <c r="GQK207" s="165"/>
      <c r="GQL207" s="165"/>
      <c r="GQM207" s="165"/>
      <c r="GQN207" s="168"/>
      <c r="GQO207" s="165"/>
      <c r="GQP207" s="165"/>
      <c r="GQQ207" s="165"/>
      <c r="GQR207" s="168"/>
      <c r="GQS207" s="165"/>
      <c r="GQT207" s="165"/>
      <c r="GQU207" s="165"/>
      <c r="GQV207" s="168"/>
      <c r="GQW207" s="165"/>
      <c r="GQX207" s="165"/>
      <c r="GQY207" s="165"/>
      <c r="GQZ207" s="168"/>
      <c r="GRA207" s="165"/>
      <c r="GRB207" s="165"/>
      <c r="GRC207" s="165"/>
      <c r="GRD207" s="168"/>
      <c r="GRE207" s="165"/>
      <c r="GRF207" s="165"/>
      <c r="GRG207" s="165"/>
      <c r="GRH207" s="168"/>
      <c r="GRI207" s="165"/>
      <c r="GRJ207" s="165"/>
      <c r="GRK207" s="165"/>
      <c r="GRL207" s="168"/>
      <c r="GRM207" s="165"/>
      <c r="GRN207" s="165"/>
      <c r="GRO207" s="165"/>
      <c r="GRP207" s="168"/>
      <c r="GRQ207" s="165"/>
      <c r="GRR207" s="165"/>
      <c r="GRS207" s="165"/>
      <c r="GRT207" s="168"/>
      <c r="GRU207" s="165"/>
      <c r="GRV207" s="165"/>
      <c r="GRW207" s="165"/>
      <c r="GRX207" s="168"/>
      <c r="GRY207" s="165"/>
      <c r="GRZ207" s="165"/>
      <c r="GSA207" s="165"/>
      <c r="GSB207" s="168"/>
      <c r="GSC207" s="165"/>
      <c r="GSD207" s="165"/>
      <c r="GSE207" s="165"/>
      <c r="GSF207" s="168"/>
      <c r="GSG207" s="165"/>
      <c r="GSH207" s="165"/>
      <c r="GSI207" s="165"/>
      <c r="GSJ207" s="168"/>
      <c r="GSK207" s="165"/>
      <c r="GSL207" s="165"/>
      <c r="GSM207" s="165"/>
      <c r="GSN207" s="168"/>
      <c r="GSO207" s="165"/>
      <c r="GSP207" s="165"/>
      <c r="GSQ207" s="165"/>
      <c r="GSR207" s="168"/>
      <c r="GSS207" s="165"/>
      <c r="GST207" s="165"/>
      <c r="GSU207" s="165"/>
      <c r="GSV207" s="168"/>
      <c r="GSW207" s="165"/>
      <c r="GSX207" s="165"/>
      <c r="GSY207" s="165"/>
      <c r="GSZ207" s="168"/>
      <c r="GTA207" s="165"/>
      <c r="GTB207" s="165"/>
      <c r="GTC207" s="165"/>
      <c r="GTD207" s="168"/>
      <c r="GTE207" s="165"/>
      <c r="GTF207" s="165"/>
      <c r="GTG207" s="165"/>
      <c r="GTH207" s="168"/>
      <c r="GTI207" s="165"/>
      <c r="GTJ207" s="165"/>
      <c r="GTK207" s="165"/>
      <c r="GTL207" s="168"/>
      <c r="GTM207" s="165"/>
      <c r="GTN207" s="165"/>
      <c r="GTO207" s="165"/>
      <c r="GTP207" s="168"/>
      <c r="GTQ207" s="165"/>
      <c r="GTR207" s="165"/>
      <c r="GTS207" s="165"/>
      <c r="GTT207" s="168"/>
      <c r="GTU207" s="165"/>
      <c r="GTV207" s="165"/>
      <c r="GTW207" s="165"/>
      <c r="GTX207" s="168"/>
      <c r="GTY207" s="165"/>
      <c r="GTZ207" s="165"/>
      <c r="GUA207" s="165"/>
      <c r="GUB207" s="168"/>
      <c r="GUC207" s="165"/>
      <c r="GUD207" s="165"/>
      <c r="GUE207" s="165"/>
      <c r="GUF207" s="168"/>
      <c r="GUG207" s="165"/>
      <c r="GUH207" s="165"/>
      <c r="GUI207" s="165"/>
      <c r="GUJ207" s="168"/>
      <c r="GUK207" s="165"/>
      <c r="GUL207" s="165"/>
      <c r="GUM207" s="165"/>
      <c r="GUN207" s="168"/>
      <c r="GUO207" s="165"/>
      <c r="GUP207" s="165"/>
      <c r="GUQ207" s="165"/>
      <c r="GUR207" s="168"/>
      <c r="GUS207" s="165"/>
      <c r="GUT207" s="165"/>
      <c r="GUU207" s="165"/>
      <c r="GUV207" s="168"/>
      <c r="GUW207" s="165"/>
      <c r="GUX207" s="165"/>
      <c r="GUY207" s="165"/>
      <c r="GUZ207" s="168"/>
      <c r="GVA207" s="165"/>
      <c r="GVB207" s="165"/>
      <c r="GVC207" s="165"/>
      <c r="GVD207" s="168"/>
      <c r="GVE207" s="165"/>
      <c r="GVF207" s="165"/>
      <c r="GVG207" s="165"/>
      <c r="GVH207" s="168"/>
      <c r="GVI207" s="165"/>
      <c r="GVJ207" s="165"/>
      <c r="GVK207" s="165"/>
      <c r="GVL207" s="168"/>
      <c r="GVM207" s="165"/>
      <c r="GVN207" s="165"/>
      <c r="GVO207" s="165"/>
      <c r="GVP207" s="168"/>
      <c r="GVQ207" s="165"/>
      <c r="GVR207" s="165"/>
      <c r="GVS207" s="165"/>
      <c r="GVT207" s="168"/>
      <c r="GVU207" s="165"/>
      <c r="GVV207" s="165"/>
      <c r="GVW207" s="165"/>
      <c r="GVX207" s="168"/>
      <c r="GVY207" s="165"/>
      <c r="GVZ207" s="165"/>
      <c r="GWA207" s="165"/>
      <c r="GWB207" s="168"/>
      <c r="GWC207" s="165"/>
      <c r="GWD207" s="165"/>
      <c r="GWE207" s="165"/>
      <c r="GWF207" s="168"/>
      <c r="GWG207" s="165"/>
      <c r="GWH207" s="165"/>
      <c r="GWI207" s="165"/>
      <c r="GWJ207" s="168"/>
      <c r="GWK207" s="165"/>
      <c r="GWL207" s="165"/>
      <c r="GWM207" s="165"/>
      <c r="GWN207" s="168"/>
      <c r="GWO207" s="165"/>
      <c r="GWP207" s="165"/>
      <c r="GWQ207" s="165"/>
      <c r="GWR207" s="168"/>
      <c r="GWS207" s="165"/>
      <c r="GWT207" s="165"/>
      <c r="GWU207" s="165"/>
      <c r="GWV207" s="168"/>
      <c r="GWW207" s="165"/>
      <c r="GWX207" s="165"/>
      <c r="GWY207" s="165"/>
      <c r="GWZ207" s="168"/>
      <c r="GXA207" s="165"/>
      <c r="GXB207" s="165"/>
      <c r="GXC207" s="165"/>
      <c r="GXD207" s="168"/>
      <c r="GXE207" s="165"/>
      <c r="GXF207" s="165"/>
      <c r="GXG207" s="165"/>
      <c r="GXH207" s="168"/>
      <c r="GXI207" s="165"/>
      <c r="GXJ207" s="165"/>
      <c r="GXK207" s="165"/>
      <c r="GXL207" s="168"/>
      <c r="GXM207" s="165"/>
      <c r="GXN207" s="165"/>
      <c r="GXO207" s="165"/>
      <c r="GXP207" s="168"/>
      <c r="GXQ207" s="165"/>
      <c r="GXR207" s="165"/>
      <c r="GXS207" s="165"/>
      <c r="GXT207" s="168"/>
      <c r="GXU207" s="165"/>
      <c r="GXV207" s="165"/>
      <c r="GXW207" s="165"/>
      <c r="GXX207" s="168"/>
      <c r="GXY207" s="165"/>
      <c r="GXZ207" s="165"/>
      <c r="GYA207" s="165"/>
      <c r="GYB207" s="168"/>
      <c r="GYC207" s="165"/>
      <c r="GYD207" s="165"/>
      <c r="GYE207" s="165"/>
      <c r="GYF207" s="168"/>
      <c r="GYG207" s="165"/>
      <c r="GYH207" s="165"/>
      <c r="GYI207" s="165"/>
      <c r="GYJ207" s="168"/>
      <c r="GYK207" s="165"/>
      <c r="GYL207" s="165"/>
      <c r="GYM207" s="165"/>
      <c r="GYN207" s="168"/>
      <c r="GYO207" s="165"/>
      <c r="GYP207" s="165"/>
      <c r="GYQ207" s="165"/>
      <c r="GYR207" s="168"/>
      <c r="GYS207" s="165"/>
      <c r="GYT207" s="165"/>
      <c r="GYU207" s="165"/>
      <c r="GYV207" s="168"/>
      <c r="GYW207" s="165"/>
      <c r="GYX207" s="165"/>
      <c r="GYY207" s="165"/>
      <c r="GYZ207" s="168"/>
      <c r="GZA207" s="165"/>
      <c r="GZB207" s="165"/>
      <c r="GZC207" s="165"/>
      <c r="GZD207" s="168"/>
      <c r="GZE207" s="165"/>
      <c r="GZF207" s="165"/>
      <c r="GZG207" s="165"/>
      <c r="GZH207" s="168"/>
      <c r="GZI207" s="165"/>
      <c r="GZJ207" s="165"/>
      <c r="GZK207" s="165"/>
      <c r="GZL207" s="168"/>
      <c r="GZM207" s="165"/>
      <c r="GZN207" s="165"/>
      <c r="GZO207" s="165"/>
      <c r="GZP207" s="168"/>
      <c r="GZQ207" s="165"/>
      <c r="GZR207" s="165"/>
      <c r="GZS207" s="165"/>
      <c r="GZT207" s="168"/>
      <c r="GZU207" s="165"/>
      <c r="GZV207" s="165"/>
      <c r="GZW207" s="165"/>
      <c r="GZX207" s="168"/>
      <c r="GZY207" s="165"/>
      <c r="GZZ207" s="165"/>
      <c r="HAA207" s="165"/>
      <c r="HAB207" s="168"/>
      <c r="HAC207" s="165"/>
      <c r="HAD207" s="165"/>
      <c r="HAE207" s="165"/>
      <c r="HAF207" s="168"/>
      <c r="HAG207" s="165"/>
      <c r="HAH207" s="165"/>
      <c r="HAI207" s="165"/>
      <c r="HAJ207" s="168"/>
      <c r="HAK207" s="165"/>
      <c r="HAL207" s="165"/>
      <c r="HAM207" s="165"/>
      <c r="HAN207" s="168"/>
      <c r="HAO207" s="165"/>
      <c r="HAP207" s="165"/>
      <c r="HAQ207" s="165"/>
      <c r="HAR207" s="168"/>
      <c r="HAS207" s="165"/>
      <c r="HAT207" s="165"/>
      <c r="HAU207" s="165"/>
      <c r="HAV207" s="168"/>
      <c r="HAW207" s="165"/>
      <c r="HAX207" s="165"/>
      <c r="HAY207" s="165"/>
      <c r="HAZ207" s="168"/>
      <c r="HBA207" s="165"/>
      <c r="HBB207" s="165"/>
      <c r="HBC207" s="165"/>
      <c r="HBD207" s="168"/>
      <c r="HBE207" s="165"/>
      <c r="HBF207" s="165"/>
      <c r="HBG207" s="165"/>
      <c r="HBH207" s="168"/>
      <c r="HBI207" s="165"/>
      <c r="HBJ207" s="165"/>
      <c r="HBK207" s="165"/>
      <c r="HBL207" s="168"/>
      <c r="HBM207" s="165"/>
      <c r="HBN207" s="165"/>
      <c r="HBO207" s="165"/>
      <c r="HBP207" s="168"/>
      <c r="HBQ207" s="165"/>
      <c r="HBR207" s="165"/>
      <c r="HBS207" s="165"/>
      <c r="HBT207" s="168"/>
      <c r="HBU207" s="165"/>
      <c r="HBV207" s="165"/>
      <c r="HBW207" s="165"/>
      <c r="HBX207" s="168"/>
      <c r="HBY207" s="165"/>
      <c r="HBZ207" s="165"/>
      <c r="HCA207" s="165"/>
      <c r="HCB207" s="168"/>
      <c r="HCC207" s="165"/>
      <c r="HCD207" s="165"/>
      <c r="HCE207" s="165"/>
      <c r="HCF207" s="168"/>
      <c r="HCG207" s="165"/>
      <c r="HCH207" s="165"/>
      <c r="HCI207" s="165"/>
      <c r="HCJ207" s="168"/>
      <c r="HCK207" s="165"/>
      <c r="HCL207" s="165"/>
      <c r="HCM207" s="165"/>
      <c r="HCN207" s="168"/>
      <c r="HCO207" s="165"/>
      <c r="HCP207" s="165"/>
      <c r="HCQ207" s="165"/>
      <c r="HCR207" s="168"/>
      <c r="HCS207" s="165"/>
      <c r="HCT207" s="165"/>
      <c r="HCU207" s="165"/>
      <c r="HCV207" s="168"/>
      <c r="HCW207" s="165"/>
      <c r="HCX207" s="165"/>
      <c r="HCY207" s="165"/>
      <c r="HCZ207" s="168"/>
      <c r="HDA207" s="165"/>
      <c r="HDB207" s="165"/>
      <c r="HDC207" s="165"/>
      <c r="HDD207" s="168"/>
      <c r="HDE207" s="165"/>
      <c r="HDF207" s="165"/>
      <c r="HDG207" s="165"/>
      <c r="HDH207" s="168"/>
      <c r="HDI207" s="165"/>
      <c r="HDJ207" s="165"/>
      <c r="HDK207" s="165"/>
      <c r="HDL207" s="168"/>
      <c r="HDM207" s="165"/>
      <c r="HDN207" s="165"/>
      <c r="HDO207" s="165"/>
      <c r="HDP207" s="168"/>
      <c r="HDQ207" s="165"/>
      <c r="HDR207" s="165"/>
      <c r="HDS207" s="165"/>
      <c r="HDT207" s="168"/>
      <c r="HDU207" s="165"/>
      <c r="HDV207" s="165"/>
      <c r="HDW207" s="165"/>
      <c r="HDX207" s="168"/>
      <c r="HDY207" s="165"/>
      <c r="HDZ207" s="165"/>
      <c r="HEA207" s="165"/>
      <c r="HEB207" s="168"/>
      <c r="HEC207" s="165"/>
      <c r="HED207" s="165"/>
      <c r="HEE207" s="165"/>
      <c r="HEF207" s="168"/>
      <c r="HEG207" s="165"/>
      <c r="HEH207" s="165"/>
      <c r="HEI207" s="165"/>
      <c r="HEJ207" s="168"/>
      <c r="HEK207" s="165"/>
      <c r="HEL207" s="165"/>
      <c r="HEM207" s="165"/>
      <c r="HEN207" s="168"/>
      <c r="HEO207" s="165"/>
      <c r="HEP207" s="165"/>
      <c r="HEQ207" s="165"/>
      <c r="HER207" s="168"/>
      <c r="HES207" s="165"/>
      <c r="HET207" s="165"/>
      <c r="HEU207" s="165"/>
      <c r="HEV207" s="168"/>
      <c r="HEW207" s="165"/>
      <c r="HEX207" s="165"/>
      <c r="HEY207" s="165"/>
      <c r="HEZ207" s="168"/>
      <c r="HFA207" s="165"/>
      <c r="HFB207" s="165"/>
      <c r="HFC207" s="165"/>
      <c r="HFD207" s="168"/>
      <c r="HFE207" s="165"/>
      <c r="HFF207" s="165"/>
      <c r="HFG207" s="165"/>
      <c r="HFH207" s="168"/>
      <c r="HFI207" s="165"/>
      <c r="HFJ207" s="165"/>
      <c r="HFK207" s="165"/>
      <c r="HFL207" s="168"/>
      <c r="HFM207" s="165"/>
      <c r="HFN207" s="165"/>
      <c r="HFO207" s="165"/>
      <c r="HFP207" s="168"/>
      <c r="HFQ207" s="165"/>
      <c r="HFR207" s="165"/>
      <c r="HFS207" s="165"/>
      <c r="HFT207" s="168"/>
      <c r="HFU207" s="165"/>
      <c r="HFV207" s="165"/>
      <c r="HFW207" s="165"/>
      <c r="HFX207" s="168"/>
      <c r="HFY207" s="165"/>
      <c r="HFZ207" s="165"/>
      <c r="HGA207" s="165"/>
      <c r="HGB207" s="168"/>
      <c r="HGC207" s="165"/>
      <c r="HGD207" s="165"/>
      <c r="HGE207" s="165"/>
      <c r="HGF207" s="168"/>
      <c r="HGG207" s="165"/>
      <c r="HGH207" s="165"/>
      <c r="HGI207" s="165"/>
      <c r="HGJ207" s="168"/>
      <c r="HGK207" s="165"/>
      <c r="HGL207" s="165"/>
      <c r="HGM207" s="165"/>
      <c r="HGN207" s="168"/>
      <c r="HGO207" s="165"/>
      <c r="HGP207" s="165"/>
      <c r="HGQ207" s="165"/>
      <c r="HGR207" s="168"/>
      <c r="HGS207" s="165"/>
      <c r="HGT207" s="165"/>
      <c r="HGU207" s="165"/>
      <c r="HGV207" s="168"/>
      <c r="HGW207" s="165"/>
      <c r="HGX207" s="165"/>
      <c r="HGY207" s="165"/>
      <c r="HGZ207" s="168"/>
      <c r="HHA207" s="165"/>
      <c r="HHB207" s="165"/>
      <c r="HHC207" s="165"/>
      <c r="HHD207" s="168"/>
      <c r="HHE207" s="165"/>
      <c r="HHF207" s="165"/>
      <c r="HHG207" s="165"/>
      <c r="HHH207" s="168"/>
      <c r="HHI207" s="165"/>
      <c r="HHJ207" s="165"/>
      <c r="HHK207" s="165"/>
      <c r="HHL207" s="168"/>
      <c r="HHM207" s="165"/>
      <c r="HHN207" s="165"/>
      <c r="HHO207" s="165"/>
      <c r="HHP207" s="168"/>
      <c r="HHQ207" s="165"/>
      <c r="HHR207" s="165"/>
      <c r="HHS207" s="165"/>
      <c r="HHT207" s="168"/>
      <c r="HHU207" s="165"/>
      <c r="HHV207" s="165"/>
      <c r="HHW207" s="165"/>
      <c r="HHX207" s="168"/>
      <c r="HHY207" s="165"/>
      <c r="HHZ207" s="165"/>
      <c r="HIA207" s="165"/>
      <c r="HIB207" s="168"/>
      <c r="HIC207" s="165"/>
      <c r="HID207" s="165"/>
      <c r="HIE207" s="165"/>
      <c r="HIF207" s="168"/>
      <c r="HIG207" s="165"/>
      <c r="HIH207" s="165"/>
      <c r="HII207" s="165"/>
      <c r="HIJ207" s="168"/>
      <c r="HIK207" s="165"/>
      <c r="HIL207" s="165"/>
      <c r="HIM207" s="165"/>
      <c r="HIN207" s="168"/>
      <c r="HIO207" s="165"/>
      <c r="HIP207" s="165"/>
      <c r="HIQ207" s="165"/>
      <c r="HIR207" s="168"/>
      <c r="HIS207" s="165"/>
      <c r="HIT207" s="165"/>
      <c r="HIU207" s="165"/>
      <c r="HIV207" s="168"/>
      <c r="HIW207" s="165"/>
      <c r="HIX207" s="165"/>
      <c r="HIY207" s="165"/>
      <c r="HIZ207" s="168"/>
      <c r="HJA207" s="165"/>
      <c r="HJB207" s="165"/>
      <c r="HJC207" s="165"/>
      <c r="HJD207" s="168"/>
      <c r="HJE207" s="165"/>
      <c r="HJF207" s="165"/>
      <c r="HJG207" s="165"/>
      <c r="HJH207" s="168"/>
      <c r="HJI207" s="165"/>
      <c r="HJJ207" s="165"/>
      <c r="HJK207" s="165"/>
      <c r="HJL207" s="168"/>
      <c r="HJM207" s="165"/>
      <c r="HJN207" s="165"/>
      <c r="HJO207" s="165"/>
      <c r="HJP207" s="168"/>
      <c r="HJQ207" s="165"/>
      <c r="HJR207" s="165"/>
      <c r="HJS207" s="165"/>
      <c r="HJT207" s="168"/>
      <c r="HJU207" s="165"/>
      <c r="HJV207" s="165"/>
      <c r="HJW207" s="165"/>
      <c r="HJX207" s="168"/>
      <c r="HJY207" s="165"/>
      <c r="HJZ207" s="165"/>
      <c r="HKA207" s="165"/>
      <c r="HKB207" s="168"/>
      <c r="HKC207" s="165"/>
      <c r="HKD207" s="165"/>
      <c r="HKE207" s="165"/>
      <c r="HKF207" s="168"/>
      <c r="HKG207" s="165"/>
      <c r="HKH207" s="165"/>
      <c r="HKI207" s="165"/>
      <c r="HKJ207" s="168"/>
      <c r="HKK207" s="165"/>
      <c r="HKL207" s="165"/>
      <c r="HKM207" s="165"/>
      <c r="HKN207" s="168"/>
      <c r="HKO207" s="165"/>
      <c r="HKP207" s="165"/>
      <c r="HKQ207" s="165"/>
      <c r="HKR207" s="168"/>
      <c r="HKS207" s="165"/>
      <c r="HKT207" s="165"/>
      <c r="HKU207" s="165"/>
      <c r="HKV207" s="168"/>
      <c r="HKW207" s="165"/>
      <c r="HKX207" s="165"/>
      <c r="HKY207" s="165"/>
      <c r="HKZ207" s="168"/>
      <c r="HLA207" s="165"/>
      <c r="HLB207" s="165"/>
      <c r="HLC207" s="165"/>
      <c r="HLD207" s="168"/>
      <c r="HLE207" s="165"/>
      <c r="HLF207" s="165"/>
      <c r="HLG207" s="165"/>
      <c r="HLH207" s="168"/>
      <c r="HLI207" s="165"/>
      <c r="HLJ207" s="165"/>
      <c r="HLK207" s="165"/>
      <c r="HLL207" s="168"/>
      <c r="HLM207" s="165"/>
      <c r="HLN207" s="165"/>
      <c r="HLO207" s="165"/>
      <c r="HLP207" s="168"/>
      <c r="HLQ207" s="165"/>
      <c r="HLR207" s="165"/>
      <c r="HLS207" s="165"/>
      <c r="HLT207" s="168"/>
      <c r="HLU207" s="165"/>
      <c r="HLV207" s="165"/>
      <c r="HLW207" s="165"/>
      <c r="HLX207" s="168"/>
      <c r="HLY207" s="165"/>
      <c r="HLZ207" s="165"/>
      <c r="HMA207" s="165"/>
      <c r="HMB207" s="168"/>
      <c r="HMC207" s="165"/>
      <c r="HMD207" s="165"/>
      <c r="HME207" s="165"/>
      <c r="HMF207" s="168"/>
      <c r="HMG207" s="165"/>
      <c r="HMH207" s="165"/>
      <c r="HMI207" s="165"/>
      <c r="HMJ207" s="168"/>
      <c r="HMK207" s="165"/>
      <c r="HML207" s="165"/>
      <c r="HMM207" s="165"/>
      <c r="HMN207" s="168"/>
      <c r="HMO207" s="165"/>
      <c r="HMP207" s="165"/>
      <c r="HMQ207" s="165"/>
      <c r="HMR207" s="168"/>
      <c r="HMS207" s="165"/>
      <c r="HMT207" s="165"/>
      <c r="HMU207" s="165"/>
      <c r="HMV207" s="168"/>
      <c r="HMW207" s="165"/>
      <c r="HMX207" s="165"/>
      <c r="HMY207" s="165"/>
      <c r="HMZ207" s="168"/>
      <c r="HNA207" s="165"/>
      <c r="HNB207" s="165"/>
      <c r="HNC207" s="165"/>
      <c r="HND207" s="168"/>
      <c r="HNE207" s="165"/>
      <c r="HNF207" s="165"/>
      <c r="HNG207" s="165"/>
      <c r="HNH207" s="168"/>
      <c r="HNI207" s="165"/>
      <c r="HNJ207" s="165"/>
      <c r="HNK207" s="165"/>
      <c r="HNL207" s="168"/>
      <c r="HNM207" s="165"/>
      <c r="HNN207" s="165"/>
      <c r="HNO207" s="165"/>
      <c r="HNP207" s="168"/>
      <c r="HNQ207" s="165"/>
      <c r="HNR207" s="165"/>
      <c r="HNS207" s="165"/>
      <c r="HNT207" s="168"/>
      <c r="HNU207" s="165"/>
      <c r="HNV207" s="165"/>
      <c r="HNW207" s="165"/>
      <c r="HNX207" s="168"/>
      <c r="HNY207" s="165"/>
      <c r="HNZ207" s="165"/>
      <c r="HOA207" s="165"/>
      <c r="HOB207" s="168"/>
      <c r="HOC207" s="165"/>
      <c r="HOD207" s="165"/>
      <c r="HOE207" s="165"/>
      <c r="HOF207" s="168"/>
      <c r="HOG207" s="165"/>
      <c r="HOH207" s="165"/>
      <c r="HOI207" s="165"/>
      <c r="HOJ207" s="168"/>
      <c r="HOK207" s="165"/>
      <c r="HOL207" s="165"/>
      <c r="HOM207" s="165"/>
      <c r="HON207" s="168"/>
      <c r="HOO207" s="165"/>
      <c r="HOP207" s="165"/>
      <c r="HOQ207" s="165"/>
      <c r="HOR207" s="168"/>
      <c r="HOS207" s="165"/>
      <c r="HOT207" s="165"/>
      <c r="HOU207" s="165"/>
      <c r="HOV207" s="168"/>
      <c r="HOW207" s="165"/>
      <c r="HOX207" s="165"/>
      <c r="HOY207" s="165"/>
      <c r="HOZ207" s="168"/>
      <c r="HPA207" s="165"/>
      <c r="HPB207" s="165"/>
      <c r="HPC207" s="165"/>
      <c r="HPD207" s="168"/>
      <c r="HPE207" s="165"/>
      <c r="HPF207" s="165"/>
      <c r="HPG207" s="165"/>
      <c r="HPH207" s="168"/>
      <c r="HPI207" s="165"/>
      <c r="HPJ207" s="165"/>
      <c r="HPK207" s="165"/>
      <c r="HPL207" s="168"/>
      <c r="HPM207" s="165"/>
      <c r="HPN207" s="165"/>
      <c r="HPO207" s="165"/>
      <c r="HPP207" s="168"/>
      <c r="HPQ207" s="165"/>
      <c r="HPR207" s="165"/>
      <c r="HPS207" s="165"/>
      <c r="HPT207" s="168"/>
      <c r="HPU207" s="165"/>
      <c r="HPV207" s="165"/>
      <c r="HPW207" s="165"/>
      <c r="HPX207" s="168"/>
      <c r="HPY207" s="165"/>
      <c r="HPZ207" s="165"/>
      <c r="HQA207" s="165"/>
      <c r="HQB207" s="168"/>
      <c r="HQC207" s="165"/>
      <c r="HQD207" s="165"/>
      <c r="HQE207" s="165"/>
      <c r="HQF207" s="168"/>
      <c r="HQG207" s="165"/>
      <c r="HQH207" s="165"/>
      <c r="HQI207" s="165"/>
      <c r="HQJ207" s="168"/>
      <c r="HQK207" s="165"/>
      <c r="HQL207" s="165"/>
      <c r="HQM207" s="165"/>
      <c r="HQN207" s="168"/>
      <c r="HQO207" s="165"/>
      <c r="HQP207" s="165"/>
      <c r="HQQ207" s="165"/>
      <c r="HQR207" s="168"/>
      <c r="HQS207" s="165"/>
      <c r="HQT207" s="165"/>
      <c r="HQU207" s="165"/>
      <c r="HQV207" s="168"/>
      <c r="HQW207" s="165"/>
      <c r="HQX207" s="165"/>
      <c r="HQY207" s="165"/>
      <c r="HQZ207" s="168"/>
      <c r="HRA207" s="165"/>
      <c r="HRB207" s="165"/>
      <c r="HRC207" s="165"/>
      <c r="HRD207" s="168"/>
      <c r="HRE207" s="165"/>
      <c r="HRF207" s="165"/>
      <c r="HRG207" s="165"/>
      <c r="HRH207" s="168"/>
      <c r="HRI207" s="165"/>
      <c r="HRJ207" s="165"/>
      <c r="HRK207" s="165"/>
      <c r="HRL207" s="168"/>
      <c r="HRM207" s="165"/>
      <c r="HRN207" s="165"/>
      <c r="HRO207" s="165"/>
      <c r="HRP207" s="168"/>
      <c r="HRQ207" s="165"/>
      <c r="HRR207" s="165"/>
      <c r="HRS207" s="165"/>
      <c r="HRT207" s="168"/>
      <c r="HRU207" s="165"/>
      <c r="HRV207" s="165"/>
      <c r="HRW207" s="165"/>
      <c r="HRX207" s="168"/>
      <c r="HRY207" s="165"/>
      <c r="HRZ207" s="165"/>
      <c r="HSA207" s="165"/>
      <c r="HSB207" s="168"/>
      <c r="HSC207" s="165"/>
      <c r="HSD207" s="165"/>
      <c r="HSE207" s="165"/>
      <c r="HSF207" s="168"/>
      <c r="HSG207" s="165"/>
      <c r="HSH207" s="165"/>
      <c r="HSI207" s="165"/>
      <c r="HSJ207" s="168"/>
      <c r="HSK207" s="165"/>
      <c r="HSL207" s="165"/>
      <c r="HSM207" s="165"/>
      <c r="HSN207" s="168"/>
      <c r="HSO207" s="165"/>
      <c r="HSP207" s="165"/>
      <c r="HSQ207" s="165"/>
      <c r="HSR207" s="168"/>
      <c r="HSS207" s="165"/>
      <c r="HST207" s="165"/>
      <c r="HSU207" s="165"/>
      <c r="HSV207" s="168"/>
      <c r="HSW207" s="165"/>
      <c r="HSX207" s="165"/>
      <c r="HSY207" s="165"/>
      <c r="HSZ207" s="168"/>
      <c r="HTA207" s="165"/>
      <c r="HTB207" s="165"/>
      <c r="HTC207" s="165"/>
      <c r="HTD207" s="168"/>
      <c r="HTE207" s="165"/>
      <c r="HTF207" s="165"/>
      <c r="HTG207" s="165"/>
      <c r="HTH207" s="168"/>
      <c r="HTI207" s="165"/>
      <c r="HTJ207" s="165"/>
      <c r="HTK207" s="165"/>
      <c r="HTL207" s="168"/>
      <c r="HTM207" s="165"/>
      <c r="HTN207" s="165"/>
      <c r="HTO207" s="165"/>
      <c r="HTP207" s="168"/>
      <c r="HTQ207" s="165"/>
      <c r="HTR207" s="165"/>
      <c r="HTS207" s="165"/>
      <c r="HTT207" s="168"/>
      <c r="HTU207" s="165"/>
      <c r="HTV207" s="165"/>
      <c r="HTW207" s="165"/>
      <c r="HTX207" s="168"/>
      <c r="HTY207" s="165"/>
      <c r="HTZ207" s="165"/>
      <c r="HUA207" s="165"/>
      <c r="HUB207" s="168"/>
      <c r="HUC207" s="165"/>
      <c r="HUD207" s="165"/>
      <c r="HUE207" s="165"/>
      <c r="HUF207" s="168"/>
      <c r="HUG207" s="165"/>
      <c r="HUH207" s="165"/>
      <c r="HUI207" s="165"/>
      <c r="HUJ207" s="168"/>
      <c r="HUK207" s="165"/>
      <c r="HUL207" s="165"/>
      <c r="HUM207" s="165"/>
      <c r="HUN207" s="168"/>
      <c r="HUO207" s="165"/>
      <c r="HUP207" s="165"/>
      <c r="HUQ207" s="165"/>
      <c r="HUR207" s="168"/>
      <c r="HUS207" s="165"/>
      <c r="HUT207" s="165"/>
      <c r="HUU207" s="165"/>
      <c r="HUV207" s="168"/>
      <c r="HUW207" s="165"/>
      <c r="HUX207" s="165"/>
      <c r="HUY207" s="165"/>
      <c r="HUZ207" s="168"/>
      <c r="HVA207" s="165"/>
      <c r="HVB207" s="165"/>
      <c r="HVC207" s="165"/>
      <c r="HVD207" s="168"/>
      <c r="HVE207" s="165"/>
      <c r="HVF207" s="165"/>
      <c r="HVG207" s="165"/>
      <c r="HVH207" s="168"/>
      <c r="HVI207" s="165"/>
      <c r="HVJ207" s="165"/>
      <c r="HVK207" s="165"/>
      <c r="HVL207" s="168"/>
      <c r="HVM207" s="165"/>
      <c r="HVN207" s="165"/>
      <c r="HVO207" s="165"/>
      <c r="HVP207" s="168"/>
      <c r="HVQ207" s="165"/>
      <c r="HVR207" s="165"/>
      <c r="HVS207" s="165"/>
      <c r="HVT207" s="168"/>
      <c r="HVU207" s="165"/>
      <c r="HVV207" s="165"/>
      <c r="HVW207" s="165"/>
      <c r="HVX207" s="168"/>
      <c r="HVY207" s="165"/>
      <c r="HVZ207" s="165"/>
      <c r="HWA207" s="165"/>
      <c r="HWB207" s="168"/>
      <c r="HWC207" s="165"/>
      <c r="HWD207" s="165"/>
      <c r="HWE207" s="165"/>
      <c r="HWF207" s="168"/>
      <c r="HWG207" s="165"/>
      <c r="HWH207" s="165"/>
      <c r="HWI207" s="165"/>
      <c r="HWJ207" s="168"/>
      <c r="HWK207" s="165"/>
      <c r="HWL207" s="165"/>
      <c r="HWM207" s="165"/>
      <c r="HWN207" s="168"/>
      <c r="HWO207" s="165"/>
      <c r="HWP207" s="165"/>
      <c r="HWQ207" s="165"/>
      <c r="HWR207" s="168"/>
      <c r="HWS207" s="165"/>
      <c r="HWT207" s="165"/>
      <c r="HWU207" s="165"/>
      <c r="HWV207" s="168"/>
      <c r="HWW207" s="165"/>
      <c r="HWX207" s="165"/>
      <c r="HWY207" s="165"/>
      <c r="HWZ207" s="168"/>
      <c r="HXA207" s="165"/>
      <c r="HXB207" s="165"/>
      <c r="HXC207" s="165"/>
      <c r="HXD207" s="168"/>
      <c r="HXE207" s="165"/>
      <c r="HXF207" s="165"/>
      <c r="HXG207" s="165"/>
      <c r="HXH207" s="168"/>
      <c r="HXI207" s="165"/>
      <c r="HXJ207" s="165"/>
      <c r="HXK207" s="165"/>
      <c r="HXL207" s="168"/>
      <c r="HXM207" s="165"/>
      <c r="HXN207" s="165"/>
      <c r="HXO207" s="165"/>
      <c r="HXP207" s="168"/>
      <c r="HXQ207" s="165"/>
      <c r="HXR207" s="165"/>
      <c r="HXS207" s="165"/>
      <c r="HXT207" s="168"/>
      <c r="HXU207" s="165"/>
      <c r="HXV207" s="165"/>
      <c r="HXW207" s="165"/>
      <c r="HXX207" s="168"/>
      <c r="HXY207" s="165"/>
      <c r="HXZ207" s="165"/>
      <c r="HYA207" s="165"/>
      <c r="HYB207" s="168"/>
      <c r="HYC207" s="165"/>
      <c r="HYD207" s="165"/>
      <c r="HYE207" s="165"/>
      <c r="HYF207" s="168"/>
      <c r="HYG207" s="165"/>
      <c r="HYH207" s="165"/>
      <c r="HYI207" s="165"/>
      <c r="HYJ207" s="168"/>
      <c r="HYK207" s="165"/>
      <c r="HYL207" s="165"/>
      <c r="HYM207" s="165"/>
      <c r="HYN207" s="168"/>
      <c r="HYO207" s="165"/>
      <c r="HYP207" s="165"/>
      <c r="HYQ207" s="165"/>
      <c r="HYR207" s="168"/>
      <c r="HYS207" s="165"/>
      <c r="HYT207" s="165"/>
      <c r="HYU207" s="165"/>
      <c r="HYV207" s="168"/>
      <c r="HYW207" s="165"/>
      <c r="HYX207" s="165"/>
      <c r="HYY207" s="165"/>
      <c r="HYZ207" s="168"/>
      <c r="HZA207" s="165"/>
      <c r="HZB207" s="165"/>
      <c r="HZC207" s="165"/>
      <c r="HZD207" s="168"/>
      <c r="HZE207" s="165"/>
      <c r="HZF207" s="165"/>
      <c r="HZG207" s="165"/>
      <c r="HZH207" s="168"/>
      <c r="HZI207" s="165"/>
      <c r="HZJ207" s="165"/>
      <c r="HZK207" s="165"/>
      <c r="HZL207" s="168"/>
      <c r="HZM207" s="165"/>
      <c r="HZN207" s="165"/>
      <c r="HZO207" s="165"/>
      <c r="HZP207" s="168"/>
      <c r="HZQ207" s="165"/>
      <c r="HZR207" s="165"/>
      <c r="HZS207" s="165"/>
      <c r="HZT207" s="168"/>
      <c r="HZU207" s="165"/>
      <c r="HZV207" s="165"/>
      <c r="HZW207" s="165"/>
      <c r="HZX207" s="168"/>
      <c r="HZY207" s="165"/>
      <c r="HZZ207" s="165"/>
      <c r="IAA207" s="165"/>
      <c r="IAB207" s="168"/>
      <c r="IAC207" s="165"/>
      <c r="IAD207" s="165"/>
      <c r="IAE207" s="165"/>
      <c r="IAF207" s="168"/>
      <c r="IAG207" s="165"/>
      <c r="IAH207" s="165"/>
      <c r="IAI207" s="165"/>
      <c r="IAJ207" s="168"/>
      <c r="IAK207" s="165"/>
      <c r="IAL207" s="165"/>
      <c r="IAM207" s="165"/>
      <c r="IAN207" s="168"/>
      <c r="IAO207" s="165"/>
      <c r="IAP207" s="165"/>
      <c r="IAQ207" s="165"/>
      <c r="IAR207" s="168"/>
      <c r="IAS207" s="165"/>
      <c r="IAT207" s="165"/>
      <c r="IAU207" s="165"/>
      <c r="IAV207" s="168"/>
      <c r="IAW207" s="165"/>
      <c r="IAX207" s="165"/>
      <c r="IAY207" s="165"/>
      <c r="IAZ207" s="168"/>
      <c r="IBA207" s="165"/>
      <c r="IBB207" s="165"/>
      <c r="IBC207" s="165"/>
      <c r="IBD207" s="168"/>
      <c r="IBE207" s="165"/>
      <c r="IBF207" s="165"/>
      <c r="IBG207" s="165"/>
      <c r="IBH207" s="168"/>
      <c r="IBI207" s="165"/>
      <c r="IBJ207" s="165"/>
      <c r="IBK207" s="165"/>
      <c r="IBL207" s="168"/>
      <c r="IBM207" s="165"/>
      <c r="IBN207" s="165"/>
      <c r="IBO207" s="165"/>
      <c r="IBP207" s="168"/>
      <c r="IBQ207" s="165"/>
      <c r="IBR207" s="165"/>
      <c r="IBS207" s="165"/>
      <c r="IBT207" s="168"/>
      <c r="IBU207" s="165"/>
      <c r="IBV207" s="165"/>
      <c r="IBW207" s="165"/>
      <c r="IBX207" s="168"/>
      <c r="IBY207" s="165"/>
      <c r="IBZ207" s="165"/>
      <c r="ICA207" s="165"/>
      <c r="ICB207" s="168"/>
      <c r="ICC207" s="165"/>
      <c r="ICD207" s="165"/>
      <c r="ICE207" s="165"/>
      <c r="ICF207" s="168"/>
      <c r="ICG207" s="165"/>
      <c r="ICH207" s="165"/>
      <c r="ICI207" s="165"/>
      <c r="ICJ207" s="168"/>
      <c r="ICK207" s="165"/>
      <c r="ICL207" s="165"/>
      <c r="ICM207" s="165"/>
      <c r="ICN207" s="168"/>
      <c r="ICO207" s="165"/>
      <c r="ICP207" s="165"/>
      <c r="ICQ207" s="165"/>
      <c r="ICR207" s="168"/>
      <c r="ICS207" s="165"/>
      <c r="ICT207" s="165"/>
      <c r="ICU207" s="165"/>
      <c r="ICV207" s="168"/>
      <c r="ICW207" s="165"/>
      <c r="ICX207" s="165"/>
      <c r="ICY207" s="165"/>
      <c r="ICZ207" s="168"/>
      <c r="IDA207" s="165"/>
      <c r="IDB207" s="165"/>
      <c r="IDC207" s="165"/>
      <c r="IDD207" s="168"/>
      <c r="IDE207" s="165"/>
      <c r="IDF207" s="165"/>
      <c r="IDG207" s="165"/>
      <c r="IDH207" s="168"/>
      <c r="IDI207" s="165"/>
      <c r="IDJ207" s="165"/>
      <c r="IDK207" s="165"/>
      <c r="IDL207" s="168"/>
      <c r="IDM207" s="165"/>
      <c r="IDN207" s="165"/>
      <c r="IDO207" s="165"/>
      <c r="IDP207" s="168"/>
      <c r="IDQ207" s="165"/>
      <c r="IDR207" s="165"/>
      <c r="IDS207" s="165"/>
      <c r="IDT207" s="168"/>
      <c r="IDU207" s="165"/>
      <c r="IDV207" s="165"/>
      <c r="IDW207" s="165"/>
      <c r="IDX207" s="168"/>
      <c r="IDY207" s="165"/>
      <c r="IDZ207" s="165"/>
      <c r="IEA207" s="165"/>
      <c r="IEB207" s="168"/>
      <c r="IEC207" s="165"/>
      <c r="IED207" s="165"/>
      <c r="IEE207" s="165"/>
      <c r="IEF207" s="168"/>
      <c r="IEG207" s="165"/>
      <c r="IEH207" s="165"/>
      <c r="IEI207" s="165"/>
      <c r="IEJ207" s="168"/>
      <c r="IEK207" s="165"/>
      <c r="IEL207" s="165"/>
      <c r="IEM207" s="165"/>
      <c r="IEN207" s="168"/>
      <c r="IEO207" s="165"/>
      <c r="IEP207" s="165"/>
      <c r="IEQ207" s="165"/>
      <c r="IER207" s="168"/>
      <c r="IES207" s="165"/>
      <c r="IET207" s="165"/>
      <c r="IEU207" s="165"/>
      <c r="IEV207" s="168"/>
      <c r="IEW207" s="165"/>
      <c r="IEX207" s="165"/>
      <c r="IEY207" s="165"/>
      <c r="IEZ207" s="168"/>
      <c r="IFA207" s="165"/>
      <c r="IFB207" s="165"/>
      <c r="IFC207" s="165"/>
      <c r="IFD207" s="168"/>
      <c r="IFE207" s="165"/>
      <c r="IFF207" s="165"/>
      <c r="IFG207" s="165"/>
      <c r="IFH207" s="168"/>
      <c r="IFI207" s="165"/>
      <c r="IFJ207" s="165"/>
      <c r="IFK207" s="165"/>
      <c r="IFL207" s="168"/>
      <c r="IFM207" s="165"/>
      <c r="IFN207" s="165"/>
      <c r="IFO207" s="165"/>
      <c r="IFP207" s="168"/>
      <c r="IFQ207" s="165"/>
      <c r="IFR207" s="165"/>
      <c r="IFS207" s="165"/>
      <c r="IFT207" s="168"/>
      <c r="IFU207" s="165"/>
      <c r="IFV207" s="165"/>
      <c r="IFW207" s="165"/>
      <c r="IFX207" s="168"/>
      <c r="IFY207" s="165"/>
      <c r="IFZ207" s="165"/>
      <c r="IGA207" s="165"/>
      <c r="IGB207" s="168"/>
      <c r="IGC207" s="165"/>
      <c r="IGD207" s="165"/>
      <c r="IGE207" s="165"/>
      <c r="IGF207" s="168"/>
      <c r="IGG207" s="165"/>
      <c r="IGH207" s="165"/>
      <c r="IGI207" s="165"/>
      <c r="IGJ207" s="168"/>
      <c r="IGK207" s="165"/>
      <c r="IGL207" s="165"/>
      <c r="IGM207" s="165"/>
      <c r="IGN207" s="168"/>
      <c r="IGO207" s="165"/>
      <c r="IGP207" s="165"/>
      <c r="IGQ207" s="165"/>
      <c r="IGR207" s="168"/>
      <c r="IGS207" s="165"/>
      <c r="IGT207" s="165"/>
      <c r="IGU207" s="165"/>
      <c r="IGV207" s="168"/>
      <c r="IGW207" s="165"/>
      <c r="IGX207" s="165"/>
      <c r="IGY207" s="165"/>
      <c r="IGZ207" s="168"/>
      <c r="IHA207" s="165"/>
      <c r="IHB207" s="165"/>
      <c r="IHC207" s="165"/>
      <c r="IHD207" s="168"/>
      <c r="IHE207" s="165"/>
      <c r="IHF207" s="165"/>
      <c r="IHG207" s="165"/>
      <c r="IHH207" s="168"/>
      <c r="IHI207" s="165"/>
      <c r="IHJ207" s="165"/>
      <c r="IHK207" s="165"/>
      <c r="IHL207" s="168"/>
      <c r="IHM207" s="165"/>
      <c r="IHN207" s="165"/>
      <c r="IHO207" s="165"/>
      <c r="IHP207" s="168"/>
      <c r="IHQ207" s="165"/>
      <c r="IHR207" s="165"/>
      <c r="IHS207" s="165"/>
      <c r="IHT207" s="168"/>
      <c r="IHU207" s="165"/>
      <c r="IHV207" s="165"/>
      <c r="IHW207" s="165"/>
      <c r="IHX207" s="168"/>
      <c r="IHY207" s="165"/>
      <c r="IHZ207" s="165"/>
      <c r="IIA207" s="165"/>
      <c r="IIB207" s="168"/>
      <c r="IIC207" s="165"/>
      <c r="IID207" s="165"/>
      <c r="IIE207" s="165"/>
      <c r="IIF207" s="168"/>
      <c r="IIG207" s="165"/>
      <c r="IIH207" s="165"/>
      <c r="III207" s="165"/>
      <c r="IIJ207" s="168"/>
      <c r="IIK207" s="165"/>
      <c r="IIL207" s="165"/>
      <c r="IIM207" s="165"/>
      <c r="IIN207" s="168"/>
      <c r="IIO207" s="165"/>
      <c r="IIP207" s="165"/>
      <c r="IIQ207" s="165"/>
      <c r="IIR207" s="168"/>
      <c r="IIS207" s="165"/>
      <c r="IIT207" s="165"/>
      <c r="IIU207" s="165"/>
      <c r="IIV207" s="168"/>
      <c r="IIW207" s="165"/>
      <c r="IIX207" s="165"/>
      <c r="IIY207" s="165"/>
      <c r="IIZ207" s="168"/>
      <c r="IJA207" s="165"/>
      <c r="IJB207" s="165"/>
      <c r="IJC207" s="165"/>
      <c r="IJD207" s="168"/>
      <c r="IJE207" s="165"/>
      <c r="IJF207" s="165"/>
      <c r="IJG207" s="165"/>
      <c r="IJH207" s="168"/>
      <c r="IJI207" s="165"/>
      <c r="IJJ207" s="165"/>
      <c r="IJK207" s="165"/>
      <c r="IJL207" s="168"/>
      <c r="IJM207" s="165"/>
      <c r="IJN207" s="165"/>
      <c r="IJO207" s="165"/>
      <c r="IJP207" s="168"/>
      <c r="IJQ207" s="165"/>
      <c r="IJR207" s="165"/>
      <c r="IJS207" s="165"/>
      <c r="IJT207" s="168"/>
      <c r="IJU207" s="165"/>
      <c r="IJV207" s="165"/>
      <c r="IJW207" s="165"/>
      <c r="IJX207" s="168"/>
      <c r="IJY207" s="165"/>
      <c r="IJZ207" s="165"/>
      <c r="IKA207" s="165"/>
      <c r="IKB207" s="168"/>
      <c r="IKC207" s="165"/>
      <c r="IKD207" s="165"/>
      <c r="IKE207" s="165"/>
      <c r="IKF207" s="168"/>
      <c r="IKG207" s="165"/>
      <c r="IKH207" s="165"/>
      <c r="IKI207" s="165"/>
      <c r="IKJ207" s="168"/>
      <c r="IKK207" s="165"/>
      <c r="IKL207" s="165"/>
      <c r="IKM207" s="165"/>
      <c r="IKN207" s="168"/>
      <c r="IKO207" s="165"/>
      <c r="IKP207" s="165"/>
      <c r="IKQ207" s="165"/>
      <c r="IKR207" s="168"/>
      <c r="IKS207" s="165"/>
      <c r="IKT207" s="165"/>
      <c r="IKU207" s="165"/>
      <c r="IKV207" s="168"/>
      <c r="IKW207" s="165"/>
      <c r="IKX207" s="165"/>
      <c r="IKY207" s="165"/>
      <c r="IKZ207" s="168"/>
      <c r="ILA207" s="165"/>
      <c r="ILB207" s="165"/>
      <c r="ILC207" s="165"/>
      <c r="ILD207" s="168"/>
      <c r="ILE207" s="165"/>
      <c r="ILF207" s="165"/>
      <c r="ILG207" s="165"/>
      <c r="ILH207" s="168"/>
      <c r="ILI207" s="165"/>
      <c r="ILJ207" s="165"/>
      <c r="ILK207" s="165"/>
      <c r="ILL207" s="168"/>
      <c r="ILM207" s="165"/>
      <c r="ILN207" s="165"/>
      <c r="ILO207" s="165"/>
      <c r="ILP207" s="168"/>
      <c r="ILQ207" s="165"/>
      <c r="ILR207" s="165"/>
      <c r="ILS207" s="165"/>
      <c r="ILT207" s="168"/>
      <c r="ILU207" s="165"/>
      <c r="ILV207" s="165"/>
      <c r="ILW207" s="165"/>
      <c r="ILX207" s="168"/>
      <c r="ILY207" s="165"/>
      <c r="ILZ207" s="165"/>
      <c r="IMA207" s="165"/>
      <c r="IMB207" s="168"/>
      <c r="IMC207" s="165"/>
      <c r="IMD207" s="165"/>
      <c r="IME207" s="165"/>
      <c r="IMF207" s="168"/>
      <c r="IMG207" s="165"/>
      <c r="IMH207" s="165"/>
      <c r="IMI207" s="165"/>
      <c r="IMJ207" s="168"/>
      <c r="IMK207" s="165"/>
      <c r="IML207" s="165"/>
      <c r="IMM207" s="165"/>
      <c r="IMN207" s="168"/>
      <c r="IMO207" s="165"/>
      <c r="IMP207" s="165"/>
      <c r="IMQ207" s="165"/>
      <c r="IMR207" s="168"/>
      <c r="IMS207" s="165"/>
      <c r="IMT207" s="165"/>
      <c r="IMU207" s="165"/>
      <c r="IMV207" s="168"/>
      <c r="IMW207" s="165"/>
      <c r="IMX207" s="165"/>
      <c r="IMY207" s="165"/>
      <c r="IMZ207" s="168"/>
      <c r="INA207" s="165"/>
      <c r="INB207" s="165"/>
      <c r="INC207" s="165"/>
      <c r="IND207" s="168"/>
      <c r="INE207" s="165"/>
      <c r="INF207" s="165"/>
      <c r="ING207" s="165"/>
      <c r="INH207" s="168"/>
      <c r="INI207" s="165"/>
      <c r="INJ207" s="165"/>
      <c r="INK207" s="165"/>
      <c r="INL207" s="168"/>
      <c r="INM207" s="165"/>
      <c r="INN207" s="165"/>
      <c r="INO207" s="165"/>
      <c r="INP207" s="168"/>
      <c r="INQ207" s="165"/>
      <c r="INR207" s="165"/>
      <c r="INS207" s="165"/>
      <c r="INT207" s="168"/>
      <c r="INU207" s="165"/>
      <c r="INV207" s="165"/>
      <c r="INW207" s="165"/>
      <c r="INX207" s="168"/>
      <c r="INY207" s="165"/>
      <c r="INZ207" s="165"/>
      <c r="IOA207" s="165"/>
      <c r="IOB207" s="168"/>
      <c r="IOC207" s="165"/>
      <c r="IOD207" s="165"/>
      <c r="IOE207" s="165"/>
      <c r="IOF207" s="168"/>
      <c r="IOG207" s="165"/>
      <c r="IOH207" s="165"/>
      <c r="IOI207" s="165"/>
      <c r="IOJ207" s="168"/>
      <c r="IOK207" s="165"/>
      <c r="IOL207" s="165"/>
      <c r="IOM207" s="165"/>
      <c r="ION207" s="168"/>
      <c r="IOO207" s="165"/>
      <c r="IOP207" s="165"/>
      <c r="IOQ207" s="165"/>
      <c r="IOR207" s="168"/>
      <c r="IOS207" s="165"/>
      <c r="IOT207" s="165"/>
      <c r="IOU207" s="165"/>
      <c r="IOV207" s="168"/>
      <c r="IOW207" s="165"/>
      <c r="IOX207" s="165"/>
      <c r="IOY207" s="165"/>
      <c r="IOZ207" s="168"/>
      <c r="IPA207" s="165"/>
      <c r="IPB207" s="165"/>
      <c r="IPC207" s="165"/>
      <c r="IPD207" s="168"/>
      <c r="IPE207" s="165"/>
      <c r="IPF207" s="165"/>
      <c r="IPG207" s="165"/>
      <c r="IPH207" s="168"/>
      <c r="IPI207" s="165"/>
      <c r="IPJ207" s="165"/>
      <c r="IPK207" s="165"/>
      <c r="IPL207" s="168"/>
      <c r="IPM207" s="165"/>
      <c r="IPN207" s="165"/>
      <c r="IPO207" s="165"/>
      <c r="IPP207" s="168"/>
      <c r="IPQ207" s="165"/>
      <c r="IPR207" s="165"/>
      <c r="IPS207" s="165"/>
      <c r="IPT207" s="168"/>
      <c r="IPU207" s="165"/>
      <c r="IPV207" s="165"/>
      <c r="IPW207" s="165"/>
      <c r="IPX207" s="168"/>
      <c r="IPY207" s="165"/>
      <c r="IPZ207" s="165"/>
      <c r="IQA207" s="165"/>
      <c r="IQB207" s="168"/>
      <c r="IQC207" s="165"/>
      <c r="IQD207" s="165"/>
      <c r="IQE207" s="165"/>
      <c r="IQF207" s="168"/>
      <c r="IQG207" s="165"/>
      <c r="IQH207" s="165"/>
      <c r="IQI207" s="165"/>
      <c r="IQJ207" s="168"/>
      <c r="IQK207" s="165"/>
      <c r="IQL207" s="165"/>
      <c r="IQM207" s="165"/>
      <c r="IQN207" s="168"/>
      <c r="IQO207" s="165"/>
      <c r="IQP207" s="165"/>
      <c r="IQQ207" s="165"/>
      <c r="IQR207" s="168"/>
      <c r="IQS207" s="165"/>
      <c r="IQT207" s="165"/>
      <c r="IQU207" s="165"/>
      <c r="IQV207" s="168"/>
      <c r="IQW207" s="165"/>
      <c r="IQX207" s="165"/>
      <c r="IQY207" s="165"/>
      <c r="IQZ207" s="168"/>
      <c r="IRA207" s="165"/>
      <c r="IRB207" s="165"/>
      <c r="IRC207" s="165"/>
      <c r="IRD207" s="168"/>
      <c r="IRE207" s="165"/>
      <c r="IRF207" s="165"/>
      <c r="IRG207" s="165"/>
      <c r="IRH207" s="168"/>
      <c r="IRI207" s="165"/>
      <c r="IRJ207" s="165"/>
      <c r="IRK207" s="165"/>
      <c r="IRL207" s="168"/>
      <c r="IRM207" s="165"/>
      <c r="IRN207" s="165"/>
      <c r="IRO207" s="165"/>
      <c r="IRP207" s="168"/>
      <c r="IRQ207" s="165"/>
      <c r="IRR207" s="165"/>
      <c r="IRS207" s="165"/>
      <c r="IRT207" s="168"/>
      <c r="IRU207" s="165"/>
      <c r="IRV207" s="165"/>
      <c r="IRW207" s="165"/>
      <c r="IRX207" s="168"/>
      <c r="IRY207" s="165"/>
      <c r="IRZ207" s="165"/>
      <c r="ISA207" s="165"/>
      <c r="ISB207" s="168"/>
      <c r="ISC207" s="165"/>
      <c r="ISD207" s="165"/>
      <c r="ISE207" s="165"/>
      <c r="ISF207" s="168"/>
      <c r="ISG207" s="165"/>
      <c r="ISH207" s="165"/>
      <c r="ISI207" s="165"/>
      <c r="ISJ207" s="168"/>
      <c r="ISK207" s="165"/>
      <c r="ISL207" s="165"/>
      <c r="ISM207" s="165"/>
      <c r="ISN207" s="168"/>
      <c r="ISO207" s="165"/>
      <c r="ISP207" s="165"/>
      <c r="ISQ207" s="165"/>
      <c r="ISR207" s="168"/>
      <c r="ISS207" s="165"/>
      <c r="IST207" s="165"/>
      <c r="ISU207" s="165"/>
      <c r="ISV207" s="168"/>
      <c r="ISW207" s="165"/>
      <c r="ISX207" s="165"/>
      <c r="ISY207" s="165"/>
      <c r="ISZ207" s="168"/>
      <c r="ITA207" s="165"/>
      <c r="ITB207" s="165"/>
      <c r="ITC207" s="165"/>
      <c r="ITD207" s="168"/>
      <c r="ITE207" s="165"/>
      <c r="ITF207" s="165"/>
      <c r="ITG207" s="165"/>
      <c r="ITH207" s="168"/>
      <c r="ITI207" s="165"/>
      <c r="ITJ207" s="165"/>
      <c r="ITK207" s="165"/>
      <c r="ITL207" s="168"/>
      <c r="ITM207" s="165"/>
      <c r="ITN207" s="165"/>
      <c r="ITO207" s="165"/>
      <c r="ITP207" s="168"/>
      <c r="ITQ207" s="165"/>
      <c r="ITR207" s="165"/>
      <c r="ITS207" s="165"/>
      <c r="ITT207" s="168"/>
      <c r="ITU207" s="165"/>
      <c r="ITV207" s="165"/>
      <c r="ITW207" s="165"/>
      <c r="ITX207" s="168"/>
      <c r="ITY207" s="165"/>
      <c r="ITZ207" s="165"/>
      <c r="IUA207" s="165"/>
      <c r="IUB207" s="168"/>
      <c r="IUC207" s="165"/>
      <c r="IUD207" s="165"/>
      <c r="IUE207" s="165"/>
      <c r="IUF207" s="168"/>
      <c r="IUG207" s="165"/>
      <c r="IUH207" s="165"/>
      <c r="IUI207" s="165"/>
      <c r="IUJ207" s="168"/>
      <c r="IUK207" s="165"/>
      <c r="IUL207" s="165"/>
      <c r="IUM207" s="165"/>
      <c r="IUN207" s="168"/>
      <c r="IUO207" s="165"/>
      <c r="IUP207" s="165"/>
      <c r="IUQ207" s="165"/>
      <c r="IUR207" s="168"/>
      <c r="IUS207" s="165"/>
      <c r="IUT207" s="165"/>
      <c r="IUU207" s="165"/>
      <c r="IUV207" s="168"/>
      <c r="IUW207" s="165"/>
      <c r="IUX207" s="165"/>
      <c r="IUY207" s="165"/>
      <c r="IUZ207" s="168"/>
      <c r="IVA207" s="165"/>
      <c r="IVB207" s="165"/>
      <c r="IVC207" s="165"/>
      <c r="IVD207" s="168"/>
      <c r="IVE207" s="165"/>
      <c r="IVF207" s="165"/>
      <c r="IVG207" s="165"/>
      <c r="IVH207" s="168"/>
      <c r="IVI207" s="165"/>
      <c r="IVJ207" s="165"/>
      <c r="IVK207" s="165"/>
      <c r="IVL207" s="168"/>
      <c r="IVM207" s="165"/>
      <c r="IVN207" s="165"/>
      <c r="IVO207" s="165"/>
      <c r="IVP207" s="168"/>
      <c r="IVQ207" s="165"/>
      <c r="IVR207" s="165"/>
      <c r="IVS207" s="165"/>
      <c r="IVT207" s="168"/>
      <c r="IVU207" s="165"/>
      <c r="IVV207" s="165"/>
      <c r="IVW207" s="165"/>
      <c r="IVX207" s="168"/>
      <c r="IVY207" s="165"/>
      <c r="IVZ207" s="165"/>
      <c r="IWA207" s="165"/>
      <c r="IWB207" s="168"/>
      <c r="IWC207" s="165"/>
      <c r="IWD207" s="165"/>
      <c r="IWE207" s="165"/>
      <c r="IWF207" s="168"/>
      <c r="IWG207" s="165"/>
      <c r="IWH207" s="165"/>
      <c r="IWI207" s="165"/>
      <c r="IWJ207" s="168"/>
      <c r="IWK207" s="165"/>
      <c r="IWL207" s="165"/>
      <c r="IWM207" s="165"/>
      <c r="IWN207" s="168"/>
      <c r="IWO207" s="165"/>
      <c r="IWP207" s="165"/>
      <c r="IWQ207" s="165"/>
      <c r="IWR207" s="168"/>
      <c r="IWS207" s="165"/>
      <c r="IWT207" s="165"/>
      <c r="IWU207" s="165"/>
      <c r="IWV207" s="168"/>
      <c r="IWW207" s="165"/>
      <c r="IWX207" s="165"/>
      <c r="IWY207" s="165"/>
      <c r="IWZ207" s="168"/>
      <c r="IXA207" s="165"/>
      <c r="IXB207" s="165"/>
      <c r="IXC207" s="165"/>
      <c r="IXD207" s="168"/>
      <c r="IXE207" s="165"/>
      <c r="IXF207" s="165"/>
      <c r="IXG207" s="165"/>
      <c r="IXH207" s="168"/>
      <c r="IXI207" s="165"/>
      <c r="IXJ207" s="165"/>
      <c r="IXK207" s="165"/>
      <c r="IXL207" s="168"/>
      <c r="IXM207" s="165"/>
      <c r="IXN207" s="165"/>
      <c r="IXO207" s="165"/>
      <c r="IXP207" s="168"/>
      <c r="IXQ207" s="165"/>
      <c r="IXR207" s="165"/>
      <c r="IXS207" s="165"/>
      <c r="IXT207" s="168"/>
      <c r="IXU207" s="165"/>
      <c r="IXV207" s="165"/>
      <c r="IXW207" s="165"/>
      <c r="IXX207" s="168"/>
      <c r="IXY207" s="165"/>
      <c r="IXZ207" s="165"/>
      <c r="IYA207" s="165"/>
      <c r="IYB207" s="168"/>
      <c r="IYC207" s="165"/>
      <c r="IYD207" s="165"/>
      <c r="IYE207" s="165"/>
      <c r="IYF207" s="168"/>
      <c r="IYG207" s="165"/>
      <c r="IYH207" s="165"/>
      <c r="IYI207" s="165"/>
      <c r="IYJ207" s="168"/>
      <c r="IYK207" s="165"/>
      <c r="IYL207" s="165"/>
      <c r="IYM207" s="165"/>
      <c r="IYN207" s="168"/>
      <c r="IYO207" s="165"/>
      <c r="IYP207" s="165"/>
      <c r="IYQ207" s="165"/>
      <c r="IYR207" s="168"/>
      <c r="IYS207" s="165"/>
      <c r="IYT207" s="165"/>
      <c r="IYU207" s="165"/>
      <c r="IYV207" s="168"/>
      <c r="IYW207" s="165"/>
      <c r="IYX207" s="165"/>
      <c r="IYY207" s="165"/>
      <c r="IYZ207" s="168"/>
      <c r="IZA207" s="165"/>
      <c r="IZB207" s="165"/>
      <c r="IZC207" s="165"/>
      <c r="IZD207" s="168"/>
      <c r="IZE207" s="165"/>
      <c r="IZF207" s="165"/>
      <c r="IZG207" s="165"/>
      <c r="IZH207" s="168"/>
      <c r="IZI207" s="165"/>
      <c r="IZJ207" s="165"/>
      <c r="IZK207" s="165"/>
      <c r="IZL207" s="168"/>
      <c r="IZM207" s="165"/>
      <c r="IZN207" s="165"/>
      <c r="IZO207" s="165"/>
      <c r="IZP207" s="168"/>
      <c r="IZQ207" s="165"/>
      <c r="IZR207" s="165"/>
      <c r="IZS207" s="165"/>
      <c r="IZT207" s="168"/>
      <c r="IZU207" s="165"/>
      <c r="IZV207" s="165"/>
      <c r="IZW207" s="165"/>
      <c r="IZX207" s="168"/>
      <c r="IZY207" s="165"/>
      <c r="IZZ207" s="165"/>
      <c r="JAA207" s="165"/>
      <c r="JAB207" s="168"/>
      <c r="JAC207" s="165"/>
      <c r="JAD207" s="165"/>
      <c r="JAE207" s="165"/>
      <c r="JAF207" s="168"/>
      <c r="JAG207" s="165"/>
      <c r="JAH207" s="165"/>
      <c r="JAI207" s="165"/>
      <c r="JAJ207" s="168"/>
      <c r="JAK207" s="165"/>
      <c r="JAL207" s="165"/>
      <c r="JAM207" s="165"/>
      <c r="JAN207" s="168"/>
      <c r="JAO207" s="165"/>
      <c r="JAP207" s="165"/>
      <c r="JAQ207" s="165"/>
      <c r="JAR207" s="168"/>
      <c r="JAS207" s="165"/>
      <c r="JAT207" s="165"/>
      <c r="JAU207" s="165"/>
      <c r="JAV207" s="168"/>
      <c r="JAW207" s="165"/>
      <c r="JAX207" s="165"/>
      <c r="JAY207" s="165"/>
      <c r="JAZ207" s="168"/>
      <c r="JBA207" s="165"/>
      <c r="JBB207" s="165"/>
      <c r="JBC207" s="165"/>
      <c r="JBD207" s="168"/>
      <c r="JBE207" s="165"/>
      <c r="JBF207" s="165"/>
      <c r="JBG207" s="165"/>
      <c r="JBH207" s="168"/>
      <c r="JBI207" s="165"/>
      <c r="JBJ207" s="165"/>
      <c r="JBK207" s="165"/>
      <c r="JBL207" s="168"/>
      <c r="JBM207" s="165"/>
      <c r="JBN207" s="165"/>
      <c r="JBO207" s="165"/>
      <c r="JBP207" s="168"/>
      <c r="JBQ207" s="165"/>
      <c r="JBR207" s="165"/>
      <c r="JBS207" s="165"/>
      <c r="JBT207" s="168"/>
      <c r="JBU207" s="165"/>
      <c r="JBV207" s="165"/>
      <c r="JBW207" s="165"/>
      <c r="JBX207" s="168"/>
      <c r="JBY207" s="165"/>
      <c r="JBZ207" s="165"/>
      <c r="JCA207" s="165"/>
      <c r="JCB207" s="168"/>
      <c r="JCC207" s="165"/>
      <c r="JCD207" s="165"/>
      <c r="JCE207" s="165"/>
      <c r="JCF207" s="168"/>
      <c r="JCG207" s="165"/>
      <c r="JCH207" s="165"/>
      <c r="JCI207" s="165"/>
      <c r="JCJ207" s="168"/>
      <c r="JCK207" s="165"/>
      <c r="JCL207" s="165"/>
      <c r="JCM207" s="165"/>
      <c r="JCN207" s="168"/>
      <c r="JCO207" s="165"/>
      <c r="JCP207" s="165"/>
      <c r="JCQ207" s="165"/>
      <c r="JCR207" s="168"/>
      <c r="JCS207" s="165"/>
      <c r="JCT207" s="165"/>
      <c r="JCU207" s="165"/>
      <c r="JCV207" s="168"/>
      <c r="JCW207" s="165"/>
      <c r="JCX207" s="165"/>
      <c r="JCY207" s="165"/>
      <c r="JCZ207" s="168"/>
      <c r="JDA207" s="165"/>
      <c r="JDB207" s="165"/>
      <c r="JDC207" s="165"/>
      <c r="JDD207" s="168"/>
      <c r="JDE207" s="165"/>
      <c r="JDF207" s="165"/>
      <c r="JDG207" s="165"/>
      <c r="JDH207" s="168"/>
      <c r="JDI207" s="165"/>
      <c r="JDJ207" s="165"/>
      <c r="JDK207" s="165"/>
      <c r="JDL207" s="168"/>
      <c r="JDM207" s="165"/>
      <c r="JDN207" s="165"/>
      <c r="JDO207" s="165"/>
      <c r="JDP207" s="168"/>
      <c r="JDQ207" s="165"/>
      <c r="JDR207" s="165"/>
      <c r="JDS207" s="165"/>
      <c r="JDT207" s="168"/>
      <c r="JDU207" s="165"/>
      <c r="JDV207" s="165"/>
      <c r="JDW207" s="165"/>
      <c r="JDX207" s="168"/>
      <c r="JDY207" s="165"/>
      <c r="JDZ207" s="165"/>
      <c r="JEA207" s="165"/>
      <c r="JEB207" s="168"/>
      <c r="JEC207" s="165"/>
      <c r="JED207" s="165"/>
      <c r="JEE207" s="165"/>
      <c r="JEF207" s="168"/>
      <c r="JEG207" s="165"/>
      <c r="JEH207" s="165"/>
      <c r="JEI207" s="165"/>
      <c r="JEJ207" s="168"/>
      <c r="JEK207" s="165"/>
      <c r="JEL207" s="165"/>
      <c r="JEM207" s="165"/>
      <c r="JEN207" s="168"/>
      <c r="JEO207" s="165"/>
      <c r="JEP207" s="165"/>
      <c r="JEQ207" s="165"/>
      <c r="JER207" s="168"/>
      <c r="JES207" s="165"/>
      <c r="JET207" s="165"/>
      <c r="JEU207" s="165"/>
      <c r="JEV207" s="168"/>
      <c r="JEW207" s="165"/>
      <c r="JEX207" s="165"/>
      <c r="JEY207" s="165"/>
      <c r="JEZ207" s="168"/>
      <c r="JFA207" s="165"/>
      <c r="JFB207" s="165"/>
      <c r="JFC207" s="165"/>
      <c r="JFD207" s="168"/>
      <c r="JFE207" s="165"/>
      <c r="JFF207" s="165"/>
      <c r="JFG207" s="165"/>
      <c r="JFH207" s="168"/>
      <c r="JFI207" s="165"/>
      <c r="JFJ207" s="165"/>
      <c r="JFK207" s="165"/>
      <c r="JFL207" s="168"/>
      <c r="JFM207" s="165"/>
      <c r="JFN207" s="165"/>
      <c r="JFO207" s="165"/>
      <c r="JFP207" s="168"/>
      <c r="JFQ207" s="165"/>
      <c r="JFR207" s="165"/>
      <c r="JFS207" s="165"/>
      <c r="JFT207" s="168"/>
      <c r="JFU207" s="165"/>
      <c r="JFV207" s="165"/>
      <c r="JFW207" s="165"/>
      <c r="JFX207" s="168"/>
      <c r="JFY207" s="165"/>
      <c r="JFZ207" s="165"/>
      <c r="JGA207" s="165"/>
      <c r="JGB207" s="168"/>
      <c r="JGC207" s="165"/>
      <c r="JGD207" s="165"/>
      <c r="JGE207" s="165"/>
      <c r="JGF207" s="168"/>
      <c r="JGG207" s="165"/>
      <c r="JGH207" s="165"/>
      <c r="JGI207" s="165"/>
      <c r="JGJ207" s="168"/>
      <c r="JGK207" s="165"/>
      <c r="JGL207" s="165"/>
      <c r="JGM207" s="165"/>
      <c r="JGN207" s="168"/>
      <c r="JGO207" s="165"/>
      <c r="JGP207" s="165"/>
      <c r="JGQ207" s="165"/>
      <c r="JGR207" s="168"/>
      <c r="JGS207" s="165"/>
      <c r="JGT207" s="165"/>
      <c r="JGU207" s="165"/>
      <c r="JGV207" s="168"/>
      <c r="JGW207" s="165"/>
      <c r="JGX207" s="165"/>
      <c r="JGY207" s="165"/>
      <c r="JGZ207" s="168"/>
      <c r="JHA207" s="165"/>
      <c r="JHB207" s="165"/>
      <c r="JHC207" s="165"/>
      <c r="JHD207" s="168"/>
      <c r="JHE207" s="165"/>
      <c r="JHF207" s="165"/>
      <c r="JHG207" s="165"/>
      <c r="JHH207" s="168"/>
      <c r="JHI207" s="165"/>
      <c r="JHJ207" s="165"/>
      <c r="JHK207" s="165"/>
      <c r="JHL207" s="168"/>
      <c r="JHM207" s="165"/>
      <c r="JHN207" s="165"/>
      <c r="JHO207" s="165"/>
      <c r="JHP207" s="168"/>
      <c r="JHQ207" s="165"/>
      <c r="JHR207" s="165"/>
      <c r="JHS207" s="165"/>
      <c r="JHT207" s="168"/>
      <c r="JHU207" s="165"/>
      <c r="JHV207" s="165"/>
      <c r="JHW207" s="165"/>
      <c r="JHX207" s="168"/>
      <c r="JHY207" s="165"/>
      <c r="JHZ207" s="165"/>
      <c r="JIA207" s="165"/>
      <c r="JIB207" s="168"/>
      <c r="JIC207" s="165"/>
      <c r="JID207" s="165"/>
      <c r="JIE207" s="165"/>
      <c r="JIF207" s="168"/>
      <c r="JIG207" s="165"/>
      <c r="JIH207" s="165"/>
      <c r="JII207" s="165"/>
      <c r="JIJ207" s="168"/>
      <c r="JIK207" s="165"/>
      <c r="JIL207" s="165"/>
      <c r="JIM207" s="165"/>
      <c r="JIN207" s="168"/>
      <c r="JIO207" s="165"/>
      <c r="JIP207" s="165"/>
      <c r="JIQ207" s="165"/>
      <c r="JIR207" s="168"/>
      <c r="JIS207" s="165"/>
      <c r="JIT207" s="165"/>
      <c r="JIU207" s="165"/>
      <c r="JIV207" s="168"/>
      <c r="JIW207" s="165"/>
      <c r="JIX207" s="165"/>
      <c r="JIY207" s="165"/>
      <c r="JIZ207" s="168"/>
      <c r="JJA207" s="165"/>
      <c r="JJB207" s="165"/>
      <c r="JJC207" s="165"/>
      <c r="JJD207" s="168"/>
      <c r="JJE207" s="165"/>
      <c r="JJF207" s="165"/>
      <c r="JJG207" s="165"/>
      <c r="JJH207" s="168"/>
      <c r="JJI207" s="165"/>
      <c r="JJJ207" s="165"/>
      <c r="JJK207" s="165"/>
      <c r="JJL207" s="168"/>
      <c r="JJM207" s="165"/>
      <c r="JJN207" s="165"/>
      <c r="JJO207" s="165"/>
      <c r="JJP207" s="168"/>
      <c r="JJQ207" s="165"/>
      <c r="JJR207" s="165"/>
      <c r="JJS207" s="165"/>
      <c r="JJT207" s="168"/>
      <c r="JJU207" s="165"/>
      <c r="JJV207" s="165"/>
      <c r="JJW207" s="165"/>
      <c r="JJX207" s="168"/>
      <c r="JJY207" s="165"/>
      <c r="JJZ207" s="165"/>
      <c r="JKA207" s="165"/>
      <c r="JKB207" s="168"/>
      <c r="JKC207" s="165"/>
      <c r="JKD207" s="165"/>
      <c r="JKE207" s="165"/>
      <c r="JKF207" s="168"/>
      <c r="JKG207" s="165"/>
      <c r="JKH207" s="165"/>
      <c r="JKI207" s="165"/>
      <c r="JKJ207" s="168"/>
      <c r="JKK207" s="165"/>
      <c r="JKL207" s="165"/>
      <c r="JKM207" s="165"/>
      <c r="JKN207" s="168"/>
      <c r="JKO207" s="165"/>
      <c r="JKP207" s="165"/>
      <c r="JKQ207" s="165"/>
      <c r="JKR207" s="168"/>
      <c r="JKS207" s="165"/>
      <c r="JKT207" s="165"/>
      <c r="JKU207" s="165"/>
      <c r="JKV207" s="168"/>
      <c r="JKW207" s="165"/>
      <c r="JKX207" s="165"/>
      <c r="JKY207" s="165"/>
      <c r="JKZ207" s="168"/>
      <c r="JLA207" s="165"/>
      <c r="JLB207" s="165"/>
      <c r="JLC207" s="165"/>
      <c r="JLD207" s="168"/>
      <c r="JLE207" s="165"/>
      <c r="JLF207" s="165"/>
      <c r="JLG207" s="165"/>
      <c r="JLH207" s="168"/>
      <c r="JLI207" s="165"/>
      <c r="JLJ207" s="165"/>
      <c r="JLK207" s="165"/>
      <c r="JLL207" s="168"/>
      <c r="JLM207" s="165"/>
      <c r="JLN207" s="165"/>
      <c r="JLO207" s="165"/>
      <c r="JLP207" s="168"/>
      <c r="JLQ207" s="165"/>
      <c r="JLR207" s="165"/>
      <c r="JLS207" s="165"/>
      <c r="JLT207" s="168"/>
      <c r="JLU207" s="165"/>
      <c r="JLV207" s="165"/>
      <c r="JLW207" s="165"/>
      <c r="JLX207" s="168"/>
      <c r="JLY207" s="165"/>
      <c r="JLZ207" s="165"/>
      <c r="JMA207" s="165"/>
      <c r="JMB207" s="168"/>
      <c r="JMC207" s="165"/>
      <c r="JMD207" s="165"/>
      <c r="JME207" s="165"/>
      <c r="JMF207" s="168"/>
      <c r="JMG207" s="165"/>
      <c r="JMH207" s="165"/>
      <c r="JMI207" s="165"/>
      <c r="JMJ207" s="168"/>
      <c r="JMK207" s="165"/>
      <c r="JML207" s="165"/>
      <c r="JMM207" s="165"/>
      <c r="JMN207" s="168"/>
      <c r="JMO207" s="165"/>
      <c r="JMP207" s="165"/>
      <c r="JMQ207" s="165"/>
      <c r="JMR207" s="168"/>
      <c r="JMS207" s="165"/>
      <c r="JMT207" s="165"/>
      <c r="JMU207" s="165"/>
      <c r="JMV207" s="168"/>
      <c r="JMW207" s="165"/>
      <c r="JMX207" s="165"/>
      <c r="JMY207" s="165"/>
      <c r="JMZ207" s="168"/>
      <c r="JNA207" s="165"/>
      <c r="JNB207" s="165"/>
      <c r="JNC207" s="165"/>
      <c r="JND207" s="168"/>
      <c r="JNE207" s="165"/>
      <c r="JNF207" s="165"/>
      <c r="JNG207" s="165"/>
      <c r="JNH207" s="168"/>
      <c r="JNI207" s="165"/>
      <c r="JNJ207" s="165"/>
      <c r="JNK207" s="165"/>
      <c r="JNL207" s="168"/>
      <c r="JNM207" s="165"/>
      <c r="JNN207" s="165"/>
      <c r="JNO207" s="165"/>
      <c r="JNP207" s="168"/>
      <c r="JNQ207" s="165"/>
      <c r="JNR207" s="165"/>
      <c r="JNS207" s="165"/>
      <c r="JNT207" s="168"/>
      <c r="JNU207" s="165"/>
      <c r="JNV207" s="165"/>
      <c r="JNW207" s="165"/>
      <c r="JNX207" s="168"/>
      <c r="JNY207" s="165"/>
      <c r="JNZ207" s="165"/>
      <c r="JOA207" s="165"/>
      <c r="JOB207" s="168"/>
      <c r="JOC207" s="165"/>
      <c r="JOD207" s="165"/>
      <c r="JOE207" s="165"/>
      <c r="JOF207" s="168"/>
      <c r="JOG207" s="165"/>
      <c r="JOH207" s="165"/>
      <c r="JOI207" s="165"/>
      <c r="JOJ207" s="168"/>
      <c r="JOK207" s="165"/>
      <c r="JOL207" s="165"/>
      <c r="JOM207" s="165"/>
      <c r="JON207" s="168"/>
      <c r="JOO207" s="165"/>
      <c r="JOP207" s="165"/>
      <c r="JOQ207" s="165"/>
      <c r="JOR207" s="168"/>
      <c r="JOS207" s="165"/>
      <c r="JOT207" s="165"/>
      <c r="JOU207" s="165"/>
      <c r="JOV207" s="168"/>
      <c r="JOW207" s="165"/>
      <c r="JOX207" s="165"/>
      <c r="JOY207" s="165"/>
      <c r="JOZ207" s="168"/>
      <c r="JPA207" s="165"/>
      <c r="JPB207" s="165"/>
      <c r="JPC207" s="165"/>
      <c r="JPD207" s="168"/>
      <c r="JPE207" s="165"/>
      <c r="JPF207" s="165"/>
      <c r="JPG207" s="165"/>
      <c r="JPH207" s="168"/>
      <c r="JPI207" s="165"/>
      <c r="JPJ207" s="165"/>
      <c r="JPK207" s="165"/>
      <c r="JPL207" s="168"/>
      <c r="JPM207" s="165"/>
      <c r="JPN207" s="165"/>
      <c r="JPO207" s="165"/>
      <c r="JPP207" s="168"/>
      <c r="JPQ207" s="165"/>
      <c r="JPR207" s="165"/>
      <c r="JPS207" s="165"/>
      <c r="JPT207" s="168"/>
      <c r="JPU207" s="165"/>
      <c r="JPV207" s="165"/>
      <c r="JPW207" s="165"/>
      <c r="JPX207" s="168"/>
      <c r="JPY207" s="165"/>
      <c r="JPZ207" s="165"/>
      <c r="JQA207" s="165"/>
      <c r="JQB207" s="168"/>
      <c r="JQC207" s="165"/>
      <c r="JQD207" s="165"/>
      <c r="JQE207" s="165"/>
      <c r="JQF207" s="168"/>
      <c r="JQG207" s="165"/>
      <c r="JQH207" s="165"/>
      <c r="JQI207" s="165"/>
      <c r="JQJ207" s="168"/>
      <c r="JQK207" s="165"/>
      <c r="JQL207" s="165"/>
      <c r="JQM207" s="165"/>
      <c r="JQN207" s="168"/>
      <c r="JQO207" s="165"/>
      <c r="JQP207" s="165"/>
      <c r="JQQ207" s="165"/>
      <c r="JQR207" s="168"/>
      <c r="JQS207" s="165"/>
      <c r="JQT207" s="165"/>
      <c r="JQU207" s="165"/>
      <c r="JQV207" s="168"/>
      <c r="JQW207" s="165"/>
      <c r="JQX207" s="165"/>
      <c r="JQY207" s="165"/>
      <c r="JQZ207" s="168"/>
      <c r="JRA207" s="165"/>
      <c r="JRB207" s="165"/>
      <c r="JRC207" s="165"/>
      <c r="JRD207" s="168"/>
      <c r="JRE207" s="165"/>
      <c r="JRF207" s="165"/>
      <c r="JRG207" s="165"/>
      <c r="JRH207" s="168"/>
      <c r="JRI207" s="165"/>
      <c r="JRJ207" s="165"/>
      <c r="JRK207" s="165"/>
      <c r="JRL207" s="168"/>
      <c r="JRM207" s="165"/>
      <c r="JRN207" s="165"/>
      <c r="JRO207" s="165"/>
      <c r="JRP207" s="168"/>
      <c r="JRQ207" s="165"/>
      <c r="JRR207" s="165"/>
      <c r="JRS207" s="165"/>
      <c r="JRT207" s="168"/>
      <c r="JRU207" s="165"/>
      <c r="JRV207" s="165"/>
      <c r="JRW207" s="165"/>
      <c r="JRX207" s="168"/>
      <c r="JRY207" s="165"/>
      <c r="JRZ207" s="165"/>
      <c r="JSA207" s="165"/>
      <c r="JSB207" s="168"/>
      <c r="JSC207" s="165"/>
      <c r="JSD207" s="165"/>
      <c r="JSE207" s="165"/>
      <c r="JSF207" s="168"/>
      <c r="JSG207" s="165"/>
      <c r="JSH207" s="165"/>
      <c r="JSI207" s="165"/>
      <c r="JSJ207" s="168"/>
      <c r="JSK207" s="165"/>
      <c r="JSL207" s="165"/>
      <c r="JSM207" s="165"/>
      <c r="JSN207" s="168"/>
      <c r="JSO207" s="165"/>
      <c r="JSP207" s="165"/>
      <c r="JSQ207" s="165"/>
      <c r="JSR207" s="168"/>
      <c r="JSS207" s="165"/>
      <c r="JST207" s="165"/>
      <c r="JSU207" s="165"/>
      <c r="JSV207" s="168"/>
      <c r="JSW207" s="165"/>
      <c r="JSX207" s="165"/>
      <c r="JSY207" s="165"/>
      <c r="JSZ207" s="168"/>
      <c r="JTA207" s="165"/>
      <c r="JTB207" s="165"/>
      <c r="JTC207" s="165"/>
      <c r="JTD207" s="168"/>
      <c r="JTE207" s="165"/>
      <c r="JTF207" s="165"/>
      <c r="JTG207" s="165"/>
      <c r="JTH207" s="168"/>
      <c r="JTI207" s="165"/>
      <c r="JTJ207" s="165"/>
      <c r="JTK207" s="165"/>
      <c r="JTL207" s="168"/>
      <c r="JTM207" s="165"/>
      <c r="JTN207" s="165"/>
      <c r="JTO207" s="165"/>
      <c r="JTP207" s="168"/>
      <c r="JTQ207" s="165"/>
      <c r="JTR207" s="165"/>
      <c r="JTS207" s="165"/>
      <c r="JTT207" s="168"/>
      <c r="JTU207" s="165"/>
      <c r="JTV207" s="165"/>
      <c r="JTW207" s="165"/>
      <c r="JTX207" s="168"/>
      <c r="JTY207" s="165"/>
      <c r="JTZ207" s="165"/>
      <c r="JUA207" s="165"/>
      <c r="JUB207" s="168"/>
      <c r="JUC207" s="165"/>
      <c r="JUD207" s="165"/>
      <c r="JUE207" s="165"/>
      <c r="JUF207" s="168"/>
      <c r="JUG207" s="165"/>
      <c r="JUH207" s="165"/>
      <c r="JUI207" s="165"/>
      <c r="JUJ207" s="168"/>
      <c r="JUK207" s="165"/>
      <c r="JUL207" s="165"/>
      <c r="JUM207" s="165"/>
      <c r="JUN207" s="168"/>
      <c r="JUO207" s="165"/>
      <c r="JUP207" s="165"/>
      <c r="JUQ207" s="165"/>
      <c r="JUR207" s="168"/>
      <c r="JUS207" s="165"/>
      <c r="JUT207" s="165"/>
      <c r="JUU207" s="165"/>
      <c r="JUV207" s="168"/>
      <c r="JUW207" s="165"/>
      <c r="JUX207" s="165"/>
      <c r="JUY207" s="165"/>
      <c r="JUZ207" s="168"/>
      <c r="JVA207" s="165"/>
      <c r="JVB207" s="165"/>
      <c r="JVC207" s="165"/>
      <c r="JVD207" s="168"/>
      <c r="JVE207" s="165"/>
      <c r="JVF207" s="165"/>
      <c r="JVG207" s="165"/>
      <c r="JVH207" s="168"/>
      <c r="JVI207" s="165"/>
      <c r="JVJ207" s="165"/>
      <c r="JVK207" s="165"/>
      <c r="JVL207" s="168"/>
      <c r="JVM207" s="165"/>
      <c r="JVN207" s="165"/>
      <c r="JVO207" s="165"/>
      <c r="JVP207" s="168"/>
      <c r="JVQ207" s="165"/>
      <c r="JVR207" s="165"/>
      <c r="JVS207" s="165"/>
      <c r="JVT207" s="168"/>
      <c r="JVU207" s="165"/>
      <c r="JVV207" s="165"/>
      <c r="JVW207" s="165"/>
      <c r="JVX207" s="168"/>
      <c r="JVY207" s="165"/>
      <c r="JVZ207" s="165"/>
      <c r="JWA207" s="165"/>
      <c r="JWB207" s="168"/>
      <c r="JWC207" s="165"/>
      <c r="JWD207" s="165"/>
      <c r="JWE207" s="165"/>
      <c r="JWF207" s="168"/>
      <c r="JWG207" s="165"/>
      <c r="JWH207" s="165"/>
      <c r="JWI207" s="165"/>
      <c r="JWJ207" s="168"/>
      <c r="JWK207" s="165"/>
      <c r="JWL207" s="165"/>
      <c r="JWM207" s="165"/>
      <c r="JWN207" s="168"/>
      <c r="JWO207" s="165"/>
      <c r="JWP207" s="165"/>
      <c r="JWQ207" s="165"/>
      <c r="JWR207" s="168"/>
      <c r="JWS207" s="165"/>
      <c r="JWT207" s="165"/>
      <c r="JWU207" s="165"/>
      <c r="JWV207" s="168"/>
      <c r="JWW207" s="165"/>
      <c r="JWX207" s="165"/>
      <c r="JWY207" s="165"/>
      <c r="JWZ207" s="168"/>
      <c r="JXA207" s="165"/>
      <c r="JXB207" s="165"/>
      <c r="JXC207" s="165"/>
      <c r="JXD207" s="168"/>
      <c r="JXE207" s="165"/>
      <c r="JXF207" s="165"/>
      <c r="JXG207" s="165"/>
      <c r="JXH207" s="168"/>
      <c r="JXI207" s="165"/>
      <c r="JXJ207" s="165"/>
      <c r="JXK207" s="165"/>
      <c r="JXL207" s="168"/>
      <c r="JXM207" s="165"/>
      <c r="JXN207" s="165"/>
      <c r="JXO207" s="165"/>
      <c r="JXP207" s="168"/>
      <c r="JXQ207" s="165"/>
      <c r="JXR207" s="165"/>
      <c r="JXS207" s="165"/>
      <c r="JXT207" s="168"/>
      <c r="JXU207" s="165"/>
      <c r="JXV207" s="165"/>
      <c r="JXW207" s="165"/>
      <c r="JXX207" s="168"/>
      <c r="JXY207" s="165"/>
      <c r="JXZ207" s="165"/>
      <c r="JYA207" s="165"/>
      <c r="JYB207" s="168"/>
      <c r="JYC207" s="165"/>
      <c r="JYD207" s="165"/>
      <c r="JYE207" s="165"/>
      <c r="JYF207" s="168"/>
      <c r="JYG207" s="165"/>
      <c r="JYH207" s="165"/>
      <c r="JYI207" s="165"/>
      <c r="JYJ207" s="168"/>
      <c r="JYK207" s="165"/>
      <c r="JYL207" s="165"/>
      <c r="JYM207" s="165"/>
      <c r="JYN207" s="168"/>
      <c r="JYO207" s="165"/>
      <c r="JYP207" s="165"/>
      <c r="JYQ207" s="165"/>
      <c r="JYR207" s="168"/>
      <c r="JYS207" s="165"/>
      <c r="JYT207" s="165"/>
      <c r="JYU207" s="165"/>
      <c r="JYV207" s="168"/>
      <c r="JYW207" s="165"/>
      <c r="JYX207" s="165"/>
      <c r="JYY207" s="165"/>
      <c r="JYZ207" s="168"/>
      <c r="JZA207" s="165"/>
      <c r="JZB207" s="165"/>
      <c r="JZC207" s="165"/>
      <c r="JZD207" s="168"/>
      <c r="JZE207" s="165"/>
      <c r="JZF207" s="165"/>
      <c r="JZG207" s="165"/>
      <c r="JZH207" s="168"/>
      <c r="JZI207" s="165"/>
      <c r="JZJ207" s="165"/>
      <c r="JZK207" s="165"/>
      <c r="JZL207" s="168"/>
      <c r="JZM207" s="165"/>
      <c r="JZN207" s="165"/>
      <c r="JZO207" s="165"/>
      <c r="JZP207" s="168"/>
      <c r="JZQ207" s="165"/>
      <c r="JZR207" s="165"/>
      <c r="JZS207" s="165"/>
      <c r="JZT207" s="168"/>
      <c r="JZU207" s="165"/>
      <c r="JZV207" s="165"/>
      <c r="JZW207" s="165"/>
      <c r="JZX207" s="168"/>
      <c r="JZY207" s="165"/>
      <c r="JZZ207" s="165"/>
      <c r="KAA207" s="165"/>
      <c r="KAB207" s="168"/>
      <c r="KAC207" s="165"/>
      <c r="KAD207" s="165"/>
      <c r="KAE207" s="165"/>
      <c r="KAF207" s="168"/>
      <c r="KAG207" s="165"/>
      <c r="KAH207" s="165"/>
      <c r="KAI207" s="165"/>
      <c r="KAJ207" s="168"/>
      <c r="KAK207" s="165"/>
      <c r="KAL207" s="165"/>
      <c r="KAM207" s="165"/>
      <c r="KAN207" s="168"/>
      <c r="KAO207" s="165"/>
      <c r="KAP207" s="165"/>
      <c r="KAQ207" s="165"/>
      <c r="KAR207" s="168"/>
      <c r="KAS207" s="165"/>
      <c r="KAT207" s="165"/>
      <c r="KAU207" s="165"/>
      <c r="KAV207" s="168"/>
      <c r="KAW207" s="165"/>
      <c r="KAX207" s="165"/>
      <c r="KAY207" s="165"/>
      <c r="KAZ207" s="168"/>
      <c r="KBA207" s="165"/>
      <c r="KBB207" s="165"/>
      <c r="KBC207" s="165"/>
      <c r="KBD207" s="168"/>
      <c r="KBE207" s="165"/>
      <c r="KBF207" s="165"/>
      <c r="KBG207" s="165"/>
      <c r="KBH207" s="168"/>
      <c r="KBI207" s="165"/>
      <c r="KBJ207" s="165"/>
      <c r="KBK207" s="165"/>
      <c r="KBL207" s="168"/>
      <c r="KBM207" s="165"/>
      <c r="KBN207" s="165"/>
      <c r="KBO207" s="165"/>
      <c r="KBP207" s="168"/>
      <c r="KBQ207" s="165"/>
      <c r="KBR207" s="165"/>
      <c r="KBS207" s="165"/>
      <c r="KBT207" s="168"/>
      <c r="KBU207" s="165"/>
      <c r="KBV207" s="165"/>
      <c r="KBW207" s="165"/>
      <c r="KBX207" s="168"/>
      <c r="KBY207" s="165"/>
      <c r="KBZ207" s="165"/>
      <c r="KCA207" s="165"/>
      <c r="KCB207" s="168"/>
      <c r="KCC207" s="165"/>
      <c r="KCD207" s="165"/>
      <c r="KCE207" s="165"/>
      <c r="KCF207" s="168"/>
      <c r="KCG207" s="165"/>
      <c r="KCH207" s="165"/>
      <c r="KCI207" s="165"/>
      <c r="KCJ207" s="168"/>
      <c r="KCK207" s="165"/>
      <c r="KCL207" s="165"/>
      <c r="KCM207" s="165"/>
      <c r="KCN207" s="168"/>
      <c r="KCO207" s="165"/>
      <c r="KCP207" s="165"/>
      <c r="KCQ207" s="165"/>
      <c r="KCR207" s="168"/>
      <c r="KCS207" s="165"/>
      <c r="KCT207" s="165"/>
      <c r="KCU207" s="165"/>
      <c r="KCV207" s="168"/>
      <c r="KCW207" s="165"/>
      <c r="KCX207" s="165"/>
      <c r="KCY207" s="165"/>
      <c r="KCZ207" s="168"/>
      <c r="KDA207" s="165"/>
      <c r="KDB207" s="165"/>
      <c r="KDC207" s="165"/>
      <c r="KDD207" s="168"/>
      <c r="KDE207" s="165"/>
      <c r="KDF207" s="165"/>
      <c r="KDG207" s="165"/>
      <c r="KDH207" s="168"/>
      <c r="KDI207" s="165"/>
      <c r="KDJ207" s="165"/>
      <c r="KDK207" s="165"/>
      <c r="KDL207" s="168"/>
      <c r="KDM207" s="165"/>
      <c r="KDN207" s="165"/>
      <c r="KDO207" s="165"/>
      <c r="KDP207" s="168"/>
      <c r="KDQ207" s="165"/>
      <c r="KDR207" s="165"/>
      <c r="KDS207" s="165"/>
      <c r="KDT207" s="168"/>
      <c r="KDU207" s="165"/>
      <c r="KDV207" s="165"/>
      <c r="KDW207" s="165"/>
      <c r="KDX207" s="168"/>
      <c r="KDY207" s="165"/>
      <c r="KDZ207" s="165"/>
      <c r="KEA207" s="165"/>
      <c r="KEB207" s="168"/>
      <c r="KEC207" s="165"/>
      <c r="KED207" s="165"/>
      <c r="KEE207" s="165"/>
      <c r="KEF207" s="168"/>
      <c r="KEG207" s="165"/>
      <c r="KEH207" s="165"/>
      <c r="KEI207" s="165"/>
      <c r="KEJ207" s="168"/>
      <c r="KEK207" s="165"/>
      <c r="KEL207" s="165"/>
      <c r="KEM207" s="165"/>
      <c r="KEN207" s="168"/>
      <c r="KEO207" s="165"/>
      <c r="KEP207" s="165"/>
      <c r="KEQ207" s="165"/>
      <c r="KER207" s="168"/>
      <c r="KES207" s="165"/>
      <c r="KET207" s="165"/>
      <c r="KEU207" s="165"/>
      <c r="KEV207" s="168"/>
      <c r="KEW207" s="165"/>
      <c r="KEX207" s="165"/>
      <c r="KEY207" s="165"/>
      <c r="KEZ207" s="168"/>
      <c r="KFA207" s="165"/>
      <c r="KFB207" s="165"/>
      <c r="KFC207" s="165"/>
      <c r="KFD207" s="168"/>
      <c r="KFE207" s="165"/>
      <c r="KFF207" s="165"/>
      <c r="KFG207" s="165"/>
      <c r="KFH207" s="168"/>
      <c r="KFI207" s="165"/>
      <c r="KFJ207" s="165"/>
      <c r="KFK207" s="165"/>
      <c r="KFL207" s="168"/>
      <c r="KFM207" s="165"/>
      <c r="KFN207" s="165"/>
      <c r="KFO207" s="165"/>
      <c r="KFP207" s="168"/>
      <c r="KFQ207" s="165"/>
      <c r="KFR207" s="165"/>
      <c r="KFS207" s="165"/>
      <c r="KFT207" s="168"/>
      <c r="KFU207" s="165"/>
      <c r="KFV207" s="165"/>
      <c r="KFW207" s="165"/>
      <c r="KFX207" s="168"/>
      <c r="KFY207" s="165"/>
      <c r="KFZ207" s="165"/>
      <c r="KGA207" s="165"/>
      <c r="KGB207" s="168"/>
      <c r="KGC207" s="165"/>
      <c r="KGD207" s="165"/>
      <c r="KGE207" s="165"/>
      <c r="KGF207" s="168"/>
      <c r="KGG207" s="165"/>
      <c r="KGH207" s="165"/>
      <c r="KGI207" s="165"/>
      <c r="KGJ207" s="168"/>
      <c r="KGK207" s="165"/>
      <c r="KGL207" s="165"/>
      <c r="KGM207" s="165"/>
      <c r="KGN207" s="168"/>
      <c r="KGO207" s="165"/>
      <c r="KGP207" s="165"/>
      <c r="KGQ207" s="165"/>
      <c r="KGR207" s="168"/>
      <c r="KGS207" s="165"/>
      <c r="KGT207" s="165"/>
      <c r="KGU207" s="165"/>
      <c r="KGV207" s="168"/>
      <c r="KGW207" s="165"/>
      <c r="KGX207" s="165"/>
      <c r="KGY207" s="165"/>
      <c r="KGZ207" s="168"/>
      <c r="KHA207" s="165"/>
      <c r="KHB207" s="165"/>
      <c r="KHC207" s="165"/>
      <c r="KHD207" s="168"/>
      <c r="KHE207" s="165"/>
      <c r="KHF207" s="165"/>
      <c r="KHG207" s="165"/>
      <c r="KHH207" s="168"/>
      <c r="KHI207" s="165"/>
      <c r="KHJ207" s="165"/>
      <c r="KHK207" s="165"/>
      <c r="KHL207" s="168"/>
      <c r="KHM207" s="165"/>
      <c r="KHN207" s="165"/>
      <c r="KHO207" s="165"/>
      <c r="KHP207" s="168"/>
      <c r="KHQ207" s="165"/>
      <c r="KHR207" s="165"/>
      <c r="KHS207" s="165"/>
      <c r="KHT207" s="168"/>
      <c r="KHU207" s="165"/>
      <c r="KHV207" s="165"/>
      <c r="KHW207" s="165"/>
      <c r="KHX207" s="168"/>
      <c r="KHY207" s="165"/>
      <c r="KHZ207" s="165"/>
      <c r="KIA207" s="165"/>
      <c r="KIB207" s="168"/>
      <c r="KIC207" s="165"/>
      <c r="KID207" s="165"/>
      <c r="KIE207" s="165"/>
      <c r="KIF207" s="168"/>
      <c r="KIG207" s="165"/>
      <c r="KIH207" s="165"/>
      <c r="KII207" s="165"/>
      <c r="KIJ207" s="168"/>
      <c r="KIK207" s="165"/>
      <c r="KIL207" s="165"/>
      <c r="KIM207" s="165"/>
      <c r="KIN207" s="168"/>
      <c r="KIO207" s="165"/>
      <c r="KIP207" s="165"/>
      <c r="KIQ207" s="165"/>
      <c r="KIR207" s="168"/>
      <c r="KIS207" s="165"/>
      <c r="KIT207" s="165"/>
      <c r="KIU207" s="165"/>
      <c r="KIV207" s="168"/>
      <c r="KIW207" s="165"/>
      <c r="KIX207" s="165"/>
      <c r="KIY207" s="165"/>
      <c r="KIZ207" s="168"/>
      <c r="KJA207" s="165"/>
      <c r="KJB207" s="165"/>
      <c r="KJC207" s="165"/>
      <c r="KJD207" s="168"/>
      <c r="KJE207" s="165"/>
      <c r="KJF207" s="165"/>
      <c r="KJG207" s="165"/>
      <c r="KJH207" s="168"/>
      <c r="KJI207" s="165"/>
      <c r="KJJ207" s="165"/>
      <c r="KJK207" s="165"/>
      <c r="KJL207" s="168"/>
      <c r="KJM207" s="165"/>
      <c r="KJN207" s="165"/>
      <c r="KJO207" s="165"/>
      <c r="KJP207" s="168"/>
      <c r="KJQ207" s="165"/>
      <c r="KJR207" s="165"/>
      <c r="KJS207" s="165"/>
      <c r="KJT207" s="168"/>
      <c r="KJU207" s="165"/>
      <c r="KJV207" s="165"/>
      <c r="KJW207" s="165"/>
      <c r="KJX207" s="168"/>
      <c r="KJY207" s="165"/>
      <c r="KJZ207" s="165"/>
      <c r="KKA207" s="165"/>
      <c r="KKB207" s="168"/>
      <c r="KKC207" s="165"/>
      <c r="KKD207" s="165"/>
      <c r="KKE207" s="165"/>
      <c r="KKF207" s="168"/>
      <c r="KKG207" s="165"/>
      <c r="KKH207" s="165"/>
      <c r="KKI207" s="165"/>
      <c r="KKJ207" s="168"/>
      <c r="KKK207" s="165"/>
      <c r="KKL207" s="165"/>
      <c r="KKM207" s="165"/>
      <c r="KKN207" s="168"/>
      <c r="KKO207" s="165"/>
      <c r="KKP207" s="165"/>
      <c r="KKQ207" s="165"/>
      <c r="KKR207" s="168"/>
      <c r="KKS207" s="165"/>
      <c r="KKT207" s="165"/>
      <c r="KKU207" s="165"/>
      <c r="KKV207" s="168"/>
      <c r="KKW207" s="165"/>
      <c r="KKX207" s="165"/>
      <c r="KKY207" s="165"/>
      <c r="KKZ207" s="168"/>
      <c r="KLA207" s="165"/>
      <c r="KLB207" s="165"/>
      <c r="KLC207" s="165"/>
      <c r="KLD207" s="168"/>
      <c r="KLE207" s="165"/>
      <c r="KLF207" s="165"/>
      <c r="KLG207" s="165"/>
      <c r="KLH207" s="168"/>
      <c r="KLI207" s="165"/>
      <c r="KLJ207" s="165"/>
      <c r="KLK207" s="165"/>
      <c r="KLL207" s="168"/>
      <c r="KLM207" s="165"/>
      <c r="KLN207" s="165"/>
      <c r="KLO207" s="165"/>
      <c r="KLP207" s="168"/>
      <c r="KLQ207" s="165"/>
      <c r="KLR207" s="165"/>
      <c r="KLS207" s="165"/>
      <c r="KLT207" s="168"/>
      <c r="KLU207" s="165"/>
      <c r="KLV207" s="165"/>
      <c r="KLW207" s="165"/>
      <c r="KLX207" s="168"/>
      <c r="KLY207" s="165"/>
      <c r="KLZ207" s="165"/>
      <c r="KMA207" s="165"/>
      <c r="KMB207" s="168"/>
      <c r="KMC207" s="165"/>
      <c r="KMD207" s="165"/>
      <c r="KME207" s="165"/>
      <c r="KMF207" s="168"/>
      <c r="KMG207" s="165"/>
      <c r="KMH207" s="165"/>
      <c r="KMI207" s="165"/>
      <c r="KMJ207" s="168"/>
      <c r="KMK207" s="165"/>
      <c r="KML207" s="165"/>
      <c r="KMM207" s="165"/>
      <c r="KMN207" s="168"/>
      <c r="KMO207" s="165"/>
      <c r="KMP207" s="165"/>
      <c r="KMQ207" s="165"/>
      <c r="KMR207" s="168"/>
      <c r="KMS207" s="165"/>
      <c r="KMT207" s="165"/>
      <c r="KMU207" s="165"/>
      <c r="KMV207" s="168"/>
      <c r="KMW207" s="165"/>
      <c r="KMX207" s="165"/>
      <c r="KMY207" s="165"/>
      <c r="KMZ207" s="168"/>
      <c r="KNA207" s="165"/>
      <c r="KNB207" s="165"/>
      <c r="KNC207" s="165"/>
      <c r="KND207" s="168"/>
      <c r="KNE207" s="165"/>
      <c r="KNF207" s="165"/>
      <c r="KNG207" s="165"/>
      <c r="KNH207" s="168"/>
      <c r="KNI207" s="165"/>
      <c r="KNJ207" s="165"/>
      <c r="KNK207" s="165"/>
      <c r="KNL207" s="168"/>
      <c r="KNM207" s="165"/>
      <c r="KNN207" s="165"/>
      <c r="KNO207" s="165"/>
      <c r="KNP207" s="168"/>
      <c r="KNQ207" s="165"/>
      <c r="KNR207" s="165"/>
      <c r="KNS207" s="165"/>
      <c r="KNT207" s="168"/>
      <c r="KNU207" s="165"/>
      <c r="KNV207" s="165"/>
      <c r="KNW207" s="165"/>
      <c r="KNX207" s="168"/>
      <c r="KNY207" s="165"/>
      <c r="KNZ207" s="165"/>
      <c r="KOA207" s="165"/>
      <c r="KOB207" s="168"/>
      <c r="KOC207" s="165"/>
      <c r="KOD207" s="165"/>
      <c r="KOE207" s="165"/>
      <c r="KOF207" s="168"/>
      <c r="KOG207" s="165"/>
      <c r="KOH207" s="165"/>
      <c r="KOI207" s="165"/>
      <c r="KOJ207" s="168"/>
      <c r="KOK207" s="165"/>
      <c r="KOL207" s="165"/>
      <c r="KOM207" s="165"/>
      <c r="KON207" s="168"/>
      <c r="KOO207" s="165"/>
      <c r="KOP207" s="165"/>
      <c r="KOQ207" s="165"/>
      <c r="KOR207" s="168"/>
      <c r="KOS207" s="165"/>
      <c r="KOT207" s="165"/>
      <c r="KOU207" s="165"/>
      <c r="KOV207" s="168"/>
      <c r="KOW207" s="165"/>
      <c r="KOX207" s="165"/>
      <c r="KOY207" s="165"/>
      <c r="KOZ207" s="168"/>
      <c r="KPA207" s="165"/>
      <c r="KPB207" s="165"/>
      <c r="KPC207" s="165"/>
      <c r="KPD207" s="168"/>
      <c r="KPE207" s="165"/>
      <c r="KPF207" s="165"/>
      <c r="KPG207" s="165"/>
      <c r="KPH207" s="168"/>
      <c r="KPI207" s="165"/>
      <c r="KPJ207" s="165"/>
      <c r="KPK207" s="165"/>
      <c r="KPL207" s="168"/>
      <c r="KPM207" s="165"/>
      <c r="KPN207" s="165"/>
      <c r="KPO207" s="165"/>
      <c r="KPP207" s="168"/>
      <c r="KPQ207" s="165"/>
      <c r="KPR207" s="165"/>
      <c r="KPS207" s="165"/>
      <c r="KPT207" s="168"/>
      <c r="KPU207" s="165"/>
      <c r="KPV207" s="165"/>
      <c r="KPW207" s="165"/>
      <c r="KPX207" s="168"/>
      <c r="KPY207" s="165"/>
      <c r="KPZ207" s="165"/>
      <c r="KQA207" s="165"/>
      <c r="KQB207" s="168"/>
      <c r="KQC207" s="165"/>
      <c r="KQD207" s="165"/>
      <c r="KQE207" s="165"/>
      <c r="KQF207" s="168"/>
      <c r="KQG207" s="165"/>
      <c r="KQH207" s="165"/>
      <c r="KQI207" s="165"/>
      <c r="KQJ207" s="168"/>
      <c r="KQK207" s="165"/>
      <c r="KQL207" s="165"/>
      <c r="KQM207" s="165"/>
      <c r="KQN207" s="168"/>
      <c r="KQO207" s="165"/>
      <c r="KQP207" s="165"/>
      <c r="KQQ207" s="165"/>
      <c r="KQR207" s="168"/>
      <c r="KQS207" s="165"/>
      <c r="KQT207" s="165"/>
      <c r="KQU207" s="165"/>
      <c r="KQV207" s="168"/>
      <c r="KQW207" s="165"/>
      <c r="KQX207" s="165"/>
      <c r="KQY207" s="165"/>
      <c r="KQZ207" s="168"/>
      <c r="KRA207" s="165"/>
      <c r="KRB207" s="165"/>
      <c r="KRC207" s="165"/>
      <c r="KRD207" s="168"/>
      <c r="KRE207" s="165"/>
      <c r="KRF207" s="165"/>
      <c r="KRG207" s="165"/>
      <c r="KRH207" s="168"/>
      <c r="KRI207" s="165"/>
      <c r="KRJ207" s="165"/>
      <c r="KRK207" s="165"/>
      <c r="KRL207" s="168"/>
      <c r="KRM207" s="165"/>
      <c r="KRN207" s="165"/>
      <c r="KRO207" s="165"/>
      <c r="KRP207" s="168"/>
      <c r="KRQ207" s="165"/>
      <c r="KRR207" s="165"/>
      <c r="KRS207" s="165"/>
      <c r="KRT207" s="168"/>
      <c r="KRU207" s="165"/>
      <c r="KRV207" s="165"/>
      <c r="KRW207" s="165"/>
      <c r="KRX207" s="168"/>
      <c r="KRY207" s="165"/>
      <c r="KRZ207" s="165"/>
      <c r="KSA207" s="165"/>
      <c r="KSB207" s="168"/>
      <c r="KSC207" s="165"/>
      <c r="KSD207" s="165"/>
      <c r="KSE207" s="165"/>
      <c r="KSF207" s="168"/>
      <c r="KSG207" s="165"/>
      <c r="KSH207" s="165"/>
      <c r="KSI207" s="165"/>
      <c r="KSJ207" s="168"/>
      <c r="KSK207" s="165"/>
      <c r="KSL207" s="165"/>
      <c r="KSM207" s="165"/>
      <c r="KSN207" s="168"/>
      <c r="KSO207" s="165"/>
      <c r="KSP207" s="165"/>
      <c r="KSQ207" s="165"/>
      <c r="KSR207" s="168"/>
      <c r="KSS207" s="165"/>
      <c r="KST207" s="165"/>
      <c r="KSU207" s="165"/>
      <c r="KSV207" s="168"/>
      <c r="KSW207" s="165"/>
      <c r="KSX207" s="165"/>
      <c r="KSY207" s="165"/>
      <c r="KSZ207" s="168"/>
      <c r="KTA207" s="165"/>
      <c r="KTB207" s="165"/>
      <c r="KTC207" s="165"/>
      <c r="KTD207" s="168"/>
      <c r="KTE207" s="165"/>
      <c r="KTF207" s="165"/>
      <c r="KTG207" s="165"/>
      <c r="KTH207" s="168"/>
      <c r="KTI207" s="165"/>
      <c r="KTJ207" s="165"/>
      <c r="KTK207" s="165"/>
      <c r="KTL207" s="168"/>
      <c r="KTM207" s="165"/>
      <c r="KTN207" s="165"/>
      <c r="KTO207" s="165"/>
      <c r="KTP207" s="168"/>
      <c r="KTQ207" s="165"/>
      <c r="KTR207" s="165"/>
      <c r="KTS207" s="165"/>
      <c r="KTT207" s="168"/>
      <c r="KTU207" s="165"/>
      <c r="KTV207" s="165"/>
      <c r="KTW207" s="165"/>
      <c r="KTX207" s="168"/>
      <c r="KTY207" s="165"/>
      <c r="KTZ207" s="165"/>
      <c r="KUA207" s="165"/>
      <c r="KUB207" s="168"/>
      <c r="KUC207" s="165"/>
      <c r="KUD207" s="165"/>
      <c r="KUE207" s="165"/>
      <c r="KUF207" s="168"/>
      <c r="KUG207" s="165"/>
      <c r="KUH207" s="165"/>
      <c r="KUI207" s="165"/>
      <c r="KUJ207" s="168"/>
      <c r="KUK207" s="165"/>
      <c r="KUL207" s="165"/>
      <c r="KUM207" s="165"/>
      <c r="KUN207" s="168"/>
      <c r="KUO207" s="165"/>
      <c r="KUP207" s="165"/>
      <c r="KUQ207" s="165"/>
      <c r="KUR207" s="168"/>
      <c r="KUS207" s="165"/>
      <c r="KUT207" s="165"/>
      <c r="KUU207" s="165"/>
      <c r="KUV207" s="168"/>
      <c r="KUW207" s="165"/>
      <c r="KUX207" s="165"/>
      <c r="KUY207" s="165"/>
      <c r="KUZ207" s="168"/>
      <c r="KVA207" s="165"/>
      <c r="KVB207" s="165"/>
      <c r="KVC207" s="165"/>
      <c r="KVD207" s="168"/>
      <c r="KVE207" s="165"/>
      <c r="KVF207" s="165"/>
      <c r="KVG207" s="165"/>
      <c r="KVH207" s="168"/>
      <c r="KVI207" s="165"/>
      <c r="KVJ207" s="165"/>
      <c r="KVK207" s="165"/>
      <c r="KVL207" s="168"/>
      <c r="KVM207" s="165"/>
      <c r="KVN207" s="165"/>
      <c r="KVO207" s="165"/>
      <c r="KVP207" s="168"/>
      <c r="KVQ207" s="165"/>
      <c r="KVR207" s="165"/>
      <c r="KVS207" s="165"/>
      <c r="KVT207" s="168"/>
      <c r="KVU207" s="165"/>
      <c r="KVV207" s="165"/>
      <c r="KVW207" s="165"/>
      <c r="KVX207" s="168"/>
      <c r="KVY207" s="165"/>
      <c r="KVZ207" s="165"/>
      <c r="KWA207" s="165"/>
      <c r="KWB207" s="168"/>
      <c r="KWC207" s="165"/>
      <c r="KWD207" s="165"/>
      <c r="KWE207" s="165"/>
      <c r="KWF207" s="168"/>
      <c r="KWG207" s="165"/>
      <c r="KWH207" s="165"/>
      <c r="KWI207" s="165"/>
      <c r="KWJ207" s="168"/>
      <c r="KWK207" s="165"/>
      <c r="KWL207" s="165"/>
      <c r="KWM207" s="165"/>
      <c r="KWN207" s="168"/>
      <c r="KWO207" s="165"/>
      <c r="KWP207" s="165"/>
      <c r="KWQ207" s="165"/>
      <c r="KWR207" s="168"/>
      <c r="KWS207" s="165"/>
      <c r="KWT207" s="165"/>
      <c r="KWU207" s="165"/>
      <c r="KWV207" s="168"/>
      <c r="KWW207" s="165"/>
      <c r="KWX207" s="165"/>
      <c r="KWY207" s="165"/>
      <c r="KWZ207" s="168"/>
      <c r="KXA207" s="165"/>
      <c r="KXB207" s="165"/>
      <c r="KXC207" s="165"/>
      <c r="KXD207" s="168"/>
      <c r="KXE207" s="165"/>
      <c r="KXF207" s="165"/>
      <c r="KXG207" s="165"/>
      <c r="KXH207" s="168"/>
      <c r="KXI207" s="165"/>
      <c r="KXJ207" s="165"/>
      <c r="KXK207" s="165"/>
      <c r="KXL207" s="168"/>
      <c r="KXM207" s="165"/>
      <c r="KXN207" s="165"/>
      <c r="KXO207" s="165"/>
      <c r="KXP207" s="168"/>
      <c r="KXQ207" s="165"/>
      <c r="KXR207" s="165"/>
      <c r="KXS207" s="165"/>
      <c r="KXT207" s="168"/>
      <c r="KXU207" s="165"/>
      <c r="KXV207" s="165"/>
      <c r="KXW207" s="165"/>
      <c r="KXX207" s="168"/>
      <c r="KXY207" s="165"/>
      <c r="KXZ207" s="165"/>
      <c r="KYA207" s="165"/>
      <c r="KYB207" s="168"/>
      <c r="KYC207" s="165"/>
      <c r="KYD207" s="165"/>
      <c r="KYE207" s="165"/>
      <c r="KYF207" s="168"/>
      <c r="KYG207" s="165"/>
      <c r="KYH207" s="165"/>
      <c r="KYI207" s="165"/>
      <c r="KYJ207" s="168"/>
      <c r="KYK207" s="165"/>
      <c r="KYL207" s="165"/>
      <c r="KYM207" s="165"/>
      <c r="KYN207" s="168"/>
      <c r="KYO207" s="165"/>
      <c r="KYP207" s="165"/>
      <c r="KYQ207" s="165"/>
      <c r="KYR207" s="168"/>
      <c r="KYS207" s="165"/>
      <c r="KYT207" s="165"/>
      <c r="KYU207" s="165"/>
      <c r="KYV207" s="168"/>
      <c r="KYW207" s="165"/>
      <c r="KYX207" s="165"/>
      <c r="KYY207" s="165"/>
      <c r="KYZ207" s="168"/>
      <c r="KZA207" s="165"/>
      <c r="KZB207" s="165"/>
      <c r="KZC207" s="165"/>
      <c r="KZD207" s="168"/>
      <c r="KZE207" s="165"/>
      <c r="KZF207" s="165"/>
      <c r="KZG207" s="165"/>
      <c r="KZH207" s="168"/>
      <c r="KZI207" s="165"/>
      <c r="KZJ207" s="165"/>
      <c r="KZK207" s="165"/>
      <c r="KZL207" s="168"/>
      <c r="KZM207" s="165"/>
      <c r="KZN207" s="165"/>
      <c r="KZO207" s="165"/>
      <c r="KZP207" s="168"/>
      <c r="KZQ207" s="165"/>
      <c r="KZR207" s="165"/>
      <c r="KZS207" s="165"/>
      <c r="KZT207" s="168"/>
      <c r="KZU207" s="165"/>
      <c r="KZV207" s="165"/>
      <c r="KZW207" s="165"/>
      <c r="KZX207" s="168"/>
      <c r="KZY207" s="165"/>
      <c r="KZZ207" s="165"/>
      <c r="LAA207" s="165"/>
      <c r="LAB207" s="168"/>
      <c r="LAC207" s="165"/>
      <c r="LAD207" s="165"/>
      <c r="LAE207" s="165"/>
      <c r="LAF207" s="168"/>
      <c r="LAG207" s="165"/>
      <c r="LAH207" s="165"/>
      <c r="LAI207" s="165"/>
      <c r="LAJ207" s="168"/>
      <c r="LAK207" s="165"/>
      <c r="LAL207" s="165"/>
      <c r="LAM207" s="165"/>
      <c r="LAN207" s="168"/>
      <c r="LAO207" s="165"/>
      <c r="LAP207" s="165"/>
      <c r="LAQ207" s="165"/>
      <c r="LAR207" s="168"/>
      <c r="LAS207" s="165"/>
      <c r="LAT207" s="165"/>
      <c r="LAU207" s="165"/>
      <c r="LAV207" s="168"/>
      <c r="LAW207" s="165"/>
      <c r="LAX207" s="165"/>
      <c r="LAY207" s="165"/>
      <c r="LAZ207" s="168"/>
      <c r="LBA207" s="165"/>
      <c r="LBB207" s="165"/>
      <c r="LBC207" s="165"/>
      <c r="LBD207" s="168"/>
      <c r="LBE207" s="165"/>
      <c r="LBF207" s="165"/>
      <c r="LBG207" s="165"/>
      <c r="LBH207" s="168"/>
      <c r="LBI207" s="165"/>
      <c r="LBJ207" s="165"/>
      <c r="LBK207" s="165"/>
      <c r="LBL207" s="168"/>
      <c r="LBM207" s="165"/>
      <c r="LBN207" s="165"/>
      <c r="LBO207" s="165"/>
      <c r="LBP207" s="168"/>
      <c r="LBQ207" s="165"/>
      <c r="LBR207" s="165"/>
      <c r="LBS207" s="165"/>
      <c r="LBT207" s="168"/>
      <c r="LBU207" s="165"/>
      <c r="LBV207" s="165"/>
      <c r="LBW207" s="165"/>
      <c r="LBX207" s="168"/>
      <c r="LBY207" s="165"/>
      <c r="LBZ207" s="165"/>
      <c r="LCA207" s="165"/>
      <c r="LCB207" s="168"/>
      <c r="LCC207" s="165"/>
      <c r="LCD207" s="165"/>
      <c r="LCE207" s="165"/>
      <c r="LCF207" s="168"/>
      <c r="LCG207" s="165"/>
      <c r="LCH207" s="165"/>
      <c r="LCI207" s="165"/>
      <c r="LCJ207" s="168"/>
      <c r="LCK207" s="165"/>
      <c r="LCL207" s="165"/>
      <c r="LCM207" s="165"/>
      <c r="LCN207" s="168"/>
      <c r="LCO207" s="165"/>
      <c r="LCP207" s="165"/>
      <c r="LCQ207" s="165"/>
      <c r="LCR207" s="168"/>
      <c r="LCS207" s="165"/>
      <c r="LCT207" s="165"/>
      <c r="LCU207" s="165"/>
      <c r="LCV207" s="168"/>
      <c r="LCW207" s="165"/>
      <c r="LCX207" s="165"/>
      <c r="LCY207" s="165"/>
      <c r="LCZ207" s="168"/>
      <c r="LDA207" s="165"/>
      <c r="LDB207" s="165"/>
      <c r="LDC207" s="165"/>
      <c r="LDD207" s="168"/>
      <c r="LDE207" s="165"/>
      <c r="LDF207" s="165"/>
      <c r="LDG207" s="165"/>
      <c r="LDH207" s="168"/>
      <c r="LDI207" s="165"/>
      <c r="LDJ207" s="165"/>
      <c r="LDK207" s="165"/>
      <c r="LDL207" s="168"/>
      <c r="LDM207" s="165"/>
      <c r="LDN207" s="165"/>
      <c r="LDO207" s="165"/>
      <c r="LDP207" s="168"/>
      <c r="LDQ207" s="165"/>
      <c r="LDR207" s="165"/>
      <c r="LDS207" s="165"/>
      <c r="LDT207" s="168"/>
      <c r="LDU207" s="165"/>
      <c r="LDV207" s="165"/>
      <c r="LDW207" s="165"/>
      <c r="LDX207" s="168"/>
      <c r="LDY207" s="165"/>
      <c r="LDZ207" s="165"/>
      <c r="LEA207" s="165"/>
      <c r="LEB207" s="168"/>
      <c r="LEC207" s="165"/>
      <c r="LED207" s="165"/>
      <c r="LEE207" s="165"/>
      <c r="LEF207" s="168"/>
      <c r="LEG207" s="165"/>
      <c r="LEH207" s="165"/>
      <c r="LEI207" s="165"/>
      <c r="LEJ207" s="168"/>
      <c r="LEK207" s="165"/>
      <c r="LEL207" s="165"/>
      <c r="LEM207" s="165"/>
      <c r="LEN207" s="168"/>
      <c r="LEO207" s="165"/>
      <c r="LEP207" s="165"/>
      <c r="LEQ207" s="165"/>
      <c r="LER207" s="168"/>
      <c r="LES207" s="165"/>
      <c r="LET207" s="165"/>
      <c r="LEU207" s="165"/>
      <c r="LEV207" s="168"/>
      <c r="LEW207" s="165"/>
      <c r="LEX207" s="165"/>
      <c r="LEY207" s="165"/>
      <c r="LEZ207" s="168"/>
      <c r="LFA207" s="165"/>
      <c r="LFB207" s="165"/>
      <c r="LFC207" s="165"/>
      <c r="LFD207" s="168"/>
      <c r="LFE207" s="165"/>
      <c r="LFF207" s="165"/>
      <c r="LFG207" s="165"/>
      <c r="LFH207" s="168"/>
      <c r="LFI207" s="165"/>
      <c r="LFJ207" s="165"/>
      <c r="LFK207" s="165"/>
      <c r="LFL207" s="168"/>
      <c r="LFM207" s="165"/>
      <c r="LFN207" s="165"/>
      <c r="LFO207" s="165"/>
      <c r="LFP207" s="168"/>
      <c r="LFQ207" s="165"/>
      <c r="LFR207" s="165"/>
      <c r="LFS207" s="165"/>
      <c r="LFT207" s="168"/>
      <c r="LFU207" s="165"/>
      <c r="LFV207" s="165"/>
      <c r="LFW207" s="165"/>
      <c r="LFX207" s="168"/>
      <c r="LFY207" s="165"/>
      <c r="LFZ207" s="165"/>
      <c r="LGA207" s="165"/>
      <c r="LGB207" s="168"/>
      <c r="LGC207" s="165"/>
      <c r="LGD207" s="165"/>
      <c r="LGE207" s="165"/>
      <c r="LGF207" s="168"/>
      <c r="LGG207" s="165"/>
      <c r="LGH207" s="165"/>
      <c r="LGI207" s="165"/>
      <c r="LGJ207" s="168"/>
      <c r="LGK207" s="165"/>
      <c r="LGL207" s="165"/>
      <c r="LGM207" s="165"/>
      <c r="LGN207" s="168"/>
      <c r="LGO207" s="165"/>
      <c r="LGP207" s="165"/>
      <c r="LGQ207" s="165"/>
      <c r="LGR207" s="168"/>
      <c r="LGS207" s="165"/>
      <c r="LGT207" s="165"/>
      <c r="LGU207" s="165"/>
      <c r="LGV207" s="168"/>
      <c r="LGW207" s="165"/>
      <c r="LGX207" s="165"/>
      <c r="LGY207" s="165"/>
      <c r="LGZ207" s="168"/>
      <c r="LHA207" s="165"/>
      <c r="LHB207" s="165"/>
      <c r="LHC207" s="165"/>
      <c r="LHD207" s="168"/>
      <c r="LHE207" s="165"/>
      <c r="LHF207" s="165"/>
      <c r="LHG207" s="165"/>
      <c r="LHH207" s="168"/>
      <c r="LHI207" s="165"/>
      <c r="LHJ207" s="165"/>
      <c r="LHK207" s="165"/>
      <c r="LHL207" s="168"/>
      <c r="LHM207" s="165"/>
      <c r="LHN207" s="165"/>
      <c r="LHO207" s="165"/>
      <c r="LHP207" s="168"/>
      <c r="LHQ207" s="165"/>
      <c r="LHR207" s="165"/>
      <c r="LHS207" s="165"/>
      <c r="LHT207" s="168"/>
      <c r="LHU207" s="165"/>
      <c r="LHV207" s="165"/>
      <c r="LHW207" s="165"/>
      <c r="LHX207" s="168"/>
      <c r="LHY207" s="165"/>
      <c r="LHZ207" s="165"/>
      <c r="LIA207" s="165"/>
      <c r="LIB207" s="168"/>
      <c r="LIC207" s="165"/>
      <c r="LID207" s="165"/>
      <c r="LIE207" s="165"/>
      <c r="LIF207" s="168"/>
      <c r="LIG207" s="165"/>
      <c r="LIH207" s="165"/>
      <c r="LII207" s="165"/>
      <c r="LIJ207" s="168"/>
      <c r="LIK207" s="165"/>
      <c r="LIL207" s="165"/>
      <c r="LIM207" s="165"/>
      <c r="LIN207" s="168"/>
      <c r="LIO207" s="165"/>
      <c r="LIP207" s="165"/>
      <c r="LIQ207" s="165"/>
      <c r="LIR207" s="168"/>
      <c r="LIS207" s="165"/>
      <c r="LIT207" s="165"/>
      <c r="LIU207" s="165"/>
      <c r="LIV207" s="168"/>
      <c r="LIW207" s="165"/>
      <c r="LIX207" s="165"/>
      <c r="LIY207" s="165"/>
      <c r="LIZ207" s="168"/>
      <c r="LJA207" s="165"/>
      <c r="LJB207" s="165"/>
      <c r="LJC207" s="165"/>
      <c r="LJD207" s="168"/>
      <c r="LJE207" s="165"/>
      <c r="LJF207" s="165"/>
      <c r="LJG207" s="165"/>
      <c r="LJH207" s="168"/>
      <c r="LJI207" s="165"/>
      <c r="LJJ207" s="165"/>
      <c r="LJK207" s="165"/>
      <c r="LJL207" s="168"/>
      <c r="LJM207" s="165"/>
      <c r="LJN207" s="165"/>
      <c r="LJO207" s="165"/>
      <c r="LJP207" s="168"/>
      <c r="LJQ207" s="165"/>
      <c r="LJR207" s="165"/>
      <c r="LJS207" s="165"/>
      <c r="LJT207" s="168"/>
      <c r="LJU207" s="165"/>
      <c r="LJV207" s="165"/>
      <c r="LJW207" s="165"/>
      <c r="LJX207" s="168"/>
      <c r="LJY207" s="165"/>
      <c r="LJZ207" s="165"/>
      <c r="LKA207" s="165"/>
      <c r="LKB207" s="168"/>
      <c r="LKC207" s="165"/>
      <c r="LKD207" s="165"/>
      <c r="LKE207" s="165"/>
      <c r="LKF207" s="168"/>
      <c r="LKG207" s="165"/>
      <c r="LKH207" s="165"/>
      <c r="LKI207" s="165"/>
      <c r="LKJ207" s="168"/>
      <c r="LKK207" s="165"/>
      <c r="LKL207" s="165"/>
      <c r="LKM207" s="165"/>
      <c r="LKN207" s="168"/>
      <c r="LKO207" s="165"/>
      <c r="LKP207" s="165"/>
      <c r="LKQ207" s="165"/>
      <c r="LKR207" s="168"/>
      <c r="LKS207" s="165"/>
      <c r="LKT207" s="165"/>
      <c r="LKU207" s="165"/>
      <c r="LKV207" s="168"/>
      <c r="LKW207" s="165"/>
      <c r="LKX207" s="165"/>
      <c r="LKY207" s="165"/>
      <c r="LKZ207" s="168"/>
      <c r="LLA207" s="165"/>
      <c r="LLB207" s="165"/>
      <c r="LLC207" s="165"/>
      <c r="LLD207" s="168"/>
      <c r="LLE207" s="165"/>
      <c r="LLF207" s="165"/>
      <c r="LLG207" s="165"/>
      <c r="LLH207" s="168"/>
      <c r="LLI207" s="165"/>
      <c r="LLJ207" s="165"/>
      <c r="LLK207" s="165"/>
      <c r="LLL207" s="168"/>
      <c r="LLM207" s="165"/>
      <c r="LLN207" s="165"/>
      <c r="LLO207" s="165"/>
      <c r="LLP207" s="168"/>
      <c r="LLQ207" s="165"/>
      <c r="LLR207" s="165"/>
      <c r="LLS207" s="165"/>
      <c r="LLT207" s="168"/>
      <c r="LLU207" s="165"/>
      <c r="LLV207" s="165"/>
      <c r="LLW207" s="165"/>
      <c r="LLX207" s="168"/>
      <c r="LLY207" s="165"/>
      <c r="LLZ207" s="165"/>
      <c r="LMA207" s="165"/>
      <c r="LMB207" s="168"/>
      <c r="LMC207" s="165"/>
      <c r="LMD207" s="165"/>
      <c r="LME207" s="165"/>
      <c r="LMF207" s="168"/>
      <c r="LMG207" s="165"/>
      <c r="LMH207" s="165"/>
      <c r="LMI207" s="165"/>
      <c r="LMJ207" s="168"/>
      <c r="LMK207" s="165"/>
      <c r="LML207" s="165"/>
      <c r="LMM207" s="165"/>
      <c r="LMN207" s="168"/>
      <c r="LMO207" s="165"/>
      <c r="LMP207" s="165"/>
      <c r="LMQ207" s="165"/>
      <c r="LMR207" s="168"/>
      <c r="LMS207" s="165"/>
      <c r="LMT207" s="165"/>
      <c r="LMU207" s="165"/>
      <c r="LMV207" s="168"/>
      <c r="LMW207" s="165"/>
      <c r="LMX207" s="165"/>
      <c r="LMY207" s="165"/>
      <c r="LMZ207" s="168"/>
      <c r="LNA207" s="165"/>
      <c r="LNB207" s="165"/>
      <c r="LNC207" s="165"/>
      <c r="LND207" s="168"/>
      <c r="LNE207" s="165"/>
      <c r="LNF207" s="165"/>
      <c r="LNG207" s="165"/>
      <c r="LNH207" s="168"/>
      <c r="LNI207" s="165"/>
      <c r="LNJ207" s="165"/>
      <c r="LNK207" s="165"/>
      <c r="LNL207" s="168"/>
      <c r="LNM207" s="165"/>
      <c r="LNN207" s="165"/>
      <c r="LNO207" s="165"/>
      <c r="LNP207" s="168"/>
      <c r="LNQ207" s="165"/>
      <c r="LNR207" s="165"/>
      <c r="LNS207" s="165"/>
      <c r="LNT207" s="168"/>
      <c r="LNU207" s="165"/>
      <c r="LNV207" s="165"/>
      <c r="LNW207" s="165"/>
      <c r="LNX207" s="168"/>
      <c r="LNY207" s="165"/>
      <c r="LNZ207" s="165"/>
      <c r="LOA207" s="165"/>
      <c r="LOB207" s="168"/>
      <c r="LOC207" s="165"/>
      <c r="LOD207" s="165"/>
      <c r="LOE207" s="165"/>
      <c r="LOF207" s="168"/>
      <c r="LOG207" s="165"/>
      <c r="LOH207" s="165"/>
      <c r="LOI207" s="165"/>
      <c r="LOJ207" s="168"/>
      <c r="LOK207" s="165"/>
      <c r="LOL207" s="165"/>
      <c r="LOM207" s="165"/>
      <c r="LON207" s="168"/>
      <c r="LOO207" s="165"/>
      <c r="LOP207" s="165"/>
      <c r="LOQ207" s="165"/>
      <c r="LOR207" s="168"/>
      <c r="LOS207" s="165"/>
      <c r="LOT207" s="165"/>
      <c r="LOU207" s="165"/>
      <c r="LOV207" s="168"/>
      <c r="LOW207" s="165"/>
      <c r="LOX207" s="165"/>
      <c r="LOY207" s="165"/>
      <c r="LOZ207" s="168"/>
      <c r="LPA207" s="165"/>
      <c r="LPB207" s="165"/>
      <c r="LPC207" s="165"/>
      <c r="LPD207" s="168"/>
      <c r="LPE207" s="165"/>
      <c r="LPF207" s="165"/>
      <c r="LPG207" s="165"/>
      <c r="LPH207" s="168"/>
      <c r="LPI207" s="165"/>
      <c r="LPJ207" s="165"/>
      <c r="LPK207" s="165"/>
      <c r="LPL207" s="168"/>
      <c r="LPM207" s="165"/>
      <c r="LPN207" s="165"/>
      <c r="LPO207" s="165"/>
      <c r="LPP207" s="168"/>
      <c r="LPQ207" s="165"/>
      <c r="LPR207" s="165"/>
      <c r="LPS207" s="165"/>
      <c r="LPT207" s="168"/>
      <c r="LPU207" s="165"/>
      <c r="LPV207" s="165"/>
      <c r="LPW207" s="165"/>
      <c r="LPX207" s="168"/>
      <c r="LPY207" s="165"/>
      <c r="LPZ207" s="165"/>
      <c r="LQA207" s="165"/>
      <c r="LQB207" s="168"/>
      <c r="LQC207" s="165"/>
      <c r="LQD207" s="165"/>
      <c r="LQE207" s="165"/>
      <c r="LQF207" s="168"/>
      <c r="LQG207" s="165"/>
      <c r="LQH207" s="165"/>
      <c r="LQI207" s="165"/>
      <c r="LQJ207" s="168"/>
      <c r="LQK207" s="165"/>
      <c r="LQL207" s="165"/>
      <c r="LQM207" s="165"/>
      <c r="LQN207" s="168"/>
      <c r="LQO207" s="165"/>
      <c r="LQP207" s="165"/>
      <c r="LQQ207" s="165"/>
      <c r="LQR207" s="168"/>
      <c r="LQS207" s="165"/>
      <c r="LQT207" s="165"/>
      <c r="LQU207" s="165"/>
      <c r="LQV207" s="168"/>
      <c r="LQW207" s="165"/>
      <c r="LQX207" s="165"/>
      <c r="LQY207" s="165"/>
      <c r="LQZ207" s="168"/>
      <c r="LRA207" s="165"/>
      <c r="LRB207" s="165"/>
      <c r="LRC207" s="165"/>
      <c r="LRD207" s="168"/>
      <c r="LRE207" s="165"/>
      <c r="LRF207" s="165"/>
      <c r="LRG207" s="165"/>
      <c r="LRH207" s="168"/>
      <c r="LRI207" s="165"/>
      <c r="LRJ207" s="165"/>
      <c r="LRK207" s="165"/>
      <c r="LRL207" s="168"/>
      <c r="LRM207" s="165"/>
      <c r="LRN207" s="165"/>
      <c r="LRO207" s="165"/>
      <c r="LRP207" s="168"/>
      <c r="LRQ207" s="165"/>
      <c r="LRR207" s="165"/>
      <c r="LRS207" s="165"/>
      <c r="LRT207" s="168"/>
      <c r="LRU207" s="165"/>
      <c r="LRV207" s="165"/>
      <c r="LRW207" s="165"/>
      <c r="LRX207" s="168"/>
      <c r="LRY207" s="165"/>
      <c r="LRZ207" s="165"/>
      <c r="LSA207" s="165"/>
      <c r="LSB207" s="168"/>
      <c r="LSC207" s="165"/>
      <c r="LSD207" s="165"/>
      <c r="LSE207" s="165"/>
      <c r="LSF207" s="168"/>
      <c r="LSG207" s="165"/>
      <c r="LSH207" s="165"/>
      <c r="LSI207" s="165"/>
      <c r="LSJ207" s="168"/>
      <c r="LSK207" s="165"/>
      <c r="LSL207" s="165"/>
      <c r="LSM207" s="165"/>
      <c r="LSN207" s="168"/>
      <c r="LSO207" s="165"/>
      <c r="LSP207" s="165"/>
      <c r="LSQ207" s="165"/>
      <c r="LSR207" s="168"/>
      <c r="LSS207" s="165"/>
      <c r="LST207" s="165"/>
      <c r="LSU207" s="165"/>
      <c r="LSV207" s="168"/>
      <c r="LSW207" s="165"/>
      <c r="LSX207" s="165"/>
      <c r="LSY207" s="165"/>
      <c r="LSZ207" s="168"/>
      <c r="LTA207" s="165"/>
      <c r="LTB207" s="165"/>
      <c r="LTC207" s="165"/>
      <c r="LTD207" s="168"/>
      <c r="LTE207" s="165"/>
      <c r="LTF207" s="165"/>
      <c r="LTG207" s="165"/>
      <c r="LTH207" s="168"/>
      <c r="LTI207" s="165"/>
      <c r="LTJ207" s="165"/>
      <c r="LTK207" s="165"/>
      <c r="LTL207" s="168"/>
      <c r="LTM207" s="165"/>
      <c r="LTN207" s="165"/>
      <c r="LTO207" s="165"/>
      <c r="LTP207" s="168"/>
      <c r="LTQ207" s="165"/>
      <c r="LTR207" s="165"/>
      <c r="LTS207" s="165"/>
      <c r="LTT207" s="168"/>
      <c r="LTU207" s="165"/>
      <c r="LTV207" s="165"/>
      <c r="LTW207" s="165"/>
      <c r="LTX207" s="168"/>
      <c r="LTY207" s="165"/>
      <c r="LTZ207" s="165"/>
      <c r="LUA207" s="165"/>
      <c r="LUB207" s="168"/>
      <c r="LUC207" s="165"/>
      <c r="LUD207" s="165"/>
      <c r="LUE207" s="165"/>
      <c r="LUF207" s="168"/>
      <c r="LUG207" s="165"/>
      <c r="LUH207" s="165"/>
      <c r="LUI207" s="165"/>
      <c r="LUJ207" s="168"/>
      <c r="LUK207" s="165"/>
      <c r="LUL207" s="165"/>
      <c r="LUM207" s="165"/>
      <c r="LUN207" s="168"/>
      <c r="LUO207" s="165"/>
      <c r="LUP207" s="165"/>
      <c r="LUQ207" s="165"/>
      <c r="LUR207" s="168"/>
      <c r="LUS207" s="165"/>
      <c r="LUT207" s="165"/>
      <c r="LUU207" s="165"/>
      <c r="LUV207" s="168"/>
      <c r="LUW207" s="165"/>
      <c r="LUX207" s="165"/>
      <c r="LUY207" s="165"/>
      <c r="LUZ207" s="168"/>
      <c r="LVA207" s="165"/>
      <c r="LVB207" s="165"/>
      <c r="LVC207" s="165"/>
      <c r="LVD207" s="168"/>
      <c r="LVE207" s="165"/>
      <c r="LVF207" s="165"/>
      <c r="LVG207" s="165"/>
      <c r="LVH207" s="168"/>
      <c r="LVI207" s="165"/>
      <c r="LVJ207" s="165"/>
      <c r="LVK207" s="165"/>
      <c r="LVL207" s="168"/>
      <c r="LVM207" s="165"/>
      <c r="LVN207" s="165"/>
      <c r="LVO207" s="165"/>
      <c r="LVP207" s="168"/>
      <c r="LVQ207" s="165"/>
      <c r="LVR207" s="165"/>
      <c r="LVS207" s="165"/>
      <c r="LVT207" s="168"/>
      <c r="LVU207" s="165"/>
      <c r="LVV207" s="165"/>
      <c r="LVW207" s="165"/>
      <c r="LVX207" s="168"/>
      <c r="LVY207" s="165"/>
      <c r="LVZ207" s="165"/>
      <c r="LWA207" s="165"/>
      <c r="LWB207" s="168"/>
      <c r="LWC207" s="165"/>
      <c r="LWD207" s="165"/>
      <c r="LWE207" s="165"/>
      <c r="LWF207" s="168"/>
      <c r="LWG207" s="165"/>
      <c r="LWH207" s="165"/>
      <c r="LWI207" s="165"/>
      <c r="LWJ207" s="168"/>
      <c r="LWK207" s="165"/>
      <c r="LWL207" s="165"/>
      <c r="LWM207" s="165"/>
      <c r="LWN207" s="168"/>
      <c r="LWO207" s="165"/>
      <c r="LWP207" s="165"/>
      <c r="LWQ207" s="165"/>
      <c r="LWR207" s="168"/>
      <c r="LWS207" s="165"/>
      <c r="LWT207" s="165"/>
      <c r="LWU207" s="165"/>
      <c r="LWV207" s="168"/>
      <c r="LWW207" s="165"/>
      <c r="LWX207" s="165"/>
      <c r="LWY207" s="165"/>
      <c r="LWZ207" s="168"/>
      <c r="LXA207" s="165"/>
      <c r="LXB207" s="165"/>
      <c r="LXC207" s="165"/>
      <c r="LXD207" s="168"/>
      <c r="LXE207" s="165"/>
      <c r="LXF207" s="165"/>
      <c r="LXG207" s="165"/>
      <c r="LXH207" s="168"/>
      <c r="LXI207" s="165"/>
      <c r="LXJ207" s="165"/>
      <c r="LXK207" s="165"/>
      <c r="LXL207" s="168"/>
      <c r="LXM207" s="165"/>
      <c r="LXN207" s="165"/>
      <c r="LXO207" s="165"/>
      <c r="LXP207" s="168"/>
      <c r="LXQ207" s="165"/>
      <c r="LXR207" s="165"/>
      <c r="LXS207" s="165"/>
      <c r="LXT207" s="168"/>
      <c r="LXU207" s="165"/>
      <c r="LXV207" s="165"/>
      <c r="LXW207" s="165"/>
      <c r="LXX207" s="168"/>
      <c r="LXY207" s="165"/>
      <c r="LXZ207" s="165"/>
      <c r="LYA207" s="165"/>
      <c r="LYB207" s="168"/>
      <c r="LYC207" s="165"/>
      <c r="LYD207" s="165"/>
      <c r="LYE207" s="165"/>
      <c r="LYF207" s="168"/>
      <c r="LYG207" s="165"/>
      <c r="LYH207" s="165"/>
      <c r="LYI207" s="165"/>
      <c r="LYJ207" s="168"/>
      <c r="LYK207" s="165"/>
      <c r="LYL207" s="165"/>
      <c r="LYM207" s="165"/>
      <c r="LYN207" s="168"/>
      <c r="LYO207" s="165"/>
      <c r="LYP207" s="165"/>
      <c r="LYQ207" s="165"/>
      <c r="LYR207" s="168"/>
      <c r="LYS207" s="165"/>
      <c r="LYT207" s="165"/>
      <c r="LYU207" s="165"/>
      <c r="LYV207" s="168"/>
      <c r="LYW207" s="165"/>
      <c r="LYX207" s="165"/>
      <c r="LYY207" s="165"/>
      <c r="LYZ207" s="168"/>
      <c r="LZA207" s="165"/>
      <c r="LZB207" s="165"/>
      <c r="LZC207" s="165"/>
      <c r="LZD207" s="168"/>
      <c r="LZE207" s="165"/>
      <c r="LZF207" s="165"/>
      <c r="LZG207" s="165"/>
      <c r="LZH207" s="168"/>
      <c r="LZI207" s="165"/>
      <c r="LZJ207" s="165"/>
      <c r="LZK207" s="165"/>
      <c r="LZL207" s="168"/>
      <c r="LZM207" s="165"/>
      <c r="LZN207" s="165"/>
      <c r="LZO207" s="165"/>
      <c r="LZP207" s="168"/>
      <c r="LZQ207" s="165"/>
      <c r="LZR207" s="165"/>
      <c r="LZS207" s="165"/>
      <c r="LZT207" s="168"/>
      <c r="LZU207" s="165"/>
      <c r="LZV207" s="165"/>
      <c r="LZW207" s="165"/>
      <c r="LZX207" s="168"/>
      <c r="LZY207" s="165"/>
      <c r="LZZ207" s="165"/>
      <c r="MAA207" s="165"/>
      <c r="MAB207" s="168"/>
      <c r="MAC207" s="165"/>
      <c r="MAD207" s="165"/>
      <c r="MAE207" s="165"/>
      <c r="MAF207" s="168"/>
      <c r="MAG207" s="165"/>
      <c r="MAH207" s="165"/>
      <c r="MAI207" s="165"/>
      <c r="MAJ207" s="168"/>
      <c r="MAK207" s="165"/>
      <c r="MAL207" s="165"/>
      <c r="MAM207" s="165"/>
      <c r="MAN207" s="168"/>
      <c r="MAO207" s="165"/>
      <c r="MAP207" s="165"/>
      <c r="MAQ207" s="165"/>
      <c r="MAR207" s="168"/>
      <c r="MAS207" s="165"/>
      <c r="MAT207" s="165"/>
      <c r="MAU207" s="165"/>
      <c r="MAV207" s="168"/>
      <c r="MAW207" s="165"/>
      <c r="MAX207" s="165"/>
      <c r="MAY207" s="165"/>
      <c r="MAZ207" s="168"/>
      <c r="MBA207" s="165"/>
      <c r="MBB207" s="165"/>
      <c r="MBC207" s="165"/>
      <c r="MBD207" s="168"/>
      <c r="MBE207" s="165"/>
      <c r="MBF207" s="165"/>
      <c r="MBG207" s="165"/>
      <c r="MBH207" s="168"/>
      <c r="MBI207" s="165"/>
      <c r="MBJ207" s="165"/>
      <c r="MBK207" s="165"/>
      <c r="MBL207" s="168"/>
      <c r="MBM207" s="165"/>
      <c r="MBN207" s="165"/>
      <c r="MBO207" s="165"/>
      <c r="MBP207" s="168"/>
      <c r="MBQ207" s="165"/>
      <c r="MBR207" s="165"/>
      <c r="MBS207" s="165"/>
      <c r="MBT207" s="168"/>
      <c r="MBU207" s="165"/>
      <c r="MBV207" s="165"/>
      <c r="MBW207" s="165"/>
      <c r="MBX207" s="168"/>
      <c r="MBY207" s="165"/>
      <c r="MBZ207" s="165"/>
      <c r="MCA207" s="165"/>
      <c r="MCB207" s="168"/>
      <c r="MCC207" s="165"/>
      <c r="MCD207" s="165"/>
      <c r="MCE207" s="165"/>
      <c r="MCF207" s="168"/>
      <c r="MCG207" s="165"/>
      <c r="MCH207" s="165"/>
      <c r="MCI207" s="165"/>
      <c r="MCJ207" s="168"/>
      <c r="MCK207" s="165"/>
      <c r="MCL207" s="165"/>
      <c r="MCM207" s="165"/>
      <c r="MCN207" s="168"/>
      <c r="MCO207" s="165"/>
      <c r="MCP207" s="165"/>
      <c r="MCQ207" s="165"/>
      <c r="MCR207" s="168"/>
      <c r="MCS207" s="165"/>
      <c r="MCT207" s="165"/>
      <c r="MCU207" s="165"/>
      <c r="MCV207" s="168"/>
      <c r="MCW207" s="165"/>
      <c r="MCX207" s="165"/>
      <c r="MCY207" s="165"/>
      <c r="MCZ207" s="168"/>
      <c r="MDA207" s="165"/>
      <c r="MDB207" s="165"/>
      <c r="MDC207" s="165"/>
      <c r="MDD207" s="168"/>
      <c r="MDE207" s="165"/>
      <c r="MDF207" s="165"/>
      <c r="MDG207" s="165"/>
      <c r="MDH207" s="168"/>
      <c r="MDI207" s="165"/>
      <c r="MDJ207" s="165"/>
      <c r="MDK207" s="165"/>
      <c r="MDL207" s="168"/>
      <c r="MDM207" s="165"/>
      <c r="MDN207" s="165"/>
      <c r="MDO207" s="165"/>
      <c r="MDP207" s="168"/>
      <c r="MDQ207" s="165"/>
      <c r="MDR207" s="165"/>
      <c r="MDS207" s="165"/>
      <c r="MDT207" s="168"/>
      <c r="MDU207" s="165"/>
      <c r="MDV207" s="165"/>
      <c r="MDW207" s="165"/>
      <c r="MDX207" s="168"/>
      <c r="MDY207" s="165"/>
      <c r="MDZ207" s="165"/>
      <c r="MEA207" s="165"/>
      <c r="MEB207" s="168"/>
      <c r="MEC207" s="165"/>
      <c r="MED207" s="165"/>
      <c r="MEE207" s="165"/>
      <c r="MEF207" s="168"/>
      <c r="MEG207" s="165"/>
      <c r="MEH207" s="165"/>
      <c r="MEI207" s="165"/>
      <c r="MEJ207" s="168"/>
      <c r="MEK207" s="165"/>
      <c r="MEL207" s="165"/>
      <c r="MEM207" s="165"/>
      <c r="MEN207" s="168"/>
      <c r="MEO207" s="165"/>
      <c r="MEP207" s="165"/>
      <c r="MEQ207" s="165"/>
      <c r="MER207" s="168"/>
      <c r="MES207" s="165"/>
      <c r="MET207" s="165"/>
      <c r="MEU207" s="165"/>
      <c r="MEV207" s="168"/>
      <c r="MEW207" s="165"/>
      <c r="MEX207" s="165"/>
      <c r="MEY207" s="165"/>
      <c r="MEZ207" s="168"/>
      <c r="MFA207" s="165"/>
      <c r="MFB207" s="165"/>
      <c r="MFC207" s="165"/>
      <c r="MFD207" s="168"/>
      <c r="MFE207" s="165"/>
      <c r="MFF207" s="165"/>
      <c r="MFG207" s="165"/>
      <c r="MFH207" s="168"/>
      <c r="MFI207" s="165"/>
      <c r="MFJ207" s="165"/>
      <c r="MFK207" s="165"/>
      <c r="MFL207" s="168"/>
      <c r="MFM207" s="165"/>
      <c r="MFN207" s="165"/>
      <c r="MFO207" s="165"/>
      <c r="MFP207" s="168"/>
      <c r="MFQ207" s="165"/>
      <c r="MFR207" s="165"/>
      <c r="MFS207" s="165"/>
      <c r="MFT207" s="168"/>
      <c r="MFU207" s="165"/>
      <c r="MFV207" s="165"/>
      <c r="MFW207" s="165"/>
      <c r="MFX207" s="168"/>
      <c r="MFY207" s="165"/>
      <c r="MFZ207" s="165"/>
      <c r="MGA207" s="165"/>
      <c r="MGB207" s="168"/>
      <c r="MGC207" s="165"/>
      <c r="MGD207" s="165"/>
      <c r="MGE207" s="165"/>
      <c r="MGF207" s="168"/>
      <c r="MGG207" s="165"/>
      <c r="MGH207" s="165"/>
      <c r="MGI207" s="165"/>
      <c r="MGJ207" s="168"/>
      <c r="MGK207" s="165"/>
      <c r="MGL207" s="165"/>
      <c r="MGM207" s="165"/>
      <c r="MGN207" s="168"/>
      <c r="MGO207" s="165"/>
      <c r="MGP207" s="165"/>
      <c r="MGQ207" s="165"/>
      <c r="MGR207" s="168"/>
      <c r="MGS207" s="165"/>
      <c r="MGT207" s="165"/>
      <c r="MGU207" s="165"/>
      <c r="MGV207" s="168"/>
      <c r="MGW207" s="165"/>
      <c r="MGX207" s="165"/>
      <c r="MGY207" s="165"/>
      <c r="MGZ207" s="168"/>
      <c r="MHA207" s="165"/>
      <c r="MHB207" s="165"/>
      <c r="MHC207" s="165"/>
      <c r="MHD207" s="168"/>
      <c r="MHE207" s="165"/>
      <c r="MHF207" s="165"/>
      <c r="MHG207" s="165"/>
      <c r="MHH207" s="168"/>
      <c r="MHI207" s="165"/>
      <c r="MHJ207" s="165"/>
      <c r="MHK207" s="165"/>
      <c r="MHL207" s="168"/>
      <c r="MHM207" s="165"/>
      <c r="MHN207" s="165"/>
      <c r="MHO207" s="165"/>
      <c r="MHP207" s="168"/>
      <c r="MHQ207" s="165"/>
      <c r="MHR207" s="165"/>
      <c r="MHS207" s="165"/>
      <c r="MHT207" s="168"/>
      <c r="MHU207" s="165"/>
      <c r="MHV207" s="165"/>
      <c r="MHW207" s="165"/>
      <c r="MHX207" s="168"/>
      <c r="MHY207" s="165"/>
      <c r="MHZ207" s="165"/>
      <c r="MIA207" s="165"/>
      <c r="MIB207" s="168"/>
      <c r="MIC207" s="165"/>
      <c r="MID207" s="165"/>
      <c r="MIE207" s="165"/>
      <c r="MIF207" s="168"/>
      <c r="MIG207" s="165"/>
      <c r="MIH207" s="165"/>
      <c r="MII207" s="165"/>
      <c r="MIJ207" s="168"/>
      <c r="MIK207" s="165"/>
      <c r="MIL207" s="165"/>
      <c r="MIM207" s="165"/>
      <c r="MIN207" s="168"/>
      <c r="MIO207" s="165"/>
      <c r="MIP207" s="165"/>
      <c r="MIQ207" s="165"/>
      <c r="MIR207" s="168"/>
      <c r="MIS207" s="165"/>
      <c r="MIT207" s="165"/>
      <c r="MIU207" s="165"/>
      <c r="MIV207" s="168"/>
      <c r="MIW207" s="165"/>
      <c r="MIX207" s="165"/>
      <c r="MIY207" s="165"/>
      <c r="MIZ207" s="168"/>
      <c r="MJA207" s="165"/>
      <c r="MJB207" s="165"/>
      <c r="MJC207" s="165"/>
      <c r="MJD207" s="168"/>
      <c r="MJE207" s="165"/>
      <c r="MJF207" s="165"/>
      <c r="MJG207" s="165"/>
      <c r="MJH207" s="168"/>
      <c r="MJI207" s="165"/>
      <c r="MJJ207" s="165"/>
      <c r="MJK207" s="165"/>
      <c r="MJL207" s="168"/>
      <c r="MJM207" s="165"/>
      <c r="MJN207" s="165"/>
      <c r="MJO207" s="165"/>
      <c r="MJP207" s="168"/>
      <c r="MJQ207" s="165"/>
      <c r="MJR207" s="165"/>
      <c r="MJS207" s="165"/>
      <c r="MJT207" s="168"/>
      <c r="MJU207" s="165"/>
      <c r="MJV207" s="165"/>
      <c r="MJW207" s="165"/>
      <c r="MJX207" s="168"/>
      <c r="MJY207" s="165"/>
      <c r="MJZ207" s="165"/>
      <c r="MKA207" s="165"/>
      <c r="MKB207" s="168"/>
      <c r="MKC207" s="165"/>
      <c r="MKD207" s="165"/>
      <c r="MKE207" s="165"/>
      <c r="MKF207" s="168"/>
      <c r="MKG207" s="165"/>
      <c r="MKH207" s="165"/>
      <c r="MKI207" s="165"/>
      <c r="MKJ207" s="168"/>
      <c r="MKK207" s="165"/>
      <c r="MKL207" s="165"/>
      <c r="MKM207" s="165"/>
      <c r="MKN207" s="168"/>
      <c r="MKO207" s="165"/>
      <c r="MKP207" s="165"/>
      <c r="MKQ207" s="165"/>
      <c r="MKR207" s="168"/>
      <c r="MKS207" s="165"/>
      <c r="MKT207" s="165"/>
      <c r="MKU207" s="165"/>
      <c r="MKV207" s="168"/>
      <c r="MKW207" s="165"/>
      <c r="MKX207" s="165"/>
      <c r="MKY207" s="165"/>
      <c r="MKZ207" s="168"/>
      <c r="MLA207" s="165"/>
      <c r="MLB207" s="165"/>
      <c r="MLC207" s="165"/>
      <c r="MLD207" s="168"/>
      <c r="MLE207" s="165"/>
      <c r="MLF207" s="165"/>
      <c r="MLG207" s="165"/>
      <c r="MLH207" s="168"/>
      <c r="MLI207" s="165"/>
      <c r="MLJ207" s="165"/>
      <c r="MLK207" s="165"/>
      <c r="MLL207" s="168"/>
      <c r="MLM207" s="165"/>
      <c r="MLN207" s="165"/>
      <c r="MLO207" s="165"/>
      <c r="MLP207" s="168"/>
      <c r="MLQ207" s="165"/>
      <c r="MLR207" s="165"/>
      <c r="MLS207" s="165"/>
      <c r="MLT207" s="168"/>
      <c r="MLU207" s="165"/>
      <c r="MLV207" s="165"/>
      <c r="MLW207" s="165"/>
      <c r="MLX207" s="168"/>
      <c r="MLY207" s="165"/>
      <c r="MLZ207" s="165"/>
      <c r="MMA207" s="165"/>
      <c r="MMB207" s="168"/>
      <c r="MMC207" s="165"/>
      <c r="MMD207" s="165"/>
      <c r="MME207" s="165"/>
      <c r="MMF207" s="168"/>
      <c r="MMG207" s="165"/>
      <c r="MMH207" s="165"/>
      <c r="MMI207" s="165"/>
      <c r="MMJ207" s="168"/>
      <c r="MMK207" s="165"/>
      <c r="MML207" s="165"/>
      <c r="MMM207" s="165"/>
      <c r="MMN207" s="168"/>
      <c r="MMO207" s="165"/>
      <c r="MMP207" s="165"/>
      <c r="MMQ207" s="165"/>
      <c r="MMR207" s="168"/>
      <c r="MMS207" s="165"/>
      <c r="MMT207" s="165"/>
      <c r="MMU207" s="165"/>
      <c r="MMV207" s="168"/>
      <c r="MMW207" s="165"/>
      <c r="MMX207" s="165"/>
      <c r="MMY207" s="165"/>
      <c r="MMZ207" s="168"/>
      <c r="MNA207" s="165"/>
      <c r="MNB207" s="165"/>
      <c r="MNC207" s="165"/>
      <c r="MND207" s="168"/>
      <c r="MNE207" s="165"/>
      <c r="MNF207" s="165"/>
      <c r="MNG207" s="165"/>
      <c r="MNH207" s="168"/>
      <c r="MNI207" s="165"/>
      <c r="MNJ207" s="165"/>
      <c r="MNK207" s="165"/>
      <c r="MNL207" s="168"/>
      <c r="MNM207" s="165"/>
      <c r="MNN207" s="165"/>
      <c r="MNO207" s="165"/>
      <c r="MNP207" s="168"/>
      <c r="MNQ207" s="165"/>
      <c r="MNR207" s="165"/>
      <c r="MNS207" s="165"/>
      <c r="MNT207" s="168"/>
      <c r="MNU207" s="165"/>
      <c r="MNV207" s="165"/>
      <c r="MNW207" s="165"/>
      <c r="MNX207" s="168"/>
      <c r="MNY207" s="165"/>
      <c r="MNZ207" s="165"/>
      <c r="MOA207" s="165"/>
      <c r="MOB207" s="168"/>
      <c r="MOC207" s="165"/>
      <c r="MOD207" s="165"/>
      <c r="MOE207" s="165"/>
      <c r="MOF207" s="168"/>
      <c r="MOG207" s="165"/>
      <c r="MOH207" s="165"/>
      <c r="MOI207" s="165"/>
      <c r="MOJ207" s="168"/>
      <c r="MOK207" s="165"/>
      <c r="MOL207" s="165"/>
      <c r="MOM207" s="165"/>
      <c r="MON207" s="168"/>
      <c r="MOO207" s="165"/>
      <c r="MOP207" s="165"/>
      <c r="MOQ207" s="165"/>
      <c r="MOR207" s="168"/>
      <c r="MOS207" s="165"/>
      <c r="MOT207" s="165"/>
      <c r="MOU207" s="165"/>
      <c r="MOV207" s="168"/>
      <c r="MOW207" s="165"/>
      <c r="MOX207" s="165"/>
      <c r="MOY207" s="165"/>
      <c r="MOZ207" s="168"/>
      <c r="MPA207" s="165"/>
      <c r="MPB207" s="165"/>
      <c r="MPC207" s="165"/>
      <c r="MPD207" s="168"/>
      <c r="MPE207" s="165"/>
      <c r="MPF207" s="165"/>
      <c r="MPG207" s="165"/>
      <c r="MPH207" s="168"/>
      <c r="MPI207" s="165"/>
      <c r="MPJ207" s="165"/>
      <c r="MPK207" s="165"/>
      <c r="MPL207" s="168"/>
      <c r="MPM207" s="165"/>
      <c r="MPN207" s="165"/>
      <c r="MPO207" s="165"/>
      <c r="MPP207" s="168"/>
      <c r="MPQ207" s="165"/>
      <c r="MPR207" s="165"/>
      <c r="MPS207" s="165"/>
      <c r="MPT207" s="168"/>
      <c r="MPU207" s="165"/>
      <c r="MPV207" s="165"/>
      <c r="MPW207" s="165"/>
      <c r="MPX207" s="168"/>
      <c r="MPY207" s="165"/>
      <c r="MPZ207" s="165"/>
      <c r="MQA207" s="165"/>
      <c r="MQB207" s="168"/>
      <c r="MQC207" s="165"/>
      <c r="MQD207" s="165"/>
      <c r="MQE207" s="165"/>
      <c r="MQF207" s="168"/>
      <c r="MQG207" s="165"/>
      <c r="MQH207" s="165"/>
      <c r="MQI207" s="165"/>
      <c r="MQJ207" s="168"/>
      <c r="MQK207" s="165"/>
      <c r="MQL207" s="165"/>
      <c r="MQM207" s="165"/>
      <c r="MQN207" s="168"/>
      <c r="MQO207" s="165"/>
      <c r="MQP207" s="165"/>
      <c r="MQQ207" s="165"/>
      <c r="MQR207" s="168"/>
      <c r="MQS207" s="165"/>
      <c r="MQT207" s="165"/>
      <c r="MQU207" s="165"/>
      <c r="MQV207" s="168"/>
      <c r="MQW207" s="165"/>
      <c r="MQX207" s="165"/>
      <c r="MQY207" s="165"/>
      <c r="MQZ207" s="168"/>
      <c r="MRA207" s="165"/>
      <c r="MRB207" s="165"/>
      <c r="MRC207" s="165"/>
      <c r="MRD207" s="168"/>
      <c r="MRE207" s="165"/>
      <c r="MRF207" s="165"/>
      <c r="MRG207" s="165"/>
      <c r="MRH207" s="168"/>
      <c r="MRI207" s="165"/>
      <c r="MRJ207" s="165"/>
      <c r="MRK207" s="165"/>
      <c r="MRL207" s="168"/>
      <c r="MRM207" s="165"/>
      <c r="MRN207" s="165"/>
      <c r="MRO207" s="165"/>
      <c r="MRP207" s="168"/>
      <c r="MRQ207" s="165"/>
      <c r="MRR207" s="165"/>
      <c r="MRS207" s="165"/>
      <c r="MRT207" s="168"/>
      <c r="MRU207" s="165"/>
      <c r="MRV207" s="165"/>
      <c r="MRW207" s="165"/>
      <c r="MRX207" s="168"/>
      <c r="MRY207" s="165"/>
      <c r="MRZ207" s="165"/>
      <c r="MSA207" s="165"/>
      <c r="MSB207" s="168"/>
      <c r="MSC207" s="165"/>
      <c r="MSD207" s="165"/>
      <c r="MSE207" s="165"/>
      <c r="MSF207" s="168"/>
      <c r="MSG207" s="165"/>
      <c r="MSH207" s="165"/>
      <c r="MSI207" s="165"/>
      <c r="MSJ207" s="168"/>
      <c r="MSK207" s="165"/>
      <c r="MSL207" s="165"/>
      <c r="MSM207" s="165"/>
      <c r="MSN207" s="168"/>
      <c r="MSO207" s="165"/>
      <c r="MSP207" s="165"/>
      <c r="MSQ207" s="165"/>
      <c r="MSR207" s="168"/>
      <c r="MSS207" s="165"/>
      <c r="MST207" s="165"/>
      <c r="MSU207" s="165"/>
      <c r="MSV207" s="168"/>
      <c r="MSW207" s="165"/>
      <c r="MSX207" s="165"/>
      <c r="MSY207" s="165"/>
      <c r="MSZ207" s="168"/>
      <c r="MTA207" s="165"/>
      <c r="MTB207" s="165"/>
      <c r="MTC207" s="165"/>
      <c r="MTD207" s="168"/>
      <c r="MTE207" s="165"/>
      <c r="MTF207" s="165"/>
      <c r="MTG207" s="165"/>
      <c r="MTH207" s="168"/>
      <c r="MTI207" s="165"/>
      <c r="MTJ207" s="165"/>
      <c r="MTK207" s="165"/>
      <c r="MTL207" s="168"/>
      <c r="MTM207" s="165"/>
      <c r="MTN207" s="165"/>
      <c r="MTO207" s="165"/>
      <c r="MTP207" s="168"/>
      <c r="MTQ207" s="165"/>
      <c r="MTR207" s="165"/>
      <c r="MTS207" s="165"/>
      <c r="MTT207" s="168"/>
      <c r="MTU207" s="165"/>
      <c r="MTV207" s="165"/>
      <c r="MTW207" s="165"/>
      <c r="MTX207" s="168"/>
      <c r="MTY207" s="165"/>
      <c r="MTZ207" s="165"/>
      <c r="MUA207" s="165"/>
      <c r="MUB207" s="168"/>
      <c r="MUC207" s="165"/>
      <c r="MUD207" s="165"/>
      <c r="MUE207" s="165"/>
      <c r="MUF207" s="168"/>
      <c r="MUG207" s="165"/>
      <c r="MUH207" s="165"/>
      <c r="MUI207" s="165"/>
      <c r="MUJ207" s="168"/>
      <c r="MUK207" s="165"/>
      <c r="MUL207" s="165"/>
      <c r="MUM207" s="165"/>
      <c r="MUN207" s="168"/>
      <c r="MUO207" s="165"/>
      <c r="MUP207" s="165"/>
      <c r="MUQ207" s="165"/>
      <c r="MUR207" s="168"/>
      <c r="MUS207" s="165"/>
      <c r="MUT207" s="165"/>
      <c r="MUU207" s="165"/>
      <c r="MUV207" s="168"/>
      <c r="MUW207" s="165"/>
      <c r="MUX207" s="165"/>
      <c r="MUY207" s="165"/>
      <c r="MUZ207" s="168"/>
      <c r="MVA207" s="165"/>
      <c r="MVB207" s="165"/>
      <c r="MVC207" s="165"/>
      <c r="MVD207" s="168"/>
      <c r="MVE207" s="165"/>
      <c r="MVF207" s="165"/>
      <c r="MVG207" s="165"/>
      <c r="MVH207" s="168"/>
      <c r="MVI207" s="165"/>
      <c r="MVJ207" s="165"/>
      <c r="MVK207" s="165"/>
      <c r="MVL207" s="168"/>
      <c r="MVM207" s="165"/>
      <c r="MVN207" s="165"/>
      <c r="MVO207" s="165"/>
      <c r="MVP207" s="168"/>
      <c r="MVQ207" s="165"/>
      <c r="MVR207" s="165"/>
      <c r="MVS207" s="165"/>
      <c r="MVT207" s="168"/>
      <c r="MVU207" s="165"/>
      <c r="MVV207" s="165"/>
      <c r="MVW207" s="165"/>
      <c r="MVX207" s="168"/>
      <c r="MVY207" s="165"/>
      <c r="MVZ207" s="165"/>
      <c r="MWA207" s="165"/>
      <c r="MWB207" s="168"/>
      <c r="MWC207" s="165"/>
      <c r="MWD207" s="165"/>
      <c r="MWE207" s="165"/>
      <c r="MWF207" s="168"/>
      <c r="MWG207" s="165"/>
      <c r="MWH207" s="165"/>
      <c r="MWI207" s="165"/>
      <c r="MWJ207" s="168"/>
      <c r="MWK207" s="165"/>
      <c r="MWL207" s="165"/>
      <c r="MWM207" s="165"/>
      <c r="MWN207" s="168"/>
      <c r="MWO207" s="165"/>
      <c r="MWP207" s="165"/>
      <c r="MWQ207" s="165"/>
      <c r="MWR207" s="168"/>
      <c r="MWS207" s="165"/>
      <c r="MWT207" s="165"/>
      <c r="MWU207" s="165"/>
      <c r="MWV207" s="168"/>
      <c r="MWW207" s="165"/>
      <c r="MWX207" s="165"/>
      <c r="MWY207" s="165"/>
      <c r="MWZ207" s="168"/>
      <c r="MXA207" s="165"/>
      <c r="MXB207" s="165"/>
      <c r="MXC207" s="165"/>
      <c r="MXD207" s="168"/>
      <c r="MXE207" s="165"/>
      <c r="MXF207" s="165"/>
      <c r="MXG207" s="165"/>
      <c r="MXH207" s="168"/>
      <c r="MXI207" s="165"/>
      <c r="MXJ207" s="165"/>
      <c r="MXK207" s="165"/>
      <c r="MXL207" s="168"/>
      <c r="MXM207" s="165"/>
      <c r="MXN207" s="165"/>
      <c r="MXO207" s="165"/>
      <c r="MXP207" s="168"/>
      <c r="MXQ207" s="165"/>
      <c r="MXR207" s="165"/>
      <c r="MXS207" s="165"/>
      <c r="MXT207" s="168"/>
      <c r="MXU207" s="165"/>
      <c r="MXV207" s="165"/>
      <c r="MXW207" s="165"/>
      <c r="MXX207" s="168"/>
      <c r="MXY207" s="165"/>
      <c r="MXZ207" s="165"/>
      <c r="MYA207" s="165"/>
      <c r="MYB207" s="168"/>
      <c r="MYC207" s="165"/>
      <c r="MYD207" s="165"/>
      <c r="MYE207" s="165"/>
      <c r="MYF207" s="168"/>
      <c r="MYG207" s="165"/>
      <c r="MYH207" s="165"/>
      <c r="MYI207" s="165"/>
      <c r="MYJ207" s="168"/>
      <c r="MYK207" s="165"/>
      <c r="MYL207" s="165"/>
      <c r="MYM207" s="165"/>
      <c r="MYN207" s="168"/>
      <c r="MYO207" s="165"/>
      <c r="MYP207" s="165"/>
      <c r="MYQ207" s="165"/>
      <c r="MYR207" s="168"/>
      <c r="MYS207" s="165"/>
      <c r="MYT207" s="165"/>
      <c r="MYU207" s="165"/>
      <c r="MYV207" s="168"/>
      <c r="MYW207" s="165"/>
      <c r="MYX207" s="165"/>
      <c r="MYY207" s="165"/>
      <c r="MYZ207" s="168"/>
      <c r="MZA207" s="165"/>
      <c r="MZB207" s="165"/>
      <c r="MZC207" s="165"/>
      <c r="MZD207" s="168"/>
      <c r="MZE207" s="165"/>
      <c r="MZF207" s="165"/>
      <c r="MZG207" s="165"/>
      <c r="MZH207" s="168"/>
      <c r="MZI207" s="165"/>
      <c r="MZJ207" s="165"/>
      <c r="MZK207" s="165"/>
      <c r="MZL207" s="168"/>
      <c r="MZM207" s="165"/>
      <c r="MZN207" s="165"/>
      <c r="MZO207" s="165"/>
      <c r="MZP207" s="168"/>
      <c r="MZQ207" s="165"/>
      <c r="MZR207" s="165"/>
      <c r="MZS207" s="165"/>
      <c r="MZT207" s="168"/>
      <c r="MZU207" s="165"/>
      <c r="MZV207" s="165"/>
      <c r="MZW207" s="165"/>
      <c r="MZX207" s="168"/>
      <c r="MZY207" s="165"/>
      <c r="MZZ207" s="165"/>
      <c r="NAA207" s="165"/>
      <c r="NAB207" s="168"/>
      <c r="NAC207" s="165"/>
      <c r="NAD207" s="165"/>
      <c r="NAE207" s="165"/>
      <c r="NAF207" s="168"/>
      <c r="NAG207" s="165"/>
      <c r="NAH207" s="165"/>
      <c r="NAI207" s="165"/>
      <c r="NAJ207" s="168"/>
      <c r="NAK207" s="165"/>
      <c r="NAL207" s="165"/>
      <c r="NAM207" s="165"/>
      <c r="NAN207" s="168"/>
      <c r="NAO207" s="165"/>
      <c r="NAP207" s="165"/>
      <c r="NAQ207" s="165"/>
      <c r="NAR207" s="168"/>
      <c r="NAS207" s="165"/>
      <c r="NAT207" s="165"/>
      <c r="NAU207" s="165"/>
      <c r="NAV207" s="168"/>
      <c r="NAW207" s="165"/>
      <c r="NAX207" s="165"/>
      <c r="NAY207" s="165"/>
      <c r="NAZ207" s="168"/>
      <c r="NBA207" s="165"/>
      <c r="NBB207" s="165"/>
      <c r="NBC207" s="165"/>
      <c r="NBD207" s="168"/>
      <c r="NBE207" s="165"/>
      <c r="NBF207" s="165"/>
      <c r="NBG207" s="165"/>
      <c r="NBH207" s="168"/>
      <c r="NBI207" s="165"/>
      <c r="NBJ207" s="165"/>
      <c r="NBK207" s="165"/>
      <c r="NBL207" s="168"/>
      <c r="NBM207" s="165"/>
      <c r="NBN207" s="165"/>
      <c r="NBO207" s="165"/>
      <c r="NBP207" s="168"/>
      <c r="NBQ207" s="165"/>
      <c r="NBR207" s="165"/>
      <c r="NBS207" s="165"/>
      <c r="NBT207" s="168"/>
      <c r="NBU207" s="165"/>
      <c r="NBV207" s="165"/>
      <c r="NBW207" s="165"/>
      <c r="NBX207" s="168"/>
      <c r="NBY207" s="165"/>
      <c r="NBZ207" s="165"/>
      <c r="NCA207" s="165"/>
      <c r="NCB207" s="168"/>
      <c r="NCC207" s="165"/>
      <c r="NCD207" s="165"/>
      <c r="NCE207" s="165"/>
      <c r="NCF207" s="168"/>
      <c r="NCG207" s="165"/>
      <c r="NCH207" s="165"/>
      <c r="NCI207" s="165"/>
      <c r="NCJ207" s="168"/>
      <c r="NCK207" s="165"/>
      <c r="NCL207" s="165"/>
      <c r="NCM207" s="165"/>
      <c r="NCN207" s="168"/>
      <c r="NCO207" s="165"/>
      <c r="NCP207" s="165"/>
      <c r="NCQ207" s="165"/>
      <c r="NCR207" s="168"/>
      <c r="NCS207" s="165"/>
      <c r="NCT207" s="165"/>
      <c r="NCU207" s="165"/>
      <c r="NCV207" s="168"/>
      <c r="NCW207" s="165"/>
      <c r="NCX207" s="165"/>
      <c r="NCY207" s="165"/>
      <c r="NCZ207" s="168"/>
      <c r="NDA207" s="165"/>
      <c r="NDB207" s="165"/>
      <c r="NDC207" s="165"/>
      <c r="NDD207" s="168"/>
      <c r="NDE207" s="165"/>
      <c r="NDF207" s="165"/>
      <c r="NDG207" s="165"/>
      <c r="NDH207" s="168"/>
      <c r="NDI207" s="165"/>
      <c r="NDJ207" s="165"/>
      <c r="NDK207" s="165"/>
      <c r="NDL207" s="168"/>
      <c r="NDM207" s="165"/>
      <c r="NDN207" s="165"/>
      <c r="NDO207" s="165"/>
      <c r="NDP207" s="168"/>
      <c r="NDQ207" s="165"/>
      <c r="NDR207" s="165"/>
      <c r="NDS207" s="165"/>
      <c r="NDT207" s="168"/>
      <c r="NDU207" s="165"/>
      <c r="NDV207" s="165"/>
      <c r="NDW207" s="165"/>
      <c r="NDX207" s="168"/>
      <c r="NDY207" s="165"/>
      <c r="NDZ207" s="165"/>
      <c r="NEA207" s="165"/>
      <c r="NEB207" s="168"/>
      <c r="NEC207" s="165"/>
      <c r="NED207" s="165"/>
      <c r="NEE207" s="165"/>
      <c r="NEF207" s="168"/>
      <c r="NEG207" s="165"/>
      <c r="NEH207" s="165"/>
      <c r="NEI207" s="165"/>
      <c r="NEJ207" s="168"/>
      <c r="NEK207" s="165"/>
      <c r="NEL207" s="165"/>
      <c r="NEM207" s="165"/>
      <c r="NEN207" s="168"/>
      <c r="NEO207" s="165"/>
      <c r="NEP207" s="165"/>
      <c r="NEQ207" s="165"/>
      <c r="NER207" s="168"/>
      <c r="NES207" s="165"/>
      <c r="NET207" s="165"/>
      <c r="NEU207" s="165"/>
      <c r="NEV207" s="168"/>
      <c r="NEW207" s="165"/>
      <c r="NEX207" s="165"/>
      <c r="NEY207" s="165"/>
      <c r="NEZ207" s="168"/>
      <c r="NFA207" s="165"/>
      <c r="NFB207" s="165"/>
      <c r="NFC207" s="165"/>
      <c r="NFD207" s="168"/>
      <c r="NFE207" s="165"/>
      <c r="NFF207" s="165"/>
      <c r="NFG207" s="165"/>
      <c r="NFH207" s="168"/>
      <c r="NFI207" s="165"/>
      <c r="NFJ207" s="165"/>
      <c r="NFK207" s="165"/>
      <c r="NFL207" s="168"/>
      <c r="NFM207" s="165"/>
      <c r="NFN207" s="165"/>
      <c r="NFO207" s="165"/>
      <c r="NFP207" s="168"/>
      <c r="NFQ207" s="165"/>
      <c r="NFR207" s="165"/>
      <c r="NFS207" s="165"/>
      <c r="NFT207" s="168"/>
      <c r="NFU207" s="165"/>
      <c r="NFV207" s="165"/>
      <c r="NFW207" s="165"/>
      <c r="NFX207" s="168"/>
      <c r="NFY207" s="165"/>
      <c r="NFZ207" s="165"/>
      <c r="NGA207" s="165"/>
      <c r="NGB207" s="168"/>
      <c r="NGC207" s="165"/>
      <c r="NGD207" s="165"/>
      <c r="NGE207" s="165"/>
      <c r="NGF207" s="168"/>
      <c r="NGG207" s="165"/>
      <c r="NGH207" s="165"/>
      <c r="NGI207" s="165"/>
      <c r="NGJ207" s="168"/>
      <c r="NGK207" s="165"/>
      <c r="NGL207" s="165"/>
      <c r="NGM207" s="165"/>
      <c r="NGN207" s="168"/>
      <c r="NGO207" s="165"/>
      <c r="NGP207" s="165"/>
      <c r="NGQ207" s="165"/>
      <c r="NGR207" s="168"/>
      <c r="NGS207" s="165"/>
      <c r="NGT207" s="165"/>
      <c r="NGU207" s="165"/>
      <c r="NGV207" s="168"/>
      <c r="NGW207" s="165"/>
      <c r="NGX207" s="165"/>
      <c r="NGY207" s="165"/>
      <c r="NGZ207" s="168"/>
      <c r="NHA207" s="165"/>
      <c r="NHB207" s="165"/>
      <c r="NHC207" s="165"/>
      <c r="NHD207" s="168"/>
      <c r="NHE207" s="165"/>
      <c r="NHF207" s="165"/>
      <c r="NHG207" s="165"/>
      <c r="NHH207" s="168"/>
      <c r="NHI207" s="165"/>
      <c r="NHJ207" s="165"/>
      <c r="NHK207" s="165"/>
      <c r="NHL207" s="168"/>
      <c r="NHM207" s="165"/>
      <c r="NHN207" s="165"/>
      <c r="NHO207" s="165"/>
      <c r="NHP207" s="168"/>
      <c r="NHQ207" s="165"/>
      <c r="NHR207" s="165"/>
      <c r="NHS207" s="165"/>
      <c r="NHT207" s="168"/>
      <c r="NHU207" s="165"/>
      <c r="NHV207" s="165"/>
      <c r="NHW207" s="165"/>
      <c r="NHX207" s="168"/>
      <c r="NHY207" s="165"/>
      <c r="NHZ207" s="165"/>
      <c r="NIA207" s="165"/>
      <c r="NIB207" s="168"/>
      <c r="NIC207" s="165"/>
      <c r="NID207" s="165"/>
      <c r="NIE207" s="165"/>
      <c r="NIF207" s="168"/>
      <c r="NIG207" s="165"/>
      <c r="NIH207" s="165"/>
      <c r="NII207" s="165"/>
      <c r="NIJ207" s="168"/>
      <c r="NIK207" s="165"/>
      <c r="NIL207" s="165"/>
      <c r="NIM207" s="165"/>
      <c r="NIN207" s="168"/>
      <c r="NIO207" s="165"/>
      <c r="NIP207" s="165"/>
      <c r="NIQ207" s="165"/>
      <c r="NIR207" s="168"/>
      <c r="NIS207" s="165"/>
      <c r="NIT207" s="165"/>
      <c r="NIU207" s="165"/>
      <c r="NIV207" s="168"/>
      <c r="NIW207" s="165"/>
      <c r="NIX207" s="165"/>
      <c r="NIY207" s="165"/>
      <c r="NIZ207" s="168"/>
      <c r="NJA207" s="165"/>
      <c r="NJB207" s="165"/>
      <c r="NJC207" s="165"/>
      <c r="NJD207" s="168"/>
      <c r="NJE207" s="165"/>
      <c r="NJF207" s="165"/>
      <c r="NJG207" s="165"/>
      <c r="NJH207" s="168"/>
      <c r="NJI207" s="165"/>
      <c r="NJJ207" s="165"/>
      <c r="NJK207" s="165"/>
      <c r="NJL207" s="168"/>
      <c r="NJM207" s="165"/>
      <c r="NJN207" s="165"/>
      <c r="NJO207" s="165"/>
      <c r="NJP207" s="168"/>
      <c r="NJQ207" s="165"/>
      <c r="NJR207" s="165"/>
      <c r="NJS207" s="165"/>
      <c r="NJT207" s="168"/>
      <c r="NJU207" s="165"/>
      <c r="NJV207" s="165"/>
      <c r="NJW207" s="165"/>
      <c r="NJX207" s="168"/>
      <c r="NJY207" s="165"/>
      <c r="NJZ207" s="165"/>
      <c r="NKA207" s="165"/>
      <c r="NKB207" s="168"/>
      <c r="NKC207" s="165"/>
      <c r="NKD207" s="165"/>
      <c r="NKE207" s="165"/>
      <c r="NKF207" s="168"/>
      <c r="NKG207" s="165"/>
      <c r="NKH207" s="165"/>
      <c r="NKI207" s="165"/>
      <c r="NKJ207" s="168"/>
      <c r="NKK207" s="165"/>
      <c r="NKL207" s="165"/>
      <c r="NKM207" s="165"/>
      <c r="NKN207" s="168"/>
      <c r="NKO207" s="165"/>
      <c r="NKP207" s="165"/>
      <c r="NKQ207" s="165"/>
      <c r="NKR207" s="168"/>
      <c r="NKS207" s="165"/>
      <c r="NKT207" s="165"/>
      <c r="NKU207" s="165"/>
      <c r="NKV207" s="168"/>
      <c r="NKW207" s="165"/>
      <c r="NKX207" s="165"/>
      <c r="NKY207" s="165"/>
      <c r="NKZ207" s="168"/>
      <c r="NLA207" s="165"/>
      <c r="NLB207" s="165"/>
      <c r="NLC207" s="165"/>
      <c r="NLD207" s="168"/>
      <c r="NLE207" s="165"/>
      <c r="NLF207" s="165"/>
      <c r="NLG207" s="165"/>
      <c r="NLH207" s="168"/>
      <c r="NLI207" s="165"/>
      <c r="NLJ207" s="165"/>
      <c r="NLK207" s="165"/>
      <c r="NLL207" s="168"/>
      <c r="NLM207" s="165"/>
      <c r="NLN207" s="165"/>
      <c r="NLO207" s="165"/>
      <c r="NLP207" s="168"/>
      <c r="NLQ207" s="165"/>
      <c r="NLR207" s="165"/>
      <c r="NLS207" s="165"/>
      <c r="NLT207" s="168"/>
      <c r="NLU207" s="165"/>
      <c r="NLV207" s="165"/>
      <c r="NLW207" s="165"/>
      <c r="NLX207" s="168"/>
      <c r="NLY207" s="165"/>
      <c r="NLZ207" s="165"/>
      <c r="NMA207" s="165"/>
      <c r="NMB207" s="168"/>
      <c r="NMC207" s="165"/>
      <c r="NMD207" s="165"/>
      <c r="NME207" s="165"/>
      <c r="NMF207" s="168"/>
      <c r="NMG207" s="165"/>
      <c r="NMH207" s="165"/>
      <c r="NMI207" s="165"/>
      <c r="NMJ207" s="168"/>
      <c r="NMK207" s="165"/>
      <c r="NML207" s="165"/>
      <c r="NMM207" s="165"/>
      <c r="NMN207" s="168"/>
      <c r="NMO207" s="165"/>
      <c r="NMP207" s="165"/>
      <c r="NMQ207" s="165"/>
      <c r="NMR207" s="168"/>
      <c r="NMS207" s="165"/>
      <c r="NMT207" s="165"/>
      <c r="NMU207" s="165"/>
      <c r="NMV207" s="168"/>
      <c r="NMW207" s="165"/>
      <c r="NMX207" s="165"/>
      <c r="NMY207" s="165"/>
      <c r="NMZ207" s="168"/>
      <c r="NNA207" s="165"/>
      <c r="NNB207" s="165"/>
      <c r="NNC207" s="165"/>
      <c r="NND207" s="168"/>
      <c r="NNE207" s="165"/>
      <c r="NNF207" s="165"/>
      <c r="NNG207" s="165"/>
      <c r="NNH207" s="168"/>
      <c r="NNI207" s="165"/>
      <c r="NNJ207" s="165"/>
      <c r="NNK207" s="165"/>
      <c r="NNL207" s="168"/>
      <c r="NNM207" s="165"/>
      <c r="NNN207" s="165"/>
      <c r="NNO207" s="165"/>
      <c r="NNP207" s="168"/>
      <c r="NNQ207" s="165"/>
      <c r="NNR207" s="165"/>
      <c r="NNS207" s="165"/>
      <c r="NNT207" s="168"/>
      <c r="NNU207" s="165"/>
      <c r="NNV207" s="165"/>
      <c r="NNW207" s="165"/>
      <c r="NNX207" s="168"/>
      <c r="NNY207" s="165"/>
      <c r="NNZ207" s="165"/>
      <c r="NOA207" s="165"/>
      <c r="NOB207" s="168"/>
      <c r="NOC207" s="165"/>
      <c r="NOD207" s="165"/>
      <c r="NOE207" s="165"/>
      <c r="NOF207" s="168"/>
      <c r="NOG207" s="165"/>
      <c r="NOH207" s="165"/>
      <c r="NOI207" s="165"/>
      <c r="NOJ207" s="168"/>
      <c r="NOK207" s="165"/>
      <c r="NOL207" s="165"/>
      <c r="NOM207" s="165"/>
      <c r="NON207" s="168"/>
      <c r="NOO207" s="165"/>
      <c r="NOP207" s="165"/>
      <c r="NOQ207" s="165"/>
      <c r="NOR207" s="168"/>
      <c r="NOS207" s="165"/>
      <c r="NOT207" s="165"/>
      <c r="NOU207" s="165"/>
      <c r="NOV207" s="168"/>
      <c r="NOW207" s="165"/>
      <c r="NOX207" s="165"/>
      <c r="NOY207" s="165"/>
      <c r="NOZ207" s="168"/>
      <c r="NPA207" s="165"/>
      <c r="NPB207" s="165"/>
      <c r="NPC207" s="165"/>
      <c r="NPD207" s="168"/>
      <c r="NPE207" s="165"/>
      <c r="NPF207" s="165"/>
      <c r="NPG207" s="165"/>
      <c r="NPH207" s="168"/>
      <c r="NPI207" s="165"/>
      <c r="NPJ207" s="165"/>
      <c r="NPK207" s="165"/>
      <c r="NPL207" s="168"/>
      <c r="NPM207" s="165"/>
      <c r="NPN207" s="165"/>
      <c r="NPO207" s="165"/>
      <c r="NPP207" s="168"/>
      <c r="NPQ207" s="165"/>
      <c r="NPR207" s="165"/>
      <c r="NPS207" s="165"/>
      <c r="NPT207" s="168"/>
      <c r="NPU207" s="165"/>
      <c r="NPV207" s="165"/>
      <c r="NPW207" s="165"/>
      <c r="NPX207" s="168"/>
      <c r="NPY207" s="165"/>
      <c r="NPZ207" s="165"/>
      <c r="NQA207" s="165"/>
      <c r="NQB207" s="168"/>
      <c r="NQC207" s="165"/>
      <c r="NQD207" s="165"/>
      <c r="NQE207" s="165"/>
      <c r="NQF207" s="168"/>
      <c r="NQG207" s="165"/>
      <c r="NQH207" s="165"/>
      <c r="NQI207" s="165"/>
      <c r="NQJ207" s="168"/>
      <c r="NQK207" s="165"/>
      <c r="NQL207" s="165"/>
      <c r="NQM207" s="165"/>
      <c r="NQN207" s="168"/>
      <c r="NQO207" s="165"/>
      <c r="NQP207" s="165"/>
      <c r="NQQ207" s="165"/>
      <c r="NQR207" s="168"/>
      <c r="NQS207" s="165"/>
      <c r="NQT207" s="165"/>
      <c r="NQU207" s="165"/>
      <c r="NQV207" s="168"/>
      <c r="NQW207" s="165"/>
      <c r="NQX207" s="165"/>
      <c r="NQY207" s="165"/>
      <c r="NQZ207" s="168"/>
      <c r="NRA207" s="165"/>
      <c r="NRB207" s="165"/>
      <c r="NRC207" s="165"/>
      <c r="NRD207" s="168"/>
      <c r="NRE207" s="165"/>
      <c r="NRF207" s="165"/>
      <c r="NRG207" s="165"/>
      <c r="NRH207" s="168"/>
      <c r="NRI207" s="165"/>
      <c r="NRJ207" s="165"/>
      <c r="NRK207" s="165"/>
      <c r="NRL207" s="168"/>
      <c r="NRM207" s="165"/>
      <c r="NRN207" s="165"/>
      <c r="NRO207" s="165"/>
      <c r="NRP207" s="168"/>
      <c r="NRQ207" s="165"/>
      <c r="NRR207" s="165"/>
      <c r="NRS207" s="165"/>
      <c r="NRT207" s="168"/>
      <c r="NRU207" s="165"/>
      <c r="NRV207" s="165"/>
      <c r="NRW207" s="165"/>
      <c r="NRX207" s="168"/>
      <c r="NRY207" s="165"/>
      <c r="NRZ207" s="165"/>
      <c r="NSA207" s="165"/>
      <c r="NSB207" s="168"/>
      <c r="NSC207" s="165"/>
      <c r="NSD207" s="165"/>
      <c r="NSE207" s="165"/>
      <c r="NSF207" s="168"/>
      <c r="NSG207" s="165"/>
      <c r="NSH207" s="165"/>
      <c r="NSI207" s="165"/>
      <c r="NSJ207" s="168"/>
      <c r="NSK207" s="165"/>
      <c r="NSL207" s="165"/>
      <c r="NSM207" s="165"/>
      <c r="NSN207" s="168"/>
      <c r="NSO207" s="165"/>
      <c r="NSP207" s="165"/>
      <c r="NSQ207" s="165"/>
      <c r="NSR207" s="168"/>
      <c r="NSS207" s="165"/>
      <c r="NST207" s="165"/>
      <c r="NSU207" s="165"/>
      <c r="NSV207" s="168"/>
      <c r="NSW207" s="165"/>
      <c r="NSX207" s="165"/>
      <c r="NSY207" s="165"/>
      <c r="NSZ207" s="168"/>
      <c r="NTA207" s="165"/>
      <c r="NTB207" s="165"/>
      <c r="NTC207" s="165"/>
      <c r="NTD207" s="168"/>
      <c r="NTE207" s="165"/>
      <c r="NTF207" s="165"/>
      <c r="NTG207" s="165"/>
      <c r="NTH207" s="168"/>
      <c r="NTI207" s="165"/>
      <c r="NTJ207" s="165"/>
      <c r="NTK207" s="165"/>
      <c r="NTL207" s="168"/>
      <c r="NTM207" s="165"/>
      <c r="NTN207" s="165"/>
      <c r="NTO207" s="165"/>
      <c r="NTP207" s="168"/>
      <c r="NTQ207" s="165"/>
      <c r="NTR207" s="165"/>
      <c r="NTS207" s="165"/>
      <c r="NTT207" s="168"/>
      <c r="NTU207" s="165"/>
      <c r="NTV207" s="165"/>
      <c r="NTW207" s="165"/>
      <c r="NTX207" s="168"/>
      <c r="NTY207" s="165"/>
      <c r="NTZ207" s="165"/>
      <c r="NUA207" s="165"/>
      <c r="NUB207" s="168"/>
      <c r="NUC207" s="165"/>
      <c r="NUD207" s="165"/>
      <c r="NUE207" s="165"/>
      <c r="NUF207" s="168"/>
      <c r="NUG207" s="165"/>
      <c r="NUH207" s="165"/>
      <c r="NUI207" s="165"/>
      <c r="NUJ207" s="168"/>
      <c r="NUK207" s="165"/>
      <c r="NUL207" s="165"/>
      <c r="NUM207" s="165"/>
      <c r="NUN207" s="168"/>
      <c r="NUO207" s="165"/>
      <c r="NUP207" s="165"/>
      <c r="NUQ207" s="165"/>
      <c r="NUR207" s="168"/>
      <c r="NUS207" s="165"/>
      <c r="NUT207" s="165"/>
      <c r="NUU207" s="165"/>
      <c r="NUV207" s="168"/>
      <c r="NUW207" s="165"/>
      <c r="NUX207" s="165"/>
      <c r="NUY207" s="165"/>
      <c r="NUZ207" s="168"/>
      <c r="NVA207" s="165"/>
      <c r="NVB207" s="165"/>
      <c r="NVC207" s="165"/>
      <c r="NVD207" s="168"/>
      <c r="NVE207" s="165"/>
      <c r="NVF207" s="165"/>
      <c r="NVG207" s="165"/>
      <c r="NVH207" s="168"/>
      <c r="NVI207" s="165"/>
      <c r="NVJ207" s="165"/>
      <c r="NVK207" s="165"/>
      <c r="NVL207" s="168"/>
      <c r="NVM207" s="165"/>
      <c r="NVN207" s="165"/>
      <c r="NVO207" s="165"/>
      <c r="NVP207" s="168"/>
      <c r="NVQ207" s="165"/>
      <c r="NVR207" s="165"/>
      <c r="NVS207" s="165"/>
      <c r="NVT207" s="168"/>
      <c r="NVU207" s="165"/>
      <c r="NVV207" s="165"/>
      <c r="NVW207" s="165"/>
      <c r="NVX207" s="168"/>
      <c r="NVY207" s="165"/>
      <c r="NVZ207" s="165"/>
      <c r="NWA207" s="165"/>
      <c r="NWB207" s="168"/>
      <c r="NWC207" s="165"/>
      <c r="NWD207" s="165"/>
      <c r="NWE207" s="165"/>
      <c r="NWF207" s="168"/>
      <c r="NWG207" s="165"/>
      <c r="NWH207" s="165"/>
      <c r="NWI207" s="165"/>
      <c r="NWJ207" s="168"/>
      <c r="NWK207" s="165"/>
      <c r="NWL207" s="165"/>
      <c r="NWM207" s="165"/>
      <c r="NWN207" s="168"/>
      <c r="NWO207" s="165"/>
      <c r="NWP207" s="165"/>
      <c r="NWQ207" s="165"/>
      <c r="NWR207" s="168"/>
      <c r="NWS207" s="165"/>
      <c r="NWT207" s="165"/>
      <c r="NWU207" s="165"/>
      <c r="NWV207" s="168"/>
      <c r="NWW207" s="165"/>
      <c r="NWX207" s="165"/>
      <c r="NWY207" s="165"/>
      <c r="NWZ207" s="168"/>
      <c r="NXA207" s="165"/>
      <c r="NXB207" s="165"/>
      <c r="NXC207" s="165"/>
      <c r="NXD207" s="168"/>
      <c r="NXE207" s="165"/>
      <c r="NXF207" s="165"/>
      <c r="NXG207" s="165"/>
      <c r="NXH207" s="168"/>
      <c r="NXI207" s="165"/>
      <c r="NXJ207" s="165"/>
      <c r="NXK207" s="165"/>
      <c r="NXL207" s="168"/>
      <c r="NXM207" s="165"/>
      <c r="NXN207" s="165"/>
      <c r="NXO207" s="165"/>
      <c r="NXP207" s="168"/>
      <c r="NXQ207" s="165"/>
      <c r="NXR207" s="165"/>
      <c r="NXS207" s="165"/>
      <c r="NXT207" s="168"/>
      <c r="NXU207" s="165"/>
      <c r="NXV207" s="165"/>
      <c r="NXW207" s="165"/>
      <c r="NXX207" s="168"/>
      <c r="NXY207" s="165"/>
      <c r="NXZ207" s="165"/>
      <c r="NYA207" s="165"/>
      <c r="NYB207" s="168"/>
      <c r="NYC207" s="165"/>
      <c r="NYD207" s="165"/>
      <c r="NYE207" s="165"/>
      <c r="NYF207" s="168"/>
      <c r="NYG207" s="165"/>
      <c r="NYH207" s="165"/>
      <c r="NYI207" s="165"/>
      <c r="NYJ207" s="168"/>
      <c r="NYK207" s="165"/>
      <c r="NYL207" s="165"/>
      <c r="NYM207" s="165"/>
      <c r="NYN207" s="168"/>
      <c r="NYO207" s="165"/>
      <c r="NYP207" s="165"/>
      <c r="NYQ207" s="165"/>
      <c r="NYR207" s="168"/>
      <c r="NYS207" s="165"/>
      <c r="NYT207" s="165"/>
      <c r="NYU207" s="165"/>
      <c r="NYV207" s="168"/>
      <c r="NYW207" s="165"/>
      <c r="NYX207" s="165"/>
      <c r="NYY207" s="165"/>
      <c r="NYZ207" s="168"/>
      <c r="NZA207" s="165"/>
      <c r="NZB207" s="165"/>
      <c r="NZC207" s="165"/>
      <c r="NZD207" s="168"/>
      <c r="NZE207" s="165"/>
      <c r="NZF207" s="165"/>
      <c r="NZG207" s="165"/>
      <c r="NZH207" s="168"/>
      <c r="NZI207" s="165"/>
      <c r="NZJ207" s="165"/>
      <c r="NZK207" s="165"/>
      <c r="NZL207" s="168"/>
      <c r="NZM207" s="165"/>
      <c r="NZN207" s="165"/>
      <c r="NZO207" s="165"/>
      <c r="NZP207" s="168"/>
      <c r="NZQ207" s="165"/>
      <c r="NZR207" s="165"/>
      <c r="NZS207" s="165"/>
      <c r="NZT207" s="168"/>
      <c r="NZU207" s="165"/>
      <c r="NZV207" s="165"/>
      <c r="NZW207" s="165"/>
      <c r="NZX207" s="168"/>
      <c r="NZY207" s="165"/>
      <c r="NZZ207" s="165"/>
      <c r="OAA207" s="165"/>
      <c r="OAB207" s="168"/>
      <c r="OAC207" s="165"/>
      <c r="OAD207" s="165"/>
      <c r="OAE207" s="165"/>
      <c r="OAF207" s="168"/>
      <c r="OAG207" s="165"/>
      <c r="OAH207" s="165"/>
      <c r="OAI207" s="165"/>
      <c r="OAJ207" s="168"/>
      <c r="OAK207" s="165"/>
      <c r="OAL207" s="165"/>
      <c r="OAM207" s="165"/>
      <c r="OAN207" s="168"/>
      <c r="OAO207" s="165"/>
      <c r="OAP207" s="165"/>
      <c r="OAQ207" s="165"/>
      <c r="OAR207" s="168"/>
      <c r="OAS207" s="165"/>
      <c r="OAT207" s="165"/>
      <c r="OAU207" s="165"/>
      <c r="OAV207" s="168"/>
      <c r="OAW207" s="165"/>
      <c r="OAX207" s="165"/>
      <c r="OAY207" s="165"/>
      <c r="OAZ207" s="168"/>
      <c r="OBA207" s="165"/>
      <c r="OBB207" s="165"/>
      <c r="OBC207" s="165"/>
      <c r="OBD207" s="168"/>
      <c r="OBE207" s="165"/>
      <c r="OBF207" s="165"/>
      <c r="OBG207" s="165"/>
      <c r="OBH207" s="168"/>
      <c r="OBI207" s="165"/>
      <c r="OBJ207" s="165"/>
      <c r="OBK207" s="165"/>
      <c r="OBL207" s="168"/>
      <c r="OBM207" s="165"/>
      <c r="OBN207" s="165"/>
      <c r="OBO207" s="165"/>
      <c r="OBP207" s="168"/>
      <c r="OBQ207" s="165"/>
      <c r="OBR207" s="165"/>
      <c r="OBS207" s="165"/>
      <c r="OBT207" s="168"/>
      <c r="OBU207" s="165"/>
      <c r="OBV207" s="165"/>
      <c r="OBW207" s="165"/>
      <c r="OBX207" s="168"/>
      <c r="OBY207" s="165"/>
      <c r="OBZ207" s="165"/>
      <c r="OCA207" s="165"/>
      <c r="OCB207" s="168"/>
      <c r="OCC207" s="165"/>
      <c r="OCD207" s="165"/>
      <c r="OCE207" s="165"/>
      <c r="OCF207" s="168"/>
      <c r="OCG207" s="165"/>
      <c r="OCH207" s="165"/>
      <c r="OCI207" s="165"/>
      <c r="OCJ207" s="168"/>
      <c r="OCK207" s="165"/>
      <c r="OCL207" s="165"/>
      <c r="OCM207" s="165"/>
      <c r="OCN207" s="168"/>
      <c r="OCO207" s="165"/>
      <c r="OCP207" s="165"/>
      <c r="OCQ207" s="165"/>
      <c r="OCR207" s="168"/>
      <c r="OCS207" s="165"/>
      <c r="OCT207" s="165"/>
      <c r="OCU207" s="165"/>
      <c r="OCV207" s="168"/>
      <c r="OCW207" s="165"/>
      <c r="OCX207" s="165"/>
      <c r="OCY207" s="165"/>
      <c r="OCZ207" s="168"/>
      <c r="ODA207" s="165"/>
      <c r="ODB207" s="165"/>
      <c r="ODC207" s="165"/>
      <c r="ODD207" s="168"/>
      <c r="ODE207" s="165"/>
      <c r="ODF207" s="165"/>
      <c r="ODG207" s="165"/>
      <c r="ODH207" s="168"/>
      <c r="ODI207" s="165"/>
      <c r="ODJ207" s="165"/>
      <c r="ODK207" s="165"/>
      <c r="ODL207" s="168"/>
      <c r="ODM207" s="165"/>
      <c r="ODN207" s="165"/>
      <c r="ODO207" s="165"/>
      <c r="ODP207" s="168"/>
      <c r="ODQ207" s="165"/>
      <c r="ODR207" s="165"/>
      <c r="ODS207" s="165"/>
      <c r="ODT207" s="168"/>
      <c r="ODU207" s="165"/>
      <c r="ODV207" s="165"/>
      <c r="ODW207" s="165"/>
      <c r="ODX207" s="168"/>
      <c r="ODY207" s="165"/>
      <c r="ODZ207" s="165"/>
      <c r="OEA207" s="165"/>
      <c r="OEB207" s="168"/>
      <c r="OEC207" s="165"/>
      <c r="OED207" s="165"/>
      <c r="OEE207" s="165"/>
      <c r="OEF207" s="168"/>
      <c r="OEG207" s="165"/>
      <c r="OEH207" s="165"/>
      <c r="OEI207" s="165"/>
      <c r="OEJ207" s="168"/>
      <c r="OEK207" s="165"/>
      <c r="OEL207" s="165"/>
      <c r="OEM207" s="165"/>
      <c r="OEN207" s="168"/>
      <c r="OEO207" s="165"/>
      <c r="OEP207" s="165"/>
      <c r="OEQ207" s="165"/>
      <c r="OER207" s="168"/>
      <c r="OES207" s="165"/>
      <c r="OET207" s="165"/>
      <c r="OEU207" s="165"/>
      <c r="OEV207" s="168"/>
      <c r="OEW207" s="165"/>
      <c r="OEX207" s="165"/>
      <c r="OEY207" s="165"/>
      <c r="OEZ207" s="168"/>
      <c r="OFA207" s="165"/>
      <c r="OFB207" s="165"/>
      <c r="OFC207" s="165"/>
      <c r="OFD207" s="168"/>
      <c r="OFE207" s="165"/>
      <c r="OFF207" s="165"/>
      <c r="OFG207" s="165"/>
      <c r="OFH207" s="168"/>
      <c r="OFI207" s="165"/>
      <c r="OFJ207" s="165"/>
      <c r="OFK207" s="165"/>
      <c r="OFL207" s="168"/>
      <c r="OFM207" s="165"/>
      <c r="OFN207" s="165"/>
      <c r="OFO207" s="165"/>
      <c r="OFP207" s="168"/>
      <c r="OFQ207" s="165"/>
      <c r="OFR207" s="165"/>
      <c r="OFS207" s="165"/>
      <c r="OFT207" s="168"/>
      <c r="OFU207" s="165"/>
      <c r="OFV207" s="165"/>
      <c r="OFW207" s="165"/>
      <c r="OFX207" s="168"/>
      <c r="OFY207" s="165"/>
      <c r="OFZ207" s="165"/>
      <c r="OGA207" s="165"/>
      <c r="OGB207" s="168"/>
      <c r="OGC207" s="165"/>
      <c r="OGD207" s="165"/>
      <c r="OGE207" s="165"/>
      <c r="OGF207" s="168"/>
      <c r="OGG207" s="165"/>
      <c r="OGH207" s="165"/>
      <c r="OGI207" s="165"/>
      <c r="OGJ207" s="168"/>
      <c r="OGK207" s="165"/>
      <c r="OGL207" s="165"/>
      <c r="OGM207" s="165"/>
      <c r="OGN207" s="168"/>
      <c r="OGO207" s="165"/>
      <c r="OGP207" s="165"/>
      <c r="OGQ207" s="165"/>
      <c r="OGR207" s="168"/>
      <c r="OGS207" s="165"/>
      <c r="OGT207" s="165"/>
      <c r="OGU207" s="165"/>
      <c r="OGV207" s="168"/>
      <c r="OGW207" s="165"/>
      <c r="OGX207" s="165"/>
      <c r="OGY207" s="165"/>
      <c r="OGZ207" s="168"/>
      <c r="OHA207" s="165"/>
      <c r="OHB207" s="165"/>
      <c r="OHC207" s="165"/>
      <c r="OHD207" s="168"/>
      <c r="OHE207" s="165"/>
      <c r="OHF207" s="165"/>
      <c r="OHG207" s="165"/>
      <c r="OHH207" s="168"/>
      <c r="OHI207" s="165"/>
      <c r="OHJ207" s="165"/>
      <c r="OHK207" s="165"/>
      <c r="OHL207" s="168"/>
      <c r="OHM207" s="165"/>
      <c r="OHN207" s="165"/>
      <c r="OHO207" s="165"/>
      <c r="OHP207" s="168"/>
      <c r="OHQ207" s="165"/>
      <c r="OHR207" s="165"/>
      <c r="OHS207" s="165"/>
      <c r="OHT207" s="168"/>
      <c r="OHU207" s="165"/>
      <c r="OHV207" s="165"/>
      <c r="OHW207" s="165"/>
      <c r="OHX207" s="168"/>
      <c r="OHY207" s="165"/>
      <c r="OHZ207" s="165"/>
      <c r="OIA207" s="165"/>
      <c r="OIB207" s="168"/>
      <c r="OIC207" s="165"/>
      <c r="OID207" s="165"/>
      <c r="OIE207" s="165"/>
      <c r="OIF207" s="168"/>
      <c r="OIG207" s="165"/>
      <c r="OIH207" s="165"/>
      <c r="OII207" s="165"/>
      <c r="OIJ207" s="168"/>
      <c r="OIK207" s="165"/>
      <c r="OIL207" s="165"/>
      <c r="OIM207" s="165"/>
      <c r="OIN207" s="168"/>
      <c r="OIO207" s="165"/>
      <c r="OIP207" s="165"/>
      <c r="OIQ207" s="165"/>
      <c r="OIR207" s="168"/>
      <c r="OIS207" s="165"/>
      <c r="OIT207" s="165"/>
      <c r="OIU207" s="165"/>
      <c r="OIV207" s="168"/>
      <c r="OIW207" s="165"/>
      <c r="OIX207" s="165"/>
      <c r="OIY207" s="165"/>
      <c r="OIZ207" s="168"/>
      <c r="OJA207" s="165"/>
      <c r="OJB207" s="165"/>
      <c r="OJC207" s="165"/>
      <c r="OJD207" s="168"/>
      <c r="OJE207" s="165"/>
      <c r="OJF207" s="165"/>
      <c r="OJG207" s="165"/>
      <c r="OJH207" s="168"/>
      <c r="OJI207" s="165"/>
      <c r="OJJ207" s="165"/>
      <c r="OJK207" s="165"/>
      <c r="OJL207" s="168"/>
      <c r="OJM207" s="165"/>
      <c r="OJN207" s="165"/>
      <c r="OJO207" s="165"/>
      <c r="OJP207" s="168"/>
      <c r="OJQ207" s="165"/>
      <c r="OJR207" s="165"/>
      <c r="OJS207" s="165"/>
      <c r="OJT207" s="168"/>
      <c r="OJU207" s="165"/>
      <c r="OJV207" s="165"/>
      <c r="OJW207" s="165"/>
      <c r="OJX207" s="168"/>
      <c r="OJY207" s="165"/>
      <c r="OJZ207" s="165"/>
      <c r="OKA207" s="165"/>
      <c r="OKB207" s="168"/>
      <c r="OKC207" s="165"/>
      <c r="OKD207" s="165"/>
      <c r="OKE207" s="165"/>
      <c r="OKF207" s="168"/>
      <c r="OKG207" s="165"/>
      <c r="OKH207" s="165"/>
      <c r="OKI207" s="165"/>
      <c r="OKJ207" s="168"/>
      <c r="OKK207" s="165"/>
      <c r="OKL207" s="165"/>
      <c r="OKM207" s="165"/>
      <c r="OKN207" s="168"/>
      <c r="OKO207" s="165"/>
      <c r="OKP207" s="165"/>
      <c r="OKQ207" s="165"/>
      <c r="OKR207" s="168"/>
      <c r="OKS207" s="165"/>
      <c r="OKT207" s="165"/>
      <c r="OKU207" s="165"/>
      <c r="OKV207" s="168"/>
      <c r="OKW207" s="165"/>
      <c r="OKX207" s="165"/>
      <c r="OKY207" s="165"/>
      <c r="OKZ207" s="168"/>
      <c r="OLA207" s="165"/>
      <c r="OLB207" s="165"/>
      <c r="OLC207" s="165"/>
      <c r="OLD207" s="168"/>
      <c r="OLE207" s="165"/>
      <c r="OLF207" s="165"/>
      <c r="OLG207" s="165"/>
      <c r="OLH207" s="168"/>
      <c r="OLI207" s="165"/>
      <c r="OLJ207" s="165"/>
      <c r="OLK207" s="165"/>
      <c r="OLL207" s="168"/>
      <c r="OLM207" s="165"/>
      <c r="OLN207" s="165"/>
      <c r="OLO207" s="165"/>
      <c r="OLP207" s="168"/>
      <c r="OLQ207" s="165"/>
      <c r="OLR207" s="165"/>
      <c r="OLS207" s="165"/>
      <c r="OLT207" s="168"/>
      <c r="OLU207" s="165"/>
      <c r="OLV207" s="165"/>
      <c r="OLW207" s="165"/>
      <c r="OLX207" s="168"/>
      <c r="OLY207" s="165"/>
      <c r="OLZ207" s="165"/>
      <c r="OMA207" s="165"/>
      <c r="OMB207" s="168"/>
      <c r="OMC207" s="165"/>
      <c r="OMD207" s="165"/>
      <c r="OME207" s="165"/>
      <c r="OMF207" s="168"/>
      <c r="OMG207" s="165"/>
      <c r="OMH207" s="165"/>
      <c r="OMI207" s="165"/>
      <c r="OMJ207" s="168"/>
      <c r="OMK207" s="165"/>
      <c r="OML207" s="165"/>
      <c r="OMM207" s="165"/>
      <c r="OMN207" s="168"/>
      <c r="OMO207" s="165"/>
      <c r="OMP207" s="165"/>
      <c r="OMQ207" s="165"/>
      <c r="OMR207" s="168"/>
      <c r="OMS207" s="165"/>
      <c r="OMT207" s="165"/>
      <c r="OMU207" s="165"/>
      <c r="OMV207" s="168"/>
      <c r="OMW207" s="165"/>
      <c r="OMX207" s="165"/>
      <c r="OMY207" s="165"/>
      <c r="OMZ207" s="168"/>
      <c r="ONA207" s="165"/>
      <c r="ONB207" s="165"/>
      <c r="ONC207" s="165"/>
      <c r="OND207" s="168"/>
      <c r="ONE207" s="165"/>
      <c r="ONF207" s="165"/>
      <c r="ONG207" s="165"/>
      <c r="ONH207" s="168"/>
      <c r="ONI207" s="165"/>
      <c r="ONJ207" s="165"/>
      <c r="ONK207" s="165"/>
      <c r="ONL207" s="168"/>
      <c r="ONM207" s="165"/>
      <c r="ONN207" s="165"/>
      <c r="ONO207" s="165"/>
      <c r="ONP207" s="168"/>
      <c r="ONQ207" s="165"/>
      <c r="ONR207" s="165"/>
      <c r="ONS207" s="165"/>
      <c r="ONT207" s="168"/>
      <c r="ONU207" s="165"/>
      <c r="ONV207" s="165"/>
      <c r="ONW207" s="165"/>
      <c r="ONX207" s="168"/>
      <c r="ONY207" s="165"/>
      <c r="ONZ207" s="165"/>
      <c r="OOA207" s="165"/>
      <c r="OOB207" s="168"/>
      <c r="OOC207" s="165"/>
      <c r="OOD207" s="165"/>
      <c r="OOE207" s="165"/>
      <c r="OOF207" s="168"/>
      <c r="OOG207" s="165"/>
      <c r="OOH207" s="165"/>
      <c r="OOI207" s="165"/>
      <c r="OOJ207" s="168"/>
      <c r="OOK207" s="165"/>
      <c r="OOL207" s="165"/>
      <c r="OOM207" s="165"/>
      <c r="OON207" s="168"/>
      <c r="OOO207" s="165"/>
      <c r="OOP207" s="165"/>
      <c r="OOQ207" s="165"/>
      <c r="OOR207" s="168"/>
      <c r="OOS207" s="165"/>
      <c r="OOT207" s="165"/>
      <c r="OOU207" s="165"/>
      <c r="OOV207" s="168"/>
      <c r="OOW207" s="165"/>
      <c r="OOX207" s="165"/>
      <c r="OOY207" s="165"/>
      <c r="OOZ207" s="168"/>
      <c r="OPA207" s="165"/>
      <c r="OPB207" s="165"/>
      <c r="OPC207" s="165"/>
      <c r="OPD207" s="168"/>
      <c r="OPE207" s="165"/>
      <c r="OPF207" s="165"/>
      <c r="OPG207" s="165"/>
      <c r="OPH207" s="168"/>
      <c r="OPI207" s="165"/>
      <c r="OPJ207" s="165"/>
      <c r="OPK207" s="165"/>
      <c r="OPL207" s="168"/>
      <c r="OPM207" s="165"/>
      <c r="OPN207" s="165"/>
      <c r="OPO207" s="165"/>
      <c r="OPP207" s="168"/>
      <c r="OPQ207" s="165"/>
      <c r="OPR207" s="165"/>
      <c r="OPS207" s="165"/>
      <c r="OPT207" s="168"/>
      <c r="OPU207" s="165"/>
      <c r="OPV207" s="165"/>
      <c r="OPW207" s="165"/>
      <c r="OPX207" s="168"/>
      <c r="OPY207" s="165"/>
      <c r="OPZ207" s="165"/>
      <c r="OQA207" s="165"/>
      <c r="OQB207" s="168"/>
      <c r="OQC207" s="165"/>
      <c r="OQD207" s="165"/>
      <c r="OQE207" s="165"/>
      <c r="OQF207" s="168"/>
      <c r="OQG207" s="165"/>
      <c r="OQH207" s="165"/>
      <c r="OQI207" s="165"/>
      <c r="OQJ207" s="168"/>
      <c r="OQK207" s="165"/>
      <c r="OQL207" s="165"/>
      <c r="OQM207" s="165"/>
      <c r="OQN207" s="168"/>
      <c r="OQO207" s="165"/>
      <c r="OQP207" s="165"/>
      <c r="OQQ207" s="165"/>
      <c r="OQR207" s="168"/>
      <c r="OQS207" s="165"/>
      <c r="OQT207" s="165"/>
      <c r="OQU207" s="165"/>
      <c r="OQV207" s="168"/>
      <c r="OQW207" s="165"/>
      <c r="OQX207" s="165"/>
      <c r="OQY207" s="165"/>
      <c r="OQZ207" s="168"/>
      <c r="ORA207" s="165"/>
      <c r="ORB207" s="165"/>
      <c r="ORC207" s="165"/>
      <c r="ORD207" s="168"/>
      <c r="ORE207" s="165"/>
      <c r="ORF207" s="165"/>
      <c r="ORG207" s="165"/>
      <c r="ORH207" s="168"/>
      <c r="ORI207" s="165"/>
      <c r="ORJ207" s="165"/>
      <c r="ORK207" s="165"/>
      <c r="ORL207" s="168"/>
      <c r="ORM207" s="165"/>
      <c r="ORN207" s="165"/>
      <c r="ORO207" s="165"/>
      <c r="ORP207" s="168"/>
      <c r="ORQ207" s="165"/>
      <c r="ORR207" s="165"/>
      <c r="ORS207" s="165"/>
      <c r="ORT207" s="168"/>
      <c r="ORU207" s="165"/>
      <c r="ORV207" s="165"/>
      <c r="ORW207" s="165"/>
      <c r="ORX207" s="168"/>
      <c r="ORY207" s="165"/>
      <c r="ORZ207" s="165"/>
      <c r="OSA207" s="165"/>
      <c r="OSB207" s="168"/>
      <c r="OSC207" s="165"/>
      <c r="OSD207" s="165"/>
      <c r="OSE207" s="165"/>
      <c r="OSF207" s="168"/>
      <c r="OSG207" s="165"/>
      <c r="OSH207" s="165"/>
      <c r="OSI207" s="165"/>
      <c r="OSJ207" s="168"/>
      <c r="OSK207" s="165"/>
      <c r="OSL207" s="165"/>
      <c r="OSM207" s="165"/>
      <c r="OSN207" s="168"/>
      <c r="OSO207" s="165"/>
      <c r="OSP207" s="165"/>
      <c r="OSQ207" s="165"/>
      <c r="OSR207" s="168"/>
      <c r="OSS207" s="165"/>
      <c r="OST207" s="165"/>
      <c r="OSU207" s="165"/>
      <c r="OSV207" s="168"/>
      <c r="OSW207" s="165"/>
      <c r="OSX207" s="165"/>
      <c r="OSY207" s="165"/>
      <c r="OSZ207" s="168"/>
      <c r="OTA207" s="165"/>
      <c r="OTB207" s="165"/>
      <c r="OTC207" s="165"/>
      <c r="OTD207" s="168"/>
      <c r="OTE207" s="165"/>
      <c r="OTF207" s="165"/>
      <c r="OTG207" s="165"/>
      <c r="OTH207" s="168"/>
      <c r="OTI207" s="165"/>
      <c r="OTJ207" s="165"/>
      <c r="OTK207" s="165"/>
      <c r="OTL207" s="168"/>
      <c r="OTM207" s="165"/>
      <c r="OTN207" s="165"/>
      <c r="OTO207" s="165"/>
      <c r="OTP207" s="168"/>
      <c r="OTQ207" s="165"/>
      <c r="OTR207" s="165"/>
      <c r="OTS207" s="165"/>
      <c r="OTT207" s="168"/>
      <c r="OTU207" s="165"/>
      <c r="OTV207" s="165"/>
      <c r="OTW207" s="165"/>
      <c r="OTX207" s="168"/>
      <c r="OTY207" s="165"/>
      <c r="OTZ207" s="165"/>
      <c r="OUA207" s="165"/>
      <c r="OUB207" s="168"/>
      <c r="OUC207" s="165"/>
      <c r="OUD207" s="165"/>
      <c r="OUE207" s="165"/>
      <c r="OUF207" s="168"/>
      <c r="OUG207" s="165"/>
      <c r="OUH207" s="165"/>
      <c r="OUI207" s="165"/>
      <c r="OUJ207" s="168"/>
      <c r="OUK207" s="165"/>
      <c r="OUL207" s="165"/>
      <c r="OUM207" s="165"/>
      <c r="OUN207" s="168"/>
      <c r="OUO207" s="165"/>
      <c r="OUP207" s="165"/>
      <c r="OUQ207" s="165"/>
      <c r="OUR207" s="168"/>
      <c r="OUS207" s="165"/>
      <c r="OUT207" s="165"/>
      <c r="OUU207" s="165"/>
      <c r="OUV207" s="168"/>
      <c r="OUW207" s="165"/>
      <c r="OUX207" s="165"/>
      <c r="OUY207" s="165"/>
      <c r="OUZ207" s="168"/>
      <c r="OVA207" s="165"/>
      <c r="OVB207" s="165"/>
      <c r="OVC207" s="165"/>
      <c r="OVD207" s="168"/>
      <c r="OVE207" s="165"/>
      <c r="OVF207" s="165"/>
      <c r="OVG207" s="165"/>
      <c r="OVH207" s="168"/>
      <c r="OVI207" s="165"/>
      <c r="OVJ207" s="165"/>
      <c r="OVK207" s="165"/>
      <c r="OVL207" s="168"/>
      <c r="OVM207" s="165"/>
      <c r="OVN207" s="165"/>
      <c r="OVO207" s="165"/>
      <c r="OVP207" s="168"/>
      <c r="OVQ207" s="165"/>
      <c r="OVR207" s="165"/>
      <c r="OVS207" s="165"/>
      <c r="OVT207" s="168"/>
      <c r="OVU207" s="165"/>
      <c r="OVV207" s="165"/>
      <c r="OVW207" s="165"/>
      <c r="OVX207" s="168"/>
      <c r="OVY207" s="165"/>
      <c r="OVZ207" s="165"/>
      <c r="OWA207" s="165"/>
      <c r="OWB207" s="168"/>
      <c r="OWC207" s="165"/>
      <c r="OWD207" s="165"/>
      <c r="OWE207" s="165"/>
      <c r="OWF207" s="168"/>
      <c r="OWG207" s="165"/>
      <c r="OWH207" s="165"/>
      <c r="OWI207" s="165"/>
      <c r="OWJ207" s="168"/>
      <c r="OWK207" s="165"/>
      <c r="OWL207" s="165"/>
      <c r="OWM207" s="165"/>
      <c r="OWN207" s="168"/>
      <c r="OWO207" s="165"/>
      <c r="OWP207" s="165"/>
      <c r="OWQ207" s="165"/>
      <c r="OWR207" s="168"/>
      <c r="OWS207" s="165"/>
      <c r="OWT207" s="165"/>
      <c r="OWU207" s="165"/>
      <c r="OWV207" s="168"/>
      <c r="OWW207" s="165"/>
      <c r="OWX207" s="165"/>
      <c r="OWY207" s="165"/>
      <c r="OWZ207" s="168"/>
      <c r="OXA207" s="165"/>
      <c r="OXB207" s="165"/>
      <c r="OXC207" s="165"/>
      <c r="OXD207" s="168"/>
      <c r="OXE207" s="165"/>
      <c r="OXF207" s="165"/>
      <c r="OXG207" s="165"/>
      <c r="OXH207" s="168"/>
      <c r="OXI207" s="165"/>
      <c r="OXJ207" s="165"/>
      <c r="OXK207" s="165"/>
      <c r="OXL207" s="168"/>
      <c r="OXM207" s="165"/>
      <c r="OXN207" s="165"/>
      <c r="OXO207" s="165"/>
      <c r="OXP207" s="168"/>
      <c r="OXQ207" s="165"/>
      <c r="OXR207" s="165"/>
      <c r="OXS207" s="165"/>
      <c r="OXT207" s="168"/>
      <c r="OXU207" s="165"/>
      <c r="OXV207" s="165"/>
      <c r="OXW207" s="165"/>
      <c r="OXX207" s="168"/>
      <c r="OXY207" s="165"/>
      <c r="OXZ207" s="165"/>
      <c r="OYA207" s="165"/>
      <c r="OYB207" s="168"/>
      <c r="OYC207" s="165"/>
      <c r="OYD207" s="165"/>
      <c r="OYE207" s="165"/>
      <c r="OYF207" s="168"/>
      <c r="OYG207" s="165"/>
      <c r="OYH207" s="165"/>
      <c r="OYI207" s="165"/>
      <c r="OYJ207" s="168"/>
      <c r="OYK207" s="165"/>
      <c r="OYL207" s="165"/>
      <c r="OYM207" s="165"/>
      <c r="OYN207" s="168"/>
      <c r="OYO207" s="165"/>
      <c r="OYP207" s="165"/>
      <c r="OYQ207" s="165"/>
      <c r="OYR207" s="168"/>
      <c r="OYS207" s="165"/>
      <c r="OYT207" s="165"/>
      <c r="OYU207" s="165"/>
      <c r="OYV207" s="168"/>
      <c r="OYW207" s="165"/>
      <c r="OYX207" s="165"/>
      <c r="OYY207" s="165"/>
      <c r="OYZ207" s="168"/>
      <c r="OZA207" s="165"/>
      <c r="OZB207" s="165"/>
      <c r="OZC207" s="165"/>
      <c r="OZD207" s="168"/>
      <c r="OZE207" s="165"/>
      <c r="OZF207" s="165"/>
      <c r="OZG207" s="165"/>
      <c r="OZH207" s="168"/>
      <c r="OZI207" s="165"/>
      <c r="OZJ207" s="165"/>
      <c r="OZK207" s="165"/>
      <c r="OZL207" s="168"/>
      <c r="OZM207" s="165"/>
      <c r="OZN207" s="165"/>
      <c r="OZO207" s="165"/>
      <c r="OZP207" s="168"/>
      <c r="OZQ207" s="165"/>
      <c r="OZR207" s="165"/>
      <c r="OZS207" s="165"/>
      <c r="OZT207" s="168"/>
      <c r="OZU207" s="165"/>
      <c r="OZV207" s="165"/>
      <c r="OZW207" s="165"/>
      <c r="OZX207" s="168"/>
      <c r="OZY207" s="165"/>
      <c r="OZZ207" s="165"/>
      <c r="PAA207" s="165"/>
      <c r="PAB207" s="168"/>
      <c r="PAC207" s="165"/>
      <c r="PAD207" s="165"/>
      <c r="PAE207" s="165"/>
      <c r="PAF207" s="168"/>
      <c r="PAG207" s="165"/>
      <c r="PAH207" s="165"/>
      <c r="PAI207" s="165"/>
      <c r="PAJ207" s="168"/>
      <c r="PAK207" s="165"/>
      <c r="PAL207" s="165"/>
      <c r="PAM207" s="165"/>
      <c r="PAN207" s="168"/>
      <c r="PAO207" s="165"/>
      <c r="PAP207" s="165"/>
      <c r="PAQ207" s="165"/>
      <c r="PAR207" s="168"/>
      <c r="PAS207" s="165"/>
      <c r="PAT207" s="165"/>
      <c r="PAU207" s="165"/>
      <c r="PAV207" s="168"/>
      <c r="PAW207" s="165"/>
      <c r="PAX207" s="165"/>
      <c r="PAY207" s="165"/>
      <c r="PAZ207" s="168"/>
      <c r="PBA207" s="165"/>
      <c r="PBB207" s="165"/>
      <c r="PBC207" s="165"/>
      <c r="PBD207" s="168"/>
      <c r="PBE207" s="165"/>
      <c r="PBF207" s="165"/>
      <c r="PBG207" s="165"/>
      <c r="PBH207" s="168"/>
      <c r="PBI207" s="165"/>
      <c r="PBJ207" s="165"/>
      <c r="PBK207" s="165"/>
      <c r="PBL207" s="168"/>
      <c r="PBM207" s="165"/>
      <c r="PBN207" s="165"/>
      <c r="PBO207" s="165"/>
      <c r="PBP207" s="168"/>
      <c r="PBQ207" s="165"/>
      <c r="PBR207" s="165"/>
      <c r="PBS207" s="165"/>
      <c r="PBT207" s="168"/>
      <c r="PBU207" s="165"/>
      <c r="PBV207" s="165"/>
      <c r="PBW207" s="165"/>
      <c r="PBX207" s="168"/>
      <c r="PBY207" s="165"/>
      <c r="PBZ207" s="165"/>
      <c r="PCA207" s="165"/>
      <c r="PCB207" s="168"/>
      <c r="PCC207" s="165"/>
      <c r="PCD207" s="165"/>
      <c r="PCE207" s="165"/>
      <c r="PCF207" s="168"/>
      <c r="PCG207" s="165"/>
      <c r="PCH207" s="165"/>
      <c r="PCI207" s="165"/>
      <c r="PCJ207" s="168"/>
      <c r="PCK207" s="165"/>
      <c r="PCL207" s="165"/>
      <c r="PCM207" s="165"/>
      <c r="PCN207" s="168"/>
      <c r="PCO207" s="165"/>
      <c r="PCP207" s="165"/>
      <c r="PCQ207" s="165"/>
      <c r="PCR207" s="168"/>
      <c r="PCS207" s="165"/>
      <c r="PCT207" s="165"/>
      <c r="PCU207" s="165"/>
      <c r="PCV207" s="168"/>
      <c r="PCW207" s="165"/>
      <c r="PCX207" s="165"/>
      <c r="PCY207" s="165"/>
      <c r="PCZ207" s="168"/>
      <c r="PDA207" s="165"/>
      <c r="PDB207" s="165"/>
      <c r="PDC207" s="165"/>
      <c r="PDD207" s="168"/>
      <c r="PDE207" s="165"/>
      <c r="PDF207" s="165"/>
      <c r="PDG207" s="165"/>
      <c r="PDH207" s="168"/>
      <c r="PDI207" s="165"/>
      <c r="PDJ207" s="165"/>
      <c r="PDK207" s="165"/>
      <c r="PDL207" s="168"/>
      <c r="PDM207" s="165"/>
      <c r="PDN207" s="165"/>
      <c r="PDO207" s="165"/>
      <c r="PDP207" s="168"/>
      <c r="PDQ207" s="165"/>
      <c r="PDR207" s="165"/>
      <c r="PDS207" s="165"/>
      <c r="PDT207" s="168"/>
      <c r="PDU207" s="165"/>
      <c r="PDV207" s="165"/>
      <c r="PDW207" s="165"/>
      <c r="PDX207" s="168"/>
      <c r="PDY207" s="165"/>
      <c r="PDZ207" s="165"/>
      <c r="PEA207" s="165"/>
      <c r="PEB207" s="168"/>
      <c r="PEC207" s="165"/>
      <c r="PED207" s="165"/>
      <c r="PEE207" s="165"/>
      <c r="PEF207" s="168"/>
      <c r="PEG207" s="165"/>
      <c r="PEH207" s="165"/>
      <c r="PEI207" s="165"/>
      <c r="PEJ207" s="168"/>
      <c r="PEK207" s="165"/>
      <c r="PEL207" s="165"/>
      <c r="PEM207" s="165"/>
      <c r="PEN207" s="168"/>
      <c r="PEO207" s="165"/>
      <c r="PEP207" s="165"/>
      <c r="PEQ207" s="165"/>
      <c r="PER207" s="168"/>
      <c r="PES207" s="165"/>
      <c r="PET207" s="165"/>
      <c r="PEU207" s="165"/>
      <c r="PEV207" s="168"/>
      <c r="PEW207" s="165"/>
      <c r="PEX207" s="165"/>
      <c r="PEY207" s="165"/>
      <c r="PEZ207" s="168"/>
      <c r="PFA207" s="165"/>
      <c r="PFB207" s="165"/>
      <c r="PFC207" s="165"/>
      <c r="PFD207" s="168"/>
      <c r="PFE207" s="165"/>
      <c r="PFF207" s="165"/>
      <c r="PFG207" s="165"/>
      <c r="PFH207" s="168"/>
      <c r="PFI207" s="165"/>
      <c r="PFJ207" s="165"/>
      <c r="PFK207" s="165"/>
      <c r="PFL207" s="168"/>
      <c r="PFM207" s="165"/>
      <c r="PFN207" s="165"/>
      <c r="PFO207" s="165"/>
      <c r="PFP207" s="168"/>
      <c r="PFQ207" s="165"/>
      <c r="PFR207" s="165"/>
      <c r="PFS207" s="165"/>
      <c r="PFT207" s="168"/>
      <c r="PFU207" s="165"/>
      <c r="PFV207" s="165"/>
      <c r="PFW207" s="165"/>
      <c r="PFX207" s="168"/>
      <c r="PFY207" s="165"/>
      <c r="PFZ207" s="165"/>
      <c r="PGA207" s="165"/>
      <c r="PGB207" s="168"/>
      <c r="PGC207" s="165"/>
      <c r="PGD207" s="165"/>
      <c r="PGE207" s="165"/>
      <c r="PGF207" s="168"/>
      <c r="PGG207" s="165"/>
      <c r="PGH207" s="165"/>
      <c r="PGI207" s="165"/>
      <c r="PGJ207" s="168"/>
      <c r="PGK207" s="165"/>
      <c r="PGL207" s="165"/>
      <c r="PGM207" s="165"/>
      <c r="PGN207" s="168"/>
      <c r="PGO207" s="165"/>
      <c r="PGP207" s="165"/>
      <c r="PGQ207" s="165"/>
      <c r="PGR207" s="168"/>
      <c r="PGS207" s="165"/>
      <c r="PGT207" s="165"/>
      <c r="PGU207" s="165"/>
      <c r="PGV207" s="168"/>
      <c r="PGW207" s="165"/>
      <c r="PGX207" s="165"/>
      <c r="PGY207" s="165"/>
      <c r="PGZ207" s="168"/>
      <c r="PHA207" s="165"/>
      <c r="PHB207" s="165"/>
      <c r="PHC207" s="165"/>
      <c r="PHD207" s="168"/>
      <c r="PHE207" s="165"/>
      <c r="PHF207" s="165"/>
      <c r="PHG207" s="165"/>
      <c r="PHH207" s="168"/>
      <c r="PHI207" s="165"/>
      <c r="PHJ207" s="165"/>
      <c r="PHK207" s="165"/>
      <c r="PHL207" s="168"/>
      <c r="PHM207" s="165"/>
      <c r="PHN207" s="165"/>
      <c r="PHO207" s="165"/>
      <c r="PHP207" s="168"/>
      <c r="PHQ207" s="165"/>
      <c r="PHR207" s="165"/>
      <c r="PHS207" s="165"/>
      <c r="PHT207" s="168"/>
      <c r="PHU207" s="165"/>
      <c r="PHV207" s="165"/>
      <c r="PHW207" s="165"/>
      <c r="PHX207" s="168"/>
      <c r="PHY207" s="165"/>
      <c r="PHZ207" s="165"/>
      <c r="PIA207" s="165"/>
      <c r="PIB207" s="168"/>
      <c r="PIC207" s="165"/>
      <c r="PID207" s="165"/>
      <c r="PIE207" s="165"/>
      <c r="PIF207" s="168"/>
      <c r="PIG207" s="165"/>
      <c r="PIH207" s="165"/>
      <c r="PII207" s="165"/>
      <c r="PIJ207" s="168"/>
      <c r="PIK207" s="165"/>
      <c r="PIL207" s="165"/>
      <c r="PIM207" s="165"/>
      <c r="PIN207" s="168"/>
      <c r="PIO207" s="165"/>
      <c r="PIP207" s="165"/>
      <c r="PIQ207" s="165"/>
      <c r="PIR207" s="168"/>
      <c r="PIS207" s="165"/>
      <c r="PIT207" s="165"/>
      <c r="PIU207" s="165"/>
      <c r="PIV207" s="168"/>
      <c r="PIW207" s="165"/>
      <c r="PIX207" s="165"/>
      <c r="PIY207" s="165"/>
      <c r="PIZ207" s="168"/>
      <c r="PJA207" s="165"/>
      <c r="PJB207" s="165"/>
      <c r="PJC207" s="165"/>
      <c r="PJD207" s="168"/>
      <c r="PJE207" s="165"/>
      <c r="PJF207" s="165"/>
      <c r="PJG207" s="165"/>
      <c r="PJH207" s="168"/>
      <c r="PJI207" s="165"/>
      <c r="PJJ207" s="165"/>
      <c r="PJK207" s="165"/>
      <c r="PJL207" s="168"/>
      <c r="PJM207" s="165"/>
      <c r="PJN207" s="165"/>
      <c r="PJO207" s="165"/>
      <c r="PJP207" s="168"/>
      <c r="PJQ207" s="165"/>
      <c r="PJR207" s="165"/>
      <c r="PJS207" s="165"/>
      <c r="PJT207" s="168"/>
      <c r="PJU207" s="165"/>
      <c r="PJV207" s="165"/>
      <c r="PJW207" s="165"/>
      <c r="PJX207" s="168"/>
      <c r="PJY207" s="165"/>
      <c r="PJZ207" s="165"/>
      <c r="PKA207" s="165"/>
      <c r="PKB207" s="168"/>
      <c r="PKC207" s="165"/>
      <c r="PKD207" s="165"/>
      <c r="PKE207" s="165"/>
      <c r="PKF207" s="168"/>
      <c r="PKG207" s="165"/>
      <c r="PKH207" s="165"/>
      <c r="PKI207" s="165"/>
      <c r="PKJ207" s="168"/>
      <c r="PKK207" s="165"/>
      <c r="PKL207" s="165"/>
      <c r="PKM207" s="165"/>
      <c r="PKN207" s="168"/>
      <c r="PKO207" s="165"/>
      <c r="PKP207" s="165"/>
      <c r="PKQ207" s="165"/>
      <c r="PKR207" s="168"/>
      <c r="PKS207" s="165"/>
      <c r="PKT207" s="165"/>
      <c r="PKU207" s="165"/>
      <c r="PKV207" s="168"/>
      <c r="PKW207" s="165"/>
      <c r="PKX207" s="165"/>
      <c r="PKY207" s="165"/>
      <c r="PKZ207" s="168"/>
      <c r="PLA207" s="165"/>
      <c r="PLB207" s="165"/>
      <c r="PLC207" s="165"/>
      <c r="PLD207" s="168"/>
      <c r="PLE207" s="165"/>
      <c r="PLF207" s="165"/>
      <c r="PLG207" s="165"/>
      <c r="PLH207" s="168"/>
      <c r="PLI207" s="165"/>
      <c r="PLJ207" s="165"/>
      <c r="PLK207" s="165"/>
      <c r="PLL207" s="168"/>
      <c r="PLM207" s="165"/>
      <c r="PLN207" s="165"/>
      <c r="PLO207" s="165"/>
      <c r="PLP207" s="168"/>
      <c r="PLQ207" s="165"/>
      <c r="PLR207" s="165"/>
      <c r="PLS207" s="165"/>
      <c r="PLT207" s="168"/>
      <c r="PLU207" s="165"/>
      <c r="PLV207" s="165"/>
      <c r="PLW207" s="165"/>
      <c r="PLX207" s="168"/>
      <c r="PLY207" s="165"/>
      <c r="PLZ207" s="165"/>
      <c r="PMA207" s="165"/>
      <c r="PMB207" s="168"/>
      <c r="PMC207" s="165"/>
      <c r="PMD207" s="165"/>
      <c r="PME207" s="165"/>
      <c r="PMF207" s="168"/>
      <c r="PMG207" s="165"/>
      <c r="PMH207" s="165"/>
      <c r="PMI207" s="165"/>
      <c r="PMJ207" s="168"/>
      <c r="PMK207" s="165"/>
      <c r="PML207" s="165"/>
      <c r="PMM207" s="165"/>
      <c r="PMN207" s="168"/>
      <c r="PMO207" s="165"/>
      <c r="PMP207" s="165"/>
      <c r="PMQ207" s="165"/>
      <c r="PMR207" s="168"/>
      <c r="PMS207" s="165"/>
      <c r="PMT207" s="165"/>
      <c r="PMU207" s="165"/>
      <c r="PMV207" s="168"/>
      <c r="PMW207" s="165"/>
      <c r="PMX207" s="165"/>
      <c r="PMY207" s="165"/>
      <c r="PMZ207" s="168"/>
      <c r="PNA207" s="165"/>
      <c r="PNB207" s="165"/>
      <c r="PNC207" s="165"/>
      <c r="PND207" s="168"/>
      <c r="PNE207" s="165"/>
      <c r="PNF207" s="165"/>
      <c r="PNG207" s="165"/>
      <c r="PNH207" s="168"/>
      <c r="PNI207" s="165"/>
      <c r="PNJ207" s="165"/>
      <c r="PNK207" s="165"/>
      <c r="PNL207" s="168"/>
      <c r="PNM207" s="165"/>
      <c r="PNN207" s="165"/>
      <c r="PNO207" s="165"/>
      <c r="PNP207" s="168"/>
      <c r="PNQ207" s="165"/>
      <c r="PNR207" s="165"/>
      <c r="PNS207" s="165"/>
      <c r="PNT207" s="168"/>
      <c r="PNU207" s="165"/>
      <c r="PNV207" s="165"/>
      <c r="PNW207" s="165"/>
      <c r="PNX207" s="168"/>
      <c r="PNY207" s="165"/>
      <c r="PNZ207" s="165"/>
      <c r="POA207" s="165"/>
      <c r="POB207" s="168"/>
      <c r="POC207" s="165"/>
      <c r="POD207" s="165"/>
      <c r="POE207" s="165"/>
      <c r="POF207" s="168"/>
      <c r="POG207" s="165"/>
      <c r="POH207" s="165"/>
      <c r="POI207" s="165"/>
      <c r="POJ207" s="168"/>
      <c r="POK207" s="165"/>
      <c r="POL207" s="165"/>
      <c r="POM207" s="165"/>
      <c r="PON207" s="168"/>
      <c r="POO207" s="165"/>
      <c r="POP207" s="165"/>
      <c r="POQ207" s="165"/>
      <c r="POR207" s="168"/>
      <c r="POS207" s="165"/>
      <c r="POT207" s="165"/>
      <c r="POU207" s="165"/>
      <c r="POV207" s="168"/>
      <c r="POW207" s="165"/>
      <c r="POX207" s="165"/>
      <c r="POY207" s="165"/>
      <c r="POZ207" s="168"/>
      <c r="PPA207" s="165"/>
      <c r="PPB207" s="165"/>
      <c r="PPC207" s="165"/>
      <c r="PPD207" s="168"/>
      <c r="PPE207" s="165"/>
      <c r="PPF207" s="165"/>
      <c r="PPG207" s="165"/>
      <c r="PPH207" s="168"/>
      <c r="PPI207" s="165"/>
      <c r="PPJ207" s="165"/>
      <c r="PPK207" s="165"/>
      <c r="PPL207" s="168"/>
      <c r="PPM207" s="165"/>
      <c r="PPN207" s="165"/>
      <c r="PPO207" s="165"/>
      <c r="PPP207" s="168"/>
      <c r="PPQ207" s="165"/>
      <c r="PPR207" s="165"/>
      <c r="PPS207" s="165"/>
      <c r="PPT207" s="168"/>
      <c r="PPU207" s="165"/>
      <c r="PPV207" s="165"/>
      <c r="PPW207" s="165"/>
      <c r="PPX207" s="168"/>
      <c r="PPY207" s="165"/>
      <c r="PPZ207" s="165"/>
      <c r="PQA207" s="165"/>
      <c r="PQB207" s="168"/>
      <c r="PQC207" s="165"/>
      <c r="PQD207" s="165"/>
      <c r="PQE207" s="165"/>
      <c r="PQF207" s="168"/>
      <c r="PQG207" s="165"/>
      <c r="PQH207" s="165"/>
      <c r="PQI207" s="165"/>
      <c r="PQJ207" s="168"/>
      <c r="PQK207" s="165"/>
      <c r="PQL207" s="165"/>
      <c r="PQM207" s="165"/>
      <c r="PQN207" s="168"/>
      <c r="PQO207" s="165"/>
      <c r="PQP207" s="165"/>
      <c r="PQQ207" s="165"/>
      <c r="PQR207" s="168"/>
      <c r="PQS207" s="165"/>
      <c r="PQT207" s="165"/>
      <c r="PQU207" s="165"/>
      <c r="PQV207" s="168"/>
      <c r="PQW207" s="165"/>
      <c r="PQX207" s="165"/>
      <c r="PQY207" s="165"/>
      <c r="PQZ207" s="168"/>
      <c r="PRA207" s="165"/>
      <c r="PRB207" s="165"/>
      <c r="PRC207" s="165"/>
      <c r="PRD207" s="168"/>
      <c r="PRE207" s="165"/>
      <c r="PRF207" s="165"/>
      <c r="PRG207" s="165"/>
      <c r="PRH207" s="168"/>
      <c r="PRI207" s="165"/>
      <c r="PRJ207" s="165"/>
      <c r="PRK207" s="165"/>
      <c r="PRL207" s="168"/>
      <c r="PRM207" s="165"/>
      <c r="PRN207" s="165"/>
      <c r="PRO207" s="165"/>
      <c r="PRP207" s="168"/>
      <c r="PRQ207" s="165"/>
      <c r="PRR207" s="165"/>
      <c r="PRS207" s="165"/>
      <c r="PRT207" s="168"/>
      <c r="PRU207" s="165"/>
      <c r="PRV207" s="165"/>
      <c r="PRW207" s="165"/>
      <c r="PRX207" s="168"/>
      <c r="PRY207" s="165"/>
      <c r="PRZ207" s="165"/>
      <c r="PSA207" s="165"/>
      <c r="PSB207" s="168"/>
      <c r="PSC207" s="165"/>
      <c r="PSD207" s="165"/>
      <c r="PSE207" s="165"/>
      <c r="PSF207" s="168"/>
      <c r="PSG207" s="165"/>
      <c r="PSH207" s="165"/>
      <c r="PSI207" s="165"/>
      <c r="PSJ207" s="168"/>
      <c r="PSK207" s="165"/>
      <c r="PSL207" s="165"/>
      <c r="PSM207" s="165"/>
      <c r="PSN207" s="168"/>
      <c r="PSO207" s="165"/>
      <c r="PSP207" s="165"/>
      <c r="PSQ207" s="165"/>
      <c r="PSR207" s="168"/>
      <c r="PSS207" s="165"/>
      <c r="PST207" s="165"/>
      <c r="PSU207" s="165"/>
      <c r="PSV207" s="168"/>
      <c r="PSW207" s="165"/>
      <c r="PSX207" s="165"/>
      <c r="PSY207" s="165"/>
      <c r="PSZ207" s="168"/>
      <c r="PTA207" s="165"/>
      <c r="PTB207" s="165"/>
      <c r="PTC207" s="165"/>
      <c r="PTD207" s="168"/>
      <c r="PTE207" s="165"/>
      <c r="PTF207" s="165"/>
      <c r="PTG207" s="165"/>
      <c r="PTH207" s="168"/>
      <c r="PTI207" s="165"/>
      <c r="PTJ207" s="165"/>
      <c r="PTK207" s="165"/>
      <c r="PTL207" s="168"/>
      <c r="PTM207" s="165"/>
      <c r="PTN207" s="165"/>
      <c r="PTO207" s="165"/>
      <c r="PTP207" s="168"/>
      <c r="PTQ207" s="165"/>
      <c r="PTR207" s="165"/>
      <c r="PTS207" s="165"/>
      <c r="PTT207" s="168"/>
      <c r="PTU207" s="165"/>
      <c r="PTV207" s="165"/>
      <c r="PTW207" s="165"/>
      <c r="PTX207" s="168"/>
      <c r="PTY207" s="165"/>
      <c r="PTZ207" s="165"/>
      <c r="PUA207" s="165"/>
      <c r="PUB207" s="168"/>
      <c r="PUC207" s="165"/>
      <c r="PUD207" s="165"/>
      <c r="PUE207" s="165"/>
      <c r="PUF207" s="168"/>
      <c r="PUG207" s="165"/>
      <c r="PUH207" s="165"/>
      <c r="PUI207" s="165"/>
      <c r="PUJ207" s="168"/>
      <c r="PUK207" s="165"/>
      <c r="PUL207" s="165"/>
      <c r="PUM207" s="165"/>
      <c r="PUN207" s="168"/>
      <c r="PUO207" s="165"/>
      <c r="PUP207" s="165"/>
      <c r="PUQ207" s="165"/>
      <c r="PUR207" s="168"/>
      <c r="PUS207" s="165"/>
      <c r="PUT207" s="165"/>
      <c r="PUU207" s="165"/>
      <c r="PUV207" s="168"/>
      <c r="PUW207" s="165"/>
      <c r="PUX207" s="165"/>
      <c r="PUY207" s="165"/>
      <c r="PUZ207" s="168"/>
      <c r="PVA207" s="165"/>
      <c r="PVB207" s="165"/>
      <c r="PVC207" s="165"/>
      <c r="PVD207" s="168"/>
      <c r="PVE207" s="165"/>
      <c r="PVF207" s="165"/>
      <c r="PVG207" s="165"/>
      <c r="PVH207" s="168"/>
      <c r="PVI207" s="165"/>
      <c r="PVJ207" s="165"/>
      <c r="PVK207" s="165"/>
      <c r="PVL207" s="168"/>
      <c r="PVM207" s="165"/>
      <c r="PVN207" s="165"/>
      <c r="PVO207" s="165"/>
      <c r="PVP207" s="168"/>
      <c r="PVQ207" s="165"/>
      <c r="PVR207" s="165"/>
      <c r="PVS207" s="165"/>
      <c r="PVT207" s="168"/>
      <c r="PVU207" s="165"/>
      <c r="PVV207" s="165"/>
      <c r="PVW207" s="165"/>
      <c r="PVX207" s="168"/>
      <c r="PVY207" s="165"/>
      <c r="PVZ207" s="165"/>
      <c r="PWA207" s="165"/>
      <c r="PWB207" s="168"/>
      <c r="PWC207" s="165"/>
      <c r="PWD207" s="165"/>
      <c r="PWE207" s="165"/>
      <c r="PWF207" s="168"/>
      <c r="PWG207" s="165"/>
      <c r="PWH207" s="165"/>
      <c r="PWI207" s="165"/>
      <c r="PWJ207" s="168"/>
      <c r="PWK207" s="165"/>
      <c r="PWL207" s="165"/>
      <c r="PWM207" s="165"/>
      <c r="PWN207" s="168"/>
      <c r="PWO207" s="165"/>
      <c r="PWP207" s="165"/>
      <c r="PWQ207" s="165"/>
      <c r="PWR207" s="168"/>
      <c r="PWS207" s="165"/>
      <c r="PWT207" s="165"/>
      <c r="PWU207" s="165"/>
      <c r="PWV207" s="168"/>
      <c r="PWW207" s="165"/>
      <c r="PWX207" s="165"/>
      <c r="PWY207" s="165"/>
      <c r="PWZ207" s="168"/>
      <c r="PXA207" s="165"/>
      <c r="PXB207" s="165"/>
      <c r="PXC207" s="165"/>
      <c r="PXD207" s="168"/>
      <c r="PXE207" s="165"/>
      <c r="PXF207" s="165"/>
      <c r="PXG207" s="165"/>
      <c r="PXH207" s="168"/>
      <c r="PXI207" s="165"/>
      <c r="PXJ207" s="165"/>
      <c r="PXK207" s="165"/>
      <c r="PXL207" s="168"/>
      <c r="PXM207" s="165"/>
      <c r="PXN207" s="165"/>
      <c r="PXO207" s="165"/>
      <c r="PXP207" s="168"/>
      <c r="PXQ207" s="165"/>
      <c r="PXR207" s="165"/>
      <c r="PXS207" s="165"/>
      <c r="PXT207" s="168"/>
      <c r="PXU207" s="165"/>
      <c r="PXV207" s="165"/>
      <c r="PXW207" s="165"/>
      <c r="PXX207" s="168"/>
      <c r="PXY207" s="165"/>
      <c r="PXZ207" s="165"/>
      <c r="PYA207" s="165"/>
      <c r="PYB207" s="168"/>
      <c r="PYC207" s="165"/>
      <c r="PYD207" s="165"/>
      <c r="PYE207" s="165"/>
      <c r="PYF207" s="168"/>
      <c r="PYG207" s="165"/>
      <c r="PYH207" s="165"/>
      <c r="PYI207" s="165"/>
      <c r="PYJ207" s="168"/>
      <c r="PYK207" s="165"/>
      <c r="PYL207" s="165"/>
      <c r="PYM207" s="165"/>
      <c r="PYN207" s="168"/>
      <c r="PYO207" s="165"/>
      <c r="PYP207" s="165"/>
      <c r="PYQ207" s="165"/>
      <c r="PYR207" s="168"/>
      <c r="PYS207" s="165"/>
      <c r="PYT207" s="165"/>
      <c r="PYU207" s="165"/>
      <c r="PYV207" s="168"/>
      <c r="PYW207" s="165"/>
      <c r="PYX207" s="165"/>
      <c r="PYY207" s="165"/>
      <c r="PYZ207" s="168"/>
      <c r="PZA207" s="165"/>
      <c r="PZB207" s="165"/>
      <c r="PZC207" s="165"/>
      <c r="PZD207" s="168"/>
      <c r="PZE207" s="165"/>
      <c r="PZF207" s="165"/>
      <c r="PZG207" s="165"/>
      <c r="PZH207" s="168"/>
      <c r="PZI207" s="165"/>
      <c r="PZJ207" s="165"/>
      <c r="PZK207" s="165"/>
      <c r="PZL207" s="168"/>
      <c r="PZM207" s="165"/>
      <c r="PZN207" s="165"/>
      <c r="PZO207" s="165"/>
      <c r="PZP207" s="168"/>
      <c r="PZQ207" s="165"/>
      <c r="PZR207" s="165"/>
      <c r="PZS207" s="165"/>
      <c r="PZT207" s="168"/>
      <c r="PZU207" s="165"/>
      <c r="PZV207" s="165"/>
      <c r="PZW207" s="165"/>
      <c r="PZX207" s="168"/>
      <c r="PZY207" s="165"/>
      <c r="PZZ207" s="165"/>
      <c r="QAA207" s="165"/>
      <c r="QAB207" s="168"/>
      <c r="QAC207" s="165"/>
      <c r="QAD207" s="165"/>
      <c r="QAE207" s="165"/>
      <c r="QAF207" s="168"/>
      <c r="QAG207" s="165"/>
      <c r="QAH207" s="165"/>
      <c r="QAI207" s="165"/>
      <c r="QAJ207" s="168"/>
      <c r="QAK207" s="165"/>
      <c r="QAL207" s="165"/>
      <c r="QAM207" s="165"/>
      <c r="QAN207" s="168"/>
      <c r="QAO207" s="165"/>
      <c r="QAP207" s="165"/>
      <c r="QAQ207" s="165"/>
      <c r="QAR207" s="168"/>
      <c r="QAS207" s="165"/>
      <c r="QAT207" s="165"/>
      <c r="QAU207" s="165"/>
      <c r="QAV207" s="168"/>
      <c r="QAW207" s="165"/>
      <c r="QAX207" s="165"/>
      <c r="QAY207" s="165"/>
      <c r="QAZ207" s="168"/>
      <c r="QBA207" s="165"/>
      <c r="QBB207" s="165"/>
      <c r="QBC207" s="165"/>
      <c r="QBD207" s="168"/>
      <c r="QBE207" s="165"/>
      <c r="QBF207" s="165"/>
      <c r="QBG207" s="165"/>
      <c r="QBH207" s="168"/>
      <c r="QBI207" s="165"/>
      <c r="QBJ207" s="165"/>
      <c r="QBK207" s="165"/>
      <c r="QBL207" s="168"/>
      <c r="QBM207" s="165"/>
      <c r="QBN207" s="165"/>
      <c r="QBO207" s="165"/>
      <c r="QBP207" s="168"/>
      <c r="QBQ207" s="165"/>
      <c r="QBR207" s="165"/>
      <c r="QBS207" s="165"/>
      <c r="QBT207" s="168"/>
      <c r="QBU207" s="165"/>
      <c r="QBV207" s="165"/>
      <c r="QBW207" s="165"/>
      <c r="QBX207" s="168"/>
      <c r="QBY207" s="165"/>
      <c r="QBZ207" s="165"/>
      <c r="QCA207" s="165"/>
      <c r="QCB207" s="168"/>
      <c r="QCC207" s="165"/>
      <c r="QCD207" s="165"/>
      <c r="QCE207" s="165"/>
      <c r="QCF207" s="168"/>
      <c r="QCG207" s="165"/>
      <c r="QCH207" s="165"/>
      <c r="QCI207" s="165"/>
      <c r="QCJ207" s="168"/>
      <c r="QCK207" s="165"/>
      <c r="QCL207" s="165"/>
      <c r="QCM207" s="165"/>
      <c r="QCN207" s="168"/>
      <c r="QCO207" s="165"/>
      <c r="QCP207" s="165"/>
      <c r="QCQ207" s="165"/>
      <c r="QCR207" s="168"/>
      <c r="QCS207" s="165"/>
      <c r="QCT207" s="165"/>
      <c r="QCU207" s="165"/>
      <c r="QCV207" s="168"/>
      <c r="QCW207" s="165"/>
      <c r="QCX207" s="165"/>
      <c r="QCY207" s="165"/>
      <c r="QCZ207" s="168"/>
      <c r="QDA207" s="165"/>
      <c r="QDB207" s="165"/>
      <c r="QDC207" s="165"/>
      <c r="QDD207" s="168"/>
      <c r="QDE207" s="165"/>
      <c r="QDF207" s="165"/>
      <c r="QDG207" s="165"/>
      <c r="QDH207" s="168"/>
      <c r="QDI207" s="165"/>
      <c r="QDJ207" s="165"/>
      <c r="QDK207" s="165"/>
      <c r="QDL207" s="168"/>
      <c r="QDM207" s="165"/>
      <c r="QDN207" s="165"/>
      <c r="QDO207" s="165"/>
      <c r="QDP207" s="168"/>
      <c r="QDQ207" s="165"/>
      <c r="QDR207" s="165"/>
      <c r="QDS207" s="165"/>
      <c r="QDT207" s="168"/>
      <c r="QDU207" s="165"/>
      <c r="QDV207" s="165"/>
      <c r="QDW207" s="165"/>
      <c r="QDX207" s="168"/>
      <c r="QDY207" s="165"/>
      <c r="QDZ207" s="165"/>
      <c r="QEA207" s="165"/>
      <c r="QEB207" s="168"/>
      <c r="QEC207" s="165"/>
      <c r="QED207" s="165"/>
      <c r="QEE207" s="165"/>
      <c r="QEF207" s="168"/>
      <c r="QEG207" s="165"/>
      <c r="QEH207" s="165"/>
      <c r="QEI207" s="165"/>
      <c r="QEJ207" s="168"/>
      <c r="QEK207" s="165"/>
      <c r="QEL207" s="165"/>
      <c r="QEM207" s="165"/>
      <c r="QEN207" s="168"/>
      <c r="QEO207" s="165"/>
      <c r="QEP207" s="165"/>
      <c r="QEQ207" s="165"/>
      <c r="QER207" s="168"/>
      <c r="QES207" s="165"/>
      <c r="QET207" s="165"/>
      <c r="QEU207" s="165"/>
      <c r="QEV207" s="168"/>
      <c r="QEW207" s="165"/>
      <c r="QEX207" s="165"/>
      <c r="QEY207" s="165"/>
      <c r="QEZ207" s="168"/>
      <c r="QFA207" s="165"/>
      <c r="QFB207" s="165"/>
      <c r="QFC207" s="165"/>
      <c r="QFD207" s="168"/>
      <c r="QFE207" s="165"/>
      <c r="QFF207" s="165"/>
      <c r="QFG207" s="165"/>
      <c r="QFH207" s="168"/>
      <c r="QFI207" s="165"/>
      <c r="QFJ207" s="165"/>
      <c r="QFK207" s="165"/>
      <c r="QFL207" s="168"/>
      <c r="QFM207" s="165"/>
      <c r="QFN207" s="165"/>
      <c r="QFO207" s="165"/>
      <c r="QFP207" s="168"/>
      <c r="QFQ207" s="165"/>
      <c r="QFR207" s="165"/>
      <c r="QFS207" s="165"/>
      <c r="QFT207" s="168"/>
      <c r="QFU207" s="165"/>
      <c r="QFV207" s="165"/>
      <c r="QFW207" s="165"/>
      <c r="QFX207" s="168"/>
      <c r="QFY207" s="165"/>
      <c r="QFZ207" s="165"/>
      <c r="QGA207" s="165"/>
      <c r="QGB207" s="168"/>
      <c r="QGC207" s="165"/>
      <c r="QGD207" s="165"/>
      <c r="QGE207" s="165"/>
      <c r="QGF207" s="168"/>
      <c r="QGG207" s="165"/>
      <c r="QGH207" s="165"/>
      <c r="QGI207" s="165"/>
      <c r="QGJ207" s="168"/>
      <c r="QGK207" s="165"/>
      <c r="QGL207" s="165"/>
      <c r="QGM207" s="165"/>
      <c r="QGN207" s="168"/>
      <c r="QGO207" s="165"/>
      <c r="QGP207" s="165"/>
      <c r="QGQ207" s="165"/>
      <c r="QGR207" s="168"/>
      <c r="QGS207" s="165"/>
      <c r="QGT207" s="165"/>
      <c r="QGU207" s="165"/>
      <c r="QGV207" s="168"/>
      <c r="QGW207" s="165"/>
      <c r="QGX207" s="165"/>
      <c r="QGY207" s="165"/>
      <c r="QGZ207" s="168"/>
      <c r="QHA207" s="165"/>
      <c r="QHB207" s="165"/>
      <c r="QHC207" s="165"/>
      <c r="QHD207" s="168"/>
      <c r="QHE207" s="165"/>
      <c r="QHF207" s="165"/>
      <c r="QHG207" s="165"/>
      <c r="QHH207" s="168"/>
      <c r="QHI207" s="165"/>
      <c r="QHJ207" s="165"/>
      <c r="QHK207" s="165"/>
      <c r="QHL207" s="168"/>
      <c r="QHM207" s="165"/>
      <c r="QHN207" s="165"/>
      <c r="QHO207" s="165"/>
      <c r="QHP207" s="168"/>
      <c r="QHQ207" s="165"/>
      <c r="QHR207" s="165"/>
      <c r="QHS207" s="165"/>
      <c r="QHT207" s="168"/>
      <c r="QHU207" s="165"/>
      <c r="QHV207" s="165"/>
      <c r="QHW207" s="165"/>
      <c r="QHX207" s="168"/>
      <c r="QHY207" s="165"/>
      <c r="QHZ207" s="165"/>
      <c r="QIA207" s="165"/>
      <c r="QIB207" s="168"/>
      <c r="QIC207" s="165"/>
      <c r="QID207" s="165"/>
      <c r="QIE207" s="165"/>
      <c r="QIF207" s="168"/>
      <c r="QIG207" s="165"/>
      <c r="QIH207" s="165"/>
      <c r="QII207" s="165"/>
      <c r="QIJ207" s="168"/>
      <c r="QIK207" s="165"/>
      <c r="QIL207" s="165"/>
      <c r="QIM207" s="165"/>
      <c r="QIN207" s="168"/>
      <c r="QIO207" s="165"/>
      <c r="QIP207" s="165"/>
      <c r="QIQ207" s="165"/>
      <c r="QIR207" s="168"/>
      <c r="QIS207" s="165"/>
      <c r="QIT207" s="165"/>
      <c r="QIU207" s="165"/>
      <c r="QIV207" s="168"/>
      <c r="QIW207" s="165"/>
      <c r="QIX207" s="165"/>
      <c r="QIY207" s="165"/>
      <c r="QIZ207" s="168"/>
      <c r="QJA207" s="165"/>
      <c r="QJB207" s="165"/>
      <c r="QJC207" s="165"/>
      <c r="QJD207" s="168"/>
      <c r="QJE207" s="165"/>
      <c r="QJF207" s="165"/>
      <c r="QJG207" s="165"/>
      <c r="QJH207" s="168"/>
      <c r="QJI207" s="165"/>
      <c r="QJJ207" s="165"/>
      <c r="QJK207" s="165"/>
      <c r="QJL207" s="168"/>
      <c r="QJM207" s="165"/>
      <c r="QJN207" s="165"/>
      <c r="QJO207" s="165"/>
      <c r="QJP207" s="168"/>
      <c r="QJQ207" s="165"/>
      <c r="QJR207" s="165"/>
      <c r="QJS207" s="165"/>
      <c r="QJT207" s="168"/>
      <c r="QJU207" s="165"/>
      <c r="QJV207" s="165"/>
      <c r="QJW207" s="165"/>
      <c r="QJX207" s="168"/>
      <c r="QJY207" s="165"/>
      <c r="QJZ207" s="165"/>
      <c r="QKA207" s="165"/>
      <c r="QKB207" s="168"/>
      <c r="QKC207" s="165"/>
      <c r="QKD207" s="165"/>
      <c r="QKE207" s="165"/>
      <c r="QKF207" s="168"/>
      <c r="QKG207" s="165"/>
      <c r="QKH207" s="165"/>
      <c r="QKI207" s="165"/>
      <c r="QKJ207" s="168"/>
      <c r="QKK207" s="165"/>
      <c r="QKL207" s="165"/>
      <c r="QKM207" s="165"/>
      <c r="QKN207" s="168"/>
      <c r="QKO207" s="165"/>
      <c r="QKP207" s="165"/>
      <c r="QKQ207" s="165"/>
      <c r="QKR207" s="168"/>
      <c r="QKS207" s="165"/>
      <c r="QKT207" s="165"/>
      <c r="QKU207" s="165"/>
      <c r="QKV207" s="168"/>
      <c r="QKW207" s="165"/>
      <c r="QKX207" s="165"/>
      <c r="QKY207" s="165"/>
      <c r="QKZ207" s="168"/>
      <c r="QLA207" s="165"/>
      <c r="QLB207" s="165"/>
      <c r="QLC207" s="165"/>
      <c r="QLD207" s="168"/>
      <c r="QLE207" s="165"/>
      <c r="QLF207" s="165"/>
      <c r="QLG207" s="165"/>
      <c r="QLH207" s="168"/>
      <c r="QLI207" s="165"/>
      <c r="QLJ207" s="165"/>
      <c r="QLK207" s="165"/>
      <c r="QLL207" s="168"/>
      <c r="QLM207" s="165"/>
      <c r="QLN207" s="165"/>
      <c r="QLO207" s="165"/>
      <c r="QLP207" s="168"/>
      <c r="QLQ207" s="165"/>
      <c r="QLR207" s="165"/>
      <c r="QLS207" s="165"/>
      <c r="QLT207" s="168"/>
      <c r="QLU207" s="165"/>
      <c r="QLV207" s="165"/>
      <c r="QLW207" s="165"/>
      <c r="QLX207" s="168"/>
      <c r="QLY207" s="165"/>
      <c r="QLZ207" s="165"/>
      <c r="QMA207" s="165"/>
      <c r="QMB207" s="168"/>
      <c r="QMC207" s="165"/>
      <c r="QMD207" s="165"/>
      <c r="QME207" s="165"/>
      <c r="QMF207" s="168"/>
      <c r="QMG207" s="165"/>
      <c r="QMH207" s="165"/>
      <c r="QMI207" s="165"/>
      <c r="QMJ207" s="168"/>
      <c r="QMK207" s="165"/>
      <c r="QML207" s="165"/>
      <c r="QMM207" s="165"/>
      <c r="QMN207" s="168"/>
      <c r="QMO207" s="165"/>
      <c r="QMP207" s="165"/>
      <c r="QMQ207" s="165"/>
      <c r="QMR207" s="168"/>
      <c r="QMS207" s="165"/>
      <c r="QMT207" s="165"/>
      <c r="QMU207" s="165"/>
      <c r="QMV207" s="168"/>
      <c r="QMW207" s="165"/>
      <c r="QMX207" s="165"/>
      <c r="QMY207" s="165"/>
      <c r="QMZ207" s="168"/>
      <c r="QNA207" s="165"/>
      <c r="QNB207" s="165"/>
      <c r="QNC207" s="165"/>
      <c r="QND207" s="168"/>
      <c r="QNE207" s="165"/>
      <c r="QNF207" s="165"/>
      <c r="QNG207" s="165"/>
      <c r="QNH207" s="168"/>
      <c r="QNI207" s="165"/>
      <c r="QNJ207" s="165"/>
      <c r="QNK207" s="165"/>
      <c r="QNL207" s="168"/>
      <c r="QNM207" s="165"/>
      <c r="QNN207" s="165"/>
      <c r="QNO207" s="165"/>
      <c r="QNP207" s="168"/>
      <c r="QNQ207" s="165"/>
      <c r="QNR207" s="165"/>
      <c r="QNS207" s="165"/>
      <c r="QNT207" s="168"/>
      <c r="QNU207" s="165"/>
      <c r="QNV207" s="165"/>
      <c r="QNW207" s="165"/>
      <c r="QNX207" s="168"/>
      <c r="QNY207" s="165"/>
      <c r="QNZ207" s="165"/>
      <c r="QOA207" s="165"/>
      <c r="QOB207" s="168"/>
      <c r="QOC207" s="165"/>
      <c r="QOD207" s="165"/>
      <c r="QOE207" s="165"/>
      <c r="QOF207" s="168"/>
      <c r="QOG207" s="165"/>
      <c r="QOH207" s="165"/>
      <c r="QOI207" s="165"/>
      <c r="QOJ207" s="168"/>
      <c r="QOK207" s="165"/>
      <c r="QOL207" s="165"/>
      <c r="QOM207" s="165"/>
      <c r="QON207" s="168"/>
      <c r="QOO207" s="165"/>
      <c r="QOP207" s="165"/>
      <c r="QOQ207" s="165"/>
      <c r="QOR207" s="168"/>
      <c r="QOS207" s="165"/>
      <c r="QOT207" s="165"/>
      <c r="QOU207" s="165"/>
      <c r="QOV207" s="168"/>
      <c r="QOW207" s="165"/>
      <c r="QOX207" s="165"/>
      <c r="QOY207" s="165"/>
      <c r="QOZ207" s="168"/>
      <c r="QPA207" s="165"/>
      <c r="QPB207" s="165"/>
      <c r="QPC207" s="165"/>
      <c r="QPD207" s="168"/>
      <c r="QPE207" s="165"/>
      <c r="QPF207" s="165"/>
      <c r="QPG207" s="165"/>
      <c r="QPH207" s="168"/>
      <c r="QPI207" s="165"/>
      <c r="QPJ207" s="165"/>
      <c r="QPK207" s="165"/>
      <c r="QPL207" s="168"/>
      <c r="QPM207" s="165"/>
      <c r="QPN207" s="165"/>
      <c r="QPO207" s="165"/>
      <c r="QPP207" s="168"/>
      <c r="QPQ207" s="165"/>
      <c r="QPR207" s="165"/>
      <c r="QPS207" s="165"/>
      <c r="QPT207" s="168"/>
      <c r="QPU207" s="165"/>
      <c r="QPV207" s="165"/>
      <c r="QPW207" s="165"/>
      <c r="QPX207" s="168"/>
      <c r="QPY207" s="165"/>
      <c r="QPZ207" s="165"/>
      <c r="QQA207" s="165"/>
      <c r="QQB207" s="168"/>
      <c r="QQC207" s="165"/>
      <c r="QQD207" s="165"/>
      <c r="QQE207" s="165"/>
      <c r="QQF207" s="168"/>
      <c r="QQG207" s="165"/>
      <c r="QQH207" s="165"/>
      <c r="QQI207" s="165"/>
      <c r="QQJ207" s="168"/>
      <c r="QQK207" s="165"/>
      <c r="QQL207" s="165"/>
      <c r="QQM207" s="165"/>
      <c r="QQN207" s="168"/>
      <c r="QQO207" s="165"/>
      <c r="QQP207" s="165"/>
      <c r="QQQ207" s="165"/>
      <c r="QQR207" s="168"/>
      <c r="QQS207" s="165"/>
      <c r="QQT207" s="165"/>
      <c r="QQU207" s="165"/>
      <c r="QQV207" s="168"/>
      <c r="QQW207" s="165"/>
      <c r="QQX207" s="165"/>
      <c r="QQY207" s="165"/>
      <c r="QQZ207" s="168"/>
      <c r="QRA207" s="165"/>
      <c r="QRB207" s="165"/>
      <c r="QRC207" s="165"/>
      <c r="QRD207" s="168"/>
      <c r="QRE207" s="165"/>
      <c r="QRF207" s="165"/>
      <c r="QRG207" s="165"/>
      <c r="QRH207" s="168"/>
      <c r="QRI207" s="165"/>
      <c r="QRJ207" s="165"/>
      <c r="QRK207" s="165"/>
      <c r="QRL207" s="168"/>
      <c r="QRM207" s="165"/>
      <c r="QRN207" s="165"/>
      <c r="QRO207" s="165"/>
      <c r="QRP207" s="168"/>
      <c r="QRQ207" s="165"/>
      <c r="QRR207" s="165"/>
      <c r="QRS207" s="165"/>
      <c r="QRT207" s="168"/>
      <c r="QRU207" s="165"/>
      <c r="QRV207" s="165"/>
      <c r="QRW207" s="165"/>
      <c r="QRX207" s="168"/>
      <c r="QRY207" s="165"/>
      <c r="QRZ207" s="165"/>
      <c r="QSA207" s="165"/>
      <c r="QSB207" s="168"/>
      <c r="QSC207" s="165"/>
      <c r="QSD207" s="165"/>
      <c r="QSE207" s="165"/>
      <c r="QSF207" s="168"/>
      <c r="QSG207" s="165"/>
      <c r="QSH207" s="165"/>
      <c r="QSI207" s="165"/>
      <c r="QSJ207" s="168"/>
      <c r="QSK207" s="165"/>
      <c r="QSL207" s="165"/>
      <c r="QSM207" s="165"/>
      <c r="QSN207" s="168"/>
      <c r="QSO207" s="165"/>
      <c r="QSP207" s="165"/>
      <c r="QSQ207" s="165"/>
      <c r="QSR207" s="168"/>
      <c r="QSS207" s="165"/>
      <c r="QST207" s="165"/>
      <c r="QSU207" s="165"/>
      <c r="QSV207" s="168"/>
      <c r="QSW207" s="165"/>
      <c r="QSX207" s="165"/>
      <c r="QSY207" s="165"/>
      <c r="QSZ207" s="168"/>
      <c r="QTA207" s="165"/>
      <c r="QTB207" s="165"/>
      <c r="QTC207" s="165"/>
      <c r="QTD207" s="168"/>
      <c r="QTE207" s="165"/>
      <c r="QTF207" s="165"/>
      <c r="QTG207" s="165"/>
      <c r="QTH207" s="168"/>
      <c r="QTI207" s="165"/>
      <c r="QTJ207" s="165"/>
      <c r="QTK207" s="165"/>
      <c r="QTL207" s="168"/>
      <c r="QTM207" s="165"/>
      <c r="QTN207" s="165"/>
      <c r="QTO207" s="165"/>
      <c r="QTP207" s="168"/>
      <c r="QTQ207" s="165"/>
      <c r="QTR207" s="165"/>
      <c r="QTS207" s="165"/>
      <c r="QTT207" s="168"/>
      <c r="QTU207" s="165"/>
      <c r="QTV207" s="165"/>
      <c r="QTW207" s="165"/>
      <c r="QTX207" s="168"/>
      <c r="QTY207" s="165"/>
      <c r="QTZ207" s="165"/>
      <c r="QUA207" s="165"/>
      <c r="QUB207" s="168"/>
      <c r="QUC207" s="165"/>
      <c r="QUD207" s="165"/>
      <c r="QUE207" s="165"/>
      <c r="QUF207" s="168"/>
      <c r="QUG207" s="165"/>
      <c r="QUH207" s="165"/>
      <c r="QUI207" s="165"/>
      <c r="QUJ207" s="168"/>
      <c r="QUK207" s="165"/>
      <c r="QUL207" s="165"/>
      <c r="QUM207" s="165"/>
      <c r="QUN207" s="168"/>
      <c r="QUO207" s="165"/>
      <c r="QUP207" s="165"/>
      <c r="QUQ207" s="165"/>
      <c r="QUR207" s="168"/>
      <c r="QUS207" s="165"/>
      <c r="QUT207" s="165"/>
      <c r="QUU207" s="165"/>
      <c r="QUV207" s="168"/>
      <c r="QUW207" s="165"/>
      <c r="QUX207" s="165"/>
      <c r="QUY207" s="165"/>
      <c r="QUZ207" s="168"/>
      <c r="QVA207" s="165"/>
      <c r="QVB207" s="165"/>
      <c r="QVC207" s="165"/>
      <c r="QVD207" s="168"/>
      <c r="QVE207" s="165"/>
      <c r="QVF207" s="165"/>
      <c r="QVG207" s="165"/>
      <c r="QVH207" s="168"/>
      <c r="QVI207" s="165"/>
      <c r="QVJ207" s="165"/>
      <c r="QVK207" s="165"/>
      <c r="QVL207" s="168"/>
      <c r="QVM207" s="165"/>
      <c r="QVN207" s="165"/>
      <c r="QVO207" s="165"/>
      <c r="QVP207" s="168"/>
      <c r="QVQ207" s="165"/>
      <c r="QVR207" s="165"/>
      <c r="QVS207" s="165"/>
      <c r="QVT207" s="168"/>
      <c r="QVU207" s="165"/>
      <c r="QVV207" s="165"/>
      <c r="QVW207" s="165"/>
      <c r="QVX207" s="168"/>
      <c r="QVY207" s="165"/>
      <c r="QVZ207" s="165"/>
      <c r="QWA207" s="165"/>
      <c r="QWB207" s="168"/>
      <c r="QWC207" s="165"/>
      <c r="QWD207" s="165"/>
      <c r="QWE207" s="165"/>
      <c r="QWF207" s="168"/>
      <c r="QWG207" s="165"/>
      <c r="QWH207" s="165"/>
      <c r="QWI207" s="165"/>
      <c r="QWJ207" s="168"/>
      <c r="QWK207" s="165"/>
      <c r="QWL207" s="165"/>
      <c r="QWM207" s="165"/>
      <c r="QWN207" s="168"/>
      <c r="QWO207" s="165"/>
      <c r="QWP207" s="165"/>
      <c r="QWQ207" s="165"/>
      <c r="QWR207" s="168"/>
      <c r="QWS207" s="165"/>
      <c r="QWT207" s="165"/>
      <c r="QWU207" s="165"/>
      <c r="QWV207" s="168"/>
      <c r="QWW207" s="165"/>
      <c r="QWX207" s="165"/>
      <c r="QWY207" s="165"/>
      <c r="QWZ207" s="168"/>
      <c r="QXA207" s="165"/>
      <c r="QXB207" s="165"/>
      <c r="QXC207" s="165"/>
      <c r="QXD207" s="168"/>
      <c r="QXE207" s="165"/>
      <c r="QXF207" s="165"/>
      <c r="QXG207" s="165"/>
      <c r="QXH207" s="168"/>
      <c r="QXI207" s="165"/>
      <c r="QXJ207" s="165"/>
      <c r="QXK207" s="165"/>
      <c r="QXL207" s="168"/>
      <c r="QXM207" s="165"/>
      <c r="QXN207" s="165"/>
      <c r="QXO207" s="165"/>
      <c r="QXP207" s="168"/>
      <c r="QXQ207" s="165"/>
      <c r="QXR207" s="165"/>
      <c r="QXS207" s="165"/>
      <c r="QXT207" s="168"/>
      <c r="QXU207" s="165"/>
      <c r="QXV207" s="165"/>
      <c r="QXW207" s="165"/>
      <c r="QXX207" s="168"/>
      <c r="QXY207" s="165"/>
      <c r="QXZ207" s="165"/>
      <c r="QYA207" s="165"/>
      <c r="QYB207" s="168"/>
      <c r="QYC207" s="165"/>
      <c r="QYD207" s="165"/>
      <c r="QYE207" s="165"/>
      <c r="QYF207" s="168"/>
      <c r="QYG207" s="165"/>
      <c r="QYH207" s="165"/>
      <c r="QYI207" s="165"/>
      <c r="QYJ207" s="168"/>
      <c r="QYK207" s="165"/>
      <c r="QYL207" s="165"/>
      <c r="QYM207" s="165"/>
      <c r="QYN207" s="168"/>
      <c r="QYO207" s="165"/>
      <c r="QYP207" s="165"/>
      <c r="QYQ207" s="165"/>
      <c r="QYR207" s="168"/>
      <c r="QYS207" s="165"/>
      <c r="QYT207" s="165"/>
      <c r="QYU207" s="165"/>
      <c r="QYV207" s="168"/>
      <c r="QYW207" s="165"/>
      <c r="QYX207" s="165"/>
      <c r="QYY207" s="165"/>
      <c r="QYZ207" s="168"/>
      <c r="QZA207" s="165"/>
      <c r="QZB207" s="165"/>
      <c r="QZC207" s="165"/>
      <c r="QZD207" s="168"/>
      <c r="QZE207" s="165"/>
      <c r="QZF207" s="165"/>
      <c r="QZG207" s="165"/>
      <c r="QZH207" s="168"/>
      <c r="QZI207" s="165"/>
      <c r="QZJ207" s="165"/>
      <c r="QZK207" s="165"/>
      <c r="QZL207" s="168"/>
      <c r="QZM207" s="165"/>
      <c r="QZN207" s="165"/>
      <c r="QZO207" s="165"/>
      <c r="QZP207" s="168"/>
      <c r="QZQ207" s="165"/>
      <c r="QZR207" s="165"/>
      <c r="QZS207" s="165"/>
      <c r="QZT207" s="168"/>
      <c r="QZU207" s="165"/>
      <c r="QZV207" s="165"/>
      <c r="QZW207" s="165"/>
      <c r="QZX207" s="168"/>
      <c r="QZY207" s="165"/>
      <c r="QZZ207" s="165"/>
      <c r="RAA207" s="165"/>
      <c r="RAB207" s="168"/>
      <c r="RAC207" s="165"/>
      <c r="RAD207" s="165"/>
      <c r="RAE207" s="165"/>
      <c r="RAF207" s="168"/>
      <c r="RAG207" s="165"/>
      <c r="RAH207" s="165"/>
      <c r="RAI207" s="165"/>
      <c r="RAJ207" s="168"/>
      <c r="RAK207" s="165"/>
      <c r="RAL207" s="165"/>
      <c r="RAM207" s="165"/>
      <c r="RAN207" s="168"/>
      <c r="RAO207" s="165"/>
      <c r="RAP207" s="165"/>
      <c r="RAQ207" s="165"/>
      <c r="RAR207" s="168"/>
      <c r="RAS207" s="165"/>
      <c r="RAT207" s="165"/>
      <c r="RAU207" s="165"/>
      <c r="RAV207" s="168"/>
      <c r="RAW207" s="165"/>
      <c r="RAX207" s="165"/>
      <c r="RAY207" s="165"/>
      <c r="RAZ207" s="168"/>
      <c r="RBA207" s="165"/>
      <c r="RBB207" s="165"/>
      <c r="RBC207" s="165"/>
      <c r="RBD207" s="168"/>
      <c r="RBE207" s="165"/>
      <c r="RBF207" s="165"/>
      <c r="RBG207" s="165"/>
      <c r="RBH207" s="168"/>
      <c r="RBI207" s="165"/>
      <c r="RBJ207" s="165"/>
      <c r="RBK207" s="165"/>
      <c r="RBL207" s="168"/>
      <c r="RBM207" s="165"/>
      <c r="RBN207" s="165"/>
      <c r="RBO207" s="165"/>
      <c r="RBP207" s="168"/>
      <c r="RBQ207" s="165"/>
      <c r="RBR207" s="165"/>
      <c r="RBS207" s="165"/>
      <c r="RBT207" s="168"/>
      <c r="RBU207" s="165"/>
      <c r="RBV207" s="165"/>
      <c r="RBW207" s="165"/>
      <c r="RBX207" s="168"/>
      <c r="RBY207" s="165"/>
      <c r="RBZ207" s="165"/>
      <c r="RCA207" s="165"/>
      <c r="RCB207" s="168"/>
      <c r="RCC207" s="165"/>
      <c r="RCD207" s="165"/>
      <c r="RCE207" s="165"/>
      <c r="RCF207" s="168"/>
      <c r="RCG207" s="165"/>
      <c r="RCH207" s="165"/>
      <c r="RCI207" s="165"/>
      <c r="RCJ207" s="168"/>
      <c r="RCK207" s="165"/>
      <c r="RCL207" s="165"/>
      <c r="RCM207" s="165"/>
      <c r="RCN207" s="168"/>
      <c r="RCO207" s="165"/>
      <c r="RCP207" s="165"/>
      <c r="RCQ207" s="165"/>
      <c r="RCR207" s="168"/>
      <c r="RCS207" s="165"/>
      <c r="RCT207" s="165"/>
      <c r="RCU207" s="165"/>
      <c r="RCV207" s="168"/>
      <c r="RCW207" s="165"/>
      <c r="RCX207" s="165"/>
      <c r="RCY207" s="165"/>
      <c r="RCZ207" s="168"/>
      <c r="RDA207" s="165"/>
      <c r="RDB207" s="165"/>
      <c r="RDC207" s="165"/>
      <c r="RDD207" s="168"/>
      <c r="RDE207" s="165"/>
      <c r="RDF207" s="165"/>
      <c r="RDG207" s="165"/>
      <c r="RDH207" s="168"/>
      <c r="RDI207" s="165"/>
      <c r="RDJ207" s="165"/>
      <c r="RDK207" s="165"/>
      <c r="RDL207" s="168"/>
      <c r="RDM207" s="165"/>
      <c r="RDN207" s="165"/>
      <c r="RDO207" s="165"/>
      <c r="RDP207" s="168"/>
      <c r="RDQ207" s="165"/>
      <c r="RDR207" s="165"/>
      <c r="RDS207" s="165"/>
      <c r="RDT207" s="168"/>
      <c r="RDU207" s="165"/>
      <c r="RDV207" s="165"/>
      <c r="RDW207" s="165"/>
      <c r="RDX207" s="168"/>
      <c r="RDY207" s="165"/>
      <c r="RDZ207" s="165"/>
      <c r="REA207" s="165"/>
      <c r="REB207" s="168"/>
      <c r="REC207" s="165"/>
      <c r="RED207" s="165"/>
      <c r="REE207" s="165"/>
      <c r="REF207" s="168"/>
      <c r="REG207" s="165"/>
      <c r="REH207" s="165"/>
      <c r="REI207" s="165"/>
      <c r="REJ207" s="168"/>
      <c r="REK207" s="165"/>
      <c r="REL207" s="165"/>
      <c r="REM207" s="165"/>
      <c r="REN207" s="168"/>
      <c r="REO207" s="165"/>
      <c r="REP207" s="165"/>
      <c r="REQ207" s="165"/>
      <c r="RER207" s="168"/>
      <c r="RES207" s="165"/>
      <c r="RET207" s="165"/>
      <c r="REU207" s="165"/>
      <c r="REV207" s="168"/>
      <c r="REW207" s="165"/>
      <c r="REX207" s="165"/>
      <c r="REY207" s="165"/>
      <c r="REZ207" s="168"/>
      <c r="RFA207" s="165"/>
      <c r="RFB207" s="165"/>
      <c r="RFC207" s="165"/>
      <c r="RFD207" s="168"/>
      <c r="RFE207" s="165"/>
      <c r="RFF207" s="165"/>
      <c r="RFG207" s="165"/>
      <c r="RFH207" s="168"/>
      <c r="RFI207" s="165"/>
      <c r="RFJ207" s="165"/>
      <c r="RFK207" s="165"/>
      <c r="RFL207" s="168"/>
      <c r="RFM207" s="165"/>
      <c r="RFN207" s="165"/>
      <c r="RFO207" s="165"/>
      <c r="RFP207" s="168"/>
      <c r="RFQ207" s="165"/>
      <c r="RFR207" s="165"/>
      <c r="RFS207" s="165"/>
      <c r="RFT207" s="168"/>
      <c r="RFU207" s="165"/>
      <c r="RFV207" s="165"/>
      <c r="RFW207" s="165"/>
      <c r="RFX207" s="168"/>
      <c r="RFY207" s="165"/>
      <c r="RFZ207" s="165"/>
      <c r="RGA207" s="165"/>
      <c r="RGB207" s="168"/>
      <c r="RGC207" s="165"/>
      <c r="RGD207" s="165"/>
      <c r="RGE207" s="165"/>
      <c r="RGF207" s="168"/>
      <c r="RGG207" s="165"/>
      <c r="RGH207" s="165"/>
      <c r="RGI207" s="165"/>
      <c r="RGJ207" s="168"/>
      <c r="RGK207" s="165"/>
      <c r="RGL207" s="165"/>
      <c r="RGM207" s="165"/>
      <c r="RGN207" s="168"/>
      <c r="RGO207" s="165"/>
      <c r="RGP207" s="165"/>
      <c r="RGQ207" s="165"/>
      <c r="RGR207" s="168"/>
      <c r="RGS207" s="165"/>
      <c r="RGT207" s="165"/>
      <c r="RGU207" s="165"/>
      <c r="RGV207" s="168"/>
      <c r="RGW207" s="165"/>
      <c r="RGX207" s="165"/>
      <c r="RGY207" s="165"/>
      <c r="RGZ207" s="168"/>
      <c r="RHA207" s="165"/>
      <c r="RHB207" s="165"/>
      <c r="RHC207" s="165"/>
      <c r="RHD207" s="168"/>
      <c r="RHE207" s="165"/>
      <c r="RHF207" s="165"/>
      <c r="RHG207" s="165"/>
      <c r="RHH207" s="168"/>
      <c r="RHI207" s="165"/>
      <c r="RHJ207" s="165"/>
      <c r="RHK207" s="165"/>
      <c r="RHL207" s="168"/>
      <c r="RHM207" s="165"/>
      <c r="RHN207" s="165"/>
      <c r="RHO207" s="165"/>
      <c r="RHP207" s="168"/>
      <c r="RHQ207" s="165"/>
      <c r="RHR207" s="165"/>
      <c r="RHS207" s="165"/>
      <c r="RHT207" s="168"/>
      <c r="RHU207" s="165"/>
      <c r="RHV207" s="165"/>
      <c r="RHW207" s="165"/>
      <c r="RHX207" s="168"/>
      <c r="RHY207" s="165"/>
      <c r="RHZ207" s="165"/>
      <c r="RIA207" s="165"/>
      <c r="RIB207" s="168"/>
      <c r="RIC207" s="165"/>
      <c r="RID207" s="165"/>
      <c r="RIE207" s="165"/>
      <c r="RIF207" s="168"/>
      <c r="RIG207" s="165"/>
      <c r="RIH207" s="165"/>
      <c r="RII207" s="165"/>
      <c r="RIJ207" s="168"/>
      <c r="RIK207" s="165"/>
      <c r="RIL207" s="165"/>
      <c r="RIM207" s="165"/>
      <c r="RIN207" s="168"/>
      <c r="RIO207" s="165"/>
      <c r="RIP207" s="165"/>
      <c r="RIQ207" s="165"/>
      <c r="RIR207" s="168"/>
      <c r="RIS207" s="165"/>
      <c r="RIT207" s="165"/>
      <c r="RIU207" s="165"/>
      <c r="RIV207" s="168"/>
      <c r="RIW207" s="165"/>
      <c r="RIX207" s="165"/>
      <c r="RIY207" s="165"/>
      <c r="RIZ207" s="168"/>
      <c r="RJA207" s="165"/>
      <c r="RJB207" s="165"/>
      <c r="RJC207" s="165"/>
      <c r="RJD207" s="168"/>
      <c r="RJE207" s="165"/>
      <c r="RJF207" s="165"/>
      <c r="RJG207" s="165"/>
      <c r="RJH207" s="168"/>
      <c r="RJI207" s="165"/>
      <c r="RJJ207" s="165"/>
      <c r="RJK207" s="165"/>
      <c r="RJL207" s="168"/>
      <c r="RJM207" s="165"/>
      <c r="RJN207" s="165"/>
      <c r="RJO207" s="165"/>
      <c r="RJP207" s="168"/>
      <c r="RJQ207" s="165"/>
      <c r="RJR207" s="165"/>
      <c r="RJS207" s="165"/>
      <c r="RJT207" s="168"/>
      <c r="RJU207" s="165"/>
      <c r="RJV207" s="165"/>
      <c r="RJW207" s="165"/>
      <c r="RJX207" s="168"/>
      <c r="RJY207" s="165"/>
      <c r="RJZ207" s="165"/>
      <c r="RKA207" s="165"/>
      <c r="RKB207" s="168"/>
      <c r="RKC207" s="165"/>
      <c r="RKD207" s="165"/>
      <c r="RKE207" s="165"/>
      <c r="RKF207" s="168"/>
      <c r="RKG207" s="165"/>
      <c r="RKH207" s="165"/>
      <c r="RKI207" s="165"/>
      <c r="RKJ207" s="168"/>
      <c r="RKK207" s="165"/>
      <c r="RKL207" s="165"/>
      <c r="RKM207" s="165"/>
      <c r="RKN207" s="168"/>
      <c r="RKO207" s="165"/>
      <c r="RKP207" s="165"/>
      <c r="RKQ207" s="165"/>
      <c r="RKR207" s="168"/>
      <c r="RKS207" s="165"/>
      <c r="RKT207" s="165"/>
      <c r="RKU207" s="165"/>
      <c r="RKV207" s="168"/>
      <c r="RKW207" s="165"/>
      <c r="RKX207" s="165"/>
      <c r="RKY207" s="165"/>
      <c r="RKZ207" s="168"/>
      <c r="RLA207" s="165"/>
      <c r="RLB207" s="165"/>
      <c r="RLC207" s="165"/>
      <c r="RLD207" s="168"/>
      <c r="RLE207" s="165"/>
      <c r="RLF207" s="165"/>
      <c r="RLG207" s="165"/>
      <c r="RLH207" s="168"/>
      <c r="RLI207" s="165"/>
      <c r="RLJ207" s="165"/>
      <c r="RLK207" s="165"/>
      <c r="RLL207" s="168"/>
      <c r="RLM207" s="165"/>
      <c r="RLN207" s="165"/>
      <c r="RLO207" s="165"/>
      <c r="RLP207" s="168"/>
      <c r="RLQ207" s="165"/>
      <c r="RLR207" s="165"/>
      <c r="RLS207" s="165"/>
      <c r="RLT207" s="168"/>
      <c r="RLU207" s="165"/>
      <c r="RLV207" s="165"/>
      <c r="RLW207" s="165"/>
      <c r="RLX207" s="168"/>
      <c r="RLY207" s="165"/>
      <c r="RLZ207" s="165"/>
      <c r="RMA207" s="165"/>
      <c r="RMB207" s="168"/>
      <c r="RMC207" s="165"/>
      <c r="RMD207" s="165"/>
      <c r="RME207" s="165"/>
      <c r="RMF207" s="168"/>
      <c r="RMG207" s="165"/>
      <c r="RMH207" s="165"/>
      <c r="RMI207" s="165"/>
      <c r="RMJ207" s="168"/>
      <c r="RMK207" s="165"/>
      <c r="RML207" s="165"/>
      <c r="RMM207" s="165"/>
      <c r="RMN207" s="168"/>
      <c r="RMO207" s="165"/>
      <c r="RMP207" s="165"/>
      <c r="RMQ207" s="165"/>
      <c r="RMR207" s="168"/>
      <c r="RMS207" s="165"/>
      <c r="RMT207" s="165"/>
      <c r="RMU207" s="165"/>
      <c r="RMV207" s="168"/>
      <c r="RMW207" s="165"/>
      <c r="RMX207" s="165"/>
      <c r="RMY207" s="165"/>
      <c r="RMZ207" s="168"/>
      <c r="RNA207" s="165"/>
      <c r="RNB207" s="165"/>
      <c r="RNC207" s="165"/>
      <c r="RND207" s="168"/>
      <c r="RNE207" s="165"/>
      <c r="RNF207" s="165"/>
      <c r="RNG207" s="165"/>
      <c r="RNH207" s="168"/>
      <c r="RNI207" s="165"/>
      <c r="RNJ207" s="165"/>
      <c r="RNK207" s="165"/>
      <c r="RNL207" s="168"/>
      <c r="RNM207" s="165"/>
      <c r="RNN207" s="165"/>
      <c r="RNO207" s="165"/>
      <c r="RNP207" s="168"/>
      <c r="RNQ207" s="165"/>
      <c r="RNR207" s="165"/>
      <c r="RNS207" s="165"/>
      <c r="RNT207" s="168"/>
      <c r="RNU207" s="165"/>
      <c r="RNV207" s="165"/>
      <c r="RNW207" s="165"/>
      <c r="RNX207" s="168"/>
      <c r="RNY207" s="165"/>
      <c r="RNZ207" s="165"/>
      <c r="ROA207" s="165"/>
      <c r="ROB207" s="168"/>
      <c r="ROC207" s="165"/>
      <c r="ROD207" s="165"/>
      <c r="ROE207" s="165"/>
      <c r="ROF207" s="168"/>
      <c r="ROG207" s="165"/>
      <c r="ROH207" s="165"/>
      <c r="ROI207" s="165"/>
      <c r="ROJ207" s="168"/>
      <c r="ROK207" s="165"/>
      <c r="ROL207" s="165"/>
      <c r="ROM207" s="165"/>
      <c r="RON207" s="168"/>
      <c r="ROO207" s="165"/>
      <c r="ROP207" s="165"/>
      <c r="ROQ207" s="165"/>
      <c r="ROR207" s="168"/>
      <c r="ROS207" s="165"/>
      <c r="ROT207" s="165"/>
      <c r="ROU207" s="165"/>
      <c r="ROV207" s="168"/>
      <c r="ROW207" s="165"/>
      <c r="ROX207" s="165"/>
      <c r="ROY207" s="165"/>
      <c r="ROZ207" s="168"/>
      <c r="RPA207" s="165"/>
      <c r="RPB207" s="165"/>
      <c r="RPC207" s="165"/>
      <c r="RPD207" s="168"/>
      <c r="RPE207" s="165"/>
      <c r="RPF207" s="165"/>
      <c r="RPG207" s="165"/>
      <c r="RPH207" s="168"/>
      <c r="RPI207" s="165"/>
      <c r="RPJ207" s="165"/>
      <c r="RPK207" s="165"/>
      <c r="RPL207" s="168"/>
      <c r="RPM207" s="165"/>
      <c r="RPN207" s="165"/>
      <c r="RPO207" s="165"/>
      <c r="RPP207" s="168"/>
      <c r="RPQ207" s="165"/>
      <c r="RPR207" s="165"/>
      <c r="RPS207" s="165"/>
      <c r="RPT207" s="168"/>
      <c r="RPU207" s="165"/>
      <c r="RPV207" s="165"/>
      <c r="RPW207" s="165"/>
      <c r="RPX207" s="168"/>
      <c r="RPY207" s="165"/>
      <c r="RPZ207" s="165"/>
      <c r="RQA207" s="165"/>
      <c r="RQB207" s="168"/>
      <c r="RQC207" s="165"/>
      <c r="RQD207" s="165"/>
      <c r="RQE207" s="165"/>
      <c r="RQF207" s="168"/>
      <c r="RQG207" s="165"/>
      <c r="RQH207" s="165"/>
      <c r="RQI207" s="165"/>
      <c r="RQJ207" s="168"/>
      <c r="RQK207" s="165"/>
      <c r="RQL207" s="165"/>
      <c r="RQM207" s="165"/>
      <c r="RQN207" s="168"/>
      <c r="RQO207" s="165"/>
      <c r="RQP207" s="165"/>
      <c r="RQQ207" s="165"/>
      <c r="RQR207" s="168"/>
      <c r="RQS207" s="165"/>
      <c r="RQT207" s="165"/>
      <c r="RQU207" s="165"/>
      <c r="RQV207" s="168"/>
      <c r="RQW207" s="165"/>
      <c r="RQX207" s="165"/>
      <c r="RQY207" s="165"/>
      <c r="RQZ207" s="168"/>
      <c r="RRA207" s="165"/>
      <c r="RRB207" s="165"/>
      <c r="RRC207" s="165"/>
      <c r="RRD207" s="168"/>
      <c r="RRE207" s="165"/>
      <c r="RRF207" s="165"/>
      <c r="RRG207" s="165"/>
      <c r="RRH207" s="168"/>
      <c r="RRI207" s="165"/>
      <c r="RRJ207" s="165"/>
      <c r="RRK207" s="165"/>
      <c r="RRL207" s="168"/>
      <c r="RRM207" s="165"/>
      <c r="RRN207" s="165"/>
      <c r="RRO207" s="165"/>
      <c r="RRP207" s="168"/>
      <c r="RRQ207" s="165"/>
      <c r="RRR207" s="165"/>
      <c r="RRS207" s="165"/>
      <c r="RRT207" s="168"/>
      <c r="RRU207" s="165"/>
      <c r="RRV207" s="165"/>
      <c r="RRW207" s="165"/>
      <c r="RRX207" s="168"/>
      <c r="RRY207" s="165"/>
      <c r="RRZ207" s="165"/>
      <c r="RSA207" s="165"/>
      <c r="RSB207" s="168"/>
      <c r="RSC207" s="165"/>
      <c r="RSD207" s="165"/>
      <c r="RSE207" s="165"/>
      <c r="RSF207" s="168"/>
      <c r="RSG207" s="165"/>
      <c r="RSH207" s="165"/>
      <c r="RSI207" s="165"/>
      <c r="RSJ207" s="168"/>
      <c r="RSK207" s="165"/>
      <c r="RSL207" s="165"/>
      <c r="RSM207" s="165"/>
      <c r="RSN207" s="168"/>
      <c r="RSO207" s="165"/>
      <c r="RSP207" s="165"/>
      <c r="RSQ207" s="165"/>
      <c r="RSR207" s="168"/>
      <c r="RSS207" s="165"/>
      <c r="RST207" s="165"/>
      <c r="RSU207" s="165"/>
      <c r="RSV207" s="168"/>
      <c r="RSW207" s="165"/>
      <c r="RSX207" s="165"/>
      <c r="RSY207" s="165"/>
      <c r="RSZ207" s="168"/>
      <c r="RTA207" s="165"/>
      <c r="RTB207" s="165"/>
      <c r="RTC207" s="165"/>
      <c r="RTD207" s="168"/>
      <c r="RTE207" s="165"/>
      <c r="RTF207" s="165"/>
      <c r="RTG207" s="165"/>
      <c r="RTH207" s="168"/>
      <c r="RTI207" s="165"/>
      <c r="RTJ207" s="165"/>
      <c r="RTK207" s="165"/>
      <c r="RTL207" s="168"/>
      <c r="RTM207" s="165"/>
      <c r="RTN207" s="165"/>
      <c r="RTO207" s="165"/>
      <c r="RTP207" s="168"/>
      <c r="RTQ207" s="165"/>
      <c r="RTR207" s="165"/>
      <c r="RTS207" s="165"/>
      <c r="RTT207" s="168"/>
      <c r="RTU207" s="165"/>
      <c r="RTV207" s="165"/>
      <c r="RTW207" s="165"/>
      <c r="RTX207" s="168"/>
      <c r="RTY207" s="165"/>
      <c r="RTZ207" s="165"/>
      <c r="RUA207" s="165"/>
      <c r="RUB207" s="168"/>
      <c r="RUC207" s="165"/>
      <c r="RUD207" s="165"/>
      <c r="RUE207" s="165"/>
      <c r="RUF207" s="168"/>
      <c r="RUG207" s="165"/>
      <c r="RUH207" s="165"/>
      <c r="RUI207" s="165"/>
      <c r="RUJ207" s="168"/>
      <c r="RUK207" s="165"/>
      <c r="RUL207" s="165"/>
      <c r="RUM207" s="165"/>
      <c r="RUN207" s="168"/>
      <c r="RUO207" s="165"/>
      <c r="RUP207" s="165"/>
      <c r="RUQ207" s="165"/>
      <c r="RUR207" s="168"/>
      <c r="RUS207" s="165"/>
      <c r="RUT207" s="165"/>
      <c r="RUU207" s="165"/>
      <c r="RUV207" s="168"/>
      <c r="RUW207" s="165"/>
      <c r="RUX207" s="165"/>
      <c r="RUY207" s="165"/>
      <c r="RUZ207" s="168"/>
      <c r="RVA207" s="165"/>
      <c r="RVB207" s="165"/>
      <c r="RVC207" s="165"/>
      <c r="RVD207" s="168"/>
      <c r="RVE207" s="165"/>
      <c r="RVF207" s="165"/>
      <c r="RVG207" s="165"/>
      <c r="RVH207" s="168"/>
      <c r="RVI207" s="165"/>
      <c r="RVJ207" s="165"/>
      <c r="RVK207" s="165"/>
      <c r="RVL207" s="168"/>
      <c r="RVM207" s="165"/>
      <c r="RVN207" s="165"/>
      <c r="RVO207" s="165"/>
      <c r="RVP207" s="168"/>
      <c r="RVQ207" s="165"/>
      <c r="RVR207" s="165"/>
      <c r="RVS207" s="165"/>
      <c r="RVT207" s="168"/>
      <c r="RVU207" s="165"/>
      <c r="RVV207" s="165"/>
      <c r="RVW207" s="165"/>
      <c r="RVX207" s="168"/>
      <c r="RVY207" s="165"/>
      <c r="RVZ207" s="165"/>
      <c r="RWA207" s="165"/>
      <c r="RWB207" s="168"/>
      <c r="RWC207" s="165"/>
      <c r="RWD207" s="165"/>
      <c r="RWE207" s="165"/>
      <c r="RWF207" s="168"/>
      <c r="RWG207" s="165"/>
      <c r="RWH207" s="165"/>
      <c r="RWI207" s="165"/>
      <c r="RWJ207" s="168"/>
      <c r="RWK207" s="165"/>
      <c r="RWL207" s="165"/>
      <c r="RWM207" s="165"/>
      <c r="RWN207" s="168"/>
      <c r="RWO207" s="165"/>
      <c r="RWP207" s="165"/>
      <c r="RWQ207" s="165"/>
      <c r="RWR207" s="168"/>
      <c r="RWS207" s="165"/>
      <c r="RWT207" s="165"/>
      <c r="RWU207" s="165"/>
      <c r="RWV207" s="168"/>
      <c r="RWW207" s="165"/>
      <c r="RWX207" s="165"/>
      <c r="RWY207" s="165"/>
      <c r="RWZ207" s="168"/>
      <c r="RXA207" s="165"/>
      <c r="RXB207" s="165"/>
      <c r="RXC207" s="165"/>
      <c r="RXD207" s="168"/>
      <c r="RXE207" s="165"/>
      <c r="RXF207" s="165"/>
      <c r="RXG207" s="165"/>
      <c r="RXH207" s="168"/>
      <c r="RXI207" s="165"/>
      <c r="RXJ207" s="165"/>
      <c r="RXK207" s="165"/>
      <c r="RXL207" s="168"/>
      <c r="RXM207" s="165"/>
      <c r="RXN207" s="165"/>
      <c r="RXO207" s="165"/>
      <c r="RXP207" s="168"/>
      <c r="RXQ207" s="165"/>
      <c r="RXR207" s="165"/>
      <c r="RXS207" s="165"/>
      <c r="RXT207" s="168"/>
      <c r="RXU207" s="165"/>
      <c r="RXV207" s="165"/>
      <c r="RXW207" s="165"/>
      <c r="RXX207" s="168"/>
      <c r="RXY207" s="165"/>
      <c r="RXZ207" s="165"/>
      <c r="RYA207" s="165"/>
      <c r="RYB207" s="168"/>
      <c r="RYC207" s="165"/>
      <c r="RYD207" s="165"/>
      <c r="RYE207" s="165"/>
      <c r="RYF207" s="168"/>
      <c r="RYG207" s="165"/>
      <c r="RYH207" s="165"/>
      <c r="RYI207" s="165"/>
      <c r="RYJ207" s="168"/>
      <c r="RYK207" s="165"/>
      <c r="RYL207" s="165"/>
      <c r="RYM207" s="165"/>
      <c r="RYN207" s="168"/>
      <c r="RYO207" s="165"/>
      <c r="RYP207" s="165"/>
      <c r="RYQ207" s="165"/>
      <c r="RYR207" s="168"/>
      <c r="RYS207" s="165"/>
      <c r="RYT207" s="165"/>
      <c r="RYU207" s="165"/>
      <c r="RYV207" s="168"/>
      <c r="RYW207" s="165"/>
      <c r="RYX207" s="165"/>
      <c r="RYY207" s="165"/>
      <c r="RYZ207" s="168"/>
      <c r="RZA207" s="165"/>
      <c r="RZB207" s="165"/>
      <c r="RZC207" s="165"/>
      <c r="RZD207" s="168"/>
      <c r="RZE207" s="165"/>
      <c r="RZF207" s="165"/>
      <c r="RZG207" s="165"/>
      <c r="RZH207" s="168"/>
      <c r="RZI207" s="165"/>
      <c r="RZJ207" s="165"/>
      <c r="RZK207" s="165"/>
      <c r="RZL207" s="168"/>
      <c r="RZM207" s="165"/>
      <c r="RZN207" s="165"/>
      <c r="RZO207" s="165"/>
      <c r="RZP207" s="168"/>
      <c r="RZQ207" s="165"/>
      <c r="RZR207" s="165"/>
      <c r="RZS207" s="165"/>
      <c r="RZT207" s="168"/>
      <c r="RZU207" s="165"/>
      <c r="RZV207" s="165"/>
      <c r="RZW207" s="165"/>
      <c r="RZX207" s="168"/>
      <c r="RZY207" s="165"/>
      <c r="RZZ207" s="165"/>
      <c r="SAA207" s="165"/>
      <c r="SAB207" s="168"/>
      <c r="SAC207" s="165"/>
      <c r="SAD207" s="165"/>
      <c r="SAE207" s="165"/>
      <c r="SAF207" s="168"/>
      <c r="SAG207" s="165"/>
      <c r="SAH207" s="165"/>
      <c r="SAI207" s="165"/>
      <c r="SAJ207" s="168"/>
      <c r="SAK207" s="165"/>
      <c r="SAL207" s="165"/>
      <c r="SAM207" s="165"/>
      <c r="SAN207" s="168"/>
      <c r="SAO207" s="165"/>
      <c r="SAP207" s="165"/>
      <c r="SAQ207" s="165"/>
      <c r="SAR207" s="168"/>
      <c r="SAS207" s="165"/>
      <c r="SAT207" s="165"/>
      <c r="SAU207" s="165"/>
      <c r="SAV207" s="168"/>
      <c r="SAW207" s="165"/>
      <c r="SAX207" s="165"/>
      <c r="SAY207" s="165"/>
      <c r="SAZ207" s="168"/>
      <c r="SBA207" s="165"/>
      <c r="SBB207" s="165"/>
      <c r="SBC207" s="165"/>
      <c r="SBD207" s="168"/>
      <c r="SBE207" s="165"/>
      <c r="SBF207" s="165"/>
      <c r="SBG207" s="165"/>
      <c r="SBH207" s="168"/>
      <c r="SBI207" s="165"/>
      <c r="SBJ207" s="165"/>
      <c r="SBK207" s="165"/>
      <c r="SBL207" s="168"/>
      <c r="SBM207" s="165"/>
      <c r="SBN207" s="165"/>
      <c r="SBO207" s="165"/>
      <c r="SBP207" s="168"/>
      <c r="SBQ207" s="165"/>
      <c r="SBR207" s="165"/>
      <c r="SBS207" s="165"/>
      <c r="SBT207" s="168"/>
      <c r="SBU207" s="165"/>
      <c r="SBV207" s="165"/>
      <c r="SBW207" s="165"/>
      <c r="SBX207" s="168"/>
      <c r="SBY207" s="165"/>
      <c r="SBZ207" s="165"/>
      <c r="SCA207" s="165"/>
      <c r="SCB207" s="168"/>
      <c r="SCC207" s="165"/>
      <c r="SCD207" s="165"/>
      <c r="SCE207" s="165"/>
      <c r="SCF207" s="168"/>
      <c r="SCG207" s="165"/>
      <c r="SCH207" s="165"/>
      <c r="SCI207" s="165"/>
      <c r="SCJ207" s="168"/>
      <c r="SCK207" s="165"/>
      <c r="SCL207" s="165"/>
      <c r="SCM207" s="165"/>
      <c r="SCN207" s="168"/>
      <c r="SCO207" s="165"/>
      <c r="SCP207" s="165"/>
      <c r="SCQ207" s="165"/>
      <c r="SCR207" s="168"/>
      <c r="SCS207" s="165"/>
      <c r="SCT207" s="165"/>
      <c r="SCU207" s="165"/>
      <c r="SCV207" s="168"/>
      <c r="SCW207" s="165"/>
      <c r="SCX207" s="165"/>
      <c r="SCY207" s="165"/>
      <c r="SCZ207" s="168"/>
      <c r="SDA207" s="165"/>
      <c r="SDB207" s="165"/>
      <c r="SDC207" s="165"/>
      <c r="SDD207" s="168"/>
      <c r="SDE207" s="165"/>
      <c r="SDF207" s="165"/>
      <c r="SDG207" s="165"/>
      <c r="SDH207" s="168"/>
      <c r="SDI207" s="165"/>
      <c r="SDJ207" s="165"/>
      <c r="SDK207" s="165"/>
      <c r="SDL207" s="168"/>
      <c r="SDM207" s="165"/>
      <c r="SDN207" s="165"/>
      <c r="SDO207" s="165"/>
      <c r="SDP207" s="168"/>
      <c r="SDQ207" s="165"/>
      <c r="SDR207" s="165"/>
      <c r="SDS207" s="165"/>
      <c r="SDT207" s="168"/>
      <c r="SDU207" s="165"/>
      <c r="SDV207" s="165"/>
      <c r="SDW207" s="165"/>
      <c r="SDX207" s="168"/>
      <c r="SDY207" s="165"/>
      <c r="SDZ207" s="165"/>
      <c r="SEA207" s="165"/>
      <c r="SEB207" s="168"/>
      <c r="SEC207" s="165"/>
      <c r="SED207" s="165"/>
      <c r="SEE207" s="165"/>
      <c r="SEF207" s="168"/>
      <c r="SEG207" s="165"/>
      <c r="SEH207" s="165"/>
      <c r="SEI207" s="165"/>
      <c r="SEJ207" s="168"/>
      <c r="SEK207" s="165"/>
      <c r="SEL207" s="165"/>
      <c r="SEM207" s="165"/>
      <c r="SEN207" s="168"/>
      <c r="SEO207" s="165"/>
      <c r="SEP207" s="165"/>
      <c r="SEQ207" s="165"/>
      <c r="SER207" s="168"/>
      <c r="SES207" s="165"/>
      <c r="SET207" s="165"/>
      <c r="SEU207" s="165"/>
      <c r="SEV207" s="168"/>
      <c r="SEW207" s="165"/>
      <c r="SEX207" s="165"/>
      <c r="SEY207" s="165"/>
      <c r="SEZ207" s="168"/>
      <c r="SFA207" s="165"/>
      <c r="SFB207" s="165"/>
      <c r="SFC207" s="165"/>
      <c r="SFD207" s="168"/>
      <c r="SFE207" s="165"/>
      <c r="SFF207" s="165"/>
      <c r="SFG207" s="165"/>
      <c r="SFH207" s="168"/>
      <c r="SFI207" s="165"/>
      <c r="SFJ207" s="165"/>
      <c r="SFK207" s="165"/>
      <c r="SFL207" s="168"/>
      <c r="SFM207" s="165"/>
      <c r="SFN207" s="165"/>
      <c r="SFO207" s="165"/>
      <c r="SFP207" s="168"/>
      <c r="SFQ207" s="165"/>
      <c r="SFR207" s="165"/>
      <c r="SFS207" s="165"/>
      <c r="SFT207" s="168"/>
      <c r="SFU207" s="165"/>
      <c r="SFV207" s="165"/>
      <c r="SFW207" s="165"/>
      <c r="SFX207" s="168"/>
      <c r="SFY207" s="165"/>
      <c r="SFZ207" s="165"/>
      <c r="SGA207" s="165"/>
      <c r="SGB207" s="168"/>
      <c r="SGC207" s="165"/>
      <c r="SGD207" s="165"/>
      <c r="SGE207" s="165"/>
      <c r="SGF207" s="168"/>
      <c r="SGG207" s="165"/>
      <c r="SGH207" s="165"/>
      <c r="SGI207" s="165"/>
      <c r="SGJ207" s="168"/>
      <c r="SGK207" s="165"/>
      <c r="SGL207" s="165"/>
      <c r="SGM207" s="165"/>
      <c r="SGN207" s="168"/>
      <c r="SGO207" s="165"/>
      <c r="SGP207" s="165"/>
      <c r="SGQ207" s="165"/>
      <c r="SGR207" s="168"/>
      <c r="SGS207" s="165"/>
      <c r="SGT207" s="165"/>
      <c r="SGU207" s="165"/>
      <c r="SGV207" s="168"/>
      <c r="SGW207" s="165"/>
      <c r="SGX207" s="165"/>
      <c r="SGY207" s="165"/>
      <c r="SGZ207" s="168"/>
      <c r="SHA207" s="165"/>
      <c r="SHB207" s="165"/>
      <c r="SHC207" s="165"/>
      <c r="SHD207" s="168"/>
      <c r="SHE207" s="165"/>
      <c r="SHF207" s="165"/>
      <c r="SHG207" s="165"/>
      <c r="SHH207" s="168"/>
      <c r="SHI207" s="165"/>
      <c r="SHJ207" s="165"/>
      <c r="SHK207" s="165"/>
      <c r="SHL207" s="168"/>
      <c r="SHM207" s="165"/>
      <c r="SHN207" s="165"/>
      <c r="SHO207" s="165"/>
      <c r="SHP207" s="168"/>
      <c r="SHQ207" s="165"/>
      <c r="SHR207" s="165"/>
      <c r="SHS207" s="165"/>
      <c r="SHT207" s="168"/>
      <c r="SHU207" s="165"/>
      <c r="SHV207" s="165"/>
      <c r="SHW207" s="165"/>
      <c r="SHX207" s="168"/>
      <c r="SHY207" s="165"/>
      <c r="SHZ207" s="165"/>
      <c r="SIA207" s="165"/>
      <c r="SIB207" s="168"/>
      <c r="SIC207" s="165"/>
      <c r="SID207" s="165"/>
      <c r="SIE207" s="165"/>
      <c r="SIF207" s="168"/>
      <c r="SIG207" s="165"/>
      <c r="SIH207" s="165"/>
      <c r="SII207" s="165"/>
      <c r="SIJ207" s="168"/>
      <c r="SIK207" s="165"/>
      <c r="SIL207" s="165"/>
      <c r="SIM207" s="165"/>
      <c r="SIN207" s="168"/>
      <c r="SIO207" s="165"/>
      <c r="SIP207" s="165"/>
      <c r="SIQ207" s="165"/>
      <c r="SIR207" s="168"/>
      <c r="SIS207" s="165"/>
      <c r="SIT207" s="165"/>
      <c r="SIU207" s="165"/>
      <c r="SIV207" s="168"/>
      <c r="SIW207" s="165"/>
      <c r="SIX207" s="165"/>
      <c r="SIY207" s="165"/>
      <c r="SIZ207" s="168"/>
      <c r="SJA207" s="165"/>
      <c r="SJB207" s="165"/>
      <c r="SJC207" s="165"/>
      <c r="SJD207" s="168"/>
      <c r="SJE207" s="165"/>
      <c r="SJF207" s="165"/>
      <c r="SJG207" s="165"/>
      <c r="SJH207" s="168"/>
      <c r="SJI207" s="165"/>
      <c r="SJJ207" s="165"/>
      <c r="SJK207" s="165"/>
      <c r="SJL207" s="168"/>
      <c r="SJM207" s="165"/>
      <c r="SJN207" s="165"/>
      <c r="SJO207" s="165"/>
      <c r="SJP207" s="168"/>
      <c r="SJQ207" s="165"/>
      <c r="SJR207" s="165"/>
      <c r="SJS207" s="165"/>
      <c r="SJT207" s="168"/>
      <c r="SJU207" s="165"/>
      <c r="SJV207" s="165"/>
      <c r="SJW207" s="165"/>
      <c r="SJX207" s="168"/>
      <c r="SJY207" s="165"/>
      <c r="SJZ207" s="165"/>
      <c r="SKA207" s="165"/>
      <c r="SKB207" s="168"/>
      <c r="SKC207" s="165"/>
      <c r="SKD207" s="165"/>
      <c r="SKE207" s="165"/>
      <c r="SKF207" s="168"/>
      <c r="SKG207" s="165"/>
      <c r="SKH207" s="165"/>
      <c r="SKI207" s="165"/>
      <c r="SKJ207" s="168"/>
      <c r="SKK207" s="165"/>
      <c r="SKL207" s="165"/>
      <c r="SKM207" s="165"/>
      <c r="SKN207" s="168"/>
      <c r="SKO207" s="165"/>
      <c r="SKP207" s="165"/>
      <c r="SKQ207" s="165"/>
      <c r="SKR207" s="168"/>
      <c r="SKS207" s="165"/>
      <c r="SKT207" s="165"/>
      <c r="SKU207" s="165"/>
      <c r="SKV207" s="168"/>
      <c r="SKW207" s="165"/>
      <c r="SKX207" s="165"/>
      <c r="SKY207" s="165"/>
      <c r="SKZ207" s="168"/>
      <c r="SLA207" s="165"/>
      <c r="SLB207" s="165"/>
      <c r="SLC207" s="165"/>
      <c r="SLD207" s="168"/>
      <c r="SLE207" s="165"/>
      <c r="SLF207" s="165"/>
      <c r="SLG207" s="165"/>
      <c r="SLH207" s="168"/>
      <c r="SLI207" s="165"/>
      <c r="SLJ207" s="165"/>
      <c r="SLK207" s="165"/>
      <c r="SLL207" s="168"/>
      <c r="SLM207" s="165"/>
      <c r="SLN207" s="165"/>
      <c r="SLO207" s="165"/>
      <c r="SLP207" s="168"/>
      <c r="SLQ207" s="165"/>
      <c r="SLR207" s="165"/>
      <c r="SLS207" s="165"/>
      <c r="SLT207" s="168"/>
      <c r="SLU207" s="165"/>
      <c r="SLV207" s="165"/>
      <c r="SLW207" s="165"/>
      <c r="SLX207" s="168"/>
      <c r="SLY207" s="165"/>
      <c r="SLZ207" s="165"/>
      <c r="SMA207" s="165"/>
      <c r="SMB207" s="168"/>
      <c r="SMC207" s="165"/>
      <c r="SMD207" s="165"/>
      <c r="SME207" s="165"/>
      <c r="SMF207" s="168"/>
      <c r="SMG207" s="165"/>
      <c r="SMH207" s="165"/>
      <c r="SMI207" s="165"/>
      <c r="SMJ207" s="168"/>
      <c r="SMK207" s="165"/>
      <c r="SML207" s="165"/>
      <c r="SMM207" s="165"/>
      <c r="SMN207" s="168"/>
      <c r="SMO207" s="165"/>
      <c r="SMP207" s="165"/>
      <c r="SMQ207" s="165"/>
      <c r="SMR207" s="168"/>
      <c r="SMS207" s="165"/>
      <c r="SMT207" s="165"/>
      <c r="SMU207" s="165"/>
      <c r="SMV207" s="168"/>
      <c r="SMW207" s="165"/>
      <c r="SMX207" s="165"/>
      <c r="SMY207" s="165"/>
      <c r="SMZ207" s="168"/>
      <c r="SNA207" s="165"/>
      <c r="SNB207" s="165"/>
      <c r="SNC207" s="165"/>
      <c r="SND207" s="168"/>
      <c r="SNE207" s="165"/>
      <c r="SNF207" s="165"/>
      <c r="SNG207" s="165"/>
      <c r="SNH207" s="168"/>
      <c r="SNI207" s="165"/>
      <c r="SNJ207" s="165"/>
      <c r="SNK207" s="165"/>
      <c r="SNL207" s="168"/>
      <c r="SNM207" s="165"/>
      <c r="SNN207" s="165"/>
      <c r="SNO207" s="165"/>
      <c r="SNP207" s="168"/>
      <c r="SNQ207" s="165"/>
      <c r="SNR207" s="165"/>
      <c r="SNS207" s="165"/>
      <c r="SNT207" s="168"/>
      <c r="SNU207" s="165"/>
      <c r="SNV207" s="165"/>
      <c r="SNW207" s="165"/>
      <c r="SNX207" s="168"/>
      <c r="SNY207" s="165"/>
      <c r="SNZ207" s="165"/>
      <c r="SOA207" s="165"/>
      <c r="SOB207" s="168"/>
      <c r="SOC207" s="165"/>
      <c r="SOD207" s="165"/>
      <c r="SOE207" s="165"/>
      <c r="SOF207" s="168"/>
      <c r="SOG207" s="165"/>
      <c r="SOH207" s="165"/>
      <c r="SOI207" s="165"/>
      <c r="SOJ207" s="168"/>
      <c r="SOK207" s="165"/>
      <c r="SOL207" s="165"/>
      <c r="SOM207" s="165"/>
      <c r="SON207" s="168"/>
      <c r="SOO207" s="165"/>
      <c r="SOP207" s="165"/>
      <c r="SOQ207" s="165"/>
      <c r="SOR207" s="168"/>
      <c r="SOS207" s="165"/>
      <c r="SOT207" s="165"/>
      <c r="SOU207" s="165"/>
      <c r="SOV207" s="168"/>
      <c r="SOW207" s="165"/>
      <c r="SOX207" s="165"/>
      <c r="SOY207" s="165"/>
      <c r="SOZ207" s="168"/>
      <c r="SPA207" s="165"/>
      <c r="SPB207" s="165"/>
      <c r="SPC207" s="165"/>
      <c r="SPD207" s="168"/>
      <c r="SPE207" s="165"/>
      <c r="SPF207" s="165"/>
      <c r="SPG207" s="165"/>
      <c r="SPH207" s="168"/>
      <c r="SPI207" s="165"/>
      <c r="SPJ207" s="165"/>
      <c r="SPK207" s="165"/>
      <c r="SPL207" s="168"/>
      <c r="SPM207" s="165"/>
      <c r="SPN207" s="165"/>
      <c r="SPO207" s="165"/>
      <c r="SPP207" s="168"/>
      <c r="SPQ207" s="165"/>
      <c r="SPR207" s="165"/>
      <c r="SPS207" s="165"/>
      <c r="SPT207" s="168"/>
      <c r="SPU207" s="165"/>
      <c r="SPV207" s="165"/>
      <c r="SPW207" s="165"/>
      <c r="SPX207" s="168"/>
      <c r="SPY207" s="165"/>
      <c r="SPZ207" s="165"/>
      <c r="SQA207" s="165"/>
      <c r="SQB207" s="168"/>
      <c r="SQC207" s="165"/>
      <c r="SQD207" s="165"/>
      <c r="SQE207" s="165"/>
      <c r="SQF207" s="168"/>
      <c r="SQG207" s="165"/>
      <c r="SQH207" s="165"/>
      <c r="SQI207" s="165"/>
      <c r="SQJ207" s="168"/>
      <c r="SQK207" s="165"/>
      <c r="SQL207" s="165"/>
      <c r="SQM207" s="165"/>
      <c r="SQN207" s="168"/>
      <c r="SQO207" s="165"/>
      <c r="SQP207" s="165"/>
      <c r="SQQ207" s="165"/>
      <c r="SQR207" s="168"/>
      <c r="SQS207" s="165"/>
      <c r="SQT207" s="165"/>
      <c r="SQU207" s="165"/>
      <c r="SQV207" s="168"/>
      <c r="SQW207" s="165"/>
      <c r="SQX207" s="165"/>
      <c r="SQY207" s="165"/>
      <c r="SQZ207" s="168"/>
      <c r="SRA207" s="165"/>
      <c r="SRB207" s="165"/>
      <c r="SRC207" s="165"/>
      <c r="SRD207" s="168"/>
      <c r="SRE207" s="165"/>
      <c r="SRF207" s="165"/>
      <c r="SRG207" s="165"/>
      <c r="SRH207" s="168"/>
      <c r="SRI207" s="165"/>
      <c r="SRJ207" s="165"/>
      <c r="SRK207" s="165"/>
      <c r="SRL207" s="168"/>
      <c r="SRM207" s="165"/>
      <c r="SRN207" s="165"/>
      <c r="SRO207" s="165"/>
      <c r="SRP207" s="168"/>
      <c r="SRQ207" s="165"/>
      <c r="SRR207" s="165"/>
      <c r="SRS207" s="165"/>
      <c r="SRT207" s="168"/>
      <c r="SRU207" s="165"/>
      <c r="SRV207" s="165"/>
      <c r="SRW207" s="165"/>
      <c r="SRX207" s="168"/>
      <c r="SRY207" s="165"/>
      <c r="SRZ207" s="165"/>
      <c r="SSA207" s="165"/>
      <c r="SSB207" s="168"/>
      <c r="SSC207" s="165"/>
      <c r="SSD207" s="165"/>
      <c r="SSE207" s="165"/>
      <c r="SSF207" s="168"/>
      <c r="SSG207" s="165"/>
      <c r="SSH207" s="165"/>
      <c r="SSI207" s="165"/>
      <c r="SSJ207" s="168"/>
      <c r="SSK207" s="165"/>
      <c r="SSL207" s="165"/>
      <c r="SSM207" s="165"/>
      <c r="SSN207" s="168"/>
      <c r="SSO207" s="165"/>
      <c r="SSP207" s="165"/>
      <c r="SSQ207" s="165"/>
      <c r="SSR207" s="168"/>
      <c r="SSS207" s="165"/>
      <c r="SST207" s="165"/>
      <c r="SSU207" s="165"/>
      <c r="SSV207" s="168"/>
      <c r="SSW207" s="165"/>
      <c r="SSX207" s="165"/>
      <c r="SSY207" s="165"/>
      <c r="SSZ207" s="168"/>
      <c r="STA207" s="165"/>
      <c r="STB207" s="165"/>
      <c r="STC207" s="165"/>
      <c r="STD207" s="168"/>
      <c r="STE207" s="165"/>
      <c r="STF207" s="165"/>
      <c r="STG207" s="165"/>
      <c r="STH207" s="168"/>
      <c r="STI207" s="165"/>
      <c r="STJ207" s="165"/>
      <c r="STK207" s="165"/>
      <c r="STL207" s="168"/>
      <c r="STM207" s="165"/>
      <c r="STN207" s="165"/>
      <c r="STO207" s="165"/>
      <c r="STP207" s="168"/>
      <c r="STQ207" s="165"/>
      <c r="STR207" s="165"/>
      <c r="STS207" s="165"/>
      <c r="STT207" s="168"/>
      <c r="STU207" s="165"/>
      <c r="STV207" s="165"/>
      <c r="STW207" s="165"/>
      <c r="STX207" s="168"/>
      <c r="STY207" s="165"/>
      <c r="STZ207" s="165"/>
      <c r="SUA207" s="165"/>
      <c r="SUB207" s="168"/>
      <c r="SUC207" s="165"/>
      <c r="SUD207" s="165"/>
      <c r="SUE207" s="165"/>
      <c r="SUF207" s="168"/>
      <c r="SUG207" s="165"/>
      <c r="SUH207" s="165"/>
      <c r="SUI207" s="165"/>
      <c r="SUJ207" s="168"/>
      <c r="SUK207" s="165"/>
      <c r="SUL207" s="165"/>
      <c r="SUM207" s="165"/>
      <c r="SUN207" s="168"/>
      <c r="SUO207" s="165"/>
      <c r="SUP207" s="165"/>
      <c r="SUQ207" s="165"/>
      <c r="SUR207" s="168"/>
      <c r="SUS207" s="165"/>
      <c r="SUT207" s="165"/>
      <c r="SUU207" s="165"/>
      <c r="SUV207" s="168"/>
      <c r="SUW207" s="165"/>
      <c r="SUX207" s="165"/>
      <c r="SUY207" s="165"/>
      <c r="SUZ207" s="168"/>
      <c r="SVA207" s="165"/>
      <c r="SVB207" s="165"/>
      <c r="SVC207" s="165"/>
      <c r="SVD207" s="168"/>
      <c r="SVE207" s="165"/>
      <c r="SVF207" s="165"/>
      <c r="SVG207" s="165"/>
      <c r="SVH207" s="168"/>
      <c r="SVI207" s="165"/>
      <c r="SVJ207" s="165"/>
      <c r="SVK207" s="165"/>
      <c r="SVL207" s="168"/>
      <c r="SVM207" s="165"/>
      <c r="SVN207" s="165"/>
      <c r="SVO207" s="165"/>
      <c r="SVP207" s="168"/>
      <c r="SVQ207" s="165"/>
      <c r="SVR207" s="165"/>
      <c r="SVS207" s="165"/>
      <c r="SVT207" s="168"/>
      <c r="SVU207" s="165"/>
      <c r="SVV207" s="165"/>
      <c r="SVW207" s="165"/>
      <c r="SVX207" s="168"/>
      <c r="SVY207" s="165"/>
      <c r="SVZ207" s="165"/>
      <c r="SWA207" s="165"/>
      <c r="SWB207" s="168"/>
      <c r="SWC207" s="165"/>
      <c r="SWD207" s="165"/>
      <c r="SWE207" s="165"/>
      <c r="SWF207" s="168"/>
      <c r="SWG207" s="165"/>
      <c r="SWH207" s="165"/>
      <c r="SWI207" s="165"/>
      <c r="SWJ207" s="168"/>
      <c r="SWK207" s="165"/>
      <c r="SWL207" s="165"/>
      <c r="SWM207" s="165"/>
      <c r="SWN207" s="168"/>
      <c r="SWO207" s="165"/>
      <c r="SWP207" s="165"/>
      <c r="SWQ207" s="165"/>
      <c r="SWR207" s="168"/>
      <c r="SWS207" s="165"/>
      <c r="SWT207" s="165"/>
      <c r="SWU207" s="165"/>
      <c r="SWV207" s="168"/>
      <c r="SWW207" s="165"/>
      <c r="SWX207" s="165"/>
      <c r="SWY207" s="165"/>
      <c r="SWZ207" s="168"/>
      <c r="SXA207" s="165"/>
      <c r="SXB207" s="165"/>
      <c r="SXC207" s="165"/>
      <c r="SXD207" s="168"/>
      <c r="SXE207" s="165"/>
      <c r="SXF207" s="165"/>
      <c r="SXG207" s="165"/>
      <c r="SXH207" s="168"/>
      <c r="SXI207" s="165"/>
      <c r="SXJ207" s="165"/>
      <c r="SXK207" s="165"/>
      <c r="SXL207" s="168"/>
      <c r="SXM207" s="165"/>
      <c r="SXN207" s="165"/>
      <c r="SXO207" s="165"/>
      <c r="SXP207" s="168"/>
      <c r="SXQ207" s="165"/>
      <c r="SXR207" s="165"/>
      <c r="SXS207" s="165"/>
      <c r="SXT207" s="168"/>
      <c r="SXU207" s="165"/>
      <c r="SXV207" s="165"/>
      <c r="SXW207" s="165"/>
      <c r="SXX207" s="168"/>
      <c r="SXY207" s="165"/>
      <c r="SXZ207" s="165"/>
      <c r="SYA207" s="165"/>
      <c r="SYB207" s="168"/>
      <c r="SYC207" s="165"/>
      <c r="SYD207" s="165"/>
      <c r="SYE207" s="165"/>
      <c r="SYF207" s="168"/>
      <c r="SYG207" s="165"/>
      <c r="SYH207" s="165"/>
      <c r="SYI207" s="165"/>
      <c r="SYJ207" s="168"/>
      <c r="SYK207" s="165"/>
      <c r="SYL207" s="165"/>
      <c r="SYM207" s="165"/>
      <c r="SYN207" s="168"/>
      <c r="SYO207" s="165"/>
      <c r="SYP207" s="165"/>
      <c r="SYQ207" s="165"/>
      <c r="SYR207" s="168"/>
      <c r="SYS207" s="165"/>
      <c r="SYT207" s="165"/>
      <c r="SYU207" s="165"/>
      <c r="SYV207" s="168"/>
      <c r="SYW207" s="165"/>
      <c r="SYX207" s="165"/>
      <c r="SYY207" s="165"/>
      <c r="SYZ207" s="168"/>
      <c r="SZA207" s="165"/>
      <c r="SZB207" s="165"/>
      <c r="SZC207" s="165"/>
      <c r="SZD207" s="168"/>
      <c r="SZE207" s="165"/>
      <c r="SZF207" s="165"/>
      <c r="SZG207" s="165"/>
      <c r="SZH207" s="168"/>
      <c r="SZI207" s="165"/>
      <c r="SZJ207" s="165"/>
      <c r="SZK207" s="165"/>
      <c r="SZL207" s="168"/>
      <c r="SZM207" s="165"/>
      <c r="SZN207" s="165"/>
      <c r="SZO207" s="165"/>
      <c r="SZP207" s="168"/>
      <c r="SZQ207" s="165"/>
      <c r="SZR207" s="165"/>
      <c r="SZS207" s="165"/>
      <c r="SZT207" s="168"/>
      <c r="SZU207" s="165"/>
      <c r="SZV207" s="165"/>
      <c r="SZW207" s="165"/>
      <c r="SZX207" s="168"/>
      <c r="SZY207" s="165"/>
      <c r="SZZ207" s="165"/>
      <c r="TAA207" s="165"/>
      <c r="TAB207" s="168"/>
      <c r="TAC207" s="165"/>
      <c r="TAD207" s="165"/>
      <c r="TAE207" s="165"/>
      <c r="TAF207" s="168"/>
      <c r="TAG207" s="165"/>
      <c r="TAH207" s="165"/>
      <c r="TAI207" s="165"/>
      <c r="TAJ207" s="168"/>
      <c r="TAK207" s="165"/>
      <c r="TAL207" s="165"/>
      <c r="TAM207" s="165"/>
      <c r="TAN207" s="168"/>
      <c r="TAO207" s="165"/>
      <c r="TAP207" s="165"/>
      <c r="TAQ207" s="165"/>
      <c r="TAR207" s="168"/>
      <c r="TAS207" s="165"/>
      <c r="TAT207" s="165"/>
      <c r="TAU207" s="165"/>
      <c r="TAV207" s="168"/>
      <c r="TAW207" s="165"/>
      <c r="TAX207" s="165"/>
      <c r="TAY207" s="165"/>
      <c r="TAZ207" s="168"/>
      <c r="TBA207" s="165"/>
      <c r="TBB207" s="165"/>
      <c r="TBC207" s="165"/>
      <c r="TBD207" s="168"/>
      <c r="TBE207" s="165"/>
      <c r="TBF207" s="165"/>
      <c r="TBG207" s="165"/>
      <c r="TBH207" s="168"/>
      <c r="TBI207" s="165"/>
      <c r="TBJ207" s="165"/>
      <c r="TBK207" s="165"/>
      <c r="TBL207" s="168"/>
      <c r="TBM207" s="165"/>
      <c r="TBN207" s="165"/>
      <c r="TBO207" s="165"/>
      <c r="TBP207" s="168"/>
      <c r="TBQ207" s="165"/>
      <c r="TBR207" s="165"/>
      <c r="TBS207" s="165"/>
      <c r="TBT207" s="168"/>
      <c r="TBU207" s="165"/>
      <c r="TBV207" s="165"/>
      <c r="TBW207" s="165"/>
      <c r="TBX207" s="168"/>
      <c r="TBY207" s="165"/>
      <c r="TBZ207" s="165"/>
      <c r="TCA207" s="165"/>
      <c r="TCB207" s="168"/>
      <c r="TCC207" s="165"/>
      <c r="TCD207" s="165"/>
      <c r="TCE207" s="165"/>
      <c r="TCF207" s="168"/>
      <c r="TCG207" s="165"/>
      <c r="TCH207" s="165"/>
      <c r="TCI207" s="165"/>
      <c r="TCJ207" s="168"/>
      <c r="TCK207" s="165"/>
      <c r="TCL207" s="165"/>
      <c r="TCM207" s="165"/>
      <c r="TCN207" s="168"/>
      <c r="TCO207" s="165"/>
      <c r="TCP207" s="165"/>
      <c r="TCQ207" s="165"/>
      <c r="TCR207" s="168"/>
      <c r="TCS207" s="165"/>
      <c r="TCT207" s="165"/>
      <c r="TCU207" s="165"/>
      <c r="TCV207" s="168"/>
      <c r="TCW207" s="165"/>
      <c r="TCX207" s="165"/>
      <c r="TCY207" s="165"/>
      <c r="TCZ207" s="168"/>
      <c r="TDA207" s="165"/>
      <c r="TDB207" s="165"/>
      <c r="TDC207" s="165"/>
      <c r="TDD207" s="168"/>
      <c r="TDE207" s="165"/>
      <c r="TDF207" s="165"/>
      <c r="TDG207" s="165"/>
      <c r="TDH207" s="168"/>
      <c r="TDI207" s="165"/>
      <c r="TDJ207" s="165"/>
      <c r="TDK207" s="165"/>
      <c r="TDL207" s="168"/>
      <c r="TDM207" s="165"/>
      <c r="TDN207" s="165"/>
      <c r="TDO207" s="165"/>
      <c r="TDP207" s="168"/>
      <c r="TDQ207" s="165"/>
      <c r="TDR207" s="165"/>
      <c r="TDS207" s="165"/>
      <c r="TDT207" s="168"/>
      <c r="TDU207" s="165"/>
      <c r="TDV207" s="165"/>
      <c r="TDW207" s="165"/>
      <c r="TDX207" s="168"/>
      <c r="TDY207" s="165"/>
      <c r="TDZ207" s="165"/>
      <c r="TEA207" s="165"/>
      <c r="TEB207" s="168"/>
      <c r="TEC207" s="165"/>
      <c r="TED207" s="165"/>
      <c r="TEE207" s="165"/>
      <c r="TEF207" s="168"/>
      <c r="TEG207" s="165"/>
      <c r="TEH207" s="165"/>
      <c r="TEI207" s="165"/>
      <c r="TEJ207" s="168"/>
      <c r="TEK207" s="165"/>
      <c r="TEL207" s="165"/>
      <c r="TEM207" s="165"/>
      <c r="TEN207" s="168"/>
      <c r="TEO207" s="165"/>
      <c r="TEP207" s="165"/>
      <c r="TEQ207" s="165"/>
      <c r="TER207" s="168"/>
      <c r="TES207" s="165"/>
      <c r="TET207" s="165"/>
      <c r="TEU207" s="165"/>
      <c r="TEV207" s="168"/>
      <c r="TEW207" s="165"/>
      <c r="TEX207" s="165"/>
      <c r="TEY207" s="165"/>
      <c r="TEZ207" s="168"/>
      <c r="TFA207" s="165"/>
      <c r="TFB207" s="165"/>
      <c r="TFC207" s="165"/>
      <c r="TFD207" s="168"/>
      <c r="TFE207" s="165"/>
      <c r="TFF207" s="165"/>
      <c r="TFG207" s="165"/>
      <c r="TFH207" s="168"/>
      <c r="TFI207" s="165"/>
      <c r="TFJ207" s="165"/>
      <c r="TFK207" s="165"/>
      <c r="TFL207" s="168"/>
      <c r="TFM207" s="165"/>
      <c r="TFN207" s="165"/>
      <c r="TFO207" s="165"/>
      <c r="TFP207" s="168"/>
      <c r="TFQ207" s="165"/>
      <c r="TFR207" s="165"/>
      <c r="TFS207" s="165"/>
      <c r="TFT207" s="168"/>
      <c r="TFU207" s="165"/>
      <c r="TFV207" s="165"/>
      <c r="TFW207" s="165"/>
      <c r="TFX207" s="168"/>
      <c r="TFY207" s="165"/>
      <c r="TFZ207" s="165"/>
      <c r="TGA207" s="165"/>
      <c r="TGB207" s="168"/>
      <c r="TGC207" s="165"/>
      <c r="TGD207" s="165"/>
      <c r="TGE207" s="165"/>
      <c r="TGF207" s="168"/>
      <c r="TGG207" s="165"/>
      <c r="TGH207" s="165"/>
      <c r="TGI207" s="165"/>
      <c r="TGJ207" s="168"/>
      <c r="TGK207" s="165"/>
      <c r="TGL207" s="165"/>
      <c r="TGM207" s="165"/>
      <c r="TGN207" s="168"/>
      <c r="TGO207" s="165"/>
      <c r="TGP207" s="165"/>
      <c r="TGQ207" s="165"/>
      <c r="TGR207" s="168"/>
      <c r="TGS207" s="165"/>
      <c r="TGT207" s="165"/>
      <c r="TGU207" s="165"/>
      <c r="TGV207" s="168"/>
      <c r="TGW207" s="165"/>
      <c r="TGX207" s="165"/>
      <c r="TGY207" s="165"/>
      <c r="TGZ207" s="168"/>
      <c r="THA207" s="165"/>
      <c r="THB207" s="165"/>
      <c r="THC207" s="165"/>
      <c r="THD207" s="168"/>
      <c r="THE207" s="165"/>
      <c r="THF207" s="165"/>
      <c r="THG207" s="165"/>
      <c r="THH207" s="168"/>
      <c r="THI207" s="165"/>
      <c r="THJ207" s="165"/>
      <c r="THK207" s="165"/>
      <c r="THL207" s="168"/>
      <c r="THM207" s="165"/>
      <c r="THN207" s="165"/>
      <c r="THO207" s="165"/>
      <c r="THP207" s="168"/>
      <c r="THQ207" s="165"/>
      <c r="THR207" s="165"/>
      <c r="THS207" s="165"/>
      <c r="THT207" s="168"/>
      <c r="THU207" s="165"/>
      <c r="THV207" s="165"/>
      <c r="THW207" s="165"/>
      <c r="THX207" s="168"/>
      <c r="THY207" s="165"/>
      <c r="THZ207" s="165"/>
      <c r="TIA207" s="165"/>
      <c r="TIB207" s="168"/>
      <c r="TIC207" s="165"/>
      <c r="TID207" s="165"/>
      <c r="TIE207" s="165"/>
      <c r="TIF207" s="168"/>
      <c r="TIG207" s="165"/>
      <c r="TIH207" s="165"/>
      <c r="TII207" s="165"/>
      <c r="TIJ207" s="168"/>
      <c r="TIK207" s="165"/>
      <c r="TIL207" s="165"/>
      <c r="TIM207" s="165"/>
      <c r="TIN207" s="168"/>
      <c r="TIO207" s="165"/>
      <c r="TIP207" s="165"/>
      <c r="TIQ207" s="165"/>
      <c r="TIR207" s="168"/>
      <c r="TIS207" s="165"/>
      <c r="TIT207" s="165"/>
      <c r="TIU207" s="165"/>
      <c r="TIV207" s="168"/>
      <c r="TIW207" s="165"/>
      <c r="TIX207" s="165"/>
      <c r="TIY207" s="165"/>
      <c r="TIZ207" s="168"/>
      <c r="TJA207" s="165"/>
      <c r="TJB207" s="165"/>
      <c r="TJC207" s="165"/>
      <c r="TJD207" s="168"/>
      <c r="TJE207" s="165"/>
      <c r="TJF207" s="165"/>
      <c r="TJG207" s="165"/>
      <c r="TJH207" s="168"/>
      <c r="TJI207" s="165"/>
      <c r="TJJ207" s="165"/>
      <c r="TJK207" s="165"/>
      <c r="TJL207" s="168"/>
      <c r="TJM207" s="165"/>
      <c r="TJN207" s="165"/>
      <c r="TJO207" s="165"/>
      <c r="TJP207" s="168"/>
      <c r="TJQ207" s="165"/>
      <c r="TJR207" s="165"/>
      <c r="TJS207" s="165"/>
      <c r="TJT207" s="168"/>
      <c r="TJU207" s="165"/>
      <c r="TJV207" s="165"/>
      <c r="TJW207" s="165"/>
      <c r="TJX207" s="168"/>
      <c r="TJY207" s="165"/>
      <c r="TJZ207" s="165"/>
      <c r="TKA207" s="165"/>
      <c r="TKB207" s="168"/>
      <c r="TKC207" s="165"/>
      <c r="TKD207" s="165"/>
      <c r="TKE207" s="165"/>
      <c r="TKF207" s="168"/>
      <c r="TKG207" s="165"/>
      <c r="TKH207" s="165"/>
      <c r="TKI207" s="165"/>
      <c r="TKJ207" s="168"/>
      <c r="TKK207" s="165"/>
      <c r="TKL207" s="165"/>
      <c r="TKM207" s="165"/>
      <c r="TKN207" s="168"/>
      <c r="TKO207" s="165"/>
      <c r="TKP207" s="165"/>
      <c r="TKQ207" s="165"/>
      <c r="TKR207" s="168"/>
      <c r="TKS207" s="165"/>
      <c r="TKT207" s="165"/>
      <c r="TKU207" s="165"/>
      <c r="TKV207" s="168"/>
      <c r="TKW207" s="165"/>
      <c r="TKX207" s="165"/>
      <c r="TKY207" s="165"/>
      <c r="TKZ207" s="168"/>
      <c r="TLA207" s="165"/>
      <c r="TLB207" s="165"/>
      <c r="TLC207" s="165"/>
      <c r="TLD207" s="168"/>
      <c r="TLE207" s="165"/>
      <c r="TLF207" s="165"/>
      <c r="TLG207" s="165"/>
      <c r="TLH207" s="168"/>
      <c r="TLI207" s="165"/>
      <c r="TLJ207" s="165"/>
      <c r="TLK207" s="165"/>
      <c r="TLL207" s="168"/>
      <c r="TLM207" s="165"/>
      <c r="TLN207" s="165"/>
      <c r="TLO207" s="165"/>
      <c r="TLP207" s="168"/>
      <c r="TLQ207" s="165"/>
      <c r="TLR207" s="165"/>
      <c r="TLS207" s="165"/>
      <c r="TLT207" s="168"/>
      <c r="TLU207" s="165"/>
      <c r="TLV207" s="165"/>
      <c r="TLW207" s="165"/>
      <c r="TLX207" s="168"/>
      <c r="TLY207" s="165"/>
      <c r="TLZ207" s="165"/>
      <c r="TMA207" s="165"/>
      <c r="TMB207" s="168"/>
      <c r="TMC207" s="165"/>
      <c r="TMD207" s="165"/>
      <c r="TME207" s="165"/>
      <c r="TMF207" s="168"/>
      <c r="TMG207" s="165"/>
      <c r="TMH207" s="165"/>
      <c r="TMI207" s="165"/>
      <c r="TMJ207" s="168"/>
      <c r="TMK207" s="165"/>
      <c r="TML207" s="165"/>
      <c r="TMM207" s="165"/>
      <c r="TMN207" s="168"/>
      <c r="TMO207" s="165"/>
      <c r="TMP207" s="165"/>
      <c r="TMQ207" s="165"/>
      <c r="TMR207" s="168"/>
      <c r="TMS207" s="165"/>
      <c r="TMT207" s="165"/>
      <c r="TMU207" s="165"/>
      <c r="TMV207" s="168"/>
      <c r="TMW207" s="165"/>
      <c r="TMX207" s="165"/>
      <c r="TMY207" s="165"/>
      <c r="TMZ207" s="168"/>
      <c r="TNA207" s="165"/>
      <c r="TNB207" s="165"/>
      <c r="TNC207" s="165"/>
      <c r="TND207" s="168"/>
      <c r="TNE207" s="165"/>
      <c r="TNF207" s="165"/>
      <c r="TNG207" s="165"/>
      <c r="TNH207" s="168"/>
      <c r="TNI207" s="165"/>
      <c r="TNJ207" s="165"/>
      <c r="TNK207" s="165"/>
      <c r="TNL207" s="168"/>
      <c r="TNM207" s="165"/>
      <c r="TNN207" s="165"/>
      <c r="TNO207" s="165"/>
      <c r="TNP207" s="168"/>
      <c r="TNQ207" s="165"/>
      <c r="TNR207" s="165"/>
      <c r="TNS207" s="165"/>
      <c r="TNT207" s="168"/>
      <c r="TNU207" s="165"/>
      <c r="TNV207" s="165"/>
      <c r="TNW207" s="165"/>
      <c r="TNX207" s="168"/>
      <c r="TNY207" s="165"/>
      <c r="TNZ207" s="165"/>
      <c r="TOA207" s="165"/>
      <c r="TOB207" s="168"/>
      <c r="TOC207" s="165"/>
      <c r="TOD207" s="165"/>
      <c r="TOE207" s="165"/>
      <c r="TOF207" s="168"/>
      <c r="TOG207" s="165"/>
      <c r="TOH207" s="165"/>
      <c r="TOI207" s="165"/>
      <c r="TOJ207" s="168"/>
      <c r="TOK207" s="165"/>
      <c r="TOL207" s="165"/>
      <c r="TOM207" s="165"/>
      <c r="TON207" s="168"/>
      <c r="TOO207" s="165"/>
      <c r="TOP207" s="165"/>
      <c r="TOQ207" s="165"/>
      <c r="TOR207" s="168"/>
      <c r="TOS207" s="165"/>
      <c r="TOT207" s="165"/>
      <c r="TOU207" s="165"/>
      <c r="TOV207" s="168"/>
      <c r="TOW207" s="165"/>
      <c r="TOX207" s="165"/>
      <c r="TOY207" s="165"/>
      <c r="TOZ207" s="168"/>
      <c r="TPA207" s="165"/>
      <c r="TPB207" s="165"/>
      <c r="TPC207" s="165"/>
      <c r="TPD207" s="168"/>
      <c r="TPE207" s="165"/>
      <c r="TPF207" s="165"/>
      <c r="TPG207" s="165"/>
      <c r="TPH207" s="168"/>
      <c r="TPI207" s="165"/>
      <c r="TPJ207" s="165"/>
      <c r="TPK207" s="165"/>
      <c r="TPL207" s="168"/>
      <c r="TPM207" s="165"/>
      <c r="TPN207" s="165"/>
      <c r="TPO207" s="165"/>
      <c r="TPP207" s="168"/>
      <c r="TPQ207" s="165"/>
      <c r="TPR207" s="165"/>
      <c r="TPS207" s="165"/>
      <c r="TPT207" s="168"/>
      <c r="TPU207" s="165"/>
      <c r="TPV207" s="165"/>
      <c r="TPW207" s="165"/>
      <c r="TPX207" s="168"/>
      <c r="TPY207" s="165"/>
      <c r="TPZ207" s="165"/>
      <c r="TQA207" s="165"/>
      <c r="TQB207" s="168"/>
      <c r="TQC207" s="165"/>
      <c r="TQD207" s="165"/>
      <c r="TQE207" s="165"/>
      <c r="TQF207" s="168"/>
      <c r="TQG207" s="165"/>
      <c r="TQH207" s="165"/>
      <c r="TQI207" s="165"/>
      <c r="TQJ207" s="168"/>
      <c r="TQK207" s="165"/>
      <c r="TQL207" s="165"/>
      <c r="TQM207" s="165"/>
      <c r="TQN207" s="168"/>
      <c r="TQO207" s="165"/>
      <c r="TQP207" s="165"/>
      <c r="TQQ207" s="165"/>
      <c r="TQR207" s="168"/>
      <c r="TQS207" s="165"/>
      <c r="TQT207" s="165"/>
      <c r="TQU207" s="165"/>
      <c r="TQV207" s="168"/>
      <c r="TQW207" s="165"/>
      <c r="TQX207" s="165"/>
      <c r="TQY207" s="165"/>
      <c r="TQZ207" s="168"/>
      <c r="TRA207" s="165"/>
      <c r="TRB207" s="165"/>
      <c r="TRC207" s="165"/>
      <c r="TRD207" s="168"/>
      <c r="TRE207" s="165"/>
      <c r="TRF207" s="165"/>
      <c r="TRG207" s="165"/>
      <c r="TRH207" s="168"/>
      <c r="TRI207" s="165"/>
      <c r="TRJ207" s="165"/>
      <c r="TRK207" s="165"/>
      <c r="TRL207" s="168"/>
      <c r="TRM207" s="165"/>
      <c r="TRN207" s="165"/>
      <c r="TRO207" s="165"/>
      <c r="TRP207" s="168"/>
      <c r="TRQ207" s="165"/>
      <c r="TRR207" s="165"/>
      <c r="TRS207" s="165"/>
      <c r="TRT207" s="168"/>
      <c r="TRU207" s="165"/>
      <c r="TRV207" s="165"/>
      <c r="TRW207" s="165"/>
      <c r="TRX207" s="168"/>
      <c r="TRY207" s="165"/>
      <c r="TRZ207" s="165"/>
      <c r="TSA207" s="165"/>
      <c r="TSB207" s="168"/>
      <c r="TSC207" s="165"/>
      <c r="TSD207" s="165"/>
      <c r="TSE207" s="165"/>
      <c r="TSF207" s="168"/>
      <c r="TSG207" s="165"/>
      <c r="TSH207" s="165"/>
      <c r="TSI207" s="165"/>
      <c r="TSJ207" s="168"/>
      <c r="TSK207" s="165"/>
      <c r="TSL207" s="165"/>
      <c r="TSM207" s="165"/>
      <c r="TSN207" s="168"/>
      <c r="TSO207" s="165"/>
      <c r="TSP207" s="165"/>
      <c r="TSQ207" s="165"/>
      <c r="TSR207" s="168"/>
      <c r="TSS207" s="165"/>
      <c r="TST207" s="165"/>
      <c r="TSU207" s="165"/>
      <c r="TSV207" s="168"/>
      <c r="TSW207" s="165"/>
      <c r="TSX207" s="165"/>
      <c r="TSY207" s="165"/>
      <c r="TSZ207" s="168"/>
      <c r="TTA207" s="165"/>
      <c r="TTB207" s="165"/>
      <c r="TTC207" s="165"/>
      <c r="TTD207" s="168"/>
      <c r="TTE207" s="165"/>
      <c r="TTF207" s="165"/>
      <c r="TTG207" s="165"/>
      <c r="TTH207" s="168"/>
      <c r="TTI207" s="165"/>
      <c r="TTJ207" s="165"/>
      <c r="TTK207" s="165"/>
      <c r="TTL207" s="168"/>
      <c r="TTM207" s="165"/>
      <c r="TTN207" s="165"/>
      <c r="TTO207" s="165"/>
      <c r="TTP207" s="168"/>
      <c r="TTQ207" s="165"/>
      <c r="TTR207" s="165"/>
      <c r="TTS207" s="165"/>
      <c r="TTT207" s="168"/>
      <c r="TTU207" s="165"/>
      <c r="TTV207" s="165"/>
      <c r="TTW207" s="165"/>
      <c r="TTX207" s="168"/>
      <c r="TTY207" s="165"/>
      <c r="TTZ207" s="165"/>
      <c r="TUA207" s="165"/>
      <c r="TUB207" s="168"/>
      <c r="TUC207" s="165"/>
      <c r="TUD207" s="165"/>
      <c r="TUE207" s="165"/>
      <c r="TUF207" s="168"/>
      <c r="TUG207" s="165"/>
      <c r="TUH207" s="165"/>
      <c r="TUI207" s="165"/>
      <c r="TUJ207" s="168"/>
      <c r="TUK207" s="165"/>
      <c r="TUL207" s="165"/>
      <c r="TUM207" s="165"/>
      <c r="TUN207" s="168"/>
      <c r="TUO207" s="165"/>
      <c r="TUP207" s="165"/>
      <c r="TUQ207" s="165"/>
      <c r="TUR207" s="168"/>
      <c r="TUS207" s="165"/>
      <c r="TUT207" s="165"/>
      <c r="TUU207" s="165"/>
      <c r="TUV207" s="168"/>
      <c r="TUW207" s="165"/>
      <c r="TUX207" s="165"/>
      <c r="TUY207" s="165"/>
      <c r="TUZ207" s="168"/>
      <c r="TVA207" s="165"/>
      <c r="TVB207" s="165"/>
      <c r="TVC207" s="165"/>
      <c r="TVD207" s="168"/>
      <c r="TVE207" s="165"/>
      <c r="TVF207" s="165"/>
      <c r="TVG207" s="165"/>
      <c r="TVH207" s="168"/>
      <c r="TVI207" s="165"/>
      <c r="TVJ207" s="165"/>
      <c r="TVK207" s="165"/>
      <c r="TVL207" s="168"/>
      <c r="TVM207" s="165"/>
      <c r="TVN207" s="165"/>
      <c r="TVO207" s="165"/>
      <c r="TVP207" s="168"/>
      <c r="TVQ207" s="165"/>
      <c r="TVR207" s="165"/>
      <c r="TVS207" s="165"/>
      <c r="TVT207" s="168"/>
      <c r="TVU207" s="165"/>
      <c r="TVV207" s="165"/>
      <c r="TVW207" s="165"/>
      <c r="TVX207" s="168"/>
      <c r="TVY207" s="165"/>
      <c r="TVZ207" s="165"/>
      <c r="TWA207" s="165"/>
      <c r="TWB207" s="168"/>
      <c r="TWC207" s="165"/>
      <c r="TWD207" s="165"/>
      <c r="TWE207" s="165"/>
      <c r="TWF207" s="168"/>
      <c r="TWG207" s="165"/>
      <c r="TWH207" s="165"/>
      <c r="TWI207" s="165"/>
      <c r="TWJ207" s="168"/>
      <c r="TWK207" s="165"/>
      <c r="TWL207" s="165"/>
      <c r="TWM207" s="165"/>
      <c r="TWN207" s="168"/>
      <c r="TWO207" s="165"/>
      <c r="TWP207" s="165"/>
      <c r="TWQ207" s="165"/>
      <c r="TWR207" s="168"/>
      <c r="TWS207" s="165"/>
      <c r="TWT207" s="165"/>
      <c r="TWU207" s="165"/>
      <c r="TWV207" s="168"/>
      <c r="TWW207" s="165"/>
      <c r="TWX207" s="165"/>
      <c r="TWY207" s="165"/>
      <c r="TWZ207" s="168"/>
      <c r="TXA207" s="165"/>
      <c r="TXB207" s="165"/>
      <c r="TXC207" s="165"/>
      <c r="TXD207" s="168"/>
      <c r="TXE207" s="165"/>
      <c r="TXF207" s="165"/>
      <c r="TXG207" s="165"/>
      <c r="TXH207" s="168"/>
      <c r="TXI207" s="165"/>
      <c r="TXJ207" s="165"/>
      <c r="TXK207" s="165"/>
      <c r="TXL207" s="168"/>
      <c r="TXM207" s="165"/>
      <c r="TXN207" s="165"/>
      <c r="TXO207" s="165"/>
      <c r="TXP207" s="168"/>
      <c r="TXQ207" s="165"/>
      <c r="TXR207" s="165"/>
      <c r="TXS207" s="165"/>
      <c r="TXT207" s="168"/>
      <c r="TXU207" s="165"/>
      <c r="TXV207" s="165"/>
      <c r="TXW207" s="165"/>
      <c r="TXX207" s="168"/>
      <c r="TXY207" s="165"/>
      <c r="TXZ207" s="165"/>
      <c r="TYA207" s="165"/>
      <c r="TYB207" s="168"/>
      <c r="TYC207" s="165"/>
      <c r="TYD207" s="165"/>
      <c r="TYE207" s="165"/>
      <c r="TYF207" s="168"/>
      <c r="TYG207" s="165"/>
      <c r="TYH207" s="165"/>
      <c r="TYI207" s="165"/>
      <c r="TYJ207" s="168"/>
      <c r="TYK207" s="165"/>
      <c r="TYL207" s="165"/>
      <c r="TYM207" s="165"/>
      <c r="TYN207" s="168"/>
      <c r="TYO207" s="165"/>
      <c r="TYP207" s="165"/>
      <c r="TYQ207" s="165"/>
      <c r="TYR207" s="168"/>
      <c r="TYS207" s="165"/>
      <c r="TYT207" s="165"/>
      <c r="TYU207" s="165"/>
      <c r="TYV207" s="168"/>
      <c r="TYW207" s="165"/>
      <c r="TYX207" s="165"/>
      <c r="TYY207" s="165"/>
      <c r="TYZ207" s="168"/>
      <c r="TZA207" s="165"/>
      <c r="TZB207" s="165"/>
      <c r="TZC207" s="165"/>
      <c r="TZD207" s="168"/>
      <c r="TZE207" s="165"/>
      <c r="TZF207" s="165"/>
      <c r="TZG207" s="165"/>
      <c r="TZH207" s="168"/>
      <c r="TZI207" s="165"/>
      <c r="TZJ207" s="165"/>
      <c r="TZK207" s="165"/>
      <c r="TZL207" s="168"/>
      <c r="TZM207" s="165"/>
      <c r="TZN207" s="165"/>
      <c r="TZO207" s="165"/>
      <c r="TZP207" s="168"/>
      <c r="TZQ207" s="165"/>
      <c r="TZR207" s="165"/>
      <c r="TZS207" s="165"/>
      <c r="TZT207" s="168"/>
      <c r="TZU207" s="165"/>
      <c r="TZV207" s="165"/>
      <c r="TZW207" s="165"/>
      <c r="TZX207" s="168"/>
      <c r="TZY207" s="165"/>
      <c r="TZZ207" s="165"/>
      <c r="UAA207" s="165"/>
      <c r="UAB207" s="168"/>
      <c r="UAC207" s="165"/>
      <c r="UAD207" s="165"/>
      <c r="UAE207" s="165"/>
      <c r="UAF207" s="168"/>
      <c r="UAG207" s="165"/>
      <c r="UAH207" s="165"/>
      <c r="UAI207" s="165"/>
      <c r="UAJ207" s="168"/>
      <c r="UAK207" s="165"/>
      <c r="UAL207" s="165"/>
      <c r="UAM207" s="165"/>
      <c r="UAN207" s="168"/>
      <c r="UAO207" s="165"/>
      <c r="UAP207" s="165"/>
      <c r="UAQ207" s="165"/>
      <c r="UAR207" s="168"/>
      <c r="UAS207" s="165"/>
      <c r="UAT207" s="165"/>
      <c r="UAU207" s="165"/>
      <c r="UAV207" s="168"/>
      <c r="UAW207" s="165"/>
      <c r="UAX207" s="165"/>
      <c r="UAY207" s="165"/>
      <c r="UAZ207" s="168"/>
      <c r="UBA207" s="165"/>
      <c r="UBB207" s="165"/>
      <c r="UBC207" s="165"/>
      <c r="UBD207" s="168"/>
      <c r="UBE207" s="165"/>
      <c r="UBF207" s="165"/>
      <c r="UBG207" s="165"/>
      <c r="UBH207" s="168"/>
      <c r="UBI207" s="165"/>
      <c r="UBJ207" s="165"/>
      <c r="UBK207" s="165"/>
      <c r="UBL207" s="168"/>
      <c r="UBM207" s="165"/>
      <c r="UBN207" s="165"/>
      <c r="UBO207" s="165"/>
      <c r="UBP207" s="168"/>
      <c r="UBQ207" s="165"/>
      <c r="UBR207" s="165"/>
      <c r="UBS207" s="165"/>
      <c r="UBT207" s="168"/>
      <c r="UBU207" s="165"/>
      <c r="UBV207" s="165"/>
      <c r="UBW207" s="165"/>
      <c r="UBX207" s="168"/>
      <c r="UBY207" s="165"/>
      <c r="UBZ207" s="165"/>
      <c r="UCA207" s="165"/>
      <c r="UCB207" s="168"/>
      <c r="UCC207" s="165"/>
      <c r="UCD207" s="165"/>
      <c r="UCE207" s="165"/>
      <c r="UCF207" s="168"/>
      <c r="UCG207" s="165"/>
      <c r="UCH207" s="165"/>
      <c r="UCI207" s="165"/>
      <c r="UCJ207" s="168"/>
      <c r="UCK207" s="165"/>
      <c r="UCL207" s="165"/>
      <c r="UCM207" s="165"/>
      <c r="UCN207" s="168"/>
      <c r="UCO207" s="165"/>
      <c r="UCP207" s="165"/>
      <c r="UCQ207" s="165"/>
      <c r="UCR207" s="168"/>
      <c r="UCS207" s="165"/>
      <c r="UCT207" s="165"/>
      <c r="UCU207" s="165"/>
      <c r="UCV207" s="168"/>
      <c r="UCW207" s="165"/>
      <c r="UCX207" s="165"/>
      <c r="UCY207" s="165"/>
      <c r="UCZ207" s="168"/>
      <c r="UDA207" s="165"/>
      <c r="UDB207" s="165"/>
      <c r="UDC207" s="165"/>
      <c r="UDD207" s="168"/>
      <c r="UDE207" s="165"/>
      <c r="UDF207" s="165"/>
      <c r="UDG207" s="165"/>
      <c r="UDH207" s="168"/>
      <c r="UDI207" s="165"/>
      <c r="UDJ207" s="165"/>
      <c r="UDK207" s="165"/>
      <c r="UDL207" s="168"/>
      <c r="UDM207" s="165"/>
      <c r="UDN207" s="165"/>
      <c r="UDO207" s="165"/>
      <c r="UDP207" s="168"/>
      <c r="UDQ207" s="165"/>
      <c r="UDR207" s="165"/>
      <c r="UDS207" s="165"/>
      <c r="UDT207" s="168"/>
      <c r="UDU207" s="165"/>
      <c r="UDV207" s="165"/>
      <c r="UDW207" s="165"/>
      <c r="UDX207" s="168"/>
      <c r="UDY207" s="165"/>
      <c r="UDZ207" s="165"/>
      <c r="UEA207" s="165"/>
      <c r="UEB207" s="168"/>
      <c r="UEC207" s="165"/>
      <c r="UED207" s="165"/>
      <c r="UEE207" s="165"/>
      <c r="UEF207" s="168"/>
      <c r="UEG207" s="165"/>
      <c r="UEH207" s="165"/>
      <c r="UEI207" s="165"/>
      <c r="UEJ207" s="168"/>
      <c r="UEK207" s="165"/>
      <c r="UEL207" s="165"/>
      <c r="UEM207" s="165"/>
      <c r="UEN207" s="168"/>
      <c r="UEO207" s="165"/>
      <c r="UEP207" s="165"/>
      <c r="UEQ207" s="165"/>
      <c r="UER207" s="168"/>
      <c r="UES207" s="165"/>
      <c r="UET207" s="165"/>
      <c r="UEU207" s="165"/>
      <c r="UEV207" s="168"/>
      <c r="UEW207" s="165"/>
      <c r="UEX207" s="165"/>
      <c r="UEY207" s="165"/>
      <c r="UEZ207" s="168"/>
      <c r="UFA207" s="165"/>
      <c r="UFB207" s="165"/>
      <c r="UFC207" s="165"/>
      <c r="UFD207" s="168"/>
      <c r="UFE207" s="165"/>
      <c r="UFF207" s="165"/>
      <c r="UFG207" s="165"/>
      <c r="UFH207" s="168"/>
      <c r="UFI207" s="165"/>
      <c r="UFJ207" s="165"/>
      <c r="UFK207" s="165"/>
      <c r="UFL207" s="168"/>
      <c r="UFM207" s="165"/>
      <c r="UFN207" s="165"/>
      <c r="UFO207" s="165"/>
      <c r="UFP207" s="168"/>
      <c r="UFQ207" s="165"/>
      <c r="UFR207" s="165"/>
      <c r="UFS207" s="165"/>
      <c r="UFT207" s="168"/>
      <c r="UFU207" s="165"/>
      <c r="UFV207" s="165"/>
      <c r="UFW207" s="165"/>
      <c r="UFX207" s="168"/>
      <c r="UFY207" s="165"/>
      <c r="UFZ207" s="165"/>
      <c r="UGA207" s="165"/>
      <c r="UGB207" s="168"/>
      <c r="UGC207" s="165"/>
      <c r="UGD207" s="165"/>
      <c r="UGE207" s="165"/>
      <c r="UGF207" s="168"/>
      <c r="UGG207" s="165"/>
      <c r="UGH207" s="165"/>
      <c r="UGI207" s="165"/>
      <c r="UGJ207" s="168"/>
      <c r="UGK207" s="165"/>
      <c r="UGL207" s="165"/>
      <c r="UGM207" s="165"/>
      <c r="UGN207" s="168"/>
      <c r="UGO207" s="165"/>
      <c r="UGP207" s="165"/>
      <c r="UGQ207" s="165"/>
      <c r="UGR207" s="168"/>
      <c r="UGS207" s="165"/>
      <c r="UGT207" s="165"/>
      <c r="UGU207" s="165"/>
      <c r="UGV207" s="168"/>
      <c r="UGW207" s="165"/>
      <c r="UGX207" s="165"/>
      <c r="UGY207" s="165"/>
      <c r="UGZ207" s="168"/>
      <c r="UHA207" s="165"/>
      <c r="UHB207" s="165"/>
      <c r="UHC207" s="165"/>
      <c r="UHD207" s="168"/>
      <c r="UHE207" s="165"/>
      <c r="UHF207" s="165"/>
      <c r="UHG207" s="165"/>
      <c r="UHH207" s="168"/>
      <c r="UHI207" s="165"/>
      <c r="UHJ207" s="165"/>
      <c r="UHK207" s="165"/>
      <c r="UHL207" s="168"/>
      <c r="UHM207" s="165"/>
      <c r="UHN207" s="165"/>
      <c r="UHO207" s="165"/>
      <c r="UHP207" s="168"/>
      <c r="UHQ207" s="165"/>
      <c r="UHR207" s="165"/>
      <c r="UHS207" s="165"/>
      <c r="UHT207" s="168"/>
      <c r="UHU207" s="165"/>
      <c r="UHV207" s="165"/>
      <c r="UHW207" s="165"/>
      <c r="UHX207" s="168"/>
      <c r="UHY207" s="165"/>
      <c r="UHZ207" s="165"/>
      <c r="UIA207" s="165"/>
      <c r="UIB207" s="168"/>
      <c r="UIC207" s="165"/>
      <c r="UID207" s="165"/>
      <c r="UIE207" s="165"/>
      <c r="UIF207" s="168"/>
      <c r="UIG207" s="165"/>
      <c r="UIH207" s="165"/>
      <c r="UII207" s="165"/>
      <c r="UIJ207" s="168"/>
      <c r="UIK207" s="165"/>
      <c r="UIL207" s="165"/>
      <c r="UIM207" s="165"/>
      <c r="UIN207" s="168"/>
      <c r="UIO207" s="165"/>
      <c r="UIP207" s="165"/>
      <c r="UIQ207" s="165"/>
      <c r="UIR207" s="168"/>
      <c r="UIS207" s="165"/>
      <c r="UIT207" s="165"/>
      <c r="UIU207" s="165"/>
      <c r="UIV207" s="168"/>
      <c r="UIW207" s="165"/>
      <c r="UIX207" s="165"/>
      <c r="UIY207" s="165"/>
      <c r="UIZ207" s="168"/>
      <c r="UJA207" s="165"/>
      <c r="UJB207" s="165"/>
      <c r="UJC207" s="165"/>
      <c r="UJD207" s="168"/>
      <c r="UJE207" s="165"/>
      <c r="UJF207" s="165"/>
      <c r="UJG207" s="165"/>
      <c r="UJH207" s="168"/>
      <c r="UJI207" s="165"/>
      <c r="UJJ207" s="165"/>
      <c r="UJK207" s="165"/>
      <c r="UJL207" s="168"/>
      <c r="UJM207" s="165"/>
      <c r="UJN207" s="165"/>
      <c r="UJO207" s="165"/>
      <c r="UJP207" s="168"/>
      <c r="UJQ207" s="165"/>
      <c r="UJR207" s="165"/>
      <c r="UJS207" s="165"/>
      <c r="UJT207" s="168"/>
      <c r="UJU207" s="165"/>
      <c r="UJV207" s="165"/>
      <c r="UJW207" s="165"/>
      <c r="UJX207" s="168"/>
      <c r="UJY207" s="165"/>
      <c r="UJZ207" s="165"/>
      <c r="UKA207" s="165"/>
      <c r="UKB207" s="168"/>
      <c r="UKC207" s="165"/>
      <c r="UKD207" s="165"/>
      <c r="UKE207" s="165"/>
      <c r="UKF207" s="168"/>
      <c r="UKG207" s="165"/>
      <c r="UKH207" s="165"/>
      <c r="UKI207" s="165"/>
      <c r="UKJ207" s="168"/>
      <c r="UKK207" s="165"/>
      <c r="UKL207" s="165"/>
      <c r="UKM207" s="165"/>
      <c r="UKN207" s="168"/>
      <c r="UKO207" s="165"/>
      <c r="UKP207" s="165"/>
      <c r="UKQ207" s="165"/>
      <c r="UKR207" s="168"/>
      <c r="UKS207" s="165"/>
      <c r="UKT207" s="165"/>
      <c r="UKU207" s="165"/>
      <c r="UKV207" s="168"/>
      <c r="UKW207" s="165"/>
      <c r="UKX207" s="165"/>
      <c r="UKY207" s="165"/>
      <c r="UKZ207" s="168"/>
      <c r="ULA207" s="165"/>
      <c r="ULB207" s="165"/>
      <c r="ULC207" s="165"/>
      <c r="ULD207" s="168"/>
      <c r="ULE207" s="165"/>
      <c r="ULF207" s="165"/>
      <c r="ULG207" s="165"/>
      <c r="ULH207" s="168"/>
      <c r="ULI207" s="165"/>
      <c r="ULJ207" s="165"/>
      <c r="ULK207" s="165"/>
      <c r="ULL207" s="168"/>
      <c r="ULM207" s="165"/>
      <c r="ULN207" s="165"/>
      <c r="ULO207" s="165"/>
      <c r="ULP207" s="168"/>
      <c r="ULQ207" s="165"/>
      <c r="ULR207" s="165"/>
      <c r="ULS207" s="165"/>
      <c r="ULT207" s="168"/>
      <c r="ULU207" s="165"/>
      <c r="ULV207" s="165"/>
      <c r="ULW207" s="165"/>
      <c r="ULX207" s="168"/>
      <c r="ULY207" s="165"/>
      <c r="ULZ207" s="165"/>
      <c r="UMA207" s="165"/>
      <c r="UMB207" s="168"/>
      <c r="UMC207" s="165"/>
      <c r="UMD207" s="165"/>
      <c r="UME207" s="165"/>
      <c r="UMF207" s="168"/>
      <c r="UMG207" s="165"/>
      <c r="UMH207" s="165"/>
      <c r="UMI207" s="165"/>
      <c r="UMJ207" s="168"/>
      <c r="UMK207" s="165"/>
      <c r="UML207" s="165"/>
      <c r="UMM207" s="165"/>
      <c r="UMN207" s="168"/>
      <c r="UMO207" s="165"/>
      <c r="UMP207" s="165"/>
      <c r="UMQ207" s="165"/>
      <c r="UMR207" s="168"/>
      <c r="UMS207" s="165"/>
      <c r="UMT207" s="165"/>
      <c r="UMU207" s="165"/>
      <c r="UMV207" s="168"/>
      <c r="UMW207" s="165"/>
      <c r="UMX207" s="165"/>
      <c r="UMY207" s="165"/>
      <c r="UMZ207" s="168"/>
      <c r="UNA207" s="165"/>
      <c r="UNB207" s="165"/>
      <c r="UNC207" s="165"/>
      <c r="UND207" s="168"/>
      <c r="UNE207" s="165"/>
      <c r="UNF207" s="165"/>
      <c r="UNG207" s="165"/>
      <c r="UNH207" s="168"/>
      <c r="UNI207" s="165"/>
      <c r="UNJ207" s="165"/>
      <c r="UNK207" s="165"/>
      <c r="UNL207" s="168"/>
      <c r="UNM207" s="165"/>
      <c r="UNN207" s="165"/>
      <c r="UNO207" s="165"/>
      <c r="UNP207" s="168"/>
      <c r="UNQ207" s="165"/>
      <c r="UNR207" s="165"/>
      <c r="UNS207" s="165"/>
      <c r="UNT207" s="168"/>
      <c r="UNU207" s="165"/>
      <c r="UNV207" s="165"/>
      <c r="UNW207" s="165"/>
      <c r="UNX207" s="168"/>
      <c r="UNY207" s="165"/>
      <c r="UNZ207" s="165"/>
      <c r="UOA207" s="165"/>
      <c r="UOB207" s="168"/>
      <c r="UOC207" s="165"/>
      <c r="UOD207" s="165"/>
      <c r="UOE207" s="165"/>
      <c r="UOF207" s="168"/>
      <c r="UOG207" s="165"/>
      <c r="UOH207" s="165"/>
      <c r="UOI207" s="165"/>
      <c r="UOJ207" s="168"/>
      <c r="UOK207" s="165"/>
      <c r="UOL207" s="165"/>
      <c r="UOM207" s="165"/>
      <c r="UON207" s="168"/>
      <c r="UOO207" s="165"/>
      <c r="UOP207" s="165"/>
      <c r="UOQ207" s="165"/>
      <c r="UOR207" s="168"/>
      <c r="UOS207" s="165"/>
      <c r="UOT207" s="165"/>
      <c r="UOU207" s="165"/>
      <c r="UOV207" s="168"/>
      <c r="UOW207" s="165"/>
      <c r="UOX207" s="165"/>
      <c r="UOY207" s="165"/>
      <c r="UOZ207" s="168"/>
      <c r="UPA207" s="165"/>
      <c r="UPB207" s="165"/>
      <c r="UPC207" s="165"/>
      <c r="UPD207" s="168"/>
      <c r="UPE207" s="165"/>
      <c r="UPF207" s="165"/>
      <c r="UPG207" s="165"/>
      <c r="UPH207" s="168"/>
      <c r="UPI207" s="165"/>
      <c r="UPJ207" s="165"/>
      <c r="UPK207" s="165"/>
      <c r="UPL207" s="168"/>
      <c r="UPM207" s="165"/>
      <c r="UPN207" s="165"/>
      <c r="UPO207" s="165"/>
      <c r="UPP207" s="168"/>
      <c r="UPQ207" s="165"/>
      <c r="UPR207" s="165"/>
      <c r="UPS207" s="165"/>
      <c r="UPT207" s="168"/>
      <c r="UPU207" s="165"/>
      <c r="UPV207" s="165"/>
      <c r="UPW207" s="165"/>
      <c r="UPX207" s="168"/>
      <c r="UPY207" s="165"/>
      <c r="UPZ207" s="165"/>
      <c r="UQA207" s="165"/>
      <c r="UQB207" s="168"/>
      <c r="UQC207" s="165"/>
      <c r="UQD207" s="165"/>
      <c r="UQE207" s="165"/>
      <c r="UQF207" s="168"/>
      <c r="UQG207" s="165"/>
      <c r="UQH207" s="165"/>
      <c r="UQI207" s="165"/>
      <c r="UQJ207" s="168"/>
      <c r="UQK207" s="165"/>
      <c r="UQL207" s="165"/>
      <c r="UQM207" s="165"/>
      <c r="UQN207" s="168"/>
      <c r="UQO207" s="165"/>
      <c r="UQP207" s="165"/>
      <c r="UQQ207" s="165"/>
      <c r="UQR207" s="168"/>
      <c r="UQS207" s="165"/>
      <c r="UQT207" s="165"/>
      <c r="UQU207" s="165"/>
      <c r="UQV207" s="168"/>
      <c r="UQW207" s="165"/>
      <c r="UQX207" s="165"/>
      <c r="UQY207" s="165"/>
      <c r="UQZ207" s="168"/>
      <c r="URA207" s="165"/>
      <c r="URB207" s="165"/>
      <c r="URC207" s="165"/>
      <c r="URD207" s="168"/>
      <c r="URE207" s="165"/>
      <c r="URF207" s="165"/>
      <c r="URG207" s="165"/>
      <c r="URH207" s="168"/>
      <c r="URI207" s="165"/>
      <c r="URJ207" s="165"/>
      <c r="URK207" s="165"/>
      <c r="URL207" s="168"/>
      <c r="URM207" s="165"/>
      <c r="URN207" s="165"/>
      <c r="URO207" s="165"/>
      <c r="URP207" s="168"/>
      <c r="URQ207" s="165"/>
      <c r="URR207" s="165"/>
      <c r="URS207" s="165"/>
      <c r="URT207" s="168"/>
      <c r="URU207" s="165"/>
      <c r="URV207" s="165"/>
      <c r="URW207" s="165"/>
      <c r="URX207" s="168"/>
      <c r="URY207" s="165"/>
      <c r="URZ207" s="165"/>
      <c r="USA207" s="165"/>
      <c r="USB207" s="168"/>
      <c r="USC207" s="165"/>
      <c r="USD207" s="165"/>
      <c r="USE207" s="165"/>
      <c r="USF207" s="168"/>
      <c r="USG207" s="165"/>
      <c r="USH207" s="165"/>
      <c r="USI207" s="165"/>
      <c r="USJ207" s="168"/>
      <c r="USK207" s="165"/>
      <c r="USL207" s="165"/>
      <c r="USM207" s="165"/>
      <c r="USN207" s="168"/>
      <c r="USO207" s="165"/>
      <c r="USP207" s="165"/>
      <c r="USQ207" s="165"/>
      <c r="USR207" s="168"/>
      <c r="USS207" s="165"/>
      <c r="UST207" s="165"/>
      <c r="USU207" s="165"/>
      <c r="USV207" s="168"/>
      <c r="USW207" s="165"/>
      <c r="USX207" s="165"/>
      <c r="USY207" s="165"/>
      <c r="USZ207" s="168"/>
      <c r="UTA207" s="165"/>
      <c r="UTB207" s="165"/>
      <c r="UTC207" s="165"/>
      <c r="UTD207" s="168"/>
      <c r="UTE207" s="165"/>
      <c r="UTF207" s="165"/>
      <c r="UTG207" s="165"/>
      <c r="UTH207" s="168"/>
      <c r="UTI207" s="165"/>
      <c r="UTJ207" s="165"/>
      <c r="UTK207" s="165"/>
      <c r="UTL207" s="168"/>
      <c r="UTM207" s="165"/>
      <c r="UTN207" s="165"/>
      <c r="UTO207" s="165"/>
      <c r="UTP207" s="168"/>
      <c r="UTQ207" s="165"/>
      <c r="UTR207" s="165"/>
      <c r="UTS207" s="165"/>
      <c r="UTT207" s="168"/>
      <c r="UTU207" s="165"/>
      <c r="UTV207" s="165"/>
      <c r="UTW207" s="165"/>
      <c r="UTX207" s="168"/>
      <c r="UTY207" s="165"/>
      <c r="UTZ207" s="165"/>
      <c r="UUA207" s="165"/>
      <c r="UUB207" s="168"/>
      <c r="UUC207" s="165"/>
      <c r="UUD207" s="165"/>
      <c r="UUE207" s="165"/>
      <c r="UUF207" s="168"/>
      <c r="UUG207" s="165"/>
      <c r="UUH207" s="165"/>
      <c r="UUI207" s="165"/>
      <c r="UUJ207" s="168"/>
      <c r="UUK207" s="165"/>
      <c r="UUL207" s="165"/>
      <c r="UUM207" s="165"/>
      <c r="UUN207" s="168"/>
      <c r="UUO207" s="165"/>
      <c r="UUP207" s="165"/>
      <c r="UUQ207" s="165"/>
      <c r="UUR207" s="168"/>
      <c r="UUS207" s="165"/>
      <c r="UUT207" s="165"/>
      <c r="UUU207" s="165"/>
      <c r="UUV207" s="168"/>
      <c r="UUW207" s="165"/>
      <c r="UUX207" s="165"/>
      <c r="UUY207" s="165"/>
      <c r="UUZ207" s="168"/>
      <c r="UVA207" s="165"/>
      <c r="UVB207" s="165"/>
      <c r="UVC207" s="165"/>
      <c r="UVD207" s="168"/>
      <c r="UVE207" s="165"/>
      <c r="UVF207" s="165"/>
      <c r="UVG207" s="165"/>
      <c r="UVH207" s="168"/>
      <c r="UVI207" s="165"/>
      <c r="UVJ207" s="165"/>
      <c r="UVK207" s="165"/>
      <c r="UVL207" s="168"/>
      <c r="UVM207" s="165"/>
      <c r="UVN207" s="165"/>
      <c r="UVO207" s="165"/>
      <c r="UVP207" s="168"/>
      <c r="UVQ207" s="165"/>
      <c r="UVR207" s="165"/>
      <c r="UVS207" s="165"/>
      <c r="UVT207" s="168"/>
      <c r="UVU207" s="165"/>
      <c r="UVV207" s="165"/>
      <c r="UVW207" s="165"/>
      <c r="UVX207" s="168"/>
      <c r="UVY207" s="165"/>
      <c r="UVZ207" s="165"/>
      <c r="UWA207" s="165"/>
      <c r="UWB207" s="168"/>
      <c r="UWC207" s="165"/>
      <c r="UWD207" s="165"/>
      <c r="UWE207" s="165"/>
      <c r="UWF207" s="168"/>
      <c r="UWG207" s="165"/>
      <c r="UWH207" s="165"/>
      <c r="UWI207" s="165"/>
      <c r="UWJ207" s="168"/>
      <c r="UWK207" s="165"/>
      <c r="UWL207" s="165"/>
      <c r="UWM207" s="165"/>
      <c r="UWN207" s="168"/>
      <c r="UWO207" s="165"/>
      <c r="UWP207" s="165"/>
      <c r="UWQ207" s="165"/>
      <c r="UWR207" s="168"/>
      <c r="UWS207" s="165"/>
      <c r="UWT207" s="165"/>
      <c r="UWU207" s="165"/>
      <c r="UWV207" s="168"/>
      <c r="UWW207" s="165"/>
      <c r="UWX207" s="165"/>
      <c r="UWY207" s="165"/>
      <c r="UWZ207" s="168"/>
      <c r="UXA207" s="165"/>
      <c r="UXB207" s="165"/>
      <c r="UXC207" s="165"/>
      <c r="UXD207" s="168"/>
      <c r="UXE207" s="165"/>
      <c r="UXF207" s="165"/>
      <c r="UXG207" s="165"/>
      <c r="UXH207" s="168"/>
      <c r="UXI207" s="165"/>
      <c r="UXJ207" s="165"/>
      <c r="UXK207" s="165"/>
      <c r="UXL207" s="168"/>
      <c r="UXM207" s="165"/>
      <c r="UXN207" s="165"/>
      <c r="UXO207" s="165"/>
      <c r="UXP207" s="168"/>
      <c r="UXQ207" s="165"/>
      <c r="UXR207" s="165"/>
      <c r="UXS207" s="165"/>
      <c r="UXT207" s="168"/>
      <c r="UXU207" s="165"/>
      <c r="UXV207" s="165"/>
      <c r="UXW207" s="165"/>
      <c r="UXX207" s="168"/>
      <c r="UXY207" s="165"/>
      <c r="UXZ207" s="165"/>
      <c r="UYA207" s="165"/>
      <c r="UYB207" s="168"/>
      <c r="UYC207" s="165"/>
      <c r="UYD207" s="165"/>
      <c r="UYE207" s="165"/>
      <c r="UYF207" s="168"/>
      <c r="UYG207" s="165"/>
      <c r="UYH207" s="165"/>
      <c r="UYI207" s="165"/>
      <c r="UYJ207" s="168"/>
      <c r="UYK207" s="165"/>
      <c r="UYL207" s="165"/>
      <c r="UYM207" s="165"/>
      <c r="UYN207" s="168"/>
      <c r="UYO207" s="165"/>
      <c r="UYP207" s="165"/>
      <c r="UYQ207" s="165"/>
      <c r="UYR207" s="168"/>
      <c r="UYS207" s="165"/>
      <c r="UYT207" s="165"/>
      <c r="UYU207" s="165"/>
      <c r="UYV207" s="168"/>
      <c r="UYW207" s="165"/>
      <c r="UYX207" s="165"/>
      <c r="UYY207" s="165"/>
      <c r="UYZ207" s="168"/>
      <c r="UZA207" s="165"/>
      <c r="UZB207" s="165"/>
      <c r="UZC207" s="165"/>
      <c r="UZD207" s="168"/>
      <c r="UZE207" s="165"/>
      <c r="UZF207" s="165"/>
      <c r="UZG207" s="165"/>
      <c r="UZH207" s="168"/>
      <c r="UZI207" s="165"/>
      <c r="UZJ207" s="165"/>
      <c r="UZK207" s="165"/>
      <c r="UZL207" s="168"/>
      <c r="UZM207" s="165"/>
      <c r="UZN207" s="165"/>
      <c r="UZO207" s="165"/>
      <c r="UZP207" s="168"/>
      <c r="UZQ207" s="165"/>
      <c r="UZR207" s="165"/>
      <c r="UZS207" s="165"/>
      <c r="UZT207" s="168"/>
      <c r="UZU207" s="165"/>
      <c r="UZV207" s="165"/>
      <c r="UZW207" s="165"/>
      <c r="UZX207" s="168"/>
      <c r="UZY207" s="165"/>
      <c r="UZZ207" s="165"/>
      <c r="VAA207" s="165"/>
      <c r="VAB207" s="168"/>
      <c r="VAC207" s="165"/>
      <c r="VAD207" s="165"/>
      <c r="VAE207" s="165"/>
      <c r="VAF207" s="168"/>
      <c r="VAG207" s="165"/>
      <c r="VAH207" s="165"/>
      <c r="VAI207" s="165"/>
      <c r="VAJ207" s="168"/>
      <c r="VAK207" s="165"/>
      <c r="VAL207" s="165"/>
      <c r="VAM207" s="165"/>
      <c r="VAN207" s="168"/>
      <c r="VAO207" s="165"/>
      <c r="VAP207" s="165"/>
      <c r="VAQ207" s="165"/>
      <c r="VAR207" s="168"/>
      <c r="VAS207" s="165"/>
      <c r="VAT207" s="165"/>
      <c r="VAU207" s="165"/>
      <c r="VAV207" s="168"/>
      <c r="VAW207" s="165"/>
      <c r="VAX207" s="165"/>
      <c r="VAY207" s="165"/>
      <c r="VAZ207" s="168"/>
      <c r="VBA207" s="165"/>
      <c r="VBB207" s="165"/>
      <c r="VBC207" s="165"/>
      <c r="VBD207" s="168"/>
      <c r="VBE207" s="165"/>
      <c r="VBF207" s="165"/>
      <c r="VBG207" s="165"/>
      <c r="VBH207" s="168"/>
      <c r="VBI207" s="165"/>
      <c r="VBJ207" s="165"/>
      <c r="VBK207" s="165"/>
      <c r="VBL207" s="168"/>
      <c r="VBM207" s="165"/>
      <c r="VBN207" s="165"/>
      <c r="VBO207" s="165"/>
      <c r="VBP207" s="168"/>
      <c r="VBQ207" s="165"/>
      <c r="VBR207" s="165"/>
      <c r="VBS207" s="165"/>
      <c r="VBT207" s="168"/>
      <c r="VBU207" s="165"/>
      <c r="VBV207" s="165"/>
      <c r="VBW207" s="165"/>
      <c r="VBX207" s="168"/>
      <c r="VBY207" s="165"/>
      <c r="VBZ207" s="165"/>
      <c r="VCA207" s="165"/>
      <c r="VCB207" s="168"/>
      <c r="VCC207" s="165"/>
      <c r="VCD207" s="165"/>
      <c r="VCE207" s="165"/>
      <c r="VCF207" s="168"/>
      <c r="VCG207" s="165"/>
      <c r="VCH207" s="165"/>
      <c r="VCI207" s="165"/>
      <c r="VCJ207" s="168"/>
      <c r="VCK207" s="165"/>
      <c r="VCL207" s="165"/>
      <c r="VCM207" s="165"/>
      <c r="VCN207" s="168"/>
      <c r="VCO207" s="165"/>
      <c r="VCP207" s="165"/>
      <c r="VCQ207" s="165"/>
      <c r="VCR207" s="168"/>
      <c r="VCS207" s="165"/>
      <c r="VCT207" s="165"/>
      <c r="VCU207" s="165"/>
      <c r="VCV207" s="168"/>
      <c r="VCW207" s="165"/>
      <c r="VCX207" s="165"/>
      <c r="VCY207" s="165"/>
      <c r="VCZ207" s="168"/>
      <c r="VDA207" s="165"/>
      <c r="VDB207" s="165"/>
      <c r="VDC207" s="165"/>
      <c r="VDD207" s="168"/>
      <c r="VDE207" s="165"/>
      <c r="VDF207" s="165"/>
      <c r="VDG207" s="165"/>
      <c r="VDH207" s="168"/>
      <c r="VDI207" s="165"/>
      <c r="VDJ207" s="165"/>
      <c r="VDK207" s="165"/>
      <c r="VDL207" s="168"/>
      <c r="VDM207" s="165"/>
      <c r="VDN207" s="165"/>
      <c r="VDO207" s="165"/>
      <c r="VDP207" s="168"/>
      <c r="VDQ207" s="165"/>
      <c r="VDR207" s="165"/>
      <c r="VDS207" s="165"/>
      <c r="VDT207" s="168"/>
      <c r="VDU207" s="165"/>
      <c r="VDV207" s="165"/>
      <c r="VDW207" s="165"/>
      <c r="VDX207" s="168"/>
      <c r="VDY207" s="165"/>
      <c r="VDZ207" s="165"/>
      <c r="VEA207" s="165"/>
      <c r="VEB207" s="168"/>
      <c r="VEC207" s="165"/>
      <c r="VED207" s="165"/>
      <c r="VEE207" s="165"/>
      <c r="VEF207" s="168"/>
      <c r="VEG207" s="165"/>
      <c r="VEH207" s="165"/>
      <c r="VEI207" s="165"/>
      <c r="VEJ207" s="168"/>
      <c r="VEK207" s="165"/>
      <c r="VEL207" s="165"/>
      <c r="VEM207" s="165"/>
      <c r="VEN207" s="168"/>
      <c r="VEO207" s="165"/>
      <c r="VEP207" s="165"/>
      <c r="VEQ207" s="165"/>
      <c r="VER207" s="168"/>
      <c r="VES207" s="165"/>
      <c r="VET207" s="165"/>
      <c r="VEU207" s="165"/>
      <c r="VEV207" s="168"/>
      <c r="VEW207" s="165"/>
      <c r="VEX207" s="165"/>
      <c r="VEY207" s="165"/>
      <c r="VEZ207" s="168"/>
      <c r="VFA207" s="165"/>
      <c r="VFB207" s="165"/>
      <c r="VFC207" s="165"/>
      <c r="VFD207" s="168"/>
      <c r="VFE207" s="165"/>
      <c r="VFF207" s="165"/>
      <c r="VFG207" s="165"/>
      <c r="VFH207" s="168"/>
      <c r="VFI207" s="165"/>
      <c r="VFJ207" s="165"/>
      <c r="VFK207" s="165"/>
      <c r="VFL207" s="168"/>
      <c r="VFM207" s="165"/>
      <c r="VFN207" s="165"/>
      <c r="VFO207" s="165"/>
      <c r="VFP207" s="168"/>
      <c r="VFQ207" s="165"/>
      <c r="VFR207" s="165"/>
      <c r="VFS207" s="165"/>
      <c r="VFT207" s="168"/>
      <c r="VFU207" s="165"/>
      <c r="VFV207" s="165"/>
      <c r="VFW207" s="165"/>
      <c r="VFX207" s="168"/>
      <c r="VFY207" s="165"/>
      <c r="VFZ207" s="165"/>
      <c r="VGA207" s="165"/>
      <c r="VGB207" s="168"/>
      <c r="VGC207" s="165"/>
      <c r="VGD207" s="165"/>
      <c r="VGE207" s="165"/>
      <c r="VGF207" s="168"/>
      <c r="VGG207" s="165"/>
      <c r="VGH207" s="165"/>
      <c r="VGI207" s="165"/>
      <c r="VGJ207" s="168"/>
      <c r="VGK207" s="165"/>
      <c r="VGL207" s="165"/>
      <c r="VGM207" s="165"/>
      <c r="VGN207" s="168"/>
      <c r="VGO207" s="165"/>
      <c r="VGP207" s="165"/>
      <c r="VGQ207" s="165"/>
      <c r="VGR207" s="168"/>
      <c r="VGS207" s="165"/>
      <c r="VGT207" s="165"/>
      <c r="VGU207" s="165"/>
      <c r="VGV207" s="168"/>
      <c r="VGW207" s="165"/>
      <c r="VGX207" s="165"/>
      <c r="VGY207" s="165"/>
      <c r="VGZ207" s="168"/>
      <c r="VHA207" s="165"/>
      <c r="VHB207" s="165"/>
      <c r="VHC207" s="165"/>
      <c r="VHD207" s="168"/>
      <c r="VHE207" s="165"/>
      <c r="VHF207" s="165"/>
      <c r="VHG207" s="165"/>
      <c r="VHH207" s="168"/>
      <c r="VHI207" s="165"/>
      <c r="VHJ207" s="165"/>
      <c r="VHK207" s="165"/>
      <c r="VHL207" s="168"/>
      <c r="VHM207" s="165"/>
      <c r="VHN207" s="165"/>
      <c r="VHO207" s="165"/>
      <c r="VHP207" s="168"/>
      <c r="VHQ207" s="165"/>
      <c r="VHR207" s="165"/>
      <c r="VHS207" s="165"/>
      <c r="VHT207" s="168"/>
      <c r="VHU207" s="165"/>
      <c r="VHV207" s="165"/>
      <c r="VHW207" s="165"/>
      <c r="VHX207" s="168"/>
      <c r="VHY207" s="165"/>
      <c r="VHZ207" s="165"/>
      <c r="VIA207" s="165"/>
      <c r="VIB207" s="168"/>
      <c r="VIC207" s="165"/>
      <c r="VID207" s="165"/>
      <c r="VIE207" s="165"/>
      <c r="VIF207" s="168"/>
      <c r="VIG207" s="165"/>
      <c r="VIH207" s="165"/>
      <c r="VII207" s="165"/>
      <c r="VIJ207" s="168"/>
      <c r="VIK207" s="165"/>
      <c r="VIL207" s="165"/>
      <c r="VIM207" s="165"/>
      <c r="VIN207" s="168"/>
      <c r="VIO207" s="165"/>
      <c r="VIP207" s="165"/>
      <c r="VIQ207" s="165"/>
      <c r="VIR207" s="168"/>
      <c r="VIS207" s="165"/>
      <c r="VIT207" s="165"/>
      <c r="VIU207" s="165"/>
      <c r="VIV207" s="168"/>
      <c r="VIW207" s="165"/>
      <c r="VIX207" s="165"/>
      <c r="VIY207" s="165"/>
      <c r="VIZ207" s="168"/>
      <c r="VJA207" s="165"/>
      <c r="VJB207" s="165"/>
      <c r="VJC207" s="165"/>
      <c r="VJD207" s="168"/>
      <c r="VJE207" s="165"/>
      <c r="VJF207" s="165"/>
      <c r="VJG207" s="165"/>
      <c r="VJH207" s="168"/>
      <c r="VJI207" s="165"/>
      <c r="VJJ207" s="165"/>
      <c r="VJK207" s="165"/>
      <c r="VJL207" s="168"/>
      <c r="VJM207" s="165"/>
      <c r="VJN207" s="165"/>
      <c r="VJO207" s="165"/>
      <c r="VJP207" s="168"/>
      <c r="VJQ207" s="165"/>
      <c r="VJR207" s="165"/>
      <c r="VJS207" s="165"/>
      <c r="VJT207" s="168"/>
      <c r="VJU207" s="165"/>
      <c r="VJV207" s="165"/>
      <c r="VJW207" s="165"/>
      <c r="VJX207" s="168"/>
      <c r="VJY207" s="165"/>
      <c r="VJZ207" s="165"/>
      <c r="VKA207" s="165"/>
      <c r="VKB207" s="168"/>
      <c r="VKC207" s="165"/>
      <c r="VKD207" s="165"/>
      <c r="VKE207" s="165"/>
      <c r="VKF207" s="168"/>
      <c r="VKG207" s="165"/>
      <c r="VKH207" s="165"/>
      <c r="VKI207" s="165"/>
      <c r="VKJ207" s="168"/>
      <c r="VKK207" s="165"/>
      <c r="VKL207" s="165"/>
      <c r="VKM207" s="165"/>
      <c r="VKN207" s="168"/>
      <c r="VKO207" s="165"/>
      <c r="VKP207" s="165"/>
      <c r="VKQ207" s="165"/>
      <c r="VKR207" s="168"/>
      <c r="VKS207" s="165"/>
      <c r="VKT207" s="165"/>
      <c r="VKU207" s="165"/>
      <c r="VKV207" s="168"/>
      <c r="VKW207" s="165"/>
      <c r="VKX207" s="165"/>
      <c r="VKY207" s="165"/>
      <c r="VKZ207" s="168"/>
      <c r="VLA207" s="165"/>
      <c r="VLB207" s="165"/>
      <c r="VLC207" s="165"/>
      <c r="VLD207" s="168"/>
      <c r="VLE207" s="165"/>
      <c r="VLF207" s="165"/>
      <c r="VLG207" s="165"/>
      <c r="VLH207" s="168"/>
      <c r="VLI207" s="165"/>
      <c r="VLJ207" s="165"/>
      <c r="VLK207" s="165"/>
      <c r="VLL207" s="168"/>
      <c r="VLM207" s="165"/>
      <c r="VLN207" s="165"/>
      <c r="VLO207" s="165"/>
      <c r="VLP207" s="168"/>
      <c r="VLQ207" s="165"/>
      <c r="VLR207" s="165"/>
      <c r="VLS207" s="165"/>
      <c r="VLT207" s="168"/>
      <c r="VLU207" s="165"/>
      <c r="VLV207" s="165"/>
      <c r="VLW207" s="165"/>
      <c r="VLX207" s="168"/>
      <c r="VLY207" s="165"/>
      <c r="VLZ207" s="165"/>
      <c r="VMA207" s="165"/>
      <c r="VMB207" s="168"/>
      <c r="VMC207" s="165"/>
      <c r="VMD207" s="165"/>
      <c r="VME207" s="165"/>
      <c r="VMF207" s="168"/>
      <c r="VMG207" s="165"/>
      <c r="VMH207" s="165"/>
      <c r="VMI207" s="165"/>
      <c r="VMJ207" s="168"/>
      <c r="VMK207" s="165"/>
      <c r="VML207" s="165"/>
      <c r="VMM207" s="165"/>
      <c r="VMN207" s="168"/>
      <c r="VMO207" s="165"/>
      <c r="VMP207" s="165"/>
      <c r="VMQ207" s="165"/>
      <c r="VMR207" s="168"/>
      <c r="VMS207" s="165"/>
      <c r="VMT207" s="165"/>
      <c r="VMU207" s="165"/>
      <c r="VMV207" s="168"/>
      <c r="VMW207" s="165"/>
      <c r="VMX207" s="165"/>
      <c r="VMY207" s="165"/>
      <c r="VMZ207" s="168"/>
      <c r="VNA207" s="165"/>
      <c r="VNB207" s="165"/>
      <c r="VNC207" s="165"/>
      <c r="VND207" s="168"/>
      <c r="VNE207" s="165"/>
      <c r="VNF207" s="165"/>
      <c r="VNG207" s="165"/>
      <c r="VNH207" s="168"/>
      <c r="VNI207" s="165"/>
      <c r="VNJ207" s="165"/>
      <c r="VNK207" s="165"/>
      <c r="VNL207" s="168"/>
      <c r="VNM207" s="165"/>
      <c r="VNN207" s="165"/>
      <c r="VNO207" s="165"/>
      <c r="VNP207" s="168"/>
      <c r="VNQ207" s="165"/>
      <c r="VNR207" s="165"/>
      <c r="VNS207" s="165"/>
      <c r="VNT207" s="168"/>
      <c r="VNU207" s="165"/>
      <c r="VNV207" s="165"/>
      <c r="VNW207" s="165"/>
      <c r="VNX207" s="168"/>
      <c r="VNY207" s="165"/>
      <c r="VNZ207" s="165"/>
      <c r="VOA207" s="165"/>
      <c r="VOB207" s="168"/>
      <c r="VOC207" s="165"/>
      <c r="VOD207" s="165"/>
      <c r="VOE207" s="165"/>
      <c r="VOF207" s="168"/>
      <c r="VOG207" s="165"/>
      <c r="VOH207" s="165"/>
      <c r="VOI207" s="165"/>
      <c r="VOJ207" s="168"/>
      <c r="VOK207" s="165"/>
      <c r="VOL207" s="165"/>
      <c r="VOM207" s="165"/>
      <c r="VON207" s="168"/>
      <c r="VOO207" s="165"/>
      <c r="VOP207" s="165"/>
      <c r="VOQ207" s="165"/>
      <c r="VOR207" s="168"/>
      <c r="VOS207" s="165"/>
      <c r="VOT207" s="165"/>
      <c r="VOU207" s="165"/>
      <c r="VOV207" s="168"/>
      <c r="VOW207" s="165"/>
      <c r="VOX207" s="165"/>
      <c r="VOY207" s="165"/>
      <c r="VOZ207" s="168"/>
      <c r="VPA207" s="165"/>
      <c r="VPB207" s="165"/>
      <c r="VPC207" s="165"/>
      <c r="VPD207" s="168"/>
      <c r="VPE207" s="165"/>
      <c r="VPF207" s="165"/>
      <c r="VPG207" s="165"/>
      <c r="VPH207" s="168"/>
      <c r="VPI207" s="165"/>
      <c r="VPJ207" s="165"/>
      <c r="VPK207" s="165"/>
      <c r="VPL207" s="168"/>
      <c r="VPM207" s="165"/>
      <c r="VPN207" s="165"/>
      <c r="VPO207" s="165"/>
      <c r="VPP207" s="168"/>
      <c r="VPQ207" s="165"/>
      <c r="VPR207" s="165"/>
      <c r="VPS207" s="165"/>
      <c r="VPT207" s="168"/>
      <c r="VPU207" s="165"/>
      <c r="VPV207" s="165"/>
      <c r="VPW207" s="165"/>
      <c r="VPX207" s="168"/>
      <c r="VPY207" s="165"/>
      <c r="VPZ207" s="165"/>
      <c r="VQA207" s="165"/>
      <c r="VQB207" s="168"/>
      <c r="VQC207" s="165"/>
      <c r="VQD207" s="165"/>
      <c r="VQE207" s="165"/>
      <c r="VQF207" s="168"/>
      <c r="VQG207" s="165"/>
      <c r="VQH207" s="165"/>
      <c r="VQI207" s="165"/>
      <c r="VQJ207" s="168"/>
      <c r="VQK207" s="165"/>
      <c r="VQL207" s="165"/>
      <c r="VQM207" s="165"/>
      <c r="VQN207" s="168"/>
      <c r="VQO207" s="165"/>
      <c r="VQP207" s="165"/>
      <c r="VQQ207" s="165"/>
      <c r="VQR207" s="168"/>
      <c r="VQS207" s="165"/>
      <c r="VQT207" s="165"/>
      <c r="VQU207" s="165"/>
      <c r="VQV207" s="168"/>
      <c r="VQW207" s="165"/>
      <c r="VQX207" s="165"/>
      <c r="VQY207" s="165"/>
      <c r="VQZ207" s="168"/>
      <c r="VRA207" s="165"/>
      <c r="VRB207" s="165"/>
      <c r="VRC207" s="165"/>
      <c r="VRD207" s="168"/>
      <c r="VRE207" s="165"/>
      <c r="VRF207" s="165"/>
      <c r="VRG207" s="165"/>
      <c r="VRH207" s="168"/>
      <c r="VRI207" s="165"/>
      <c r="VRJ207" s="165"/>
      <c r="VRK207" s="165"/>
      <c r="VRL207" s="168"/>
      <c r="VRM207" s="165"/>
      <c r="VRN207" s="165"/>
      <c r="VRO207" s="165"/>
      <c r="VRP207" s="168"/>
      <c r="VRQ207" s="165"/>
      <c r="VRR207" s="165"/>
      <c r="VRS207" s="165"/>
      <c r="VRT207" s="168"/>
      <c r="VRU207" s="165"/>
      <c r="VRV207" s="165"/>
      <c r="VRW207" s="165"/>
      <c r="VRX207" s="168"/>
      <c r="VRY207" s="165"/>
      <c r="VRZ207" s="165"/>
      <c r="VSA207" s="165"/>
      <c r="VSB207" s="168"/>
      <c r="VSC207" s="165"/>
      <c r="VSD207" s="165"/>
      <c r="VSE207" s="165"/>
      <c r="VSF207" s="168"/>
      <c r="VSG207" s="165"/>
      <c r="VSH207" s="165"/>
      <c r="VSI207" s="165"/>
      <c r="VSJ207" s="168"/>
      <c r="VSK207" s="165"/>
      <c r="VSL207" s="165"/>
      <c r="VSM207" s="165"/>
      <c r="VSN207" s="168"/>
      <c r="VSO207" s="165"/>
      <c r="VSP207" s="165"/>
      <c r="VSQ207" s="165"/>
      <c r="VSR207" s="168"/>
      <c r="VSS207" s="165"/>
      <c r="VST207" s="165"/>
      <c r="VSU207" s="165"/>
      <c r="VSV207" s="168"/>
      <c r="VSW207" s="165"/>
      <c r="VSX207" s="165"/>
      <c r="VSY207" s="165"/>
      <c r="VSZ207" s="168"/>
      <c r="VTA207" s="165"/>
      <c r="VTB207" s="165"/>
      <c r="VTC207" s="165"/>
      <c r="VTD207" s="168"/>
      <c r="VTE207" s="165"/>
      <c r="VTF207" s="165"/>
      <c r="VTG207" s="165"/>
      <c r="VTH207" s="168"/>
      <c r="VTI207" s="165"/>
      <c r="VTJ207" s="165"/>
      <c r="VTK207" s="165"/>
      <c r="VTL207" s="168"/>
      <c r="VTM207" s="165"/>
      <c r="VTN207" s="165"/>
      <c r="VTO207" s="165"/>
      <c r="VTP207" s="168"/>
      <c r="VTQ207" s="165"/>
      <c r="VTR207" s="165"/>
      <c r="VTS207" s="165"/>
      <c r="VTT207" s="168"/>
      <c r="VTU207" s="165"/>
      <c r="VTV207" s="165"/>
      <c r="VTW207" s="165"/>
      <c r="VTX207" s="168"/>
      <c r="VTY207" s="165"/>
      <c r="VTZ207" s="165"/>
      <c r="VUA207" s="165"/>
      <c r="VUB207" s="168"/>
      <c r="VUC207" s="165"/>
      <c r="VUD207" s="165"/>
      <c r="VUE207" s="165"/>
      <c r="VUF207" s="168"/>
      <c r="VUG207" s="165"/>
      <c r="VUH207" s="165"/>
      <c r="VUI207" s="165"/>
      <c r="VUJ207" s="168"/>
      <c r="VUK207" s="165"/>
      <c r="VUL207" s="165"/>
      <c r="VUM207" s="165"/>
      <c r="VUN207" s="168"/>
      <c r="VUO207" s="165"/>
      <c r="VUP207" s="165"/>
      <c r="VUQ207" s="165"/>
      <c r="VUR207" s="168"/>
      <c r="VUS207" s="165"/>
      <c r="VUT207" s="165"/>
      <c r="VUU207" s="165"/>
      <c r="VUV207" s="168"/>
      <c r="VUW207" s="165"/>
      <c r="VUX207" s="165"/>
      <c r="VUY207" s="165"/>
      <c r="VUZ207" s="168"/>
      <c r="VVA207" s="165"/>
      <c r="VVB207" s="165"/>
      <c r="VVC207" s="165"/>
      <c r="VVD207" s="168"/>
      <c r="VVE207" s="165"/>
      <c r="VVF207" s="165"/>
      <c r="VVG207" s="165"/>
      <c r="VVH207" s="168"/>
      <c r="VVI207" s="165"/>
      <c r="VVJ207" s="165"/>
      <c r="VVK207" s="165"/>
      <c r="VVL207" s="168"/>
      <c r="VVM207" s="165"/>
      <c r="VVN207" s="165"/>
      <c r="VVO207" s="165"/>
      <c r="VVP207" s="168"/>
      <c r="VVQ207" s="165"/>
      <c r="VVR207" s="165"/>
      <c r="VVS207" s="165"/>
      <c r="VVT207" s="168"/>
      <c r="VVU207" s="165"/>
      <c r="VVV207" s="165"/>
      <c r="VVW207" s="165"/>
      <c r="VVX207" s="168"/>
      <c r="VVY207" s="165"/>
      <c r="VVZ207" s="165"/>
      <c r="VWA207" s="165"/>
      <c r="VWB207" s="168"/>
      <c r="VWC207" s="165"/>
      <c r="VWD207" s="165"/>
      <c r="VWE207" s="165"/>
      <c r="VWF207" s="168"/>
      <c r="VWG207" s="165"/>
      <c r="VWH207" s="165"/>
      <c r="VWI207" s="165"/>
      <c r="VWJ207" s="168"/>
      <c r="VWK207" s="165"/>
      <c r="VWL207" s="165"/>
      <c r="VWM207" s="165"/>
      <c r="VWN207" s="168"/>
      <c r="VWO207" s="165"/>
      <c r="VWP207" s="165"/>
      <c r="VWQ207" s="165"/>
      <c r="VWR207" s="168"/>
      <c r="VWS207" s="165"/>
      <c r="VWT207" s="165"/>
      <c r="VWU207" s="165"/>
      <c r="VWV207" s="168"/>
      <c r="VWW207" s="165"/>
      <c r="VWX207" s="165"/>
      <c r="VWY207" s="165"/>
      <c r="VWZ207" s="168"/>
      <c r="VXA207" s="165"/>
      <c r="VXB207" s="165"/>
      <c r="VXC207" s="165"/>
      <c r="VXD207" s="168"/>
      <c r="VXE207" s="165"/>
      <c r="VXF207" s="165"/>
      <c r="VXG207" s="165"/>
      <c r="VXH207" s="168"/>
      <c r="VXI207" s="165"/>
      <c r="VXJ207" s="165"/>
      <c r="VXK207" s="165"/>
      <c r="VXL207" s="168"/>
      <c r="VXM207" s="165"/>
      <c r="VXN207" s="165"/>
      <c r="VXO207" s="165"/>
      <c r="VXP207" s="168"/>
      <c r="VXQ207" s="165"/>
      <c r="VXR207" s="165"/>
      <c r="VXS207" s="165"/>
      <c r="VXT207" s="168"/>
      <c r="VXU207" s="165"/>
      <c r="VXV207" s="165"/>
      <c r="VXW207" s="165"/>
      <c r="VXX207" s="168"/>
      <c r="VXY207" s="165"/>
      <c r="VXZ207" s="165"/>
      <c r="VYA207" s="165"/>
      <c r="VYB207" s="168"/>
      <c r="VYC207" s="165"/>
      <c r="VYD207" s="165"/>
      <c r="VYE207" s="165"/>
      <c r="VYF207" s="168"/>
      <c r="VYG207" s="165"/>
      <c r="VYH207" s="165"/>
      <c r="VYI207" s="165"/>
      <c r="VYJ207" s="168"/>
      <c r="VYK207" s="165"/>
      <c r="VYL207" s="165"/>
      <c r="VYM207" s="165"/>
      <c r="VYN207" s="168"/>
      <c r="VYO207" s="165"/>
      <c r="VYP207" s="165"/>
      <c r="VYQ207" s="165"/>
      <c r="VYR207" s="168"/>
      <c r="VYS207" s="165"/>
      <c r="VYT207" s="165"/>
      <c r="VYU207" s="165"/>
      <c r="VYV207" s="168"/>
      <c r="VYW207" s="165"/>
      <c r="VYX207" s="165"/>
      <c r="VYY207" s="165"/>
      <c r="VYZ207" s="168"/>
      <c r="VZA207" s="165"/>
      <c r="VZB207" s="165"/>
      <c r="VZC207" s="165"/>
      <c r="VZD207" s="168"/>
      <c r="VZE207" s="165"/>
      <c r="VZF207" s="165"/>
      <c r="VZG207" s="165"/>
      <c r="VZH207" s="168"/>
      <c r="VZI207" s="165"/>
      <c r="VZJ207" s="165"/>
      <c r="VZK207" s="165"/>
      <c r="VZL207" s="168"/>
      <c r="VZM207" s="165"/>
      <c r="VZN207" s="165"/>
      <c r="VZO207" s="165"/>
      <c r="VZP207" s="168"/>
      <c r="VZQ207" s="165"/>
      <c r="VZR207" s="165"/>
      <c r="VZS207" s="165"/>
      <c r="VZT207" s="168"/>
      <c r="VZU207" s="165"/>
      <c r="VZV207" s="165"/>
      <c r="VZW207" s="165"/>
      <c r="VZX207" s="168"/>
      <c r="VZY207" s="165"/>
      <c r="VZZ207" s="165"/>
      <c r="WAA207" s="165"/>
      <c r="WAB207" s="168"/>
      <c r="WAC207" s="165"/>
      <c r="WAD207" s="165"/>
      <c r="WAE207" s="165"/>
      <c r="WAF207" s="168"/>
      <c r="WAG207" s="165"/>
      <c r="WAH207" s="165"/>
      <c r="WAI207" s="165"/>
      <c r="WAJ207" s="168"/>
      <c r="WAK207" s="165"/>
      <c r="WAL207" s="165"/>
      <c r="WAM207" s="165"/>
      <c r="WAN207" s="168"/>
      <c r="WAO207" s="165"/>
      <c r="WAP207" s="165"/>
      <c r="WAQ207" s="165"/>
      <c r="WAR207" s="168"/>
      <c r="WAS207" s="165"/>
      <c r="WAT207" s="165"/>
      <c r="WAU207" s="165"/>
      <c r="WAV207" s="168"/>
      <c r="WAW207" s="165"/>
      <c r="WAX207" s="165"/>
      <c r="WAY207" s="165"/>
      <c r="WAZ207" s="168"/>
      <c r="WBA207" s="165"/>
      <c r="WBB207" s="165"/>
      <c r="WBC207" s="165"/>
      <c r="WBD207" s="168"/>
      <c r="WBE207" s="165"/>
      <c r="WBF207" s="165"/>
      <c r="WBG207" s="165"/>
      <c r="WBH207" s="168"/>
      <c r="WBI207" s="165"/>
      <c r="WBJ207" s="165"/>
      <c r="WBK207" s="165"/>
      <c r="WBL207" s="168"/>
      <c r="WBM207" s="165"/>
      <c r="WBN207" s="165"/>
      <c r="WBO207" s="165"/>
      <c r="WBP207" s="168"/>
      <c r="WBQ207" s="165"/>
      <c r="WBR207" s="165"/>
      <c r="WBS207" s="165"/>
      <c r="WBT207" s="168"/>
      <c r="WBU207" s="165"/>
      <c r="WBV207" s="165"/>
      <c r="WBW207" s="165"/>
      <c r="WBX207" s="168"/>
      <c r="WBY207" s="165"/>
      <c r="WBZ207" s="165"/>
      <c r="WCA207" s="165"/>
      <c r="WCB207" s="168"/>
      <c r="WCC207" s="165"/>
      <c r="WCD207" s="165"/>
      <c r="WCE207" s="165"/>
      <c r="WCF207" s="168"/>
      <c r="WCG207" s="165"/>
      <c r="WCH207" s="165"/>
      <c r="WCI207" s="165"/>
      <c r="WCJ207" s="168"/>
      <c r="WCK207" s="165"/>
      <c r="WCL207" s="165"/>
      <c r="WCM207" s="165"/>
      <c r="WCN207" s="168"/>
      <c r="WCO207" s="165"/>
      <c r="WCP207" s="165"/>
      <c r="WCQ207" s="165"/>
      <c r="WCR207" s="168"/>
      <c r="WCS207" s="165"/>
      <c r="WCT207" s="165"/>
      <c r="WCU207" s="165"/>
      <c r="WCV207" s="168"/>
      <c r="WCW207" s="165"/>
      <c r="WCX207" s="165"/>
      <c r="WCY207" s="165"/>
      <c r="WCZ207" s="168"/>
      <c r="WDA207" s="165"/>
      <c r="WDB207" s="165"/>
      <c r="WDC207" s="165"/>
      <c r="WDD207" s="168"/>
      <c r="WDE207" s="165"/>
      <c r="WDF207" s="165"/>
      <c r="WDG207" s="165"/>
      <c r="WDH207" s="168"/>
      <c r="WDI207" s="165"/>
      <c r="WDJ207" s="165"/>
      <c r="WDK207" s="165"/>
      <c r="WDL207" s="168"/>
      <c r="WDM207" s="165"/>
      <c r="WDN207" s="165"/>
      <c r="WDO207" s="165"/>
      <c r="WDP207" s="168"/>
      <c r="WDQ207" s="165"/>
      <c r="WDR207" s="165"/>
      <c r="WDS207" s="165"/>
      <c r="WDT207" s="168"/>
      <c r="WDU207" s="165"/>
      <c r="WDV207" s="165"/>
      <c r="WDW207" s="165"/>
      <c r="WDX207" s="168"/>
      <c r="WDY207" s="165"/>
      <c r="WDZ207" s="165"/>
      <c r="WEA207" s="165"/>
      <c r="WEB207" s="168"/>
      <c r="WEC207" s="165"/>
      <c r="WED207" s="165"/>
      <c r="WEE207" s="165"/>
      <c r="WEF207" s="168"/>
      <c r="WEG207" s="165"/>
      <c r="WEH207" s="165"/>
      <c r="WEI207" s="165"/>
      <c r="WEJ207" s="168"/>
      <c r="WEK207" s="165"/>
      <c r="WEL207" s="165"/>
      <c r="WEM207" s="165"/>
      <c r="WEN207" s="168"/>
      <c r="WEO207" s="165"/>
      <c r="WEP207" s="165"/>
      <c r="WEQ207" s="165"/>
      <c r="WER207" s="168"/>
      <c r="WES207" s="165"/>
      <c r="WET207" s="165"/>
      <c r="WEU207" s="165"/>
      <c r="WEV207" s="168"/>
      <c r="WEW207" s="165"/>
      <c r="WEX207" s="165"/>
      <c r="WEY207" s="165"/>
      <c r="WEZ207" s="168"/>
      <c r="WFA207" s="165"/>
      <c r="WFB207" s="165"/>
      <c r="WFC207" s="165"/>
      <c r="WFD207" s="168"/>
      <c r="WFE207" s="165"/>
      <c r="WFF207" s="165"/>
      <c r="WFG207" s="165"/>
      <c r="WFH207" s="168"/>
      <c r="WFI207" s="165"/>
      <c r="WFJ207" s="165"/>
      <c r="WFK207" s="165"/>
      <c r="WFL207" s="168"/>
      <c r="WFM207" s="165"/>
      <c r="WFN207" s="165"/>
      <c r="WFO207" s="165"/>
      <c r="WFP207" s="168"/>
      <c r="WFQ207" s="165"/>
      <c r="WFR207" s="165"/>
      <c r="WFS207" s="165"/>
      <c r="WFT207" s="168"/>
      <c r="WFU207" s="165"/>
      <c r="WFV207" s="165"/>
      <c r="WFW207" s="165"/>
      <c r="WFX207" s="168"/>
      <c r="WFY207" s="165"/>
      <c r="WFZ207" s="165"/>
      <c r="WGA207" s="165"/>
      <c r="WGB207" s="168"/>
      <c r="WGC207" s="165"/>
      <c r="WGD207" s="165"/>
      <c r="WGE207" s="165"/>
      <c r="WGF207" s="168"/>
      <c r="WGG207" s="165"/>
      <c r="WGH207" s="165"/>
      <c r="WGI207" s="165"/>
      <c r="WGJ207" s="168"/>
      <c r="WGK207" s="165"/>
      <c r="WGL207" s="165"/>
      <c r="WGM207" s="165"/>
      <c r="WGN207" s="168"/>
      <c r="WGO207" s="165"/>
      <c r="WGP207" s="165"/>
      <c r="WGQ207" s="165"/>
      <c r="WGR207" s="168"/>
      <c r="WGS207" s="165"/>
      <c r="WGT207" s="165"/>
      <c r="WGU207" s="165"/>
      <c r="WGV207" s="168"/>
      <c r="WGW207" s="165"/>
      <c r="WGX207" s="165"/>
      <c r="WGY207" s="165"/>
      <c r="WGZ207" s="168"/>
      <c r="WHA207" s="165"/>
      <c r="WHB207" s="165"/>
      <c r="WHC207" s="165"/>
      <c r="WHD207" s="168"/>
      <c r="WHE207" s="165"/>
      <c r="WHF207" s="165"/>
      <c r="WHG207" s="165"/>
      <c r="WHH207" s="168"/>
      <c r="WHI207" s="165"/>
      <c r="WHJ207" s="165"/>
      <c r="WHK207" s="165"/>
      <c r="WHL207" s="168"/>
      <c r="WHM207" s="165"/>
      <c r="WHN207" s="165"/>
      <c r="WHO207" s="165"/>
      <c r="WHP207" s="168"/>
      <c r="WHQ207" s="165"/>
      <c r="WHR207" s="165"/>
      <c r="WHS207" s="165"/>
      <c r="WHT207" s="168"/>
      <c r="WHU207" s="165"/>
      <c r="WHV207" s="165"/>
      <c r="WHW207" s="165"/>
      <c r="WHX207" s="168"/>
      <c r="WHY207" s="165"/>
      <c r="WHZ207" s="165"/>
      <c r="WIA207" s="165"/>
      <c r="WIB207" s="168"/>
      <c r="WIC207" s="165"/>
      <c r="WID207" s="165"/>
      <c r="WIE207" s="165"/>
      <c r="WIF207" s="168"/>
      <c r="WIG207" s="165"/>
      <c r="WIH207" s="165"/>
      <c r="WII207" s="165"/>
      <c r="WIJ207" s="168"/>
      <c r="WIK207" s="165"/>
      <c r="WIL207" s="165"/>
      <c r="WIM207" s="165"/>
      <c r="WIN207" s="168"/>
      <c r="WIO207" s="165"/>
      <c r="WIP207" s="165"/>
      <c r="WIQ207" s="165"/>
      <c r="WIR207" s="168"/>
      <c r="WIS207" s="165"/>
      <c r="WIT207" s="165"/>
      <c r="WIU207" s="165"/>
      <c r="WIV207" s="168"/>
      <c r="WIW207" s="165"/>
      <c r="WIX207" s="165"/>
      <c r="WIY207" s="165"/>
      <c r="WIZ207" s="168"/>
      <c r="WJA207" s="165"/>
      <c r="WJB207" s="165"/>
      <c r="WJC207" s="165"/>
      <c r="WJD207" s="168"/>
      <c r="WJE207" s="165"/>
      <c r="WJF207" s="165"/>
      <c r="WJG207" s="165"/>
      <c r="WJH207" s="168"/>
      <c r="WJI207" s="165"/>
      <c r="WJJ207" s="165"/>
      <c r="WJK207" s="165"/>
      <c r="WJL207" s="168"/>
      <c r="WJM207" s="165"/>
      <c r="WJN207" s="165"/>
      <c r="WJO207" s="165"/>
      <c r="WJP207" s="168"/>
      <c r="WJQ207" s="165"/>
      <c r="WJR207" s="165"/>
      <c r="WJS207" s="165"/>
      <c r="WJT207" s="168"/>
      <c r="WJU207" s="165"/>
      <c r="WJV207" s="165"/>
      <c r="WJW207" s="165"/>
      <c r="WJX207" s="168"/>
      <c r="WJY207" s="165"/>
      <c r="WJZ207" s="165"/>
      <c r="WKA207" s="165"/>
      <c r="WKB207" s="168"/>
      <c r="WKC207" s="165"/>
      <c r="WKD207" s="165"/>
      <c r="WKE207" s="165"/>
      <c r="WKF207" s="168"/>
      <c r="WKG207" s="165"/>
      <c r="WKH207" s="165"/>
      <c r="WKI207" s="165"/>
      <c r="WKJ207" s="168"/>
      <c r="WKK207" s="165"/>
      <c r="WKL207" s="165"/>
      <c r="WKM207" s="165"/>
      <c r="WKN207" s="168"/>
      <c r="WKO207" s="165"/>
      <c r="WKP207" s="165"/>
      <c r="WKQ207" s="165"/>
      <c r="WKR207" s="168"/>
      <c r="WKS207" s="165"/>
      <c r="WKT207" s="165"/>
      <c r="WKU207" s="165"/>
      <c r="WKV207" s="168"/>
      <c r="WKW207" s="165"/>
      <c r="WKX207" s="165"/>
      <c r="WKY207" s="165"/>
      <c r="WKZ207" s="168"/>
      <c r="WLA207" s="165"/>
      <c r="WLB207" s="165"/>
      <c r="WLC207" s="165"/>
      <c r="WLD207" s="168"/>
      <c r="WLE207" s="165"/>
      <c r="WLF207" s="165"/>
      <c r="WLG207" s="165"/>
      <c r="WLH207" s="168"/>
      <c r="WLI207" s="165"/>
      <c r="WLJ207" s="165"/>
      <c r="WLK207" s="165"/>
      <c r="WLL207" s="168"/>
      <c r="WLM207" s="165"/>
      <c r="WLN207" s="165"/>
      <c r="WLO207" s="165"/>
      <c r="WLP207" s="168"/>
      <c r="WLQ207" s="165"/>
      <c r="WLR207" s="165"/>
      <c r="WLS207" s="165"/>
      <c r="WLT207" s="168"/>
      <c r="WLU207" s="165"/>
      <c r="WLV207" s="165"/>
      <c r="WLW207" s="165"/>
      <c r="WLX207" s="168"/>
      <c r="WLY207" s="165"/>
      <c r="WLZ207" s="165"/>
      <c r="WMA207" s="165"/>
      <c r="WMB207" s="168"/>
      <c r="WMC207" s="165"/>
      <c r="WMD207" s="165"/>
      <c r="WME207" s="165"/>
      <c r="WMF207" s="168"/>
      <c r="WMG207" s="165"/>
      <c r="WMH207" s="165"/>
      <c r="WMI207" s="165"/>
      <c r="WMJ207" s="168"/>
      <c r="WMK207" s="165"/>
      <c r="WML207" s="165"/>
      <c r="WMM207" s="165"/>
      <c r="WMN207" s="168"/>
      <c r="WMO207" s="165"/>
      <c r="WMP207" s="165"/>
      <c r="WMQ207" s="165"/>
      <c r="WMR207" s="168"/>
      <c r="WMS207" s="165"/>
      <c r="WMT207" s="165"/>
      <c r="WMU207" s="165"/>
      <c r="WMV207" s="168"/>
      <c r="WMW207" s="165"/>
      <c r="WMX207" s="165"/>
      <c r="WMY207" s="165"/>
      <c r="WMZ207" s="168"/>
      <c r="WNA207" s="165"/>
      <c r="WNB207" s="165"/>
      <c r="WNC207" s="165"/>
      <c r="WND207" s="168"/>
      <c r="WNE207" s="165"/>
      <c r="WNF207" s="165"/>
      <c r="WNG207" s="165"/>
      <c r="WNH207" s="168"/>
      <c r="WNI207" s="165"/>
      <c r="WNJ207" s="165"/>
      <c r="WNK207" s="165"/>
      <c r="WNL207" s="168"/>
      <c r="WNM207" s="165"/>
      <c r="WNN207" s="165"/>
      <c r="WNO207" s="165"/>
      <c r="WNP207" s="168"/>
      <c r="WNQ207" s="165"/>
      <c r="WNR207" s="165"/>
      <c r="WNS207" s="165"/>
      <c r="WNT207" s="168"/>
      <c r="WNU207" s="165"/>
      <c r="WNV207" s="165"/>
      <c r="WNW207" s="165"/>
      <c r="WNX207" s="168"/>
      <c r="WNY207" s="165"/>
      <c r="WNZ207" s="165"/>
      <c r="WOA207" s="165"/>
      <c r="WOB207" s="168"/>
      <c r="WOC207" s="165"/>
      <c r="WOD207" s="165"/>
      <c r="WOE207" s="165"/>
      <c r="WOF207" s="168"/>
      <c r="WOG207" s="165"/>
      <c r="WOH207" s="165"/>
      <c r="WOI207" s="165"/>
      <c r="WOJ207" s="168"/>
      <c r="WOK207" s="165"/>
      <c r="WOL207" s="165"/>
      <c r="WOM207" s="165"/>
      <c r="WON207" s="168"/>
      <c r="WOO207" s="165"/>
      <c r="WOP207" s="165"/>
      <c r="WOQ207" s="165"/>
      <c r="WOR207" s="168"/>
      <c r="WOS207" s="165"/>
      <c r="WOT207" s="165"/>
      <c r="WOU207" s="165"/>
      <c r="WOV207" s="168"/>
      <c r="WOW207" s="165"/>
      <c r="WOX207" s="165"/>
      <c r="WOY207" s="165"/>
      <c r="WOZ207" s="168"/>
      <c r="WPA207" s="165"/>
      <c r="WPB207" s="165"/>
      <c r="WPC207" s="165"/>
      <c r="WPD207" s="168"/>
      <c r="WPE207" s="165"/>
      <c r="WPF207" s="165"/>
      <c r="WPG207" s="165"/>
      <c r="WPH207" s="168"/>
      <c r="WPI207" s="165"/>
      <c r="WPJ207" s="165"/>
      <c r="WPK207" s="165"/>
      <c r="WPL207" s="168"/>
      <c r="WPM207" s="165"/>
      <c r="WPN207" s="165"/>
      <c r="WPO207" s="165"/>
      <c r="WPP207" s="168"/>
      <c r="WPQ207" s="165"/>
      <c r="WPR207" s="165"/>
      <c r="WPS207" s="165"/>
      <c r="WPT207" s="168"/>
      <c r="WPU207" s="165"/>
      <c r="WPV207" s="165"/>
      <c r="WPW207" s="165"/>
      <c r="WPX207" s="168"/>
      <c r="WPY207" s="165"/>
      <c r="WPZ207" s="165"/>
      <c r="WQA207" s="165"/>
      <c r="WQB207" s="168"/>
      <c r="WQC207" s="165"/>
      <c r="WQD207" s="165"/>
      <c r="WQE207" s="165"/>
      <c r="WQF207" s="168"/>
      <c r="WQG207" s="165"/>
      <c r="WQH207" s="165"/>
      <c r="WQI207" s="165"/>
      <c r="WQJ207" s="168"/>
      <c r="WQK207" s="165"/>
      <c r="WQL207" s="165"/>
      <c r="WQM207" s="165"/>
      <c r="WQN207" s="168"/>
      <c r="WQO207" s="165"/>
      <c r="WQP207" s="165"/>
      <c r="WQQ207" s="165"/>
      <c r="WQR207" s="168"/>
      <c r="WQS207" s="165"/>
      <c r="WQT207" s="165"/>
      <c r="WQU207" s="165"/>
      <c r="WQV207" s="168"/>
      <c r="WQW207" s="165"/>
      <c r="WQX207" s="165"/>
      <c r="WQY207" s="165"/>
      <c r="WQZ207" s="168"/>
      <c r="WRA207" s="165"/>
      <c r="WRB207" s="165"/>
      <c r="WRC207" s="165"/>
      <c r="WRD207" s="168"/>
      <c r="WRE207" s="165"/>
      <c r="WRF207" s="165"/>
      <c r="WRG207" s="165"/>
      <c r="WRH207" s="168"/>
      <c r="WRI207" s="165"/>
      <c r="WRJ207" s="165"/>
      <c r="WRK207" s="165"/>
      <c r="WRL207" s="168"/>
      <c r="WRM207" s="165"/>
      <c r="WRN207" s="165"/>
      <c r="WRO207" s="165"/>
      <c r="WRP207" s="168"/>
      <c r="WRQ207" s="165"/>
      <c r="WRR207" s="165"/>
      <c r="WRS207" s="165"/>
      <c r="WRT207" s="168"/>
      <c r="WRU207" s="165"/>
      <c r="WRV207" s="165"/>
      <c r="WRW207" s="165"/>
      <c r="WRX207" s="168"/>
      <c r="WRY207" s="165"/>
      <c r="WRZ207" s="165"/>
      <c r="WSA207" s="165"/>
      <c r="WSB207" s="168"/>
      <c r="WSC207" s="165"/>
      <c r="WSD207" s="165"/>
      <c r="WSE207" s="165"/>
      <c r="WSF207" s="168"/>
      <c r="WSG207" s="165"/>
      <c r="WSH207" s="165"/>
      <c r="WSI207" s="165"/>
      <c r="WSJ207" s="168"/>
      <c r="WSK207" s="165"/>
      <c r="WSL207" s="165"/>
      <c r="WSM207" s="165"/>
      <c r="WSN207" s="168"/>
      <c r="WSO207" s="165"/>
      <c r="WSP207" s="165"/>
      <c r="WSQ207" s="165"/>
      <c r="WSR207" s="168"/>
      <c r="WSS207" s="165"/>
      <c r="WST207" s="165"/>
      <c r="WSU207" s="165"/>
      <c r="WSV207" s="168"/>
      <c r="WSW207" s="165"/>
      <c r="WSX207" s="165"/>
      <c r="WSY207" s="165"/>
      <c r="WSZ207" s="168"/>
      <c r="WTA207" s="165"/>
      <c r="WTB207" s="165"/>
      <c r="WTC207" s="165"/>
      <c r="WTD207" s="168"/>
      <c r="WTE207" s="165"/>
      <c r="WTF207" s="165"/>
      <c r="WTG207" s="165"/>
      <c r="WTH207" s="168"/>
      <c r="WTI207" s="165"/>
      <c r="WTJ207" s="165"/>
      <c r="WTK207" s="165"/>
      <c r="WTL207" s="168"/>
      <c r="WTM207" s="165"/>
      <c r="WTN207" s="165"/>
      <c r="WTO207" s="165"/>
      <c r="WTP207" s="168"/>
      <c r="WTQ207" s="165"/>
      <c r="WTR207" s="165"/>
      <c r="WTS207" s="165"/>
      <c r="WTT207" s="168"/>
      <c r="WTU207" s="165"/>
      <c r="WTV207" s="165"/>
      <c r="WTW207" s="165"/>
      <c r="WTX207" s="168"/>
      <c r="WTY207" s="165"/>
      <c r="WTZ207" s="165"/>
      <c r="WUA207" s="165"/>
      <c r="WUB207" s="168"/>
      <c r="WUC207" s="165"/>
      <c r="WUD207" s="165"/>
      <c r="WUE207" s="165"/>
      <c r="WUF207" s="168"/>
      <c r="WUG207" s="165"/>
      <c r="WUH207" s="165"/>
      <c r="WUI207" s="165"/>
      <c r="WUJ207" s="168"/>
      <c r="WUK207" s="165"/>
      <c r="WUL207" s="165"/>
      <c r="WUM207" s="165"/>
      <c r="WUN207" s="168"/>
      <c r="WUO207" s="165"/>
      <c r="WUP207" s="165"/>
      <c r="WUQ207" s="165"/>
      <c r="WUR207" s="168"/>
      <c r="WUS207" s="165"/>
      <c r="WUT207" s="165"/>
      <c r="WUU207" s="165"/>
      <c r="WUV207" s="168"/>
      <c r="WUW207" s="165"/>
      <c r="WUX207" s="165"/>
      <c r="WUY207" s="165"/>
      <c r="WUZ207" s="168"/>
      <c r="WVA207" s="165"/>
      <c r="WVB207" s="165"/>
      <c r="WVC207" s="165"/>
      <c r="WVD207" s="168"/>
      <c r="WVE207" s="165"/>
      <c r="WVF207" s="165"/>
      <c r="WVG207" s="165"/>
      <c r="WVH207" s="168"/>
      <c r="WVI207" s="165"/>
      <c r="WVJ207" s="165"/>
      <c r="WVK207" s="165"/>
      <c r="WVL207" s="168"/>
      <c r="WVM207" s="165"/>
      <c r="WVN207" s="165"/>
      <c r="WVO207" s="165"/>
      <c r="WVP207" s="168"/>
      <c r="WVQ207" s="165"/>
      <c r="WVR207" s="165"/>
      <c r="WVS207" s="165"/>
      <c r="WVT207" s="168"/>
      <c r="WVU207" s="165"/>
      <c r="WVV207" s="165"/>
      <c r="WVW207" s="165"/>
      <c r="WVX207" s="168"/>
      <c r="WVY207" s="165"/>
      <c r="WVZ207" s="165"/>
      <c r="WWA207" s="165"/>
      <c r="WWB207" s="168"/>
      <c r="WWC207" s="165"/>
      <c r="WWD207" s="165"/>
      <c r="WWE207" s="165"/>
      <c r="WWF207" s="168"/>
      <c r="WWG207" s="165"/>
      <c r="WWH207" s="165"/>
      <c r="WWI207" s="165"/>
      <c r="WWJ207" s="168"/>
      <c r="WWK207" s="165"/>
      <c r="WWL207" s="165"/>
      <c r="WWM207" s="165"/>
      <c r="WWN207" s="168"/>
      <c r="WWO207" s="165"/>
      <c r="WWP207" s="165"/>
      <c r="WWQ207" s="165"/>
      <c r="WWR207" s="168"/>
      <c r="WWS207" s="165"/>
      <c r="WWT207" s="165"/>
      <c r="WWU207" s="165"/>
      <c r="WWV207" s="168"/>
      <c r="WWW207" s="165"/>
      <c r="WWX207" s="165"/>
      <c r="WWY207" s="165"/>
      <c r="WWZ207" s="168"/>
      <c r="WXA207" s="165"/>
      <c r="WXB207" s="165"/>
      <c r="WXC207" s="165"/>
      <c r="WXD207" s="168"/>
      <c r="WXE207" s="165"/>
      <c r="WXF207" s="165"/>
      <c r="WXG207" s="165"/>
      <c r="WXH207" s="168"/>
      <c r="WXI207" s="165"/>
      <c r="WXJ207" s="165"/>
      <c r="WXK207" s="165"/>
      <c r="WXL207" s="168"/>
      <c r="WXM207" s="165"/>
      <c r="WXN207" s="165"/>
      <c r="WXO207" s="165"/>
      <c r="WXP207" s="168"/>
      <c r="WXQ207" s="165"/>
      <c r="WXR207" s="165"/>
      <c r="WXS207" s="165"/>
      <c r="WXT207" s="168"/>
      <c r="WXU207" s="165"/>
      <c r="WXV207" s="165"/>
      <c r="WXW207" s="165"/>
      <c r="WXX207" s="168"/>
      <c r="WXY207" s="165"/>
      <c r="WXZ207" s="165"/>
      <c r="WYA207" s="165"/>
      <c r="WYB207" s="168"/>
      <c r="WYC207" s="165"/>
      <c r="WYD207" s="165"/>
      <c r="WYE207" s="165"/>
      <c r="WYF207" s="168"/>
      <c r="WYG207" s="165"/>
      <c r="WYH207" s="165"/>
      <c r="WYI207" s="165"/>
      <c r="WYJ207" s="168"/>
      <c r="WYK207" s="165"/>
      <c r="WYL207" s="165"/>
      <c r="WYM207" s="165"/>
      <c r="WYN207" s="168"/>
      <c r="WYO207" s="165"/>
      <c r="WYP207" s="165"/>
      <c r="WYQ207" s="165"/>
      <c r="WYR207" s="168"/>
      <c r="WYS207" s="165"/>
      <c r="WYT207" s="165"/>
      <c r="WYU207" s="165"/>
      <c r="WYV207" s="168"/>
      <c r="WYW207" s="165"/>
      <c r="WYX207" s="165"/>
      <c r="WYY207" s="165"/>
      <c r="WYZ207" s="168"/>
      <c r="WZA207" s="165"/>
      <c r="WZB207" s="165"/>
      <c r="WZC207" s="165"/>
      <c r="WZD207" s="168"/>
      <c r="WZE207" s="165"/>
      <c r="WZF207" s="165"/>
      <c r="WZG207" s="165"/>
      <c r="WZH207" s="168"/>
      <c r="WZI207" s="165"/>
      <c r="WZJ207" s="165"/>
      <c r="WZK207" s="165"/>
      <c r="WZL207" s="168"/>
      <c r="WZM207" s="165"/>
      <c r="WZN207" s="165"/>
      <c r="WZO207" s="165"/>
      <c r="WZP207" s="168"/>
      <c r="WZQ207" s="165"/>
      <c r="WZR207" s="165"/>
      <c r="WZS207" s="165"/>
      <c r="WZT207" s="168"/>
      <c r="WZU207" s="165"/>
      <c r="WZV207" s="165"/>
      <c r="WZW207" s="165"/>
      <c r="WZX207" s="168"/>
      <c r="WZY207" s="165"/>
      <c r="WZZ207" s="165"/>
      <c r="XAA207" s="165"/>
      <c r="XAB207" s="168"/>
      <c r="XAC207" s="165"/>
      <c r="XAD207" s="165"/>
      <c r="XAE207" s="165"/>
      <c r="XAF207" s="168"/>
      <c r="XAG207" s="165"/>
      <c r="XAH207" s="165"/>
      <c r="XAI207" s="165"/>
      <c r="XAJ207" s="168"/>
      <c r="XAK207" s="165"/>
      <c r="XAL207" s="165"/>
      <c r="XAM207" s="165"/>
      <c r="XAN207" s="168"/>
      <c r="XAO207" s="165"/>
      <c r="XAP207" s="165"/>
      <c r="XAQ207" s="165"/>
      <c r="XAR207" s="168"/>
      <c r="XAS207" s="165"/>
      <c r="XAT207" s="165"/>
      <c r="XAU207" s="165"/>
      <c r="XAV207" s="168"/>
      <c r="XAW207" s="165"/>
      <c r="XAX207" s="165"/>
      <c r="XAY207" s="165"/>
      <c r="XAZ207" s="168"/>
      <c r="XBA207" s="165"/>
      <c r="XBB207" s="165"/>
      <c r="XBC207" s="165"/>
      <c r="XBD207" s="168"/>
      <c r="XBE207" s="165"/>
      <c r="XBF207" s="165"/>
      <c r="XBG207" s="165"/>
      <c r="XBH207" s="168"/>
      <c r="XBI207" s="165"/>
      <c r="XBJ207" s="165"/>
      <c r="XBK207" s="165"/>
      <c r="XBL207" s="168"/>
      <c r="XBM207" s="165"/>
      <c r="XBN207" s="165"/>
      <c r="XBO207" s="165"/>
      <c r="XBP207" s="168"/>
      <c r="XBQ207" s="165"/>
      <c r="XBR207" s="165"/>
      <c r="XBS207" s="165"/>
      <c r="XBT207" s="168"/>
      <c r="XBU207" s="165"/>
      <c r="XBV207" s="165"/>
      <c r="XBW207" s="165"/>
      <c r="XBX207" s="168"/>
      <c r="XBY207" s="165"/>
      <c r="XBZ207" s="165"/>
      <c r="XCA207" s="165"/>
      <c r="XCB207" s="168"/>
      <c r="XCC207" s="165"/>
      <c r="XCD207" s="165"/>
      <c r="XCE207" s="165"/>
      <c r="XCF207" s="168"/>
      <c r="XCG207" s="165"/>
      <c r="XCH207" s="165"/>
      <c r="XCI207" s="165"/>
      <c r="XCJ207" s="168"/>
      <c r="XCK207" s="165"/>
      <c r="XCL207" s="165"/>
      <c r="XCM207" s="165"/>
      <c r="XCN207" s="168"/>
      <c r="XCO207" s="165"/>
      <c r="XCP207" s="165"/>
      <c r="XCQ207" s="165"/>
      <c r="XCR207" s="168"/>
      <c r="XCS207" s="165"/>
      <c r="XCT207" s="165"/>
      <c r="XCU207" s="165"/>
      <c r="XCV207" s="168"/>
      <c r="XCW207" s="165"/>
      <c r="XCX207" s="165"/>
      <c r="XCY207" s="165"/>
      <c r="XCZ207" s="168"/>
      <c r="XDA207" s="165"/>
      <c r="XDB207" s="165"/>
      <c r="XDC207" s="165"/>
      <c r="XDD207" s="168"/>
      <c r="XDE207" s="165"/>
      <c r="XDF207" s="165"/>
      <c r="XDG207" s="165"/>
      <c r="XDH207" s="168"/>
      <c r="XDI207" s="165"/>
      <c r="XDJ207" s="165"/>
      <c r="XDK207" s="165"/>
      <c r="XDL207" s="168"/>
      <c r="XDM207" s="165"/>
      <c r="XDN207" s="165"/>
      <c r="XDO207" s="165"/>
      <c r="XDP207" s="168"/>
      <c r="XDQ207" s="165"/>
      <c r="XDR207" s="165"/>
      <c r="XDS207" s="165"/>
      <c r="XDT207" s="168"/>
      <c r="XDU207" s="165"/>
      <c r="XDV207" s="165"/>
      <c r="XDW207" s="165"/>
      <c r="XDX207" s="168"/>
      <c r="XDY207" s="165"/>
      <c r="XDZ207" s="165"/>
      <c r="XEA207" s="165"/>
      <c r="XEB207" s="168"/>
      <c r="XEC207" s="165"/>
      <c r="XED207" s="165"/>
      <c r="XEE207" s="165"/>
      <c r="XEF207" s="168"/>
      <c r="XEG207" s="165"/>
      <c r="XEH207" s="165"/>
      <c r="XEI207" s="165"/>
      <c r="XEJ207" s="168"/>
      <c r="XEK207" s="165"/>
      <c r="XEL207" s="165"/>
      <c r="XEM207" s="165"/>
      <c r="XEN207" s="168"/>
      <c r="XEO207" s="165"/>
      <c r="XEP207" s="165"/>
      <c r="XEQ207" s="165"/>
      <c r="XER207" s="168"/>
      <c r="XES207" s="165"/>
      <c r="XET207" s="165"/>
      <c r="XEU207" s="165"/>
      <c r="XEV207" s="168"/>
      <c r="XEW207" s="165"/>
      <c r="XEX207" s="165"/>
      <c r="XEY207" s="165"/>
      <c r="XEZ207" s="168"/>
      <c r="XFA207" s="165"/>
      <c r="XFB207" s="165"/>
      <c r="XFC207" s="165"/>
      <c r="XFD207" s="168"/>
    </row>
    <row r="208" spans="1:16384" s="181" customFormat="1">
      <c r="A208" s="165"/>
      <c r="B208" s="208" t="s">
        <v>691</v>
      </c>
      <c r="C208" s="162" t="s">
        <v>505</v>
      </c>
      <c r="D208" s="165" t="s">
        <v>722</v>
      </c>
      <c r="E208" s="165" t="s">
        <v>690</v>
      </c>
      <c r="F208" s="165" t="s">
        <v>689</v>
      </c>
      <c r="G208" s="168" t="s">
        <v>155</v>
      </c>
      <c r="H208" s="211" t="str">
        <f t="shared" si="13"/>
        <v>EXEC INS_fsm_state_transition @tx_fsm_type_name='LOAN', @tx_state_name='CA_CAD_QUERY_UPDATED', @tx_action_name='GENERATE_SL', @tx_next_state_name='SL_GENERATED',  @tx_login_name='nazdaq_prod'</v>
      </c>
      <c r="I208" s="165"/>
      <c r="J208" s="165"/>
      <c r="K208" s="165"/>
      <c r="L208" s="168"/>
      <c r="M208" s="165"/>
      <c r="N208" s="165"/>
      <c r="O208" s="165"/>
      <c r="P208" s="168"/>
      <c r="Q208" s="165"/>
      <c r="R208" s="165"/>
      <c r="S208" s="165"/>
      <c r="T208" s="168"/>
      <c r="U208" s="165"/>
      <c r="V208" s="165"/>
      <c r="W208" s="165"/>
      <c r="X208" s="168"/>
      <c r="Y208" s="165"/>
      <c r="Z208" s="165"/>
      <c r="AA208" s="165"/>
      <c r="AB208" s="168"/>
      <c r="AC208" s="165"/>
      <c r="AD208" s="165"/>
      <c r="AE208" s="165"/>
      <c r="AF208" s="168"/>
      <c r="AG208" s="165"/>
      <c r="AH208" s="165"/>
      <c r="AI208" s="165"/>
      <c r="AJ208" s="168"/>
      <c r="AK208" s="165"/>
      <c r="AL208" s="165"/>
      <c r="AM208" s="165"/>
      <c r="AN208" s="168"/>
      <c r="AO208" s="165"/>
      <c r="AP208" s="165"/>
      <c r="AQ208" s="165"/>
      <c r="AR208" s="168"/>
      <c r="AS208" s="165"/>
      <c r="AT208" s="165"/>
      <c r="AU208" s="165"/>
      <c r="AV208" s="168"/>
      <c r="AW208" s="165"/>
      <c r="AX208" s="165"/>
      <c r="AY208" s="165"/>
      <c r="AZ208" s="168"/>
      <c r="BA208" s="165"/>
      <c r="BB208" s="165"/>
      <c r="BC208" s="165"/>
      <c r="BD208" s="168"/>
      <c r="BE208" s="165"/>
      <c r="BF208" s="165"/>
      <c r="BG208" s="165"/>
      <c r="BH208" s="168"/>
      <c r="BI208" s="165"/>
      <c r="BJ208" s="165"/>
      <c r="BK208" s="165"/>
      <c r="BL208" s="168"/>
      <c r="BM208" s="165"/>
      <c r="BN208" s="165"/>
      <c r="BO208" s="165"/>
      <c r="BP208" s="168"/>
      <c r="BQ208" s="165"/>
      <c r="BR208" s="165"/>
      <c r="BS208" s="165"/>
      <c r="BT208" s="168"/>
      <c r="BU208" s="165"/>
      <c r="BV208" s="165"/>
      <c r="BW208" s="165"/>
      <c r="BX208" s="168"/>
      <c r="BY208" s="165"/>
      <c r="BZ208" s="165"/>
      <c r="CA208" s="165"/>
      <c r="CB208" s="168"/>
      <c r="CC208" s="165"/>
      <c r="CD208" s="165"/>
      <c r="CE208" s="165"/>
      <c r="CF208" s="168"/>
      <c r="CG208" s="165"/>
      <c r="CH208" s="165"/>
      <c r="CI208" s="165"/>
      <c r="CJ208" s="168"/>
      <c r="CK208" s="165"/>
      <c r="CL208" s="165"/>
      <c r="CM208" s="165"/>
      <c r="CN208" s="168"/>
      <c r="CO208" s="165"/>
      <c r="CP208" s="165"/>
      <c r="CQ208" s="165"/>
      <c r="CR208" s="168"/>
      <c r="CS208" s="165"/>
      <c r="CT208" s="165"/>
      <c r="CU208" s="165"/>
      <c r="CV208" s="168"/>
      <c r="CW208" s="165"/>
      <c r="CX208" s="165"/>
      <c r="CY208" s="165"/>
      <c r="CZ208" s="168"/>
      <c r="DA208" s="165"/>
      <c r="DB208" s="165"/>
      <c r="DC208" s="165"/>
      <c r="DD208" s="168"/>
      <c r="DE208" s="165"/>
      <c r="DF208" s="165"/>
      <c r="DG208" s="165"/>
      <c r="DH208" s="168"/>
      <c r="DI208" s="165"/>
      <c r="DJ208" s="165"/>
      <c r="DK208" s="165"/>
      <c r="DL208" s="168"/>
      <c r="DM208" s="165"/>
      <c r="DN208" s="165"/>
      <c r="DO208" s="165"/>
      <c r="DP208" s="168"/>
      <c r="DQ208" s="165"/>
      <c r="DR208" s="165"/>
      <c r="DS208" s="165"/>
      <c r="DT208" s="168"/>
      <c r="DU208" s="165"/>
      <c r="DV208" s="165"/>
      <c r="DW208" s="165"/>
      <c r="DX208" s="168"/>
      <c r="DY208" s="165"/>
      <c r="DZ208" s="165"/>
      <c r="EA208" s="165"/>
      <c r="EB208" s="168"/>
      <c r="EC208" s="165"/>
      <c r="ED208" s="165"/>
      <c r="EE208" s="165"/>
      <c r="EF208" s="168"/>
      <c r="EG208" s="165"/>
      <c r="EH208" s="165"/>
      <c r="EI208" s="165"/>
      <c r="EJ208" s="168"/>
      <c r="EK208" s="165"/>
      <c r="EL208" s="165"/>
      <c r="EM208" s="165"/>
      <c r="EN208" s="168"/>
      <c r="EO208" s="165"/>
      <c r="EP208" s="165"/>
      <c r="EQ208" s="165"/>
      <c r="ER208" s="168"/>
      <c r="ES208" s="165"/>
      <c r="ET208" s="165"/>
      <c r="EU208" s="165"/>
      <c r="EV208" s="168"/>
      <c r="EW208" s="165"/>
      <c r="EX208" s="165"/>
      <c r="EY208" s="165"/>
      <c r="EZ208" s="168"/>
      <c r="FA208" s="165"/>
      <c r="FB208" s="165"/>
      <c r="FC208" s="165"/>
      <c r="FD208" s="168"/>
      <c r="FE208" s="165"/>
      <c r="FF208" s="165"/>
      <c r="FG208" s="165"/>
      <c r="FH208" s="168"/>
      <c r="FI208" s="165"/>
      <c r="FJ208" s="165"/>
      <c r="FK208" s="165"/>
      <c r="FL208" s="168"/>
      <c r="FM208" s="165"/>
      <c r="FN208" s="165"/>
      <c r="FO208" s="165"/>
      <c r="FP208" s="168"/>
      <c r="FQ208" s="165"/>
      <c r="FR208" s="165"/>
      <c r="FS208" s="165"/>
      <c r="FT208" s="168"/>
      <c r="FU208" s="165"/>
      <c r="FV208" s="165"/>
      <c r="FW208" s="165"/>
      <c r="FX208" s="168"/>
      <c r="FY208" s="165"/>
      <c r="FZ208" s="165"/>
      <c r="GA208" s="165"/>
      <c r="GB208" s="168"/>
      <c r="GC208" s="165"/>
      <c r="GD208" s="165"/>
      <c r="GE208" s="165"/>
      <c r="GF208" s="168"/>
      <c r="GG208" s="165"/>
      <c r="GH208" s="165"/>
      <c r="GI208" s="165"/>
      <c r="GJ208" s="168"/>
      <c r="GK208" s="165"/>
      <c r="GL208" s="165"/>
      <c r="GM208" s="165"/>
      <c r="GN208" s="168"/>
      <c r="GO208" s="165"/>
      <c r="GP208" s="165"/>
      <c r="GQ208" s="165"/>
      <c r="GR208" s="168"/>
      <c r="GS208" s="165"/>
      <c r="GT208" s="165"/>
      <c r="GU208" s="165"/>
      <c r="GV208" s="168"/>
      <c r="GW208" s="165"/>
      <c r="GX208" s="165"/>
      <c r="GY208" s="165"/>
      <c r="GZ208" s="168"/>
      <c r="HA208" s="165"/>
      <c r="HB208" s="165"/>
      <c r="HC208" s="165"/>
      <c r="HD208" s="168"/>
      <c r="HE208" s="165"/>
      <c r="HF208" s="165"/>
      <c r="HG208" s="165"/>
      <c r="HH208" s="168"/>
      <c r="HI208" s="165"/>
      <c r="HJ208" s="165"/>
      <c r="HK208" s="165"/>
      <c r="HL208" s="168"/>
      <c r="HM208" s="165"/>
      <c r="HN208" s="165"/>
      <c r="HO208" s="165"/>
      <c r="HP208" s="168"/>
      <c r="HQ208" s="165"/>
      <c r="HR208" s="165"/>
      <c r="HS208" s="165"/>
      <c r="HT208" s="168"/>
      <c r="HU208" s="165"/>
      <c r="HV208" s="165"/>
      <c r="HW208" s="165"/>
      <c r="HX208" s="168"/>
      <c r="HY208" s="165"/>
      <c r="HZ208" s="165"/>
      <c r="IA208" s="165"/>
      <c r="IB208" s="168"/>
      <c r="IC208" s="165"/>
      <c r="ID208" s="165"/>
      <c r="IE208" s="165"/>
      <c r="IF208" s="168"/>
      <c r="IG208" s="165"/>
      <c r="IH208" s="165"/>
      <c r="II208" s="165"/>
      <c r="IJ208" s="168"/>
      <c r="IK208" s="165"/>
      <c r="IL208" s="165"/>
      <c r="IM208" s="165"/>
      <c r="IN208" s="168"/>
      <c r="IO208" s="165"/>
      <c r="IP208" s="165"/>
      <c r="IQ208" s="165"/>
      <c r="IR208" s="168"/>
      <c r="IS208" s="165"/>
      <c r="IT208" s="165"/>
      <c r="IU208" s="165"/>
      <c r="IV208" s="168"/>
      <c r="IW208" s="165"/>
      <c r="IX208" s="165"/>
      <c r="IY208" s="165"/>
      <c r="IZ208" s="168"/>
      <c r="JA208" s="165"/>
      <c r="JB208" s="165"/>
      <c r="JC208" s="165"/>
      <c r="JD208" s="168"/>
      <c r="JE208" s="165"/>
      <c r="JF208" s="165"/>
      <c r="JG208" s="165"/>
      <c r="JH208" s="168"/>
      <c r="JI208" s="165"/>
      <c r="JJ208" s="165"/>
      <c r="JK208" s="165"/>
      <c r="JL208" s="168"/>
      <c r="JM208" s="165"/>
      <c r="JN208" s="165"/>
      <c r="JO208" s="165"/>
      <c r="JP208" s="168"/>
      <c r="JQ208" s="165"/>
      <c r="JR208" s="165"/>
      <c r="JS208" s="165"/>
      <c r="JT208" s="168"/>
      <c r="JU208" s="165"/>
      <c r="JV208" s="165"/>
      <c r="JW208" s="165"/>
      <c r="JX208" s="168"/>
      <c r="JY208" s="165"/>
      <c r="JZ208" s="165"/>
      <c r="KA208" s="165"/>
      <c r="KB208" s="168"/>
      <c r="KC208" s="165"/>
      <c r="KD208" s="165"/>
      <c r="KE208" s="165"/>
      <c r="KF208" s="168"/>
      <c r="KG208" s="165"/>
      <c r="KH208" s="165"/>
      <c r="KI208" s="165"/>
      <c r="KJ208" s="168"/>
      <c r="KK208" s="165"/>
      <c r="KL208" s="165"/>
      <c r="KM208" s="165"/>
      <c r="KN208" s="168"/>
      <c r="KO208" s="165"/>
      <c r="KP208" s="165"/>
      <c r="KQ208" s="165"/>
      <c r="KR208" s="168"/>
      <c r="KS208" s="165"/>
      <c r="KT208" s="165"/>
      <c r="KU208" s="165"/>
      <c r="KV208" s="168"/>
      <c r="KW208" s="165"/>
      <c r="KX208" s="165"/>
      <c r="KY208" s="165"/>
      <c r="KZ208" s="168"/>
      <c r="LA208" s="165"/>
      <c r="LB208" s="165"/>
      <c r="LC208" s="165"/>
      <c r="LD208" s="168"/>
      <c r="LE208" s="165"/>
      <c r="LF208" s="165"/>
      <c r="LG208" s="165"/>
      <c r="LH208" s="168"/>
      <c r="LI208" s="165"/>
      <c r="LJ208" s="165"/>
      <c r="LK208" s="165"/>
      <c r="LL208" s="168"/>
      <c r="LM208" s="165"/>
      <c r="LN208" s="165"/>
      <c r="LO208" s="165"/>
      <c r="LP208" s="168"/>
      <c r="LQ208" s="165"/>
      <c r="LR208" s="165"/>
      <c r="LS208" s="165"/>
      <c r="LT208" s="168"/>
      <c r="LU208" s="165"/>
      <c r="LV208" s="165"/>
      <c r="LW208" s="165"/>
      <c r="LX208" s="168"/>
      <c r="LY208" s="165"/>
      <c r="LZ208" s="165"/>
      <c r="MA208" s="165"/>
      <c r="MB208" s="168"/>
      <c r="MC208" s="165"/>
      <c r="MD208" s="165"/>
      <c r="ME208" s="165"/>
      <c r="MF208" s="168"/>
      <c r="MG208" s="165"/>
      <c r="MH208" s="165"/>
      <c r="MI208" s="165"/>
      <c r="MJ208" s="168"/>
      <c r="MK208" s="165"/>
      <c r="ML208" s="165"/>
      <c r="MM208" s="165"/>
      <c r="MN208" s="168"/>
      <c r="MO208" s="165"/>
      <c r="MP208" s="165"/>
      <c r="MQ208" s="165"/>
      <c r="MR208" s="168"/>
      <c r="MS208" s="165"/>
      <c r="MT208" s="165"/>
      <c r="MU208" s="165"/>
      <c r="MV208" s="168"/>
      <c r="MW208" s="165"/>
      <c r="MX208" s="165"/>
      <c r="MY208" s="165"/>
      <c r="MZ208" s="168"/>
      <c r="NA208" s="165"/>
      <c r="NB208" s="165"/>
      <c r="NC208" s="165"/>
      <c r="ND208" s="168"/>
      <c r="NE208" s="165"/>
      <c r="NF208" s="165"/>
      <c r="NG208" s="165"/>
      <c r="NH208" s="168"/>
      <c r="NI208" s="165"/>
      <c r="NJ208" s="165"/>
      <c r="NK208" s="165"/>
      <c r="NL208" s="168"/>
      <c r="NM208" s="165"/>
      <c r="NN208" s="165"/>
      <c r="NO208" s="165"/>
      <c r="NP208" s="168"/>
      <c r="NQ208" s="165"/>
      <c r="NR208" s="165"/>
      <c r="NS208" s="165"/>
      <c r="NT208" s="168"/>
      <c r="NU208" s="165"/>
      <c r="NV208" s="165"/>
      <c r="NW208" s="165"/>
      <c r="NX208" s="168"/>
      <c r="NY208" s="165"/>
      <c r="NZ208" s="165"/>
      <c r="OA208" s="165"/>
      <c r="OB208" s="168"/>
      <c r="OC208" s="165"/>
      <c r="OD208" s="165"/>
      <c r="OE208" s="165"/>
      <c r="OF208" s="168"/>
      <c r="OG208" s="165"/>
      <c r="OH208" s="165"/>
      <c r="OI208" s="165"/>
      <c r="OJ208" s="168"/>
      <c r="OK208" s="165"/>
      <c r="OL208" s="165"/>
      <c r="OM208" s="165"/>
      <c r="ON208" s="168"/>
      <c r="OO208" s="165"/>
      <c r="OP208" s="165"/>
      <c r="OQ208" s="165"/>
      <c r="OR208" s="168"/>
      <c r="OS208" s="165"/>
      <c r="OT208" s="165"/>
      <c r="OU208" s="165"/>
      <c r="OV208" s="168"/>
      <c r="OW208" s="165"/>
      <c r="OX208" s="165"/>
      <c r="OY208" s="165"/>
      <c r="OZ208" s="168"/>
      <c r="PA208" s="165"/>
      <c r="PB208" s="165"/>
      <c r="PC208" s="165"/>
      <c r="PD208" s="168"/>
      <c r="PE208" s="165"/>
      <c r="PF208" s="165"/>
      <c r="PG208" s="165"/>
      <c r="PH208" s="168"/>
      <c r="PI208" s="165"/>
      <c r="PJ208" s="165"/>
      <c r="PK208" s="165"/>
      <c r="PL208" s="168"/>
      <c r="PM208" s="165"/>
      <c r="PN208" s="165"/>
      <c r="PO208" s="165"/>
      <c r="PP208" s="168"/>
      <c r="PQ208" s="165"/>
      <c r="PR208" s="165"/>
      <c r="PS208" s="165"/>
      <c r="PT208" s="168"/>
      <c r="PU208" s="165"/>
      <c r="PV208" s="165"/>
      <c r="PW208" s="165"/>
      <c r="PX208" s="168"/>
      <c r="PY208" s="165"/>
      <c r="PZ208" s="165"/>
      <c r="QA208" s="165"/>
      <c r="QB208" s="168"/>
      <c r="QC208" s="165"/>
      <c r="QD208" s="165"/>
      <c r="QE208" s="165"/>
      <c r="QF208" s="168"/>
      <c r="QG208" s="165"/>
      <c r="QH208" s="165"/>
      <c r="QI208" s="165"/>
      <c r="QJ208" s="168"/>
      <c r="QK208" s="165"/>
      <c r="QL208" s="165"/>
      <c r="QM208" s="165"/>
      <c r="QN208" s="168"/>
      <c r="QO208" s="165"/>
      <c r="QP208" s="165"/>
      <c r="QQ208" s="165"/>
      <c r="QR208" s="168"/>
      <c r="QS208" s="165"/>
      <c r="QT208" s="165"/>
      <c r="QU208" s="165"/>
      <c r="QV208" s="168"/>
      <c r="QW208" s="165"/>
      <c r="QX208" s="165"/>
      <c r="QY208" s="165"/>
      <c r="QZ208" s="168"/>
      <c r="RA208" s="165"/>
      <c r="RB208" s="165"/>
      <c r="RC208" s="165"/>
      <c r="RD208" s="168"/>
      <c r="RE208" s="165"/>
      <c r="RF208" s="165"/>
      <c r="RG208" s="165"/>
      <c r="RH208" s="168"/>
      <c r="RI208" s="165"/>
      <c r="RJ208" s="165"/>
      <c r="RK208" s="165"/>
      <c r="RL208" s="168"/>
      <c r="RM208" s="165"/>
      <c r="RN208" s="165"/>
      <c r="RO208" s="165"/>
      <c r="RP208" s="168"/>
      <c r="RQ208" s="165"/>
      <c r="RR208" s="165"/>
      <c r="RS208" s="165"/>
      <c r="RT208" s="168"/>
      <c r="RU208" s="165"/>
      <c r="RV208" s="165"/>
      <c r="RW208" s="165"/>
      <c r="RX208" s="168"/>
      <c r="RY208" s="165"/>
      <c r="RZ208" s="165"/>
      <c r="SA208" s="165"/>
      <c r="SB208" s="168"/>
      <c r="SC208" s="165"/>
      <c r="SD208" s="165"/>
      <c r="SE208" s="165"/>
      <c r="SF208" s="168"/>
      <c r="SG208" s="165"/>
      <c r="SH208" s="165"/>
      <c r="SI208" s="165"/>
      <c r="SJ208" s="168"/>
      <c r="SK208" s="165"/>
      <c r="SL208" s="165"/>
      <c r="SM208" s="165"/>
      <c r="SN208" s="168"/>
      <c r="SO208" s="165"/>
      <c r="SP208" s="165"/>
      <c r="SQ208" s="165"/>
      <c r="SR208" s="168"/>
      <c r="SS208" s="165"/>
      <c r="ST208" s="165"/>
      <c r="SU208" s="165"/>
      <c r="SV208" s="168"/>
      <c r="SW208" s="165"/>
      <c r="SX208" s="165"/>
      <c r="SY208" s="165"/>
      <c r="SZ208" s="168"/>
      <c r="TA208" s="165"/>
      <c r="TB208" s="165"/>
      <c r="TC208" s="165"/>
      <c r="TD208" s="168"/>
      <c r="TE208" s="165"/>
      <c r="TF208" s="165"/>
      <c r="TG208" s="165"/>
      <c r="TH208" s="168"/>
      <c r="TI208" s="165"/>
      <c r="TJ208" s="165"/>
      <c r="TK208" s="165"/>
      <c r="TL208" s="168"/>
      <c r="TM208" s="165"/>
      <c r="TN208" s="165"/>
      <c r="TO208" s="165"/>
      <c r="TP208" s="168"/>
      <c r="TQ208" s="165"/>
      <c r="TR208" s="165"/>
      <c r="TS208" s="165"/>
      <c r="TT208" s="168"/>
      <c r="TU208" s="165"/>
      <c r="TV208" s="165"/>
      <c r="TW208" s="165"/>
      <c r="TX208" s="168"/>
      <c r="TY208" s="165"/>
      <c r="TZ208" s="165"/>
      <c r="UA208" s="165"/>
      <c r="UB208" s="168"/>
      <c r="UC208" s="165"/>
      <c r="UD208" s="165"/>
      <c r="UE208" s="165"/>
      <c r="UF208" s="168"/>
      <c r="UG208" s="165"/>
      <c r="UH208" s="165"/>
      <c r="UI208" s="165"/>
      <c r="UJ208" s="168"/>
      <c r="UK208" s="165"/>
      <c r="UL208" s="165"/>
      <c r="UM208" s="165"/>
      <c r="UN208" s="168"/>
      <c r="UO208" s="165"/>
      <c r="UP208" s="165"/>
      <c r="UQ208" s="165"/>
      <c r="UR208" s="168"/>
      <c r="US208" s="165"/>
      <c r="UT208" s="165"/>
      <c r="UU208" s="165"/>
      <c r="UV208" s="168"/>
      <c r="UW208" s="165"/>
      <c r="UX208" s="165"/>
      <c r="UY208" s="165"/>
      <c r="UZ208" s="168"/>
      <c r="VA208" s="165"/>
      <c r="VB208" s="165"/>
      <c r="VC208" s="165"/>
      <c r="VD208" s="168"/>
      <c r="VE208" s="165"/>
      <c r="VF208" s="165"/>
      <c r="VG208" s="165"/>
      <c r="VH208" s="168"/>
      <c r="VI208" s="165"/>
      <c r="VJ208" s="165"/>
      <c r="VK208" s="165"/>
      <c r="VL208" s="168"/>
      <c r="VM208" s="165"/>
      <c r="VN208" s="165"/>
      <c r="VO208" s="165"/>
      <c r="VP208" s="168"/>
      <c r="VQ208" s="165"/>
      <c r="VR208" s="165"/>
      <c r="VS208" s="165"/>
      <c r="VT208" s="168"/>
      <c r="VU208" s="165"/>
      <c r="VV208" s="165"/>
      <c r="VW208" s="165"/>
      <c r="VX208" s="168"/>
      <c r="VY208" s="165"/>
      <c r="VZ208" s="165"/>
      <c r="WA208" s="165"/>
      <c r="WB208" s="168"/>
      <c r="WC208" s="165"/>
      <c r="WD208" s="165"/>
      <c r="WE208" s="165"/>
      <c r="WF208" s="168"/>
      <c r="WG208" s="165"/>
      <c r="WH208" s="165"/>
      <c r="WI208" s="165"/>
      <c r="WJ208" s="168"/>
      <c r="WK208" s="165"/>
      <c r="WL208" s="165"/>
      <c r="WM208" s="165"/>
      <c r="WN208" s="168"/>
      <c r="WO208" s="165"/>
      <c r="WP208" s="165"/>
      <c r="WQ208" s="165"/>
      <c r="WR208" s="168"/>
      <c r="WS208" s="165"/>
      <c r="WT208" s="165"/>
      <c r="WU208" s="165"/>
      <c r="WV208" s="168"/>
      <c r="WW208" s="165"/>
      <c r="WX208" s="165"/>
      <c r="WY208" s="165"/>
      <c r="WZ208" s="168"/>
      <c r="XA208" s="165"/>
      <c r="XB208" s="165"/>
      <c r="XC208" s="165"/>
      <c r="XD208" s="168"/>
      <c r="XE208" s="165"/>
      <c r="XF208" s="165"/>
      <c r="XG208" s="165"/>
      <c r="XH208" s="168"/>
      <c r="XI208" s="165"/>
      <c r="XJ208" s="165"/>
      <c r="XK208" s="165"/>
      <c r="XL208" s="168"/>
      <c r="XM208" s="165"/>
      <c r="XN208" s="165"/>
      <c r="XO208" s="165"/>
      <c r="XP208" s="168"/>
      <c r="XQ208" s="165"/>
      <c r="XR208" s="165"/>
      <c r="XS208" s="165"/>
      <c r="XT208" s="168"/>
      <c r="XU208" s="165"/>
      <c r="XV208" s="165"/>
      <c r="XW208" s="165"/>
      <c r="XX208" s="168"/>
      <c r="XY208" s="165"/>
      <c r="XZ208" s="165"/>
      <c r="YA208" s="165"/>
      <c r="YB208" s="168"/>
      <c r="YC208" s="165"/>
      <c r="YD208" s="165"/>
      <c r="YE208" s="165"/>
      <c r="YF208" s="168"/>
      <c r="YG208" s="165"/>
      <c r="YH208" s="165"/>
      <c r="YI208" s="165"/>
      <c r="YJ208" s="168"/>
      <c r="YK208" s="165"/>
      <c r="YL208" s="165"/>
      <c r="YM208" s="165"/>
      <c r="YN208" s="168"/>
      <c r="YO208" s="165"/>
      <c r="YP208" s="165"/>
      <c r="YQ208" s="165"/>
      <c r="YR208" s="168"/>
      <c r="YS208" s="165"/>
      <c r="YT208" s="165"/>
      <c r="YU208" s="165"/>
      <c r="YV208" s="168"/>
      <c r="YW208" s="165"/>
      <c r="YX208" s="165"/>
      <c r="YY208" s="165"/>
      <c r="YZ208" s="168"/>
      <c r="ZA208" s="165"/>
      <c r="ZB208" s="165"/>
      <c r="ZC208" s="165"/>
      <c r="ZD208" s="168"/>
      <c r="ZE208" s="165"/>
      <c r="ZF208" s="165"/>
      <c r="ZG208" s="165"/>
      <c r="ZH208" s="168"/>
      <c r="ZI208" s="165"/>
      <c r="ZJ208" s="165"/>
      <c r="ZK208" s="165"/>
      <c r="ZL208" s="168"/>
      <c r="ZM208" s="165"/>
      <c r="ZN208" s="165"/>
      <c r="ZO208" s="165"/>
      <c r="ZP208" s="168"/>
      <c r="ZQ208" s="165"/>
      <c r="ZR208" s="165"/>
      <c r="ZS208" s="165"/>
      <c r="ZT208" s="168"/>
      <c r="ZU208" s="165"/>
      <c r="ZV208" s="165"/>
      <c r="ZW208" s="165"/>
      <c r="ZX208" s="168"/>
      <c r="ZY208" s="165"/>
      <c r="ZZ208" s="165"/>
      <c r="AAA208" s="165"/>
      <c r="AAB208" s="168"/>
      <c r="AAC208" s="165"/>
      <c r="AAD208" s="165"/>
      <c r="AAE208" s="165"/>
      <c r="AAF208" s="168"/>
      <c r="AAG208" s="165"/>
      <c r="AAH208" s="165"/>
      <c r="AAI208" s="165"/>
      <c r="AAJ208" s="168"/>
      <c r="AAK208" s="165"/>
      <c r="AAL208" s="165"/>
      <c r="AAM208" s="165"/>
      <c r="AAN208" s="168"/>
      <c r="AAO208" s="165"/>
      <c r="AAP208" s="165"/>
      <c r="AAQ208" s="165"/>
      <c r="AAR208" s="168"/>
      <c r="AAS208" s="165"/>
      <c r="AAT208" s="165"/>
      <c r="AAU208" s="165"/>
      <c r="AAV208" s="168"/>
      <c r="AAW208" s="165"/>
      <c r="AAX208" s="165"/>
      <c r="AAY208" s="165"/>
      <c r="AAZ208" s="168"/>
      <c r="ABA208" s="165"/>
      <c r="ABB208" s="165"/>
      <c r="ABC208" s="165"/>
      <c r="ABD208" s="168"/>
      <c r="ABE208" s="165"/>
      <c r="ABF208" s="165"/>
      <c r="ABG208" s="165"/>
      <c r="ABH208" s="168"/>
      <c r="ABI208" s="165"/>
      <c r="ABJ208" s="165"/>
      <c r="ABK208" s="165"/>
      <c r="ABL208" s="168"/>
      <c r="ABM208" s="165"/>
      <c r="ABN208" s="165"/>
      <c r="ABO208" s="165"/>
      <c r="ABP208" s="168"/>
      <c r="ABQ208" s="165"/>
      <c r="ABR208" s="165"/>
      <c r="ABS208" s="165"/>
      <c r="ABT208" s="168"/>
      <c r="ABU208" s="165"/>
      <c r="ABV208" s="165"/>
      <c r="ABW208" s="165"/>
      <c r="ABX208" s="168"/>
      <c r="ABY208" s="165"/>
      <c r="ABZ208" s="165"/>
      <c r="ACA208" s="165"/>
      <c r="ACB208" s="168"/>
      <c r="ACC208" s="165"/>
      <c r="ACD208" s="165"/>
      <c r="ACE208" s="165"/>
      <c r="ACF208" s="168"/>
      <c r="ACG208" s="165"/>
      <c r="ACH208" s="165"/>
      <c r="ACI208" s="165"/>
      <c r="ACJ208" s="168"/>
      <c r="ACK208" s="165"/>
      <c r="ACL208" s="165"/>
      <c r="ACM208" s="165"/>
      <c r="ACN208" s="168"/>
      <c r="ACO208" s="165"/>
      <c r="ACP208" s="165"/>
      <c r="ACQ208" s="165"/>
      <c r="ACR208" s="168"/>
      <c r="ACS208" s="165"/>
      <c r="ACT208" s="165"/>
      <c r="ACU208" s="165"/>
      <c r="ACV208" s="168"/>
      <c r="ACW208" s="165"/>
      <c r="ACX208" s="165"/>
      <c r="ACY208" s="165"/>
      <c r="ACZ208" s="168"/>
      <c r="ADA208" s="165"/>
      <c r="ADB208" s="165"/>
      <c r="ADC208" s="165"/>
      <c r="ADD208" s="168"/>
      <c r="ADE208" s="165"/>
      <c r="ADF208" s="165"/>
      <c r="ADG208" s="165"/>
      <c r="ADH208" s="168"/>
      <c r="ADI208" s="165"/>
      <c r="ADJ208" s="165"/>
      <c r="ADK208" s="165"/>
      <c r="ADL208" s="168"/>
      <c r="ADM208" s="165"/>
      <c r="ADN208" s="165"/>
      <c r="ADO208" s="165"/>
      <c r="ADP208" s="168"/>
      <c r="ADQ208" s="165"/>
      <c r="ADR208" s="165"/>
      <c r="ADS208" s="165"/>
      <c r="ADT208" s="168"/>
      <c r="ADU208" s="165"/>
      <c r="ADV208" s="165"/>
      <c r="ADW208" s="165"/>
      <c r="ADX208" s="168"/>
      <c r="ADY208" s="165"/>
      <c r="ADZ208" s="165"/>
      <c r="AEA208" s="165"/>
      <c r="AEB208" s="168"/>
      <c r="AEC208" s="165"/>
      <c r="AED208" s="165"/>
      <c r="AEE208" s="165"/>
      <c r="AEF208" s="168"/>
      <c r="AEG208" s="165"/>
      <c r="AEH208" s="165"/>
      <c r="AEI208" s="165"/>
      <c r="AEJ208" s="168"/>
      <c r="AEK208" s="165"/>
      <c r="AEL208" s="165"/>
      <c r="AEM208" s="165"/>
      <c r="AEN208" s="168"/>
      <c r="AEO208" s="165"/>
      <c r="AEP208" s="165"/>
      <c r="AEQ208" s="165"/>
      <c r="AER208" s="168"/>
      <c r="AES208" s="165"/>
      <c r="AET208" s="165"/>
      <c r="AEU208" s="165"/>
      <c r="AEV208" s="168"/>
      <c r="AEW208" s="165"/>
      <c r="AEX208" s="165"/>
      <c r="AEY208" s="165"/>
      <c r="AEZ208" s="168"/>
      <c r="AFA208" s="165"/>
      <c r="AFB208" s="165"/>
      <c r="AFC208" s="165"/>
      <c r="AFD208" s="168"/>
      <c r="AFE208" s="165"/>
      <c r="AFF208" s="165"/>
      <c r="AFG208" s="165"/>
      <c r="AFH208" s="168"/>
      <c r="AFI208" s="165"/>
      <c r="AFJ208" s="165"/>
      <c r="AFK208" s="165"/>
      <c r="AFL208" s="168"/>
      <c r="AFM208" s="165"/>
      <c r="AFN208" s="165"/>
      <c r="AFO208" s="165"/>
      <c r="AFP208" s="168"/>
      <c r="AFQ208" s="165"/>
      <c r="AFR208" s="165"/>
      <c r="AFS208" s="165"/>
      <c r="AFT208" s="168"/>
      <c r="AFU208" s="165"/>
      <c r="AFV208" s="165"/>
      <c r="AFW208" s="165"/>
      <c r="AFX208" s="168"/>
      <c r="AFY208" s="165"/>
      <c r="AFZ208" s="165"/>
      <c r="AGA208" s="165"/>
      <c r="AGB208" s="168"/>
      <c r="AGC208" s="165"/>
      <c r="AGD208" s="165"/>
      <c r="AGE208" s="165"/>
      <c r="AGF208" s="168"/>
      <c r="AGG208" s="165"/>
      <c r="AGH208" s="165"/>
      <c r="AGI208" s="165"/>
      <c r="AGJ208" s="168"/>
      <c r="AGK208" s="165"/>
      <c r="AGL208" s="165"/>
      <c r="AGM208" s="165"/>
      <c r="AGN208" s="168"/>
      <c r="AGO208" s="165"/>
      <c r="AGP208" s="165"/>
      <c r="AGQ208" s="165"/>
      <c r="AGR208" s="168"/>
      <c r="AGS208" s="165"/>
      <c r="AGT208" s="165"/>
      <c r="AGU208" s="165"/>
      <c r="AGV208" s="168"/>
      <c r="AGW208" s="165"/>
      <c r="AGX208" s="165"/>
      <c r="AGY208" s="165"/>
      <c r="AGZ208" s="168"/>
      <c r="AHA208" s="165"/>
      <c r="AHB208" s="165"/>
      <c r="AHC208" s="165"/>
      <c r="AHD208" s="168"/>
      <c r="AHE208" s="165"/>
      <c r="AHF208" s="165"/>
      <c r="AHG208" s="165"/>
      <c r="AHH208" s="168"/>
      <c r="AHI208" s="165"/>
      <c r="AHJ208" s="165"/>
      <c r="AHK208" s="165"/>
      <c r="AHL208" s="168"/>
      <c r="AHM208" s="165"/>
      <c r="AHN208" s="165"/>
      <c r="AHO208" s="165"/>
      <c r="AHP208" s="168"/>
      <c r="AHQ208" s="165"/>
      <c r="AHR208" s="165"/>
      <c r="AHS208" s="165"/>
      <c r="AHT208" s="168"/>
      <c r="AHU208" s="165"/>
      <c r="AHV208" s="165"/>
      <c r="AHW208" s="165"/>
      <c r="AHX208" s="168"/>
      <c r="AHY208" s="165"/>
      <c r="AHZ208" s="165"/>
      <c r="AIA208" s="165"/>
      <c r="AIB208" s="168"/>
      <c r="AIC208" s="165"/>
      <c r="AID208" s="165"/>
      <c r="AIE208" s="165"/>
      <c r="AIF208" s="168"/>
      <c r="AIG208" s="165"/>
      <c r="AIH208" s="165"/>
      <c r="AII208" s="165"/>
      <c r="AIJ208" s="168"/>
      <c r="AIK208" s="165"/>
      <c r="AIL208" s="165"/>
      <c r="AIM208" s="165"/>
      <c r="AIN208" s="168"/>
      <c r="AIO208" s="165"/>
      <c r="AIP208" s="165"/>
      <c r="AIQ208" s="165"/>
      <c r="AIR208" s="168"/>
      <c r="AIS208" s="165"/>
      <c r="AIT208" s="165"/>
      <c r="AIU208" s="165"/>
      <c r="AIV208" s="168"/>
      <c r="AIW208" s="165"/>
      <c r="AIX208" s="165"/>
      <c r="AIY208" s="165"/>
      <c r="AIZ208" s="168"/>
      <c r="AJA208" s="165"/>
      <c r="AJB208" s="165"/>
      <c r="AJC208" s="165"/>
      <c r="AJD208" s="168"/>
      <c r="AJE208" s="165"/>
      <c r="AJF208" s="165"/>
      <c r="AJG208" s="165"/>
      <c r="AJH208" s="168"/>
      <c r="AJI208" s="165"/>
      <c r="AJJ208" s="165"/>
      <c r="AJK208" s="165"/>
      <c r="AJL208" s="168"/>
      <c r="AJM208" s="165"/>
      <c r="AJN208" s="165"/>
      <c r="AJO208" s="165"/>
      <c r="AJP208" s="168"/>
      <c r="AJQ208" s="165"/>
      <c r="AJR208" s="165"/>
      <c r="AJS208" s="165"/>
      <c r="AJT208" s="168"/>
      <c r="AJU208" s="165"/>
      <c r="AJV208" s="165"/>
      <c r="AJW208" s="165"/>
      <c r="AJX208" s="168"/>
      <c r="AJY208" s="165"/>
      <c r="AJZ208" s="165"/>
      <c r="AKA208" s="165"/>
      <c r="AKB208" s="168"/>
      <c r="AKC208" s="165"/>
      <c r="AKD208" s="165"/>
      <c r="AKE208" s="165"/>
      <c r="AKF208" s="168"/>
      <c r="AKG208" s="165"/>
      <c r="AKH208" s="165"/>
      <c r="AKI208" s="165"/>
      <c r="AKJ208" s="168"/>
      <c r="AKK208" s="165"/>
      <c r="AKL208" s="165"/>
      <c r="AKM208" s="165"/>
      <c r="AKN208" s="168"/>
      <c r="AKO208" s="165"/>
      <c r="AKP208" s="165"/>
      <c r="AKQ208" s="165"/>
      <c r="AKR208" s="168"/>
      <c r="AKS208" s="165"/>
      <c r="AKT208" s="165"/>
      <c r="AKU208" s="165"/>
      <c r="AKV208" s="168"/>
      <c r="AKW208" s="165"/>
      <c r="AKX208" s="165"/>
      <c r="AKY208" s="165"/>
      <c r="AKZ208" s="168"/>
      <c r="ALA208" s="165"/>
      <c r="ALB208" s="165"/>
      <c r="ALC208" s="165"/>
      <c r="ALD208" s="168"/>
      <c r="ALE208" s="165"/>
      <c r="ALF208" s="165"/>
      <c r="ALG208" s="165"/>
      <c r="ALH208" s="168"/>
      <c r="ALI208" s="165"/>
      <c r="ALJ208" s="165"/>
      <c r="ALK208" s="165"/>
      <c r="ALL208" s="168"/>
      <c r="ALM208" s="165"/>
      <c r="ALN208" s="165"/>
      <c r="ALO208" s="165"/>
      <c r="ALP208" s="168"/>
      <c r="ALQ208" s="165"/>
      <c r="ALR208" s="165"/>
      <c r="ALS208" s="165"/>
      <c r="ALT208" s="168"/>
      <c r="ALU208" s="165"/>
      <c r="ALV208" s="165"/>
      <c r="ALW208" s="165"/>
      <c r="ALX208" s="168"/>
      <c r="ALY208" s="165"/>
      <c r="ALZ208" s="165"/>
      <c r="AMA208" s="165"/>
      <c r="AMB208" s="168"/>
      <c r="AMC208" s="165"/>
      <c r="AMD208" s="165"/>
      <c r="AME208" s="165"/>
      <c r="AMF208" s="168"/>
      <c r="AMG208" s="165"/>
      <c r="AMH208" s="165"/>
      <c r="AMI208" s="165"/>
      <c r="AMJ208" s="168"/>
      <c r="AMK208" s="165"/>
      <c r="AML208" s="165"/>
      <c r="AMM208" s="165"/>
      <c r="AMN208" s="168"/>
      <c r="AMO208" s="165"/>
      <c r="AMP208" s="165"/>
      <c r="AMQ208" s="165"/>
      <c r="AMR208" s="168"/>
      <c r="AMS208" s="165"/>
      <c r="AMT208" s="165"/>
      <c r="AMU208" s="165"/>
      <c r="AMV208" s="168"/>
      <c r="AMW208" s="165"/>
      <c r="AMX208" s="165"/>
      <c r="AMY208" s="165"/>
      <c r="AMZ208" s="168"/>
      <c r="ANA208" s="165"/>
      <c r="ANB208" s="165"/>
      <c r="ANC208" s="165"/>
      <c r="AND208" s="168"/>
      <c r="ANE208" s="165"/>
      <c r="ANF208" s="165"/>
      <c r="ANG208" s="165"/>
      <c r="ANH208" s="168"/>
      <c r="ANI208" s="165"/>
      <c r="ANJ208" s="165"/>
      <c r="ANK208" s="165"/>
      <c r="ANL208" s="168"/>
      <c r="ANM208" s="165"/>
      <c r="ANN208" s="165"/>
      <c r="ANO208" s="165"/>
      <c r="ANP208" s="168"/>
      <c r="ANQ208" s="165"/>
      <c r="ANR208" s="165"/>
      <c r="ANS208" s="165"/>
      <c r="ANT208" s="168"/>
      <c r="ANU208" s="165"/>
      <c r="ANV208" s="165"/>
      <c r="ANW208" s="165"/>
      <c r="ANX208" s="168"/>
      <c r="ANY208" s="165"/>
      <c r="ANZ208" s="165"/>
      <c r="AOA208" s="165"/>
      <c r="AOB208" s="168"/>
      <c r="AOC208" s="165"/>
      <c r="AOD208" s="165"/>
      <c r="AOE208" s="165"/>
      <c r="AOF208" s="168"/>
      <c r="AOG208" s="165"/>
      <c r="AOH208" s="165"/>
      <c r="AOI208" s="165"/>
      <c r="AOJ208" s="168"/>
      <c r="AOK208" s="165"/>
      <c r="AOL208" s="165"/>
      <c r="AOM208" s="165"/>
      <c r="AON208" s="168"/>
      <c r="AOO208" s="165"/>
      <c r="AOP208" s="165"/>
      <c r="AOQ208" s="165"/>
      <c r="AOR208" s="168"/>
      <c r="AOS208" s="165"/>
      <c r="AOT208" s="165"/>
      <c r="AOU208" s="165"/>
      <c r="AOV208" s="168"/>
      <c r="AOW208" s="165"/>
      <c r="AOX208" s="165"/>
      <c r="AOY208" s="165"/>
      <c r="AOZ208" s="168"/>
      <c r="APA208" s="165"/>
      <c r="APB208" s="165"/>
      <c r="APC208" s="165"/>
      <c r="APD208" s="168"/>
      <c r="APE208" s="165"/>
      <c r="APF208" s="165"/>
      <c r="APG208" s="165"/>
      <c r="APH208" s="168"/>
      <c r="API208" s="165"/>
      <c r="APJ208" s="165"/>
      <c r="APK208" s="165"/>
      <c r="APL208" s="168"/>
      <c r="APM208" s="165"/>
      <c r="APN208" s="165"/>
      <c r="APO208" s="165"/>
      <c r="APP208" s="168"/>
      <c r="APQ208" s="165"/>
      <c r="APR208" s="165"/>
      <c r="APS208" s="165"/>
      <c r="APT208" s="168"/>
      <c r="APU208" s="165"/>
      <c r="APV208" s="165"/>
      <c r="APW208" s="165"/>
      <c r="APX208" s="168"/>
      <c r="APY208" s="165"/>
      <c r="APZ208" s="165"/>
      <c r="AQA208" s="165"/>
      <c r="AQB208" s="168"/>
      <c r="AQC208" s="165"/>
      <c r="AQD208" s="165"/>
      <c r="AQE208" s="165"/>
      <c r="AQF208" s="168"/>
      <c r="AQG208" s="165"/>
      <c r="AQH208" s="165"/>
      <c r="AQI208" s="165"/>
      <c r="AQJ208" s="168"/>
      <c r="AQK208" s="165"/>
      <c r="AQL208" s="165"/>
      <c r="AQM208" s="165"/>
      <c r="AQN208" s="168"/>
      <c r="AQO208" s="165"/>
      <c r="AQP208" s="165"/>
      <c r="AQQ208" s="165"/>
      <c r="AQR208" s="168"/>
      <c r="AQS208" s="165"/>
      <c r="AQT208" s="165"/>
      <c r="AQU208" s="165"/>
      <c r="AQV208" s="168"/>
      <c r="AQW208" s="165"/>
      <c r="AQX208" s="165"/>
      <c r="AQY208" s="165"/>
      <c r="AQZ208" s="168"/>
      <c r="ARA208" s="165"/>
      <c r="ARB208" s="165"/>
      <c r="ARC208" s="165"/>
      <c r="ARD208" s="168"/>
      <c r="ARE208" s="165"/>
      <c r="ARF208" s="165"/>
      <c r="ARG208" s="165"/>
      <c r="ARH208" s="168"/>
      <c r="ARI208" s="165"/>
      <c r="ARJ208" s="165"/>
      <c r="ARK208" s="165"/>
      <c r="ARL208" s="168"/>
      <c r="ARM208" s="165"/>
      <c r="ARN208" s="165"/>
      <c r="ARO208" s="165"/>
      <c r="ARP208" s="168"/>
      <c r="ARQ208" s="165"/>
      <c r="ARR208" s="165"/>
      <c r="ARS208" s="165"/>
      <c r="ART208" s="168"/>
      <c r="ARU208" s="165"/>
      <c r="ARV208" s="165"/>
      <c r="ARW208" s="165"/>
      <c r="ARX208" s="168"/>
      <c r="ARY208" s="165"/>
      <c r="ARZ208" s="165"/>
      <c r="ASA208" s="165"/>
      <c r="ASB208" s="168"/>
      <c r="ASC208" s="165"/>
      <c r="ASD208" s="165"/>
      <c r="ASE208" s="165"/>
      <c r="ASF208" s="168"/>
      <c r="ASG208" s="165"/>
      <c r="ASH208" s="165"/>
      <c r="ASI208" s="165"/>
      <c r="ASJ208" s="168"/>
      <c r="ASK208" s="165"/>
      <c r="ASL208" s="165"/>
      <c r="ASM208" s="165"/>
      <c r="ASN208" s="168"/>
      <c r="ASO208" s="165"/>
      <c r="ASP208" s="165"/>
      <c r="ASQ208" s="165"/>
      <c r="ASR208" s="168"/>
      <c r="ASS208" s="165"/>
      <c r="AST208" s="165"/>
      <c r="ASU208" s="165"/>
      <c r="ASV208" s="168"/>
      <c r="ASW208" s="165"/>
      <c r="ASX208" s="165"/>
      <c r="ASY208" s="165"/>
      <c r="ASZ208" s="168"/>
      <c r="ATA208" s="165"/>
      <c r="ATB208" s="165"/>
      <c r="ATC208" s="165"/>
      <c r="ATD208" s="168"/>
      <c r="ATE208" s="165"/>
      <c r="ATF208" s="165"/>
      <c r="ATG208" s="165"/>
      <c r="ATH208" s="168"/>
      <c r="ATI208" s="165"/>
      <c r="ATJ208" s="165"/>
      <c r="ATK208" s="165"/>
      <c r="ATL208" s="168"/>
      <c r="ATM208" s="165"/>
      <c r="ATN208" s="165"/>
      <c r="ATO208" s="165"/>
      <c r="ATP208" s="168"/>
      <c r="ATQ208" s="165"/>
      <c r="ATR208" s="165"/>
      <c r="ATS208" s="165"/>
      <c r="ATT208" s="168"/>
      <c r="ATU208" s="165"/>
      <c r="ATV208" s="165"/>
      <c r="ATW208" s="165"/>
      <c r="ATX208" s="168"/>
      <c r="ATY208" s="165"/>
      <c r="ATZ208" s="165"/>
      <c r="AUA208" s="165"/>
      <c r="AUB208" s="168"/>
      <c r="AUC208" s="165"/>
      <c r="AUD208" s="165"/>
      <c r="AUE208" s="165"/>
      <c r="AUF208" s="168"/>
      <c r="AUG208" s="165"/>
      <c r="AUH208" s="165"/>
      <c r="AUI208" s="165"/>
      <c r="AUJ208" s="168"/>
      <c r="AUK208" s="165"/>
      <c r="AUL208" s="165"/>
      <c r="AUM208" s="165"/>
      <c r="AUN208" s="168"/>
      <c r="AUO208" s="165"/>
      <c r="AUP208" s="165"/>
      <c r="AUQ208" s="165"/>
      <c r="AUR208" s="168"/>
      <c r="AUS208" s="165"/>
      <c r="AUT208" s="165"/>
      <c r="AUU208" s="165"/>
      <c r="AUV208" s="168"/>
      <c r="AUW208" s="165"/>
      <c r="AUX208" s="165"/>
      <c r="AUY208" s="165"/>
      <c r="AUZ208" s="168"/>
      <c r="AVA208" s="165"/>
      <c r="AVB208" s="165"/>
      <c r="AVC208" s="165"/>
      <c r="AVD208" s="168"/>
      <c r="AVE208" s="165"/>
      <c r="AVF208" s="165"/>
      <c r="AVG208" s="165"/>
      <c r="AVH208" s="168"/>
      <c r="AVI208" s="165"/>
      <c r="AVJ208" s="165"/>
      <c r="AVK208" s="165"/>
      <c r="AVL208" s="168"/>
      <c r="AVM208" s="165"/>
      <c r="AVN208" s="165"/>
      <c r="AVO208" s="165"/>
      <c r="AVP208" s="168"/>
      <c r="AVQ208" s="165"/>
      <c r="AVR208" s="165"/>
      <c r="AVS208" s="165"/>
      <c r="AVT208" s="168"/>
      <c r="AVU208" s="165"/>
      <c r="AVV208" s="165"/>
      <c r="AVW208" s="165"/>
      <c r="AVX208" s="168"/>
      <c r="AVY208" s="165"/>
      <c r="AVZ208" s="165"/>
      <c r="AWA208" s="165"/>
      <c r="AWB208" s="168"/>
      <c r="AWC208" s="165"/>
      <c r="AWD208" s="165"/>
      <c r="AWE208" s="165"/>
      <c r="AWF208" s="168"/>
      <c r="AWG208" s="165"/>
      <c r="AWH208" s="165"/>
      <c r="AWI208" s="165"/>
      <c r="AWJ208" s="168"/>
      <c r="AWK208" s="165"/>
      <c r="AWL208" s="165"/>
      <c r="AWM208" s="165"/>
      <c r="AWN208" s="168"/>
      <c r="AWO208" s="165"/>
      <c r="AWP208" s="165"/>
      <c r="AWQ208" s="165"/>
      <c r="AWR208" s="168"/>
      <c r="AWS208" s="165"/>
      <c r="AWT208" s="165"/>
      <c r="AWU208" s="165"/>
      <c r="AWV208" s="168"/>
      <c r="AWW208" s="165"/>
      <c r="AWX208" s="165"/>
      <c r="AWY208" s="165"/>
      <c r="AWZ208" s="168"/>
      <c r="AXA208" s="165"/>
      <c r="AXB208" s="165"/>
      <c r="AXC208" s="165"/>
      <c r="AXD208" s="168"/>
      <c r="AXE208" s="165"/>
      <c r="AXF208" s="165"/>
      <c r="AXG208" s="165"/>
      <c r="AXH208" s="168"/>
      <c r="AXI208" s="165"/>
      <c r="AXJ208" s="165"/>
      <c r="AXK208" s="165"/>
      <c r="AXL208" s="168"/>
      <c r="AXM208" s="165"/>
      <c r="AXN208" s="165"/>
      <c r="AXO208" s="165"/>
      <c r="AXP208" s="168"/>
      <c r="AXQ208" s="165"/>
      <c r="AXR208" s="165"/>
      <c r="AXS208" s="165"/>
      <c r="AXT208" s="168"/>
      <c r="AXU208" s="165"/>
      <c r="AXV208" s="165"/>
      <c r="AXW208" s="165"/>
      <c r="AXX208" s="168"/>
      <c r="AXY208" s="165"/>
      <c r="AXZ208" s="165"/>
      <c r="AYA208" s="165"/>
      <c r="AYB208" s="168"/>
      <c r="AYC208" s="165"/>
      <c r="AYD208" s="165"/>
      <c r="AYE208" s="165"/>
      <c r="AYF208" s="168"/>
      <c r="AYG208" s="165"/>
      <c r="AYH208" s="165"/>
      <c r="AYI208" s="165"/>
      <c r="AYJ208" s="168"/>
      <c r="AYK208" s="165"/>
      <c r="AYL208" s="165"/>
      <c r="AYM208" s="165"/>
      <c r="AYN208" s="168"/>
      <c r="AYO208" s="165"/>
      <c r="AYP208" s="165"/>
      <c r="AYQ208" s="165"/>
      <c r="AYR208" s="168"/>
      <c r="AYS208" s="165"/>
      <c r="AYT208" s="165"/>
      <c r="AYU208" s="165"/>
      <c r="AYV208" s="168"/>
      <c r="AYW208" s="165"/>
      <c r="AYX208" s="165"/>
      <c r="AYY208" s="165"/>
      <c r="AYZ208" s="168"/>
      <c r="AZA208" s="165"/>
      <c r="AZB208" s="165"/>
      <c r="AZC208" s="165"/>
      <c r="AZD208" s="168"/>
      <c r="AZE208" s="165"/>
      <c r="AZF208" s="165"/>
      <c r="AZG208" s="165"/>
      <c r="AZH208" s="168"/>
      <c r="AZI208" s="165"/>
      <c r="AZJ208" s="165"/>
      <c r="AZK208" s="165"/>
      <c r="AZL208" s="168"/>
      <c r="AZM208" s="165"/>
      <c r="AZN208" s="165"/>
      <c r="AZO208" s="165"/>
      <c r="AZP208" s="168"/>
      <c r="AZQ208" s="165"/>
      <c r="AZR208" s="165"/>
      <c r="AZS208" s="165"/>
      <c r="AZT208" s="168"/>
      <c r="AZU208" s="165"/>
      <c r="AZV208" s="165"/>
      <c r="AZW208" s="165"/>
      <c r="AZX208" s="168"/>
      <c r="AZY208" s="165"/>
      <c r="AZZ208" s="165"/>
      <c r="BAA208" s="165"/>
      <c r="BAB208" s="168"/>
      <c r="BAC208" s="165"/>
      <c r="BAD208" s="165"/>
      <c r="BAE208" s="165"/>
      <c r="BAF208" s="168"/>
      <c r="BAG208" s="165"/>
      <c r="BAH208" s="165"/>
      <c r="BAI208" s="165"/>
      <c r="BAJ208" s="168"/>
      <c r="BAK208" s="165"/>
      <c r="BAL208" s="165"/>
      <c r="BAM208" s="165"/>
      <c r="BAN208" s="168"/>
      <c r="BAO208" s="165"/>
      <c r="BAP208" s="165"/>
      <c r="BAQ208" s="165"/>
      <c r="BAR208" s="168"/>
      <c r="BAS208" s="165"/>
      <c r="BAT208" s="165"/>
      <c r="BAU208" s="165"/>
      <c r="BAV208" s="168"/>
      <c r="BAW208" s="165"/>
      <c r="BAX208" s="165"/>
      <c r="BAY208" s="165"/>
      <c r="BAZ208" s="168"/>
      <c r="BBA208" s="165"/>
      <c r="BBB208" s="165"/>
      <c r="BBC208" s="165"/>
      <c r="BBD208" s="168"/>
      <c r="BBE208" s="165"/>
      <c r="BBF208" s="165"/>
      <c r="BBG208" s="165"/>
      <c r="BBH208" s="168"/>
      <c r="BBI208" s="165"/>
      <c r="BBJ208" s="165"/>
      <c r="BBK208" s="165"/>
      <c r="BBL208" s="168"/>
      <c r="BBM208" s="165"/>
      <c r="BBN208" s="165"/>
      <c r="BBO208" s="165"/>
      <c r="BBP208" s="168"/>
      <c r="BBQ208" s="165"/>
      <c r="BBR208" s="165"/>
      <c r="BBS208" s="165"/>
      <c r="BBT208" s="168"/>
      <c r="BBU208" s="165"/>
      <c r="BBV208" s="165"/>
      <c r="BBW208" s="165"/>
      <c r="BBX208" s="168"/>
      <c r="BBY208" s="165"/>
      <c r="BBZ208" s="165"/>
      <c r="BCA208" s="165"/>
      <c r="BCB208" s="168"/>
      <c r="BCC208" s="165"/>
      <c r="BCD208" s="165"/>
      <c r="BCE208" s="165"/>
      <c r="BCF208" s="168"/>
      <c r="BCG208" s="165"/>
      <c r="BCH208" s="165"/>
      <c r="BCI208" s="165"/>
      <c r="BCJ208" s="168"/>
      <c r="BCK208" s="165"/>
      <c r="BCL208" s="165"/>
      <c r="BCM208" s="165"/>
      <c r="BCN208" s="168"/>
      <c r="BCO208" s="165"/>
      <c r="BCP208" s="165"/>
      <c r="BCQ208" s="165"/>
      <c r="BCR208" s="168"/>
      <c r="BCS208" s="165"/>
      <c r="BCT208" s="165"/>
      <c r="BCU208" s="165"/>
      <c r="BCV208" s="168"/>
      <c r="BCW208" s="165"/>
      <c r="BCX208" s="165"/>
      <c r="BCY208" s="165"/>
      <c r="BCZ208" s="168"/>
      <c r="BDA208" s="165"/>
      <c r="BDB208" s="165"/>
      <c r="BDC208" s="165"/>
      <c r="BDD208" s="168"/>
      <c r="BDE208" s="165"/>
      <c r="BDF208" s="165"/>
      <c r="BDG208" s="165"/>
      <c r="BDH208" s="168"/>
      <c r="BDI208" s="165"/>
      <c r="BDJ208" s="165"/>
      <c r="BDK208" s="165"/>
      <c r="BDL208" s="168"/>
      <c r="BDM208" s="165"/>
      <c r="BDN208" s="165"/>
      <c r="BDO208" s="165"/>
      <c r="BDP208" s="168"/>
      <c r="BDQ208" s="165"/>
      <c r="BDR208" s="165"/>
      <c r="BDS208" s="165"/>
      <c r="BDT208" s="168"/>
      <c r="BDU208" s="165"/>
      <c r="BDV208" s="165"/>
      <c r="BDW208" s="165"/>
      <c r="BDX208" s="168"/>
      <c r="BDY208" s="165"/>
      <c r="BDZ208" s="165"/>
      <c r="BEA208" s="165"/>
      <c r="BEB208" s="168"/>
      <c r="BEC208" s="165"/>
      <c r="BED208" s="165"/>
      <c r="BEE208" s="165"/>
      <c r="BEF208" s="168"/>
      <c r="BEG208" s="165"/>
      <c r="BEH208" s="165"/>
      <c r="BEI208" s="165"/>
      <c r="BEJ208" s="168"/>
      <c r="BEK208" s="165"/>
      <c r="BEL208" s="165"/>
      <c r="BEM208" s="165"/>
      <c r="BEN208" s="168"/>
      <c r="BEO208" s="165"/>
      <c r="BEP208" s="165"/>
      <c r="BEQ208" s="165"/>
      <c r="BER208" s="168"/>
      <c r="BES208" s="165"/>
      <c r="BET208" s="165"/>
      <c r="BEU208" s="165"/>
      <c r="BEV208" s="168"/>
      <c r="BEW208" s="165"/>
      <c r="BEX208" s="165"/>
      <c r="BEY208" s="165"/>
      <c r="BEZ208" s="168"/>
      <c r="BFA208" s="165"/>
      <c r="BFB208" s="165"/>
      <c r="BFC208" s="165"/>
      <c r="BFD208" s="168"/>
      <c r="BFE208" s="165"/>
      <c r="BFF208" s="165"/>
      <c r="BFG208" s="165"/>
      <c r="BFH208" s="168"/>
      <c r="BFI208" s="165"/>
      <c r="BFJ208" s="165"/>
      <c r="BFK208" s="165"/>
      <c r="BFL208" s="168"/>
      <c r="BFM208" s="165"/>
      <c r="BFN208" s="165"/>
      <c r="BFO208" s="165"/>
      <c r="BFP208" s="168"/>
      <c r="BFQ208" s="165"/>
      <c r="BFR208" s="165"/>
      <c r="BFS208" s="165"/>
      <c r="BFT208" s="168"/>
      <c r="BFU208" s="165"/>
      <c r="BFV208" s="165"/>
      <c r="BFW208" s="165"/>
      <c r="BFX208" s="168"/>
      <c r="BFY208" s="165"/>
      <c r="BFZ208" s="165"/>
      <c r="BGA208" s="165"/>
      <c r="BGB208" s="168"/>
      <c r="BGC208" s="165"/>
      <c r="BGD208" s="165"/>
      <c r="BGE208" s="165"/>
      <c r="BGF208" s="168"/>
      <c r="BGG208" s="165"/>
      <c r="BGH208" s="165"/>
      <c r="BGI208" s="165"/>
      <c r="BGJ208" s="168"/>
      <c r="BGK208" s="165"/>
      <c r="BGL208" s="165"/>
      <c r="BGM208" s="165"/>
      <c r="BGN208" s="168"/>
      <c r="BGO208" s="165"/>
      <c r="BGP208" s="165"/>
      <c r="BGQ208" s="165"/>
      <c r="BGR208" s="168"/>
      <c r="BGS208" s="165"/>
      <c r="BGT208" s="165"/>
      <c r="BGU208" s="165"/>
      <c r="BGV208" s="168"/>
      <c r="BGW208" s="165"/>
      <c r="BGX208" s="165"/>
      <c r="BGY208" s="165"/>
      <c r="BGZ208" s="168"/>
      <c r="BHA208" s="165"/>
      <c r="BHB208" s="165"/>
      <c r="BHC208" s="165"/>
      <c r="BHD208" s="168"/>
      <c r="BHE208" s="165"/>
      <c r="BHF208" s="165"/>
      <c r="BHG208" s="165"/>
      <c r="BHH208" s="168"/>
      <c r="BHI208" s="165"/>
      <c r="BHJ208" s="165"/>
      <c r="BHK208" s="165"/>
      <c r="BHL208" s="168"/>
      <c r="BHM208" s="165"/>
      <c r="BHN208" s="165"/>
      <c r="BHO208" s="165"/>
      <c r="BHP208" s="168"/>
      <c r="BHQ208" s="165"/>
      <c r="BHR208" s="165"/>
      <c r="BHS208" s="165"/>
      <c r="BHT208" s="168"/>
      <c r="BHU208" s="165"/>
      <c r="BHV208" s="165"/>
      <c r="BHW208" s="165"/>
      <c r="BHX208" s="168"/>
      <c r="BHY208" s="165"/>
      <c r="BHZ208" s="165"/>
      <c r="BIA208" s="165"/>
      <c r="BIB208" s="168"/>
      <c r="BIC208" s="165"/>
      <c r="BID208" s="165"/>
      <c r="BIE208" s="165"/>
      <c r="BIF208" s="168"/>
      <c r="BIG208" s="165"/>
      <c r="BIH208" s="165"/>
      <c r="BII208" s="165"/>
      <c r="BIJ208" s="168"/>
      <c r="BIK208" s="165"/>
      <c r="BIL208" s="165"/>
      <c r="BIM208" s="165"/>
      <c r="BIN208" s="168"/>
      <c r="BIO208" s="165"/>
      <c r="BIP208" s="165"/>
      <c r="BIQ208" s="165"/>
      <c r="BIR208" s="168"/>
      <c r="BIS208" s="165"/>
      <c r="BIT208" s="165"/>
      <c r="BIU208" s="165"/>
      <c r="BIV208" s="168"/>
      <c r="BIW208" s="165"/>
      <c r="BIX208" s="165"/>
      <c r="BIY208" s="165"/>
      <c r="BIZ208" s="168"/>
      <c r="BJA208" s="165"/>
      <c r="BJB208" s="165"/>
      <c r="BJC208" s="165"/>
      <c r="BJD208" s="168"/>
      <c r="BJE208" s="165"/>
      <c r="BJF208" s="165"/>
      <c r="BJG208" s="165"/>
      <c r="BJH208" s="168"/>
      <c r="BJI208" s="165"/>
      <c r="BJJ208" s="165"/>
      <c r="BJK208" s="165"/>
      <c r="BJL208" s="168"/>
      <c r="BJM208" s="165"/>
      <c r="BJN208" s="165"/>
      <c r="BJO208" s="165"/>
      <c r="BJP208" s="168"/>
      <c r="BJQ208" s="165"/>
      <c r="BJR208" s="165"/>
      <c r="BJS208" s="165"/>
      <c r="BJT208" s="168"/>
      <c r="BJU208" s="165"/>
      <c r="BJV208" s="165"/>
      <c r="BJW208" s="165"/>
      <c r="BJX208" s="168"/>
      <c r="BJY208" s="165"/>
      <c r="BJZ208" s="165"/>
      <c r="BKA208" s="165"/>
      <c r="BKB208" s="168"/>
      <c r="BKC208" s="165"/>
      <c r="BKD208" s="165"/>
      <c r="BKE208" s="165"/>
      <c r="BKF208" s="168"/>
      <c r="BKG208" s="165"/>
      <c r="BKH208" s="165"/>
      <c r="BKI208" s="165"/>
      <c r="BKJ208" s="168"/>
      <c r="BKK208" s="165"/>
      <c r="BKL208" s="165"/>
      <c r="BKM208" s="165"/>
      <c r="BKN208" s="168"/>
      <c r="BKO208" s="165"/>
      <c r="BKP208" s="165"/>
      <c r="BKQ208" s="165"/>
      <c r="BKR208" s="168"/>
      <c r="BKS208" s="165"/>
      <c r="BKT208" s="165"/>
      <c r="BKU208" s="165"/>
      <c r="BKV208" s="168"/>
      <c r="BKW208" s="165"/>
      <c r="BKX208" s="165"/>
      <c r="BKY208" s="165"/>
      <c r="BKZ208" s="168"/>
      <c r="BLA208" s="165"/>
      <c r="BLB208" s="165"/>
      <c r="BLC208" s="165"/>
      <c r="BLD208" s="168"/>
      <c r="BLE208" s="165"/>
      <c r="BLF208" s="165"/>
      <c r="BLG208" s="165"/>
      <c r="BLH208" s="168"/>
      <c r="BLI208" s="165"/>
      <c r="BLJ208" s="165"/>
      <c r="BLK208" s="165"/>
      <c r="BLL208" s="168"/>
      <c r="BLM208" s="165"/>
      <c r="BLN208" s="165"/>
      <c r="BLO208" s="165"/>
      <c r="BLP208" s="168"/>
      <c r="BLQ208" s="165"/>
      <c r="BLR208" s="165"/>
      <c r="BLS208" s="165"/>
      <c r="BLT208" s="168"/>
      <c r="BLU208" s="165"/>
      <c r="BLV208" s="165"/>
      <c r="BLW208" s="165"/>
      <c r="BLX208" s="168"/>
      <c r="BLY208" s="165"/>
      <c r="BLZ208" s="165"/>
      <c r="BMA208" s="165"/>
      <c r="BMB208" s="168"/>
      <c r="BMC208" s="165"/>
      <c r="BMD208" s="165"/>
      <c r="BME208" s="165"/>
      <c r="BMF208" s="168"/>
      <c r="BMG208" s="165"/>
      <c r="BMH208" s="165"/>
      <c r="BMI208" s="165"/>
      <c r="BMJ208" s="168"/>
      <c r="BMK208" s="165"/>
      <c r="BML208" s="165"/>
      <c r="BMM208" s="165"/>
      <c r="BMN208" s="168"/>
      <c r="BMO208" s="165"/>
      <c r="BMP208" s="165"/>
      <c r="BMQ208" s="165"/>
      <c r="BMR208" s="168"/>
      <c r="BMS208" s="165"/>
      <c r="BMT208" s="165"/>
      <c r="BMU208" s="165"/>
      <c r="BMV208" s="168"/>
      <c r="BMW208" s="165"/>
      <c r="BMX208" s="165"/>
      <c r="BMY208" s="165"/>
      <c r="BMZ208" s="168"/>
      <c r="BNA208" s="165"/>
      <c r="BNB208" s="165"/>
      <c r="BNC208" s="165"/>
      <c r="BND208" s="168"/>
      <c r="BNE208" s="165"/>
      <c r="BNF208" s="165"/>
      <c r="BNG208" s="165"/>
      <c r="BNH208" s="168"/>
      <c r="BNI208" s="165"/>
      <c r="BNJ208" s="165"/>
      <c r="BNK208" s="165"/>
      <c r="BNL208" s="168"/>
      <c r="BNM208" s="165"/>
      <c r="BNN208" s="165"/>
      <c r="BNO208" s="165"/>
      <c r="BNP208" s="168"/>
      <c r="BNQ208" s="165"/>
      <c r="BNR208" s="165"/>
      <c r="BNS208" s="165"/>
      <c r="BNT208" s="168"/>
      <c r="BNU208" s="165"/>
      <c r="BNV208" s="165"/>
      <c r="BNW208" s="165"/>
      <c r="BNX208" s="168"/>
      <c r="BNY208" s="165"/>
      <c r="BNZ208" s="165"/>
      <c r="BOA208" s="165"/>
      <c r="BOB208" s="168"/>
      <c r="BOC208" s="165"/>
      <c r="BOD208" s="165"/>
      <c r="BOE208" s="165"/>
      <c r="BOF208" s="168"/>
      <c r="BOG208" s="165"/>
      <c r="BOH208" s="165"/>
      <c r="BOI208" s="165"/>
      <c r="BOJ208" s="168"/>
      <c r="BOK208" s="165"/>
      <c r="BOL208" s="165"/>
      <c r="BOM208" s="165"/>
      <c r="BON208" s="168"/>
      <c r="BOO208" s="165"/>
      <c r="BOP208" s="165"/>
      <c r="BOQ208" s="165"/>
      <c r="BOR208" s="168"/>
      <c r="BOS208" s="165"/>
      <c r="BOT208" s="165"/>
      <c r="BOU208" s="165"/>
      <c r="BOV208" s="168"/>
      <c r="BOW208" s="165"/>
      <c r="BOX208" s="165"/>
      <c r="BOY208" s="165"/>
      <c r="BOZ208" s="168"/>
      <c r="BPA208" s="165"/>
      <c r="BPB208" s="165"/>
      <c r="BPC208" s="165"/>
      <c r="BPD208" s="168"/>
      <c r="BPE208" s="165"/>
      <c r="BPF208" s="165"/>
      <c r="BPG208" s="165"/>
      <c r="BPH208" s="168"/>
      <c r="BPI208" s="165"/>
      <c r="BPJ208" s="165"/>
      <c r="BPK208" s="165"/>
      <c r="BPL208" s="168"/>
      <c r="BPM208" s="165"/>
      <c r="BPN208" s="165"/>
      <c r="BPO208" s="165"/>
      <c r="BPP208" s="168"/>
      <c r="BPQ208" s="165"/>
      <c r="BPR208" s="165"/>
      <c r="BPS208" s="165"/>
      <c r="BPT208" s="168"/>
      <c r="BPU208" s="165"/>
      <c r="BPV208" s="165"/>
      <c r="BPW208" s="165"/>
      <c r="BPX208" s="168"/>
      <c r="BPY208" s="165"/>
      <c r="BPZ208" s="165"/>
      <c r="BQA208" s="165"/>
      <c r="BQB208" s="168"/>
      <c r="BQC208" s="165"/>
      <c r="BQD208" s="165"/>
      <c r="BQE208" s="165"/>
      <c r="BQF208" s="168"/>
      <c r="BQG208" s="165"/>
      <c r="BQH208" s="165"/>
      <c r="BQI208" s="165"/>
      <c r="BQJ208" s="168"/>
      <c r="BQK208" s="165"/>
      <c r="BQL208" s="165"/>
      <c r="BQM208" s="165"/>
      <c r="BQN208" s="168"/>
      <c r="BQO208" s="165"/>
      <c r="BQP208" s="165"/>
      <c r="BQQ208" s="165"/>
      <c r="BQR208" s="168"/>
      <c r="BQS208" s="165"/>
      <c r="BQT208" s="165"/>
      <c r="BQU208" s="165"/>
      <c r="BQV208" s="168"/>
      <c r="BQW208" s="165"/>
      <c r="BQX208" s="165"/>
      <c r="BQY208" s="165"/>
      <c r="BQZ208" s="168"/>
      <c r="BRA208" s="165"/>
      <c r="BRB208" s="165"/>
      <c r="BRC208" s="165"/>
      <c r="BRD208" s="168"/>
      <c r="BRE208" s="165"/>
      <c r="BRF208" s="165"/>
      <c r="BRG208" s="165"/>
      <c r="BRH208" s="168"/>
      <c r="BRI208" s="165"/>
      <c r="BRJ208" s="165"/>
      <c r="BRK208" s="165"/>
      <c r="BRL208" s="168"/>
      <c r="BRM208" s="165"/>
      <c r="BRN208" s="165"/>
      <c r="BRO208" s="165"/>
      <c r="BRP208" s="168"/>
      <c r="BRQ208" s="165"/>
      <c r="BRR208" s="165"/>
      <c r="BRS208" s="165"/>
      <c r="BRT208" s="168"/>
      <c r="BRU208" s="165"/>
      <c r="BRV208" s="165"/>
      <c r="BRW208" s="165"/>
      <c r="BRX208" s="168"/>
      <c r="BRY208" s="165"/>
      <c r="BRZ208" s="165"/>
      <c r="BSA208" s="165"/>
      <c r="BSB208" s="168"/>
      <c r="BSC208" s="165"/>
      <c r="BSD208" s="165"/>
      <c r="BSE208" s="165"/>
      <c r="BSF208" s="168"/>
      <c r="BSG208" s="165"/>
      <c r="BSH208" s="165"/>
      <c r="BSI208" s="165"/>
      <c r="BSJ208" s="168"/>
      <c r="BSK208" s="165"/>
      <c r="BSL208" s="165"/>
      <c r="BSM208" s="165"/>
      <c r="BSN208" s="168"/>
      <c r="BSO208" s="165"/>
      <c r="BSP208" s="165"/>
      <c r="BSQ208" s="165"/>
      <c r="BSR208" s="168"/>
      <c r="BSS208" s="165"/>
      <c r="BST208" s="165"/>
      <c r="BSU208" s="165"/>
      <c r="BSV208" s="168"/>
      <c r="BSW208" s="165"/>
      <c r="BSX208" s="165"/>
      <c r="BSY208" s="165"/>
      <c r="BSZ208" s="168"/>
      <c r="BTA208" s="165"/>
      <c r="BTB208" s="165"/>
      <c r="BTC208" s="165"/>
      <c r="BTD208" s="168"/>
      <c r="BTE208" s="165"/>
      <c r="BTF208" s="165"/>
      <c r="BTG208" s="165"/>
      <c r="BTH208" s="168"/>
      <c r="BTI208" s="165"/>
      <c r="BTJ208" s="165"/>
      <c r="BTK208" s="165"/>
      <c r="BTL208" s="168"/>
      <c r="BTM208" s="165"/>
      <c r="BTN208" s="165"/>
      <c r="BTO208" s="165"/>
      <c r="BTP208" s="168"/>
      <c r="BTQ208" s="165"/>
      <c r="BTR208" s="165"/>
      <c r="BTS208" s="165"/>
      <c r="BTT208" s="168"/>
      <c r="BTU208" s="165"/>
      <c r="BTV208" s="165"/>
      <c r="BTW208" s="165"/>
      <c r="BTX208" s="168"/>
      <c r="BTY208" s="165"/>
      <c r="BTZ208" s="165"/>
      <c r="BUA208" s="165"/>
      <c r="BUB208" s="168"/>
      <c r="BUC208" s="165"/>
      <c r="BUD208" s="165"/>
      <c r="BUE208" s="165"/>
      <c r="BUF208" s="168"/>
      <c r="BUG208" s="165"/>
      <c r="BUH208" s="165"/>
      <c r="BUI208" s="165"/>
      <c r="BUJ208" s="168"/>
      <c r="BUK208" s="165"/>
      <c r="BUL208" s="165"/>
      <c r="BUM208" s="165"/>
      <c r="BUN208" s="168"/>
      <c r="BUO208" s="165"/>
      <c r="BUP208" s="165"/>
      <c r="BUQ208" s="165"/>
      <c r="BUR208" s="168"/>
      <c r="BUS208" s="165"/>
      <c r="BUT208" s="165"/>
      <c r="BUU208" s="165"/>
      <c r="BUV208" s="168"/>
      <c r="BUW208" s="165"/>
      <c r="BUX208" s="165"/>
      <c r="BUY208" s="165"/>
      <c r="BUZ208" s="168"/>
      <c r="BVA208" s="165"/>
      <c r="BVB208" s="165"/>
      <c r="BVC208" s="165"/>
      <c r="BVD208" s="168"/>
      <c r="BVE208" s="165"/>
      <c r="BVF208" s="165"/>
      <c r="BVG208" s="165"/>
      <c r="BVH208" s="168"/>
      <c r="BVI208" s="165"/>
      <c r="BVJ208" s="165"/>
      <c r="BVK208" s="165"/>
      <c r="BVL208" s="168"/>
      <c r="BVM208" s="165"/>
      <c r="BVN208" s="165"/>
      <c r="BVO208" s="165"/>
      <c r="BVP208" s="168"/>
      <c r="BVQ208" s="165"/>
      <c r="BVR208" s="165"/>
      <c r="BVS208" s="165"/>
      <c r="BVT208" s="168"/>
      <c r="BVU208" s="165"/>
      <c r="BVV208" s="165"/>
      <c r="BVW208" s="165"/>
      <c r="BVX208" s="168"/>
      <c r="BVY208" s="165"/>
      <c r="BVZ208" s="165"/>
      <c r="BWA208" s="165"/>
      <c r="BWB208" s="168"/>
      <c r="BWC208" s="165"/>
      <c r="BWD208" s="165"/>
      <c r="BWE208" s="165"/>
      <c r="BWF208" s="168"/>
      <c r="BWG208" s="165"/>
      <c r="BWH208" s="165"/>
      <c r="BWI208" s="165"/>
      <c r="BWJ208" s="168"/>
      <c r="BWK208" s="165"/>
      <c r="BWL208" s="165"/>
      <c r="BWM208" s="165"/>
      <c r="BWN208" s="168"/>
      <c r="BWO208" s="165"/>
      <c r="BWP208" s="165"/>
      <c r="BWQ208" s="165"/>
      <c r="BWR208" s="168"/>
      <c r="BWS208" s="165"/>
      <c r="BWT208" s="165"/>
      <c r="BWU208" s="165"/>
      <c r="BWV208" s="168"/>
      <c r="BWW208" s="165"/>
      <c r="BWX208" s="165"/>
      <c r="BWY208" s="165"/>
      <c r="BWZ208" s="168"/>
      <c r="BXA208" s="165"/>
      <c r="BXB208" s="165"/>
      <c r="BXC208" s="165"/>
      <c r="BXD208" s="168"/>
      <c r="BXE208" s="165"/>
      <c r="BXF208" s="165"/>
      <c r="BXG208" s="165"/>
      <c r="BXH208" s="168"/>
      <c r="BXI208" s="165"/>
      <c r="BXJ208" s="165"/>
      <c r="BXK208" s="165"/>
      <c r="BXL208" s="168"/>
      <c r="BXM208" s="165"/>
      <c r="BXN208" s="165"/>
      <c r="BXO208" s="165"/>
      <c r="BXP208" s="168"/>
      <c r="BXQ208" s="165"/>
      <c r="BXR208" s="165"/>
      <c r="BXS208" s="165"/>
      <c r="BXT208" s="168"/>
      <c r="BXU208" s="165"/>
      <c r="BXV208" s="165"/>
      <c r="BXW208" s="165"/>
      <c r="BXX208" s="168"/>
      <c r="BXY208" s="165"/>
      <c r="BXZ208" s="165"/>
      <c r="BYA208" s="165"/>
      <c r="BYB208" s="168"/>
      <c r="BYC208" s="165"/>
      <c r="BYD208" s="165"/>
      <c r="BYE208" s="165"/>
      <c r="BYF208" s="168"/>
      <c r="BYG208" s="165"/>
      <c r="BYH208" s="165"/>
      <c r="BYI208" s="165"/>
      <c r="BYJ208" s="168"/>
      <c r="BYK208" s="165"/>
      <c r="BYL208" s="165"/>
      <c r="BYM208" s="165"/>
      <c r="BYN208" s="168"/>
      <c r="BYO208" s="165"/>
      <c r="BYP208" s="165"/>
      <c r="BYQ208" s="165"/>
      <c r="BYR208" s="168"/>
      <c r="BYS208" s="165"/>
      <c r="BYT208" s="165"/>
      <c r="BYU208" s="165"/>
      <c r="BYV208" s="168"/>
      <c r="BYW208" s="165"/>
      <c r="BYX208" s="165"/>
      <c r="BYY208" s="165"/>
      <c r="BYZ208" s="168"/>
      <c r="BZA208" s="165"/>
      <c r="BZB208" s="165"/>
      <c r="BZC208" s="165"/>
      <c r="BZD208" s="168"/>
      <c r="BZE208" s="165"/>
      <c r="BZF208" s="165"/>
      <c r="BZG208" s="165"/>
      <c r="BZH208" s="168"/>
      <c r="BZI208" s="165"/>
      <c r="BZJ208" s="165"/>
      <c r="BZK208" s="165"/>
      <c r="BZL208" s="168"/>
      <c r="BZM208" s="165"/>
      <c r="BZN208" s="165"/>
      <c r="BZO208" s="165"/>
      <c r="BZP208" s="168"/>
      <c r="BZQ208" s="165"/>
      <c r="BZR208" s="165"/>
      <c r="BZS208" s="165"/>
      <c r="BZT208" s="168"/>
      <c r="BZU208" s="165"/>
      <c r="BZV208" s="165"/>
      <c r="BZW208" s="165"/>
      <c r="BZX208" s="168"/>
      <c r="BZY208" s="165"/>
      <c r="BZZ208" s="165"/>
      <c r="CAA208" s="165"/>
      <c r="CAB208" s="168"/>
      <c r="CAC208" s="165"/>
      <c r="CAD208" s="165"/>
      <c r="CAE208" s="165"/>
      <c r="CAF208" s="168"/>
      <c r="CAG208" s="165"/>
      <c r="CAH208" s="165"/>
      <c r="CAI208" s="165"/>
      <c r="CAJ208" s="168"/>
      <c r="CAK208" s="165"/>
      <c r="CAL208" s="165"/>
      <c r="CAM208" s="165"/>
      <c r="CAN208" s="168"/>
      <c r="CAO208" s="165"/>
      <c r="CAP208" s="165"/>
      <c r="CAQ208" s="165"/>
      <c r="CAR208" s="168"/>
      <c r="CAS208" s="165"/>
      <c r="CAT208" s="165"/>
      <c r="CAU208" s="165"/>
      <c r="CAV208" s="168"/>
      <c r="CAW208" s="165"/>
      <c r="CAX208" s="165"/>
      <c r="CAY208" s="165"/>
      <c r="CAZ208" s="168"/>
      <c r="CBA208" s="165"/>
      <c r="CBB208" s="165"/>
      <c r="CBC208" s="165"/>
      <c r="CBD208" s="168"/>
      <c r="CBE208" s="165"/>
      <c r="CBF208" s="165"/>
      <c r="CBG208" s="165"/>
      <c r="CBH208" s="168"/>
      <c r="CBI208" s="165"/>
      <c r="CBJ208" s="165"/>
      <c r="CBK208" s="165"/>
      <c r="CBL208" s="168"/>
      <c r="CBM208" s="165"/>
      <c r="CBN208" s="165"/>
      <c r="CBO208" s="165"/>
      <c r="CBP208" s="168"/>
      <c r="CBQ208" s="165"/>
      <c r="CBR208" s="165"/>
      <c r="CBS208" s="165"/>
      <c r="CBT208" s="168"/>
      <c r="CBU208" s="165"/>
      <c r="CBV208" s="165"/>
      <c r="CBW208" s="165"/>
      <c r="CBX208" s="168"/>
      <c r="CBY208" s="165"/>
      <c r="CBZ208" s="165"/>
      <c r="CCA208" s="165"/>
      <c r="CCB208" s="168"/>
      <c r="CCC208" s="165"/>
      <c r="CCD208" s="165"/>
      <c r="CCE208" s="165"/>
      <c r="CCF208" s="168"/>
      <c r="CCG208" s="165"/>
      <c r="CCH208" s="165"/>
      <c r="CCI208" s="165"/>
      <c r="CCJ208" s="168"/>
      <c r="CCK208" s="165"/>
      <c r="CCL208" s="165"/>
      <c r="CCM208" s="165"/>
      <c r="CCN208" s="168"/>
      <c r="CCO208" s="165"/>
      <c r="CCP208" s="165"/>
      <c r="CCQ208" s="165"/>
      <c r="CCR208" s="168"/>
      <c r="CCS208" s="165"/>
      <c r="CCT208" s="165"/>
      <c r="CCU208" s="165"/>
      <c r="CCV208" s="168"/>
      <c r="CCW208" s="165"/>
      <c r="CCX208" s="165"/>
      <c r="CCY208" s="165"/>
      <c r="CCZ208" s="168"/>
      <c r="CDA208" s="165"/>
      <c r="CDB208" s="165"/>
      <c r="CDC208" s="165"/>
      <c r="CDD208" s="168"/>
      <c r="CDE208" s="165"/>
      <c r="CDF208" s="165"/>
      <c r="CDG208" s="165"/>
      <c r="CDH208" s="168"/>
      <c r="CDI208" s="165"/>
      <c r="CDJ208" s="165"/>
      <c r="CDK208" s="165"/>
      <c r="CDL208" s="168"/>
      <c r="CDM208" s="165"/>
      <c r="CDN208" s="165"/>
      <c r="CDO208" s="165"/>
      <c r="CDP208" s="168"/>
      <c r="CDQ208" s="165"/>
      <c r="CDR208" s="165"/>
      <c r="CDS208" s="165"/>
      <c r="CDT208" s="168"/>
      <c r="CDU208" s="165"/>
      <c r="CDV208" s="165"/>
      <c r="CDW208" s="165"/>
      <c r="CDX208" s="168"/>
      <c r="CDY208" s="165"/>
      <c r="CDZ208" s="165"/>
      <c r="CEA208" s="165"/>
      <c r="CEB208" s="168"/>
      <c r="CEC208" s="165"/>
      <c r="CED208" s="165"/>
      <c r="CEE208" s="165"/>
      <c r="CEF208" s="168"/>
      <c r="CEG208" s="165"/>
      <c r="CEH208" s="165"/>
      <c r="CEI208" s="165"/>
      <c r="CEJ208" s="168"/>
      <c r="CEK208" s="165"/>
      <c r="CEL208" s="165"/>
      <c r="CEM208" s="165"/>
      <c r="CEN208" s="168"/>
      <c r="CEO208" s="165"/>
      <c r="CEP208" s="165"/>
      <c r="CEQ208" s="165"/>
      <c r="CER208" s="168"/>
      <c r="CES208" s="165"/>
      <c r="CET208" s="165"/>
      <c r="CEU208" s="165"/>
      <c r="CEV208" s="168"/>
      <c r="CEW208" s="165"/>
      <c r="CEX208" s="165"/>
      <c r="CEY208" s="165"/>
      <c r="CEZ208" s="168"/>
      <c r="CFA208" s="165"/>
      <c r="CFB208" s="165"/>
      <c r="CFC208" s="165"/>
      <c r="CFD208" s="168"/>
      <c r="CFE208" s="165"/>
      <c r="CFF208" s="165"/>
      <c r="CFG208" s="165"/>
      <c r="CFH208" s="168"/>
      <c r="CFI208" s="165"/>
      <c r="CFJ208" s="165"/>
      <c r="CFK208" s="165"/>
      <c r="CFL208" s="168"/>
      <c r="CFM208" s="165"/>
      <c r="CFN208" s="165"/>
      <c r="CFO208" s="165"/>
      <c r="CFP208" s="168"/>
      <c r="CFQ208" s="165"/>
      <c r="CFR208" s="165"/>
      <c r="CFS208" s="165"/>
      <c r="CFT208" s="168"/>
      <c r="CFU208" s="165"/>
      <c r="CFV208" s="165"/>
      <c r="CFW208" s="165"/>
      <c r="CFX208" s="168"/>
      <c r="CFY208" s="165"/>
      <c r="CFZ208" s="165"/>
      <c r="CGA208" s="165"/>
      <c r="CGB208" s="168"/>
      <c r="CGC208" s="165"/>
      <c r="CGD208" s="165"/>
      <c r="CGE208" s="165"/>
      <c r="CGF208" s="168"/>
      <c r="CGG208" s="165"/>
      <c r="CGH208" s="165"/>
      <c r="CGI208" s="165"/>
      <c r="CGJ208" s="168"/>
      <c r="CGK208" s="165"/>
      <c r="CGL208" s="165"/>
      <c r="CGM208" s="165"/>
      <c r="CGN208" s="168"/>
      <c r="CGO208" s="165"/>
      <c r="CGP208" s="165"/>
      <c r="CGQ208" s="165"/>
      <c r="CGR208" s="168"/>
      <c r="CGS208" s="165"/>
      <c r="CGT208" s="165"/>
      <c r="CGU208" s="165"/>
      <c r="CGV208" s="168"/>
      <c r="CGW208" s="165"/>
      <c r="CGX208" s="165"/>
      <c r="CGY208" s="165"/>
      <c r="CGZ208" s="168"/>
      <c r="CHA208" s="165"/>
      <c r="CHB208" s="165"/>
      <c r="CHC208" s="165"/>
      <c r="CHD208" s="168"/>
      <c r="CHE208" s="165"/>
      <c r="CHF208" s="165"/>
      <c r="CHG208" s="165"/>
      <c r="CHH208" s="168"/>
      <c r="CHI208" s="165"/>
      <c r="CHJ208" s="165"/>
      <c r="CHK208" s="165"/>
      <c r="CHL208" s="168"/>
      <c r="CHM208" s="165"/>
      <c r="CHN208" s="165"/>
      <c r="CHO208" s="165"/>
      <c r="CHP208" s="168"/>
      <c r="CHQ208" s="165"/>
      <c r="CHR208" s="165"/>
      <c r="CHS208" s="165"/>
      <c r="CHT208" s="168"/>
      <c r="CHU208" s="165"/>
      <c r="CHV208" s="165"/>
      <c r="CHW208" s="165"/>
      <c r="CHX208" s="168"/>
      <c r="CHY208" s="165"/>
      <c r="CHZ208" s="165"/>
      <c r="CIA208" s="165"/>
      <c r="CIB208" s="168"/>
      <c r="CIC208" s="165"/>
      <c r="CID208" s="165"/>
      <c r="CIE208" s="165"/>
      <c r="CIF208" s="168"/>
      <c r="CIG208" s="165"/>
      <c r="CIH208" s="165"/>
      <c r="CII208" s="165"/>
      <c r="CIJ208" s="168"/>
      <c r="CIK208" s="165"/>
      <c r="CIL208" s="165"/>
      <c r="CIM208" s="165"/>
      <c r="CIN208" s="168"/>
      <c r="CIO208" s="165"/>
      <c r="CIP208" s="165"/>
      <c r="CIQ208" s="165"/>
      <c r="CIR208" s="168"/>
      <c r="CIS208" s="165"/>
      <c r="CIT208" s="165"/>
      <c r="CIU208" s="165"/>
      <c r="CIV208" s="168"/>
      <c r="CIW208" s="165"/>
      <c r="CIX208" s="165"/>
      <c r="CIY208" s="165"/>
      <c r="CIZ208" s="168"/>
      <c r="CJA208" s="165"/>
      <c r="CJB208" s="165"/>
      <c r="CJC208" s="165"/>
      <c r="CJD208" s="168"/>
      <c r="CJE208" s="165"/>
      <c r="CJF208" s="165"/>
      <c r="CJG208" s="165"/>
      <c r="CJH208" s="168"/>
      <c r="CJI208" s="165"/>
      <c r="CJJ208" s="165"/>
      <c r="CJK208" s="165"/>
      <c r="CJL208" s="168"/>
      <c r="CJM208" s="165"/>
      <c r="CJN208" s="165"/>
      <c r="CJO208" s="165"/>
      <c r="CJP208" s="168"/>
      <c r="CJQ208" s="165"/>
      <c r="CJR208" s="165"/>
      <c r="CJS208" s="165"/>
      <c r="CJT208" s="168"/>
      <c r="CJU208" s="165"/>
      <c r="CJV208" s="165"/>
      <c r="CJW208" s="165"/>
      <c r="CJX208" s="168"/>
      <c r="CJY208" s="165"/>
      <c r="CJZ208" s="165"/>
      <c r="CKA208" s="165"/>
      <c r="CKB208" s="168"/>
      <c r="CKC208" s="165"/>
      <c r="CKD208" s="165"/>
      <c r="CKE208" s="165"/>
      <c r="CKF208" s="168"/>
      <c r="CKG208" s="165"/>
      <c r="CKH208" s="165"/>
      <c r="CKI208" s="165"/>
      <c r="CKJ208" s="168"/>
      <c r="CKK208" s="165"/>
      <c r="CKL208" s="165"/>
      <c r="CKM208" s="165"/>
      <c r="CKN208" s="168"/>
      <c r="CKO208" s="165"/>
      <c r="CKP208" s="165"/>
      <c r="CKQ208" s="165"/>
      <c r="CKR208" s="168"/>
      <c r="CKS208" s="165"/>
      <c r="CKT208" s="165"/>
      <c r="CKU208" s="165"/>
      <c r="CKV208" s="168"/>
      <c r="CKW208" s="165"/>
      <c r="CKX208" s="165"/>
      <c r="CKY208" s="165"/>
      <c r="CKZ208" s="168"/>
      <c r="CLA208" s="165"/>
      <c r="CLB208" s="165"/>
      <c r="CLC208" s="165"/>
      <c r="CLD208" s="168"/>
      <c r="CLE208" s="165"/>
      <c r="CLF208" s="165"/>
      <c r="CLG208" s="165"/>
      <c r="CLH208" s="168"/>
      <c r="CLI208" s="165"/>
      <c r="CLJ208" s="165"/>
      <c r="CLK208" s="165"/>
      <c r="CLL208" s="168"/>
      <c r="CLM208" s="165"/>
      <c r="CLN208" s="165"/>
      <c r="CLO208" s="165"/>
      <c r="CLP208" s="168"/>
      <c r="CLQ208" s="165"/>
      <c r="CLR208" s="165"/>
      <c r="CLS208" s="165"/>
      <c r="CLT208" s="168"/>
      <c r="CLU208" s="165"/>
      <c r="CLV208" s="165"/>
      <c r="CLW208" s="165"/>
      <c r="CLX208" s="168"/>
      <c r="CLY208" s="165"/>
      <c r="CLZ208" s="165"/>
      <c r="CMA208" s="165"/>
      <c r="CMB208" s="168"/>
      <c r="CMC208" s="165"/>
      <c r="CMD208" s="165"/>
      <c r="CME208" s="165"/>
      <c r="CMF208" s="168"/>
      <c r="CMG208" s="165"/>
      <c r="CMH208" s="165"/>
      <c r="CMI208" s="165"/>
      <c r="CMJ208" s="168"/>
      <c r="CMK208" s="165"/>
      <c r="CML208" s="165"/>
      <c r="CMM208" s="165"/>
      <c r="CMN208" s="168"/>
      <c r="CMO208" s="165"/>
      <c r="CMP208" s="165"/>
      <c r="CMQ208" s="165"/>
      <c r="CMR208" s="168"/>
      <c r="CMS208" s="165"/>
      <c r="CMT208" s="165"/>
      <c r="CMU208" s="165"/>
      <c r="CMV208" s="168"/>
      <c r="CMW208" s="165"/>
      <c r="CMX208" s="165"/>
      <c r="CMY208" s="165"/>
      <c r="CMZ208" s="168"/>
      <c r="CNA208" s="165"/>
      <c r="CNB208" s="165"/>
      <c r="CNC208" s="165"/>
      <c r="CND208" s="168"/>
      <c r="CNE208" s="165"/>
      <c r="CNF208" s="165"/>
      <c r="CNG208" s="165"/>
      <c r="CNH208" s="168"/>
      <c r="CNI208" s="165"/>
      <c r="CNJ208" s="165"/>
      <c r="CNK208" s="165"/>
      <c r="CNL208" s="168"/>
      <c r="CNM208" s="165"/>
      <c r="CNN208" s="165"/>
      <c r="CNO208" s="165"/>
      <c r="CNP208" s="168"/>
      <c r="CNQ208" s="165"/>
      <c r="CNR208" s="165"/>
      <c r="CNS208" s="165"/>
      <c r="CNT208" s="168"/>
      <c r="CNU208" s="165"/>
      <c r="CNV208" s="165"/>
      <c r="CNW208" s="165"/>
      <c r="CNX208" s="168"/>
      <c r="CNY208" s="165"/>
      <c r="CNZ208" s="165"/>
      <c r="COA208" s="165"/>
      <c r="COB208" s="168"/>
      <c r="COC208" s="165"/>
      <c r="COD208" s="165"/>
      <c r="COE208" s="165"/>
      <c r="COF208" s="168"/>
      <c r="COG208" s="165"/>
      <c r="COH208" s="165"/>
      <c r="COI208" s="165"/>
      <c r="COJ208" s="168"/>
      <c r="COK208" s="165"/>
      <c r="COL208" s="165"/>
      <c r="COM208" s="165"/>
      <c r="CON208" s="168"/>
      <c r="COO208" s="165"/>
      <c r="COP208" s="165"/>
      <c r="COQ208" s="165"/>
      <c r="COR208" s="168"/>
      <c r="COS208" s="165"/>
      <c r="COT208" s="165"/>
      <c r="COU208" s="165"/>
      <c r="COV208" s="168"/>
      <c r="COW208" s="165"/>
      <c r="COX208" s="165"/>
      <c r="COY208" s="165"/>
      <c r="COZ208" s="168"/>
      <c r="CPA208" s="165"/>
      <c r="CPB208" s="165"/>
      <c r="CPC208" s="165"/>
      <c r="CPD208" s="168"/>
      <c r="CPE208" s="165"/>
      <c r="CPF208" s="165"/>
      <c r="CPG208" s="165"/>
      <c r="CPH208" s="168"/>
      <c r="CPI208" s="165"/>
      <c r="CPJ208" s="165"/>
      <c r="CPK208" s="165"/>
      <c r="CPL208" s="168"/>
      <c r="CPM208" s="165"/>
      <c r="CPN208" s="165"/>
      <c r="CPO208" s="165"/>
      <c r="CPP208" s="168"/>
      <c r="CPQ208" s="165"/>
      <c r="CPR208" s="165"/>
      <c r="CPS208" s="165"/>
      <c r="CPT208" s="168"/>
      <c r="CPU208" s="165"/>
      <c r="CPV208" s="165"/>
      <c r="CPW208" s="165"/>
      <c r="CPX208" s="168"/>
      <c r="CPY208" s="165"/>
      <c r="CPZ208" s="165"/>
      <c r="CQA208" s="165"/>
      <c r="CQB208" s="168"/>
      <c r="CQC208" s="165"/>
      <c r="CQD208" s="165"/>
      <c r="CQE208" s="165"/>
      <c r="CQF208" s="168"/>
      <c r="CQG208" s="165"/>
      <c r="CQH208" s="165"/>
      <c r="CQI208" s="165"/>
      <c r="CQJ208" s="168"/>
      <c r="CQK208" s="165"/>
      <c r="CQL208" s="165"/>
      <c r="CQM208" s="165"/>
      <c r="CQN208" s="168"/>
      <c r="CQO208" s="165"/>
      <c r="CQP208" s="165"/>
      <c r="CQQ208" s="165"/>
      <c r="CQR208" s="168"/>
      <c r="CQS208" s="165"/>
      <c r="CQT208" s="165"/>
      <c r="CQU208" s="165"/>
      <c r="CQV208" s="168"/>
      <c r="CQW208" s="165"/>
      <c r="CQX208" s="165"/>
      <c r="CQY208" s="165"/>
      <c r="CQZ208" s="168"/>
      <c r="CRA208" s="165"/>
      <c r="CRB208" s="165"/>
      <c r="CRC208" s="165"/>
      <c r="CRD208" s="168"/>
      <c r="CRE208" s="165"/>
      <c r="CRF208" s="165"/>
      <c r="CRG208" s="165"/>
      <c r="CRH208" s="168"/>
      <c r="CRI208" s="165"/>
      <c r="CRJ208" s="165"/>
      <c r="CRK208" s="165"/>
      <c r="CRL208" s="168"/>
      <c r="CRM208" s="165"/>
      <c r="CRN208" s="165"/>
      <c r="CRO208" s="165"/>
      <c r="CRP208" s="168"/>
      <c r="CRQ208" s="165"/>
      <c r="CRR208" s="165"/>
      <c r="CRS208" s="165"/>
      <c r="CRT208" s="168"/>
      <c r="CRU208" s="165"/>
      <c r="CRV208" s="165"/>
      <c r="CRW208" s="165"/>
      <c r="CRX208" s="168"/>
      <c r="CRY208" s="165"/>
      <c r="CRZ208" s="165"/>
      <c r="CSA208" s="165"/>
      <c r="CSB208" s="168"/>
      <c r="CSC208" s="165"/>
      <c r="CSD208" s="165"/>
      <c r="CSE208" s="165"/>
      <c r="CSF208" s="168"/>
      <c r="CSG208" s="165"/>
      <c r="CSH208" s="165"/>
      <c r="CSI208" s="165"/>
      <c r="CSJ208" s="168"/>
      <c r="CSK208" s="165"/>
      <c r="CSL208" s="165"/>
      <c r="CSM208" s="165"/>
      <c r="CSN208" s="168"/>
      <c r="CSO208" s="165"/>
      <c r="CSP208" s="165"/>
      <c r="CSQ208" s="165"/>
      <c r="CSR208" s="168"/>
      <c r="CSS208" s="165"/>
      <c r="CST208" s="165"/>
      <c r="CSU208" s="165"/>
      <c r="CSV208" s="168"/>
      <c r="CSW208" s="165"/>
      <c r="CSX208" s="165"/>
      <c r="CSY208" s="165"/>
      <c r="CSZ208" s="168"/>
      <c r="CTA208" s="165"/>
      <c r="CTB208" s="165"/>
      <c r="CTC208" s="165"/>
      <c r="CTD208" s="168"/>
      <c r="CTE208" s="165"/>
      <c r="CTF208" s="165"/>
      <c r="CTG208" s="165"/>
      <c r="CTH208" s="168"/>
      <c r="CTI208" s="165"/>
      <c r="CTJ208" s="165"/>
      <c r="CTK208" s="165"/>
      <c r="CTL208" s="168"/>
      <c r="CTM208" s="165"/>
      <c r="CTN208" s="165"/>
      <c r="CTO208" s="165"/>
      <c r="CTP208" s="168"/>
      <c r="CTQ208" s="165"/>
      <c r="CTR208" s="165"/>
      <c r="CTS208" s="165"/>
      <c r="CTT208" s="168"/>
      <c r="CTU208" s="165"/>
      <c r="CTV208" s="165"/>
      <c r="CTW208" s="165"/>
      <c r="CTX208" s="168"/>
      <c r="CTY208" s="165"/>
      <c r="CTZ208" s="165"/>
      <c r="CUA208" s="165"/>
      <c r="CUB208" s="168"/>
      <c r="CUC208" s="165"/>
      <c r="CUD208" s="165"/>
      <c r="CUE208" s="165"/>
      <c r="CUF208" s="168"/>
      <c r="CUG208" s="165"/>
      <c r="CUH208" s="165"/>
      <c r="CUI208" s="165"/>
      <c r="CUJ208" s="168"/>
      <c r="CUK208" s="165"/>
      <c r="CUL208" s="165"/>
      <c r="CUM208" s="165"/>
      <c r="CUN208" s="168"/>
      <c r="CUO208" s="165"/>
      <c r="CUP208" s="165"/>
      <c r="CUQ208" s="165"/>
      <c r="CUR208" s="168"/>
      <c r="CUS208" s="165"/>
      <c r="CUT208" s="165"/>
      <c r="CUU208" s="165"/>
      <c r="CUV208" s="168"/>
      <c r="CUW208" s="165"/>
      <c r="CUX208" s="165"/>
      <c r="CUY208" s="165"/>
      <c r="CUZ208" s="168"/>
      <c r="CVA208" s="165"/>
      <c r="CVB208" s="165"/>
      <c r="CVC208" s="165"/>
      <c r="CVD208" s="168"/>
      <c r="CVE208" s="165"/>
      <c r="CVF208" s="165"/>
      <c r="CVG208" s="165"/>
      <c r="CVH208" s="168"/>
      <c r="CVI208" s="165"/>
      <c r="CVJ208" s="165"/>
      <c r="CVK208" s="165"/>
      <c r="CVL208" s="168"/>
      <c r="CVM208" s="165"/>
      <c r="CVN208" s="165"/>
      <c r="CVO208" s="165"/>
      <c r="CVP208" s="168"/>
      <c r="CVQ208" s="165"/>
      <c r="CVR208" s="165"/>
      <c r="CVS208" s="165"/>
      <c r="CVT208" s="168"/>
      <c r="CVU208" s="165"/>
      <c r="CVV208" s="165"/>
      <c r="CVW208" s="165"/>
      <c r="CVX208" s="168"/>
      <c r="CVY208" s="165"/>
      <c r="CVZ208" s="165"/>
      <c r="CWA208" s="165"/>
      <c r="CWB208" s="168"/>
      <c r="CWC208" s="165"/>
      <c r="CWD208" s="165"/>
      <c r="CWE208" s="165"/>
      <c r="CWF208" s="168"/>
      <c r="CWG208" s="165"/>
      <c r="CWH208" s="165"/>
      <c r="CWI208" s="165"/>
      <c r="CWJ208" s="168"/>
      <c r="CWK208" s="165"/>
      <c r="CWL208" s="165"/>
      <c r="CWM208" s="165"/>
      <c r="CWN208" s="168"/>
      <c r="CWO208" s="165"/>
      <c r="CWP208" s="165"/>
      <c r="CWQ208" s="165"/>
      <c r="CWR208" s="168"/>
      <c r="CWS208" s="165"/>
      <c r="CWT208" s="165"/>
      <c r="CWU208" s="165"/>
      <c r="CWV208" s="168"/>
      <c r="CWW208" s="165"/>
      <c r="CWX208" s="165"/>
      <c r="CWY208" s="165"/>
      <c r="CWZ208" s="168"/>
      <c r="CXA208" s="165"/>
      <c r="CXB208" s="165"/>
      <c r="CXC208" s="165"/>
      <c r="CXD208" s="168"/>
      <c r="CXE208" s="165"/>
      <c r="CXF208" s="165"/>
      <c r="CXG208" s="165"/>
      <c r="CXH208" s="168"/>
      <c r="CXI208" s="165"/>
      <c r="CXJ208" s="165"/>
      <c r="CXK208" s="165"/>
      <c r="CXL208" s="168"/>
      <c r="CXM208" s="165"/>
      <c r="CXN208" s="165"/>
      <c r="CXO208" s="165"/>
      <c r="CXP208" s="168"/>
      <c r="CXQ208" s="165"/>
      <c r="CXR208" s="165"/>
      <c r="CXS208" s="165"/>
      <c r="CXT208" s="168"/>
      <c r="CXU208" s="165"/>
      <c r="CXV208" s="165"/>
      <c r="CXW208" s="165"/>
      <c r="CXX208" s="168"/>
      <c r="CXY208" s="165"/>
      <c r="CXZ208" s="165"/>
      <c r="CYA208" s="165"/>
      <c r="CYB208" s="168"/>
      <c r="CYC208" s="165"/>
      <c r="CYD208" s="165"/>
      <c r="CYE208" s="165"/>
      <c r="CYF208" s="168"/>
      <c r="CYG208" s="165"/>
      <c r="CYH208" s="165"/>
      <c r="CYI208" s="165"/>
      <c r="CYJ208" s="168"/>
      <c r="CYK208" s="165"/>
      <c r="CYL208" s="165"/>
      <c r="CYM208" s="165"/>
      <c r="CYN208" s="168"/>
      <c r="CYO208" s="165"/>
      <c r="CYP208" s="165"/>
      <c r="CYQ208" s="165"/>
      <c r="CYR208" s="168"/>
      <c r="CYS208" s="165"/>
      <c r="CYT208" s="165"/>
      <c r="CYU208" s="165"/>
      <c r="CYV208" s="168"/>
      <c r="CYW208" s="165"/>
      <c r="CYX208" s="165"/>
      <c r="CYY208" s="165"/>
      <c r="CYZ208" s="168"/>
      <c r="CZA208" s="165"/>
      <c r="CZB208" s="165"/>
      <c r="CZC208" s="165"/>
      <c r="CZD208" s="168"/>
      <c r="CZE208" s="165"/>
      <c r="CZF208" s="165"/>
      <c r="CZG208" s="165"/>
      <c r="CZH208" s="168"/>
      <c r="CZI208" s="165"/>
      <c r="CZJ208" s="165"/>
      <c r="CZK208" s="165"/>
      <c r="CZL208" s="168"/>
      <c r="CZM208" s="165"/>
      <c r="CZN208" s="165"/>
      <c r="CZO208" s="165"/>
      <c r="CZP208" s="168"/>
      <c r="CZQ208" s="165"/>
      <c r="CZR208" s="165"/>
      <c r="CZS208" s="165"/>
      <c r="CZT208" s="168"/>
      <c r="CZU208" s="165"/>
      <c r="CZV208" s="165"/>
      <c r="CZW208" s="165"/>
      <c r="CZX208" s="168"/>
      <c r="CZY208" s="165"/>
      <c r="CZZ208" s="165"/>
      <c r="DAA208" s="165"/>
      <c r="DAB208" s="168"/>
      <c r="DAC208" s="165"/>
      <c r="DAD208" s="165"/>
      <c r="DAE208" s="165"/>
      <c r="DAF208" s="168"/>
      <c r="DAG208" s="165"/>
      <c r="DAH208" s="165"/>
      <c r="DAI208" s="165"/>
      <c r="DAJ208" s="168"/>
      <c r="DAK208" s="165"/>
      <c r="DAL208" s="165"/>
      <c r="DAM208" s="165"/>
      <c r="DAN208" s="168"/>
      <c r="DAO208" s="165"/>
      <c r="DAP208" s="165"/>
      <c r="DAQ208" s="165"/>
      <c r="DAR208" s="168"/>
      <c r="DAS208" s="165"/>
      <c r="DAT208" s="165"/>
      <c r="DAU208" s="165"/>
      <c r="DAV208" s="168"/>
      <c r="DAW208" s="165"/>
      <c r="DAX208" s="165"/>
      <c r="DAY208" s="165"/>
      <c r="DAZ208" s="168"/>
      <c r="DBA208" s="165"/>
      <c r="DBB208" s="165"/>
      <c r="DBC208" s="165"/>
      <c r="DBD208" s="168"/>
      <c r="DBE208" s="165"/>
      <c r="DBF208" s="165"/>
      <c r="DBG208" s="165"/>
      <c r="DBH208" s="168"/>
      <c r="DBI208" s="165"/>
      <c r="DBJ208" s="165"/>
      <c r="DBK208" s="165"/>
      <c r="DBL208" s="168"/>
      <c r="DBM208" s="165"/>
      <c r="DBN208" s="165"/>
      <c r="DBO208" s="165"/>
      <c r="DBP208" s="168"/>
      <c r="DBQ208" s="165"/>
      <c r="DBR208" s="165"/>
      <c r="DBS208" s="165"/>
      <c r="DBT208" s="168"/>
      <c r="DBU208" s="165"/>
      <c r="DBV208" s="165"/>
      <c r="DBW208" s="165"/>
      <c r="DBX208" s="168"/>
      <c r="DBY208" s="165"/>
      <c r="DBZ208" s="165"/>
      <c r="DCA208" s="165"/>
      <c r="DCB208" s="168"/>
      <c r="DCC208" s="165"/>
      <c r="DCD208" s="165"/>
      <c r="DCE208" s="165"/>
      <c r="DCF208" s="168"/>
      <c r="DCG208" s="165"/>
      <c r="DCH208" s="165"/>
      <c r="DCI208" s="165"/>
      <c r="DCJ208" s="168"/>
      <c r="DCK208" s="165"/>
      <c r="DCL208" s="165"/>
      <c r="DCM208" s="165"/>
      <c r="DCN208" s="168"/>
      <c r="DCO208" s="165"/>
      <c r="DCP208" s="165"/>
      <c r="DCQ208" s="165"/>
      <c r="DCR208" s="168"/>
      <c r="DCS208" s="165"/>
      <c r="DCT208" s="165"/>
      <c r="DCU208" s="165"/>
      <c r="DCV208" s="168"/>
      <c r="DCW208" s="165"/>
      <c r="DCX208" s="165"/>
      <c r="DCY208" s="165"/>
      <c r="DCZ208" s="168"/>
      <c r="DDA208" s="165"/>
      <c r="DDB208" s="165"/>
      <c r="DDC208" s="165"/>
      <c r="DDD208" s="168"/>
      <c r="DDE208" s="165"/>
      <c r="DDF208" s="165"/>
      <c r="DDG208" s="165"/>
      <c r="DDH208" s="168"/>
      <c r="DDI208" s="165"/>
      <c r="DDJ208" s="165"/>
      <c r="DDK208" s="165"/>
      <c r="DDL208" s="168"/>
      <c r="DDM208" s="165"/>
      <c r="DDN208" s="165"/>
      <c r="DDO208" s="165"/>
      <c r="DDP208" s="168"/>
      <c r="DDQ208" s="165"/>
      <c r="DDR208" s="165"/>
      <c r="DDS208" s="165"/>
      <c r="DDT208" s="168"/>
      <c r="DDU208" s="165"/>
      <c r="DDV208" s="165"/>
      <c r="DDW208" s="165"/>
      <c r="DDX208" s="168"/>
      <c r="DDY208" s="165"/>
      <c r="DDZ208" s="165"/>
      <c r="DEA208" s="165"/>
      <c r="DEB208" s="168"/>
      <c r="DEC208" s="165"/>
      <c r="DED208" s="165"/>
      <c r="DEE208" s="165"/>
      <c r="DEF208" s="168"/>
      <c r="DEG208" s="165"/>
      <c r="DEH208" s="165"/>
      <c r="DEI208" s="165"/>
      <c r="DEJ208" s="168"/>
      <c r="DEK208" s="165"/>
      <c r="DEL208" s="165"/>
      <c r="DEM208" s="165"/>
      <c r="DEN208" s="168"/>
      <c r="DEO208" s="165"/>
      <c r="DEP208" s="165"/>
      <c r="DEQ208" s="165"/>
      <c r="DER208" s="168"/>
      <c r="DES208" s="165"/>
      <c r="DET208" s="165"/>
      <c r="DEU208" s="165"/>
      <c r="DEV208" s="168"/>
      <c r="DEW208" s="165"/>
      <c r="DEX208" s="165"/>
      <c r="DEY208" s="165"/>
      <c r="DEZ208" s="168"/>
      <c r="DFA208" s="165"/>
      <c r="DFB208" s="165"/>
      <c r="DFC208" s="165"/>
      <c r="DFD208" s="168"/>
      <c r="DFE208" s="165"/>
      <c r="DFF208" s="165"/>
      <c r="DFG208" s="165"/>
      <c r="DFH208" s="168"/>
      <c r="DFI208" s="165"/>
      <c r="DFJ208" s="165"/>
      <c r="DFK208" s="165"/>
      <c r="DFL208" s="168"/>
      <c r="DFM208" s="165"/>
      <c r="DFN208" s="165"/>
      <c r="DFO208" s="165"/>
      <c r="DFP208" s="168"/>
      <c r="DFQ208" s="165"/>
      <c r="DFR208" s="165"/>
      <c r="DFS208" s="165"/>
      <c r="DFT208" s="168"/>
      <c r="DFU208" s="165"/>
      <c r="DFV208" s="165"/>
      <c r="DFW208" s="165"/>
      <c r="DFX208" s="168"/>
      <c r="DFY208" s="165"/>
      <c r="DFZ208" s="165"/>
      <c r="DGA208" s="165"/>
      <c r="DGB208" s="168"/>
      <c r="DGC208" s="165"/>
      <c r="DGD208" s="165"/>
      <c r="DGE208" s="165"/>
      <c r="DGF208" s="168"/>
      <c r="DGG208" s="165"/>
      <c r="DGH208" s="165"/>
      <c r="DGI208" s="165"/>
      <c r="DGJ208" s="168"/>
      <c r="DGK208" s="165"/>
      <c r="DGL208" s="165"/>
      <c r="DGM208" s="165"/>
      <c r="DGN208" s="168"/>
      <c r="DGO208" s="165"/>
      <c r="DGP208" s="165"/>
      <c r="DGQ208" s="165"/>
      <c r="DGR208" s="168"/>
      <c r="DGS208" s="165"/>
      <c r="DGT208" s="165"/>
      <c r="DGU208" s="165"/>
      <c r="DGV208" s="168"/>
      <c r="DGW208" s="165"/>
      <c r="DGX208" s="165"/>
      <c r="DGY208" s="165"/>
      <c r="DGZ208" s="168"/>
      <c r="DHA208" s="165"/>
      <c r="DHB208" s="165"/>
      <c r="DHC208" s="165"/>
      <c r="DHD208" s="168"/>
      <c r="DHE208" s="165"/>
      <c r="DHF208" s="165"/>
      <c r="DHG208" s="165"/>
      <c r="DHH208" s="168"/>
      <c r="DHI208" s="165"/>
      <c r="DHJ208" s="165"/>
      <c r="DHK208" s="165"/>
      <c r="DHL208" s="168"/>
      <c r="DHM208" s="165"/>
      <c r="DHN208" s="165"/>
      <c r="DHO208" s="165"/>
      <c r="DHP208" s="168"/>
      <c r="DHQ208" s="165"/>
      <c r="DHR208" s="165"/>
      <c r="DHS208" s="165"/>
      <c r="DHT208" s="168"/>
      <c r="DHU208" s="165"/>
      <c r="DHV208" s="165"/>
      <c r="DHW208" s="165"/>
      <c r="DHX208" s="168"/>
      <c r="DHY208" s="165"/>
      <c r="DHZ208" s="165"/>
      <c r="DIA208" s="165"/>
      <c r="DIB208" s="168"/>
      <c r="DIC208" s="165"/>
      <c r="DID208" s="165"/>
      <c r="DIE208" s="165"/>
      <c r="DIF208" s="168"/>
      <c r="DIG208" s="165"/>
      <c r="DIH208" s="165"/>
      <c r="DII208" s="165"/>
      <c r="DIJ208" s="168"/>
      <c r="DIK208" s="165"/>
      <c r="DIL208" s="165"/>
      <c r="DIM208" s="165"/>
      <c r="DIN208" s="168"/>
      <c r="DIO208" s="165"/>
      <c r="DIP208" s="165"/>
      <c r="DIQ208" s="165"/>
      <c r="DIR208" s="168"/>
      <c r="DIS208" s="165"/>
      <c r="DIT208" s="165"/>
      <c r="DIU208" s="165"/>
      <c r="DIV208" s="168"/>
      <c r="DIW208" s="165"/>
      <c r="DIX208" s="165"/>
      <c r="DIY208" s="165"/>
      <c r="DIZ208" s="168"/>
      <c r="DJA208" s="165"/>
      <c r="DJB208" s="165"/>
      <c r="DJC208" s="165"/>
      <c r="DJD208" s="168"/>
      <c r="DJE208" s="165"/>
      <c r="DJF208" s="165"/>
      <c r="DJG208" s="165"/>
      <c r="DJH208" s="168"/>
      <c r="DJI208" s="165"/>
      <c r="DJJ208" s="165"/>
      <c r="DJK208" s="165"/>
      <c r="DJL208" s="168"/>
      <c r="DJM208" s="165"/>
      <c r="DJN208" s="165"/>
      <c r="DJO208" s="165"/>
      <c r="DJP208" s="168"/>
      <c r="DJQ208" s="165"/>
      <c r="DJR208" s="165"/>
      <c r="DJS208" s="165"/>
      <c r="DJT208" s="168"/>
      <c r="DJU208" s="165"/>
      <c r="DJV208" s="165"/>
      <c r="DJW208" s="165"/>
      <c r="DJX208" s="168"/>
      <c r="DJY208" s="165"/>
      <c r="DJZ208" s="165"/>
      <c r="DKA208" s="165"/>
      <c r="DKB208" s="168"/>
      <c r="DKC208" s="165"/>
      <c r="DKD208" s="165"/>
      <c r="DKE208" s="165"/>
      <c r="DKF208" s="168"/>
      <c r="DKG208" s="165"/>
      <c r="DKH208" s="165"/>
      <c r="DKI208" s="165"/>
      <c r="DKJ208" s="168"/>
      <c r="DKK208" s="165"/>
      <c r="DKL208" s="165"/>
      <c r="DKM208" s="165"/>
      <c r="DKN208" s="168"/>
      <c r="DKO208" s="165"/>
      <c r="DKP208" s="165"/>
      <c r="DKQ208" s="165"/>
      <c r="DKR208" s="168"/>
      <c r="DKS208" s="165"/>
      <c r="DKT208" s="165"/>
      <c r="DKU208" s="165"/>
      <c r="DKV208" s="168"/>
      <c r="DKW208" s="165"/>
      <c r="DKX208" s="165"/>
      <c r="DKY208" s="165"/>
      <c r="DKZ208" s="168"/>
      <c r="DLA208" s="165"/>
      <c r="DLB208" s="165"/>
      <c r="DLC208" s="165"/>
      <c r="DLD208" s="168"/>
      <c r="DLE208" s="165"/>
      <c r="DLF208" s="165"/>
      <c r="DLG208" s="165"/>
      <c r="DLH208" s="168"/>
      <c r="DLI208" s="165"/>
      <c r="DLJ208" s="165"/>
      <c r="DLK208" s="165"/>
      <c r="DLL208" s="168"/>
      <c r="DLM208" s="165"/>
      <c r="DLN208" s="165"/>
      <c r="DLO208" s="165"/>
      <c r="DLP208" s="168"/>
      <c r="DLQ208" s="165"/>
      <c r="DLR208" s="165"/>
      <c r="DLS208" s="165"/>
      <c r="DLT208" s="168"/>
      <c r="DLU208" s="165"/>
      <c r="DLV208" s="165"/>
      <c r="DLW208" s="165"/>
      <c r="DLX208" s="168"/>
      <c r="DLY208" s="165"/>
      <c r="DLZ208" s="165"/>
      <c r="DMA208" s="165"/>
      <c r="DMB208" s="168"/>
      <c r="DMC208" s="165"/>
      <c r="DMD208" s="165"/>
      <c r="DME208" s="165"/>
      <c r="DMF208" s="168"/>
      <c r="DMG208" s="165"/>
      <c r="DMH208" s="165"/>
      <c r="DMI208" s="165"/>
      <c r="DMJ208" s="168"/>
      <c r="DMK208" s="165"/>
      <c r="DML208" s="165"/>
      <c r="DMM208" s="165"/>
      <c r="DMN208" s="168"/>
      <c r="DMO208" s="165"/>
      <c r="DMP208" s="165"/>
      <c r="DMQ208" s="165"/>
      <c r="DMR208" s="168"/>
      <c r="DMS208" s="165"/>
      <c r="DMT208" s="165"/>
      <c r="DMU208" s="165"/>
      <c r="DMV208" s="168"/>
      <c r="DMW208" s="165"/>
      <c r="DMX208" s="165"/>
      <c r="DMY208" s="165"/>
      <c r="DMZ208" s="168"/>
      <c r="DNA208" s="165"/>
      <c r="DNB208" s="165"/>
      <c r="DNC208" s="165"/>
      <c r="DND208" s="168"/>
      <c r="DNE208" s="165"/>
      <c r="DNF208" s="165"/>
      <c r="DNG208" s="165"/>
      <c r="DNH208" s="168"/>
      <c r="DNI208" s="165"/>
      <c r="DNJ208" s="165"/>
      <c r="DNK208" s="165"/>
      <c r="DNL208" s="168"/>
      <c r="DNM208" s="165"/>
      <c r="DNN208" s="165"/>
      <c r="DNO208" s="165"/>
      <c r="DNP208" s="168"/>
      <c r="DNQ208" s="165"/>
      <c r="DNR208" s="165"/>
      <c r="DNS208" s="165"/>
      <c r="DNT208" s="168"/>
      <c r="DNU208" s="165"/>
      <c r="DNV208" s="165"/>
      <c r="DNW208" s="165"/>
      <c r="DNX208" s="168"/>
      <c r="DNY208" s="165"/>
      <c r="DNZ208" s="165"/>
      <c r="DOA208" s="165"/>
      <c r="DOB208" s="168"/>
      <c r="DOC208" s="165"/>
      <c r="DOD208" s="165"/>
      <c r="DOE208" s="165"/>
      <c r="DOF208" s="168"/>
      <c r="DOG208" s="165"/>
      <c r="DOH208" s="165"/>
      <c r="DOI208" s="165"/>
      <c r="DOJ208" s="168"/>
      <c r="DOK208" s="165"/>
      <c r="DOL208" s="165"/>
      <c r="DOM208" s="165"/>
      <c r="DON208" s="168"/>
      <c r="DOO208" s="165"/>
      <c r="DOP208" s="165"/>
      <c r="DOQ208" s="165"/>
      <c r="DOR208" s="168"/>
      <c r="DOS208" s="165"/>
      <c r="DOT208" s="165"/>
      <c r="DOU208" s="165"/>
      <c r="DOV208" s="168"/>
      <c r="DOW208" s="165"/>
      <c r="DOX208" s="165"/>
      <c r="DOY208" s="165"/>
      <c r="DOZ208" s="168"/>
      <c r="DPA208" s="165"/>
      <c r="DPB208" s="165"/>
      <c r="DPC208" s="165"/>
      <c r="DPD208" s="168"/>
      <c r="DPE208" s="165"/>
      <c r="DPF208" s="165"/>
      <c r="DPG208" s="165"/>
      <c r="DPH208" s="168"/>
      <c r="DPI208" s="165"/>
      <c r="DPJ208" s="165"/>
      <c r="DPK208" s="165"/>
      <c r="DPL208" s="168"/>
      <c r="DPM208" s="165"/>
      <c r="DPN208" s="165"/>
      <c r="DPO208" s="165"/>
      <c r="DPP208" s="168"/>
      <c r="DPQ208" s="165"/>
      <c r="DPR208" s="165"/>
      <c r="DPS208" s="165"/>
      <c r="DPT208" s="168"/>
      <c r="DPU208" s="165"/>
      <c r="DPV208" s="165"/>
      <c r="DPW208" s="165"/>
      <c r="DPX208" s="168"/>
      <c r="DPY208" s="165"/>
      <c r="DPZ208" s="165"/>
      <c r="DQA208" s="165"/>
      <c r="DQB208" s="168"/>
      <c r="DQC208" s="165"/>
      <c r="DQD208" s="165"/>
      <c r="DQE208" s="165"/>
      <c r="DQF208" s="168"/>
      <c r="DQG208" s="165"/>
      <c r="DQH208" s="165"/>
      <c r="DQI208" s="165"/>
      <c r="DQJ208" s="168"/>
      <c r="DQK208" s="165"/>
      <c r="DQL208" s="165"/>
      <c r="DQM208" s="165"/>
      <c r="DQN208" s="168"/>
      <c r="DQO208" s="165"/>
      <c r="DQP208" s="165"/>
      <c r="DQQ208" s="165"/>
      <c r="DQR208" s="168"/>
      <c r="DQS208" s="165"/>
      <c r="DQT208" s="165"/>
      <c r="DQU208" s="165"/>
      <c r="DQV208" s="168"/>
      <c r="DQW208" s="165"/>
      <c r="DQX208" s="165"/>
      <c r="DQY208" s="165"/>
      <c r="DQZ208" s="168"/>
      <c r="DRA208" s="165"/>
      <c r="DRB208" s="165"/>
      <c r="DRC208" s="165"/>
      <c r="DRD208" s="168"/>
      <c r="DRE208" s="165"/>
      <c r="DRF208" s="165"/>
      <c r="DRG208" s="165"/>
      <c r="DRH208" s="168"/>
      <c r="DRI208" s="165"/>
      <c r="DRJ208" s="165"/>
      <c r="DRK208" s="165"/>
      <c r="DRL208" s="168"/>
      <c r="DRM208" s="165"/>
      <c r="DRN208" s="165"/>
      <c r="DRO208" s="165"/>
      <c r="DRP208" s="168"/>
      <c r="DRQ208" s="165"/>
      <c r="DRR208" s="165"/>
      <c r="DRS208" s="165"/>
      <c r="DRT208" s="168"/>
      <c r="DRU208" s="165"/>
      <c r="DRV208" s="165"/>
      <c r="DRW208" s="165"/>
      <c r="DRX208" s="168"/>
      <c r="DRY208" s="165"/>
      <c r="DRZ208" s="165"/>
      <c r="DSA208" s="165"/>
      <c r="DSB208" s="168"/>
      <c r="DSC208" s="165"/>
      <c r="DSD208" s="165"/>
      <c r="DSE208" s="165"/>
      <c r="DSF208" s="168"/>
      <c r="DSG208" s="165"/>
      <c r="DSH208" s="165"/>
      <c r="DSI208" s="165"/>
      <c r="DSJ208" s="168"/>
      <c r="DSK208" s="165"/>
      <c r="DSL208" s="165"/>
      <c r="DSM208" s="165"/>
      <c r="DSN208" s="168"/>
      <c r="DSO208" s="165"/>
      <c r="DSP208" s="165"/>
      <c r="DSQ208" s="165"/>
      <c r="DSR208" s="168"/>
      <c r="DSS208" s="165"/>
      <c r="DST208" s="165"/>
      <c r="DSU208" s="165"/>
      <c r="DSV208" s="168"/>
      <c r="DSW208" s="165"/>
      <c r="DSX208" s="165"/>
      <c r="DSY208" s="165"/>
      <c r="DSZ208" s="168"/>
      <c r="DTA208" s="165"/>
      <c r="DTB208" s="165"/>
      <c r="DTC208" s="165"/>
      <c r="DTD208" s="168"/>
      <c r="DTE208" s="165"/>
      <c r="DTF208" s="165"/>
      <c r="DTG208" s="165"/>
      <c r="DTH208" s="168"/>
      <c r="DTI208" s="165"/>
      <c r="DTJ208" s="165"/>
      <c r="DTK208" s="165"/>
      <c r="DTL208" s="168"/>
      <c r="DTM208" s="165"/>
      <c r="DTN208" s="165"/>
      <c r="DTO208" s="165"/>
      <c r="DTP208" s="168"/>
      <c r="DTQ208" s="165"/>
      <c r="DTR208" s="165"/>
      <c r="DTS208" s="165"/>
      <c r="DTT208" s="168"/>
      <c r="DTU208" s="165"/>
      <c r="DTV208" s="165"/>
      <c r="DTW208" s="165"/>
      <c r="DTX208" s="168"/>
      <c r="DTY208" s="165"/>
      <c r="DTZ208" s="165"/>
      <c r="DUA208" s="165"/>
      <c r="DUB208" s="168"/>
      <c r="DUC208" s="165"/>
      <c r="DUD208" s="165"/>
      <c r="DUE208" s="165"/>
      <c r="DUF208" s="168"/>
      <c r="DUG208" s="165"/>
      <c r="DUH208" s="165"/>
      <c r="DUI208" s="165"/>
      <c r="DUJ208" s="168"/>
      <c r="DUK208" s="165"/>
      <c r="DUL208" s="165"/>
      <c r="DUM208" s="165"/>
      <c r="DUN208" s="168"/>
      <c r="DUO208" s="165"/>
      <c r="DUP208" s="165"/>
      <c r="DUQ208" s="165"/>
      <c r="DUR208" s="168"/>
      <c r="DUS208" s="165"/>
      <c r="DUT208" s="165"/>
      <c r="DUU208" s="165"/>
      <c r="DUV208" s="168"/>
      <c r="DUW208" s="165"/>
      <c r="DUX208" s="165"/>
      <c r="DUY208" s="165"/>
      <c r="DUZ208" s="168"/>
      <c r="DVA208" s="165"/>
      <c r="DVB208" s="165"/>
      <c r="DVC208" s="165"/>
      <c r="DVD208" s="168"/>
      <c r="DVE208" s="165"/>
      <c r="DVF208" s="165"/>
      <c r="DVG208" s="165"/>
      <c r="DVH208" s="168"/>
      <c r="DVI208" s="165"/>
      <c r="DVJ208" s="165"/>
      <c r="DVK208" s="165"/>
      <c r="DVL208" s="168"/>
      <c r="DVM208" s="165"/>
      <c r="DVN208" s="165"/>
      <c r="DVO208" s="165"/>
      <c r="DVP208" s="168"/>
      <c r="DVQ208" s="165"/>
      <c r="DVR208" s="165"/>
      <c r="DVS208" s="165"/>
      <c r="DVT208" s="168"/>
      <c r="DVU208" s="165"/>
      <c r="DVV208" s="165"/>
      <c r="DVW208" s="165"/>
      <c r="DVX208" s="168"/>
      <c r="DVY208" s="165"/>
      <c r="DVZ208" s="165"/>
      <c r="DWA208" s="165"/>
      <c r="DWB208" s="168"/>
      <c r="DWC208" s="165"/>
      <c r="DWD208" s="165"/>
      <c r="DWE208" s="165"/>
      <c r="DWF208" s="168"/>
      <c r="DWG208" s="165"/>
      <c r="DWH208" s="165"/>
      <c r="DWI208" s="165"/>
      <c r="DWJ208" s="168"/>
      <c r="DWK208" s="165"/>
      <c r="DWL208" s="165"/>
      <c r="DWM208" s="165"/>
      <c r="DWN208" s="168"/>
      <c r="DWO208" s="165"/>
      <c r="DWP208" s="165"/>
      <c r="DWQ208" s="165"/>
      <c r="DWR208" s="168"/>
      <c r="DWS208" s="165"/>
      <c r="DWT208" s="165"/>
      <c r="DWU208" s="165"/>
      <c r="DWV208" s="168"/>
      <c r="DWW208" s="165"/>
      <c r="DWX208" s="165"/>
      <c r="DWY208" s="165"/>
      <c r="DWZ208" s="168"/>
      <c r="DXA208" s="165"/>
      <c r="DXB208" s="165"/>
      <c r="DXC208" s="165"/>
      <c r="DXD208" s="168"/>
      <c r="DXE208" s="165"/>
      <c r="DXF208" s="165"/>
      <c r="DXG208" s="165"/>
      <c r="DXH208" s="168"/>
      <c r="DXI208" s="165"/>
      <c r="DXJ208" s="165"/>
      <c r="DXK208" s="165"/>
      <c r="DXL208" s="168"/>
      <c r="DXM208" s="165"/>
      <c r="DXN208" s="165"/>
      <c r="DXO208" s="165"/>
      <c r="DXP208" s="168"/>
      <c r="DXQ208" s="165"/>
      <c r="DXR208" s="165"/>
      <c r="DXS208" s="165"/>
      <c r="DXT208" s="168"/>
      <c r="DXU208" s="165"/>
      <c r="DXV208" s="165"/>
      <c r="DXW208" s="165"/>
      <c r="DXX208" s="168"/>
      <c r="DXY208" s="165"/>
      <c r="DXZ208" s="165"/>
      <c r="DYA208" s="165"/>
      <c r="DYB208" s="168"/>
      <c r="DYC208" s="165"/>
      <c r="DYD208" s="165"/>
      <c r="DYE208" s="165"/>
      <c r="DYF208" s="168"/>
      <c r="DYG208" s="165"/>
      <c r="DYH208" s="165"/>
      <c r="DYI208" s="165"/>
      <c r="DYJ208" s="168"/>
      <c r="DYK208" s="165"/>
      <c r="DYL208" s="165"/>
      <c r="DYM208" s="165"/>
      <c r="DYN208" s="168"/>
      <c r="DYO208" s="165"/>
      <c r="DYP208" s="165"/>
      <c r="DYQ208" s="165"/>
      <c r="DYR208" s="168"/>
      <c r="DYS208" s="165"/>
      <c r="DYT208" s="165"/>
      <c r="DYU208" s="165"/>
      <c r="DYV208" s="168"/>
      <c r="DYW208" s="165"/>
      <c r="DYX208" s="165"/>
      <c r="DYY208" s="165"/>
      <c r="DYZ208" s="168"/>
      <c r="DZA208" s="165"/>
      <c r="DZB208" s="165"/>
      <c r="DZC208" s="165"/>
      <c r="DZD208" s="168"/>
      <c r="DZE208" s="165"/>
      <c r="DZF208" s="165"/>
      <c r="DZG208" s="165"/>
      <c r="DZH208" s="168"/>
      <c r="DZI208" s="165"/>
      <c r="DZJ208" s="165"/>
      <c r="DZK208" s="165"/>
      <c r="DZL208" s="168"/>
      <c r="DZM208" s="165"/>
      <c r="DZN208" s="165"/>
      <c r="DZO208" s="165"/>
      <c r="DZP208" s="168"/>
      <c r="DZQ208" s="165"/>
      <c r="DZR208" s="165"/>
      <c r="DZS208" s="165"/>
      <c r="DZT208" s="168"/>
      <c r="DZU208" s="165"/>
      <c r="DZV208" s="165"/>
      <c r="DZW208" s="165"/>
      <c r="DZX208" s="168"/>
      <c r="DZY208" s="165"/>
      <c r="DZZ208" s="165"/>
      <c r="EAA208" s="165"/>
      <c r="EAB208" s="168"/>
      <c r="EAC208" s="165"/>
      <c r="EAD208" s="165"/>
      <c r="EAE208" s="165"/>
      <c r="EAF208" s="168"/>
      <c r="EAG208" s="165"/>
      <c r="EAH208" s="165"/>
      <c r="EAI208" s="165"/>
      <c r="EAJ208" s="168"/>
      <c r="EAK208" s="165"/>
      <c r="EAL208" s="165"/>
      <c r="EAM208" s="165"/>
      <c r="EAN208" s="168"/>
      <c r="EAO208" s="165"/>
      <c r="EAP208" s="165"/>
      <c r="EAQ208" s="165"/>
      <c r="EAR208" s="168"/>
      <c r="EAS208" s="165"/>
      <c r="EAT208" s="165"/>
      <c r="EAU208" s="165"/>
      <c r="EAV208" s="168"/>
      <c r="EAW208" s="165"/>
      <c r="EAX208" s="165"/>
      <c r="EAY208" s="165"/>
      <c r="EAZ208" s="168"/>
      <c r="EBA208" s="165"/>
      <c r="EBB208" s="165"/>
      <c r="EBC208" s="165"/>
      <c r="EBD208" s="168"/>
      <c r="EBE208" s="165"/>
      <c r="EBF208" s="165"/>
      <c r="EBG208" s="165"/>
      <c r="EBH208" s="168"/>
      <c r="EBI208" s="165"/>
      <c r="EBJ208" s="165"/>
      <c r="EBK208" s="165"/>
      <c r="EBL208" s="168"/>
      <c r="EBM208" s="165"/>
      <c r="EBN208" s="165"/>
      <c r="EBO208" s="165"/>
      <c r="EBP208" s="168"/>
      <c r="EBQ208" s="165"/>
      <c r="EBR208" s="165"/>
      <c r="EBS208" s="165"/>
      <c r="EBT208" s="168"/>
      <c r="EBU208" s="165"/>
      <c r="EBV208" s="165"/>
      <c r="EBW208" s="165"/>
      <c r="EBX208" s="168"/>
      <c r="EBY208" s="165"/>
      <c r="EBZ208" s="165"/>
      <c r="ECA208" s="165"/>
      <c r="ECB208" s="168"/>
      <c r="ECC208" s="165"/>
      <c r="ECD208" s="165"/>
      <c r="ECE208" s="165"/>
      <c r="ECF208" s="168"/>
      <c r="ECG208" s="165"/>
      <c r="ECH208" s="165"/>
      <c r="ECI208" s="165"/>
      <c r="ECJ208" s="168"/>
      <c r="ECK208" s="165"/>
      <c r="ECL208" s="165"/>
      <c r="ECM208" s="165"/>
      <c r="ECN208" s="168"/>
      <c r="ECO208" s="165"/>
      <c r="ECP208" s="165"/>
      <c r="ECQ208" s="165"/>
      <c r="ECR208" s="168"/>
      <c r="ECS208" s="165"/>
      <c r="ECT208" s="165"/>
      <c r="ECU208" s="165"/>
      <c r="ECV208" s="168"/>
      <c r="ECW208" s="165"/>
      <c r="ECX208" s="165"/>
      <c r="ECY208" s="165"/>
      <c r="ECZ208" s="168"/>
      <c r="EDA208" s="165"/>
      <c r="EDB208" s="165"/>
      <c r="EDC208" s="165"/>
      <c r="EDD208" s="168"/>
      <c r="EDE208" s="165"/>
      <c r="EDF208" s="165"/>
      <c r="EDG208" s="165"/>
      <c r="EDH208" s="168"/>
      <c r="EDI208" s="165"/>
      <c r="EDJ208" s="165"/>
      <c r="EDK208" s="165"/>
      <c r="EDL208" s="168"/>
      <c r="EDM208" s="165"/>
      <c r="EDN208" s="165"/>
      <c r="EDO208" s="165"/>
      <c r="EDP208" s="168"/>
      <c r="EDQ208" s="165"/>
      <c r="EDR208" s="165"/>
      <c r="EDS208" s="165"/>
      <c r="EDT208" s="168"/>
      <c r="EDU208" s="165"/>
      <c r="EDV208" s="165"/>
      <c r="EDW208" s="165"/>
      <c r="EDX208" s="168"/>
      <c r="EDY208" s="165"/>
      <c r="EDZ208" s="165"/>
      <c r="EEA208" s="165"/>
      <c r="EEB208" s="168"/>
      <c r="EEC208" s="165"/>
      <c r="EED208" s="165"/>
      <c r="EEE208" s="165"/>
      <c r="EEF208" s="168"/>
      <c r="EEG208" s="165"/>
      <c r="EEH208" s="165"/>
      <c r="EEI208" s="165"/>
      <c r="EEJ208" s="168"/>
      <c r="EEK208" s="165"/>
      <c r="EEL208" s="165"/>
      <c r="EEM208" s="165"/>
      <c r="EEN208" s="168"/>
      <c r="EEO208" s="165"/>
      <c r="EEP208" s="165"/>
      <c r="EEQ208" s="165"/>
      <c r="EER208" s="168"/>
      <c r="EES208" s="165"/>
      <c r="EET208" s="165"/>
      <c r="EEU208" s="165"/>
      <c r="EEV208" s="168"/>
      <c r="EEW208" s="165"/>
      <c r="EEX208" s="165"/>
      <c r="EEY208" s="165"/>
      <c r="EEZ208" s="168"/>
      <c r="EFA208" s="165"/>
      <c r="EFB208" s="165"/>
      <c r="EFC208" s="165"/>
      <c r="EFD208" s="168"/>
      <c r="EFE208" s="165"/>
      <c r="EFF208" s="165"/>
      <c r="EFG208" s="165"/>
      <c r="EFH208" s="168"/>
      <c r="EFI208" s="165"/>
      <c r="EFJ208" s="165"/>
      <c r="EFK208" s="165"/>
      <c r="EFL208" s="168"/>
      <c r="EFM208" s="165"/>
      <c r="EFN208" s="165"/>
      <c r="EFO208" s="165"/>
      <c r="EFP208" s="168"/>
      <c r="EFQ208" s="165"/>
      <c r="EFR208" s="165"/>
      <c r="EFS208" s="165"/>
      <c r="EFT208" s="168"/>
      <c r="EFU208" s="165"/>
      <c r="EFV208" s="165"/>
      <c r="EFW208" s="165"/>
      <c r="EFX208" s="168"/>
      <c r="EFY208" s="165"/>
      <c r="EFZ208" s="165"/>
      <c r="EGA208" s="165"/>
      <c r="EGB208" s="168"/>
      <c r="EGC208" s="165"/>
      <c r="EGD208" s="165"/>
      <c r="EGE208" s="165"/>
      <c r="EGF208" s="168"/>
      <c r="EGG208" s="165"/>
      <c r="EGH208" s="165"/>
      <c r="EGI208" s="165"/>
      <c r="EGJ208" s="168"/>
      <c r="EGK208" s="165"/>
      <c r="EGL208" s="165"/>
      <c r="EGM208" s="165"/>
      <c r="EGN208" s="168"/>
      <c r="EGO208" s="165"/>
      <c r="EGP208" s="165"/>
      <c r="EGQ208" s="165"/>
      <c r="EGR208" s="168"/>
      <c r="EGS208" s="165"/>
      <c r="EGT208" s="165"/>
      <c r="EGU208" s="165"/>
      <c r="EGV208" s="168"/>
      <c r="EGW208" s="165"/>
      <c r="EGX208" s="165"/>
      <c r="EGY208" s="165"/>
      <c r="EGZ208" s="168"/>
      <c r="EHA208" s="165"/>
      <c r="EHB208" s="165"/>
      <c r="EHC208" s="165"/>
      <c r="EHD208" s="168"/>
      <c r="EHE208" s="165"/>
      <c r="EHF208" s="165"/>
      <c r="EHG208" s="165"/>
      <c r="EHH208" s="168"/>
      <c r="EHI208" s="165"/>
      <c r="EHJ208" s="165"/>
      <c r="EHK208" s="165"/>
      <c r="EHL208" s="168"/>
      <c r="EHM208" s="165"/>
      <c r="EHN208" s="165"/>
      <c r="EHO208" s="165"/>
      <c r="EHP208" s="168"/>
      <c r="EHQ208" s="165"/>
      <c r="EHR208" s="165"/>
      <c r="EHS208" s="165"/>
      <c r="EHT208" s="168"/>
      <c r="EHU208" s="165"/>
      <c r="EHV208" s="165"/>
      <c r="EHW208" s="165"/>
      <c r="EHX208" s="168"/>
      <c r="EHY208" s="165"/>
      <c r="EHZ208" s="165"/>
      <c r="EIA208" s="165"/>
      <c r="EIB208" s="168"/>
      <c r="EIC208" s="165"/>
      <c r="EID208" s="165"/>
      <c r="EIE208" s="165"/>
      <c r="EIF208" s="168"/>
      <c r="EIG208" s="165"/>
      <c r="EIH208" s="165"/>
      <c r="EII208" s="165"/>
      <c r="EIJ208" s="168"/>
      <c r="EIK208" s="165"/>
      <c r="EIL208" s="165"/>
      <c r="EIM208" s="165"/>
      <c r="EIN208" s="168"/>
      <c r="EIO208" s="165"/>
      <c r="EIP208" s="165"/>
      <c r="EIQ208" s="165"/>
      <c r="EIR208" s="168"/>
      <c r="EIS208" s="165"/>
      <c r="EIT208" s="165"/>
      <c r="EIU208" s="165"/>
      <c r="EIV208" s="168"/>
      <c r="EIW208" s="165"/>
      <c r="EIX208" s="165"/>
      <c r="EIY208" s="165"/>
      <c r="EIZ208" s="168"/>
      <c r="EJA208" s="165"/>
      <c r="EJB208" s="165"/>
      <c r="EJC208" s="165"/>
      <c r="EJD208" s="168"/>
      <c r="EJE208" s="165"/>
      <c r="EJF208" s="165"/>
      <c r="EJG208" s="165"/>
      <c r="EJH208" s="168"/>
      <c r="EJI208" s="165"/>
      <c r="EJJ208" s="165"/>
      <c r="EJK208" s="165"/>
      <c r="EJL208" s="168"/>
      <c r="EJM208" s="165"/>
      <c r="EJN208" s="165"/>
      <c r="EJO208" s="165"/>
      <c r="EJP208" s="168"/>
      <c r="EJQ208" s="165"/>
      <c r="EJR208" s="165"/>
      <c r="EJS208" s="165"/>
      <c r="EJT208" s="168"/>
      <c r="EJU208" s="165"/>
      <c r="EJV208" s="165"/>
      <c r="EJW208" s="165"/>
      <c r="EJX208" s="168"/>
      <c r="EJY208" s="165"/>
      <c r="EJZ208" s="165"/>
      <c r="EKA208" s="165"/>
      <c r="EKB208" s="168"/>
      <c r="EKC208" s="165"/>
      <c r="EKD208" s="165"/>
      <c r="EKE208" s="165"/>
      <c r="EKF208" s="168"/>
      <c r="EKG208" s="165"/>
      <c r="EKH208" s="165"/>
      <c r="EKI208" s="165"/>
      <c r="EKJ208" s="168"/>
      <c r="EKK208" s="165"/>
      <c r="EKL208" s="165"/>
      <c r="EKM208" s="165"/>
      <c r="EKN208" s="168"/>
      <c r="EKO208" s="165"/>
      <c r="EKP208" s="165"/>
      <c r="EKQ208" s="165"/>
      <c r="EKR208" s="168"/>
      <c r="EKS208" s="165"/>
      <c r="EKT208" s="165"/>
      <c r="EKU208" s="165"/>
      <c r="EKV208" s="168"/>
      <c r="EKW208" s="165"/>
      <c r="EKX208" s="165"/>
      <c r="EKY208" s="165"/>
      <c r="EKZ208" s="168"/>
      <c r="ELA208" s="165"/>
      <c r="ELB208" s="165"/>
      <c r="ELC208" s="165"/>
      <c r="ELD208" s="168"/>
      <c r="ELE208" s="165"/>
      <c r="ELF208" s="165"/>
      <c r="ELG208" s="165"/>
      <c r="ELH208" s="168"/>
      <c r="ELI208" s="165"/>
      <c r="ELJ208" s="165"/>
      <c r="ELK208" s="165"/>
      <c r="ELL208" s="168"/>
      <c r="ELM208" s="165"/>
      <c r="ELN208" s="165"/>
      <c r="ELO208" s="165"/>
      <c r="ELP208" s="168"/>
      <c r="ELQ208" s="165"/>
      <c r="ELR208" s="165"/>
      <c r="ELS208" s="165"/>
      <c r="ELT208" s="168"/>
      <c r="ELU208" s="165"/>
      <c r="ELV208" s="165"/>
      <c r="ELW208" s="165"/>
      <c r="ELX208" s="168"/>
      <c r="ELY208" s="165"/>
      <c r="ELZ208" s="165"/>
      <c r="EMA208" s="165"/>
      <c r="EMB208" s="168"/>
      <c r="EMC208" s="165"/>
      <c r="EMD208" s="165"/>
      <c r="EME208" s="165"/>
      <c r="EMF208" s="168"/>
      <c r="EMG208" s="165"/>
      <c r="EMH208" s="165"/>
      <c r="EMI208" s="165"/>
      <c r="EMJ208" s="168"/>
      <c r="EMK208" s="165"/>
      <c r="EML208" s="165"/>
      <c r="EMM208" s="165"/>
      <c r="EMN208" s="168"/>
      <c r="EMO208" s="165"/>
      <c r="EMP208" s="165"/>
      <c r="EMQ208" s="165"/>
      <c r="EMR208" s="168"/>
      <c r="EMS208" s="165"/>
      <c r="EMT208" s="165"/>
      <c r="EMU208" s="165"/>
      <c r="EMV208" s="168"/>
      <c r="EMW208" s="165"/>
      <c r="EMX208" s="165"/>
      <c r="EMY208" s="165"/>
      <c r="EMZ208" s="168"/>
      <c r="ENA208" s="165"/>
      <c r="ENB208" s="165"/>
      <c r="ENC208" s="165"/>
      <c r="END208" s="168"/>
      <c r="ENE208" s="165"/>
      <c r="ENF208" s="165"/>
      <c r="ENG208" s="165"/>
      <c r="ENH208" s="168"/>
      <c r="ENI208" s="165"/>
      <c r="ENJ208" s="165"/>
      <c r="ENK208" s="165"/>
      <c r="ENL208" s="168"/>
      <c r="ENM208" s="165"/>
      <c r="ENN208" s="165"/>
      <c r="ENO208" s="165"/>
      <c r="ENP208" s="168"/>
      <c r="ENQ208" s="165"/>
      <c r="ENR208" s="165"/>
      <c r="ENS208" s="165"/>
      <c r="ENT208" s="168"/>
      <c r="ENU208" s="165"/>
      <c r="ENV208" s="165"/>
      <c r="ENW208" s="165"/>
      <c r="ENX208" s="168"/>
      <c r="ENY208" s="165"/>
      <c r="ENZ208" s="165"/>
      <c r="EOA208" s="165"/>
      <c r="EOB208" s="168"/>
      <c r="EOC208" s="165"/>
      <c r="EOD208" s="165"/>
      <c r="EOE208" s="165"/>
      <c r="EOF208" s="168"/>
      <c r="EOG208" s="165"/>
      <c r="EOH208" s="165"/>
      <c r="EOI208" s="165"/>
      <c r="EOJ208" s="168"/>
      <c r="EOK208" s="165"/>
      <c r="EOL208" s="165"/>
      <c r="EOM208" s="165"/>
      <c r="EON208" s="168"/>
      <c r="EOO208" s="165"/>
      <c r="EOP208" s="165"/>
      <c r="EOQ208" s="165"/>
      <c r="EOR208" s="168"/>
      <c r="EOS208" s="165"/>
      <c r="EOT208" s="165"/>
      <c r="EOU208" s="165"/>
      <c r="EOV208" s="168"/>
      <c r="EOW208" s="165"/>
      <c r="EOX208" s="165"/>
      <c r="EOY208" s="165"/>
      <c r="EOZ208" s="168"/>
      <c r="EPA208" s="165"/>
      <c r="EPB208" s="165"/>
      <c r="EPC208" s="165"/>
      <c r="EPD208" s="168"/>
      <c r="EPE208" s="165"/>
      <c r="EPF208" s="165"/>
      <c r="EPG208" s="165"/>
      <c r="EPH208" s="168"/>
      <c r="EPI208" s="165"/>
      <c r="EPJ208" s="165"/>
      <c r="EPK208" s="165"/>
      <c r="EPL208" s="168"/>
      <c r="EPM208" s="165"/>
      <c r="EPN208" s="165"/>
      <c r="EPO208" s="165"/>
      <c r="EPP208" s="168"/>
      <c r="EPQ208" s="165"/>
      <c r="EPR208" s="165"/>
      <c r="EPS208" s="165"/>
      <c r="EPT208" s="168"/>
      <c r="EPU208" s="165"/>
      <c r="EPV208" s="165"/>
      <c r="EPW208" s="165"/>
      <c r="EPX208" s="168"/>
      <c r="EPY208" s="165"/>
      <c r="EPZ208" s="165"/>
      <c r="EQA208" s="165"/>
      <c r="EQB208" s="168"/>
      <c r="EQC208" s="165"/>
      <c r="EQD208" s="165"/>
      <c r="EQE208" s="165"/>
      <c r="EQF208" s="168"/>
      <c r="EQG208" s="165"/>
      <c r="EQH208" s="165"/>
      <c r="EQI208" s="165"/>
      <c r="EQJ208" s="168"/>
      <c r="EQK208" s="165"/>
      <c r="EQL208" s="165"/>
      <c r="EQM208" s="165"/>
      <c r="EQN208" s="168"/>
      <c r="EQO208" s="165"/>
      <c r="EQP208" s="165"/>
      <c r="EQQ208" s="165"/>
      <c r="EQR208" s="168"/>
      <c r="EQS208" s="165"/>
      <c r="EQT208" s="165"/>
      <c r="EQU208" s="165"/>
      <c r="EQV208" s="168"/>
      <c r="EQW208" s="165"/>
      <c r="EQX208" s="165"/>
      <c r="EQY208" s="165"/>
      <c r="EQZ208" s="168"/>
      <c r="ERA208" s="165"/>
      <c r="ERB208" s="165"/>
      <c r="ERC208" s="165"/>
      <c r="ERD208" s="168"/>
      <c r="ERE208" s="165"/>
      <c r="ERF208" s="165"/>
      <c r="ERG208" s="165"/>
      <c r="ERH208" s="168"/>
      <c r="ERI208" s="165"/>
      <c r="ERJ208" s="165"/>
      <c r="ERK208" s="165"/>
      <c r="ERL208" s="168"/>
      <c r="ERM208" s="165"/>
      <c r="ERN208" s="165"/>
      <c r="ERO208" s="165"/>
      <c r="ERP208" s="168"/>
      <c r="ERQ208" s="165"/>
      <c r="ERR208" s="165"/>
      <c r="ERS208" s="165"/>
      <c r="ERT208" s="168"/>
      <c r="ERU208" s="165"/>
      <c r="ERV208" s="165"/>
      <c r="ERW208" s="165"/>
      <c r="ERX208" s="168"/>
      <c r="ERY208" s="165"/>
      <c r="ERZ208" s="165"/>
      <c r="ESA208" s="165"/>
      <c r="ESB208" s="168"/>
      <c r="ESC208" s="165"/>
      <c r="ESD208" s="165"/>
      <c r="ESE208" s="165"/>
      <c r="ESF208" s="168"/>
      <c r="ESG208" s="165"/>
      <c r="ESH208" s="165"/>
      <c r="ESI208" s="165"/>
      <c r="ESJ208" s="168"/>
      <c r="ESK208" s="165"/>
      <c r="ESL208" s="165"/>
      <c r="ESM208" s="165"/>
      <c r="ESN208" s="168"/>
      <c r="ESO208" s="165"/>
      <c r="ESP208" s="165"/>
      <c r="ESQ208" s="165"/>
      <c r="ESR208" s="168"/>
      <c r="ESS208" s="165"/>
      <c r="EST208" s="165"/>
      <c r="ESU208" s="165"/>
      <c r="ESV208" s="168"/>
      <c r="ESW208" s="165"/>
      <c r="ESX208" s="165"/>
      <c r="ESY208" s="165"/>
      <c r="ESZ208" s="168"/>
      <c r="ETA208" s="165"/>
      <c r="ETB208" s="165"/>
      <c r="ETC208" s="165"/>
      <c r="ETD208" s="168"/>
      <c r="ETE208" s="165"/>
      <c r="ETF208" s="165"/>
      <c r="ETG208" s="165"/>
      <c r="ETH208" s="168"/>
      <c r="ETI208" s="165"/>
      <c r="ETJ208" s="165"/>
      <c r="ETK208" s="165"/>
      <c r="ETL208" s="168"/>
      <c r="ETM208" s="165"/>
      <c r="ETN208" s="165"/>
      <c r="ETO208" s="165"/>
      <c r="ETP208" s="168"/>
      <c r="ETQ208" s="165"/>
      <c r="ETR208" s="165"/>
      <c r="ETS208" s="165"/>
      <c r="ETT208" s="168"/>
      <c r="ETU208" s="165"/>
      <c r="ETV208" s="165"/>
      <c r="ETW208" s="165"/>
      <c r="ETX208" s="168"/>
      <c r="ETY208" s="165"/>
      <c r="ETZ208" s="165"/>
      <c r="EUA208" s="165"/>
      <c r="EUB208" s="168"/>
      <c r="EUC208" s="165"/>
      <c r="EUD208" s="165"/>
      <c r="EUE208" s="165"/>
      <c r="EUF208" s="168"/>
      <c r="EUG208" s="165"/>
      <c r="EUH208" s="165"/>
      <c r="EUI208" s="165"/>
      <c r="EUJ208" s="168"/>
      <c r="EUK208" s="165"/>
      <c r="EUL208" s="165"/>
      <c r="EUM208" s="165"/>
      <c r="EUN208" s="168"/>
      <c r="EUO208" s="165"/>
      <c r="EUP208" s="165"/>
      <c r="EUQ208" s="165"/>
      <c r="EUR208" s="168"/>
      <c r="EUS208" s="165"/>
      <c r="EUT208" s="165"/>
      <c r="EUU208" s="165"/>
      <c r="EUV208" s="168"/>
      <c r="EUW208" s="165"/>
      <c r="EUX208" s="165"/>
      <c r="EUY208" s="165"/>
      <c r="EUZ208" s="168"/>
      <c r="EVA208" s="165"/>
      <c r="EVB208" s="165"/>
      <c r="EVC208" s="165"/>
      <c r="EVD208" s="168"/>
      <c r="EVE208" s="165"/>
      <c r="EVF208" s="165"/>
      <c r="EVG208" s="165"/>
      <c r="EVH208" s="168"/>
      <c r="EVI208" s="165"/>
      <c r="EVJ208" s="165"/>
      <c r="EVK208" s="165"/>
      <c r="EVL208" s="168"/>
      <c r="EVM208" s="165"/>
      <c r="EVN208" s="165"/>
      <c r="EVO208" s="165"/>
      <c r="EVP208" s="168"/>
      <c r="EVQ208" s="165"/>
      <c r="EVR208" s="165"/>
      <c r="EVS208" s="165"/>
      <c r="EVT208" s="168"/>
      <c r="EVU208" s="165"/>
      <c r="EVV208" s="165"/>
      <c r="EVW208" s="165"/>
      <c r="EVX208" s="168"/>
      <c r="EVY208" s="165"/>
      <c r="EVZ208" s="165"/>
      <c r="EWA208" s="165"/>
      <c r="EWB208" s="168"/>
      <c r="EWC208" s="165"/>
      <c r="EWD208" s="165"/>
      <c r="EWE208" s="165"/>
      <c r="EWF208" s="168"/>
      <c r="EWG208" s="165"/>
      <c r="EWH208" s="165"/>
      <c r="EWI208" s="165"/>
      <c r="EWJ208" s="168"/>
      <c r="EWK208" s="165"/>
      <c r="EWL208" s="165"/>
      <c r="EWM208" s="165"/>
      <c r="EWN208" s="168"/>
      <c r="EWO208" s="165"/>
      <c r="EWP208" s="165"/>
      <c r="EWQ208" s="165"/>
      <c r="EWR208" s="168"/>
      <c r="EWS208" s="165"/>
      <c r="EWT208" s="165"/>
      <c r="EWU208" s="165"/>
      <c r="EWV208" s="168"/>
      <c r="EWW208" s="165"/>
      <c r="EWX208" s="165"/>
      <c r="EWY208" s="165"/>
      <c r="EWZ208" s="168"/>
      <c r="EXA208" s="165"/>
      <c r="EXB208" s="165"/>
      <c r="EXC208" s="165"/>
      <c r="EXD208" s="168"/>
      <c r="EXE208" s="165"/>
      <c r="EXF208" s="165"/>
      <c r="EXG208" s="165"/>
      <c r="EXH208" s="168"/>
      <c r="EXI208" s="165"/>
      <c r="EXJ208" s="165"/>
      <c r="EXK208" s="165"/>
      <c r="EXL208" s="168"/>
      <c r="EXM208" s="165"/>
      <c r="EXN208" s="165"/>
      <c r="EXO208" s="165"/>
      <c r="EXP208" s="168"/>
      <c r="EXQ208" s="165"/>
      <c r="EXR208" s="165"/>
      <c r="EXS208" s="165"/>
      <c r="EXT208" s="168"/>
      <c r="EXU208" s="165"/>
      <c r="EXV208" s="165"/>
      <c r="EXW208" s="165"/>
      <c r="EXX208" s="168"/>
      <c r="EXY208" s="165"/>
      <c r="EXZ208" s="165"/>
      <c r="EYA208" s="165"/>
      <c r="EYB208" s="168"/>
      <c r="EYC208" s="165"/>
      <c r="EYD208" s="165"/>
      <c r="EYE208" s="165"/>
      <c r="EYF208" s="168"/>
      <c r="EYG208" s="165"/>
      <c r="EYH208" s="165"/>
      <c r="EYI208" s="165"/>
      <c r="EYJ208" s="168"/>
      <c r="EYK208" s="165"/>
      <c r="EYL208" s="165"/>
      <c r="EYM208" s="165"/>
      <c r="EYN208" s="168"/>
      <c r="EYO208" s="165"/>
      <c r="EYP208" s="165"/>
      <c r="EYQ208" s="165"/>
      <c r="EYR208" s="168"/>
      <c r="EYS208" s="165"/>
      <c r="EYT208" s="165"/>
      <c r="EYU208" s="165"/>
      <c r="EYV208" s="168"/>
      <c r="EYW208" s="165"/>
      <c r="EYX208" s="165"/>
      <c r="EYY208" s="165"/>
      <c r="EYZ208" s="168"/>
      <c r="EZA208" s="165"/>
      <c r="EZB208" s="165"/>
      <c r="EZC208" s="165"/>
      <c r="EZD208" s="168"/>
      <c r="EZE208" s="165"/>
      <c r="EZF208" s="165"/>
      <c r="EZG208" s="165"/>
      <c r="EZH208" s="168"/>
      <c r="EZI208" s="165"/>
      <c r="EZJ208" s="165"/>
      <c r="EZK208" s="165"/>
      <c r="EZL208" s="168"/>
      <c r="EZM208" s="165"/>
      <c r="EZN208" s="165"/>
      <c r="EZO208" s="165"/>
      <c r="EZP208" s="168"/>
      <c r="EZQ208" s="165"/>
      <c r="EZR208" s="165"/>
      <c r="EZS208" s="165"/>
      <c r="EZT208" s="168"/>
      <c r="EZU208" s="165"/>
      <c r="EZV208" s="165"/>
      <c r="EZW208" s="165"/>
      <c r="EZX208" s="168"/>
      <c r="EZY208" s="165"/>
      <c r="EZZ208" s="165"/>
      <c r="FAA208" s="165"/>
      <c r="FAB208" s="168"/>
      <c r="FAC208" s="165"/>
      <c r="FAD208" s="165"/>
      <c r="FAE208" s="165"/>
      <c r="FAF208" s="168"/>
      <c r="FAG208" s="165"/>
      <c r="FAH208" s="165"/>
      <c r="FAI208" s="165"/>
      <c r="FAJ208" s="168"/>
      <c r="FAK208" s="165"/>
      <c r="FAL208" s="165"/>
      <c r="FAM208" s="165"/>
      <c r="FAN208" s="168"/>
      <c r="FAO208" s="165"/>
      <c r="FAP208" s="165"/>
      <c r="FAQ208" s="165"/>
      <c r="FAR208" s="168"/>
      <c r="FAS208" s="165"/>
      <c r="FAT208" s="165"/>
      <c r="FAU208" s="165"/>
      <c r="FAV208" s="168"/>
      <c r="FAW208" s="165"/>
      <c r="FAX208" s="165"/>
      <c r="FAY208" s="165"/>
      <c r="FAZ208" s="168"/>
      <c r="FBA208" s="165"/>
      <c r="FBB208" s="165"/>
      <c r="FBC208" s="165"/>
      <c r="FBD208" s="168"/>
      <c r="FBE208" s="165"/>
      <c r="FBF208" s="165"/>
      <c r="FBG208" s="165"/>
      <c r="FBH208" s="168"/>
      <c r="FBI208" s="165"/>
      <c r="FBJ208" s="165"/>
      <c r="FBK208" s="165"/>
      <c r="FBL208" s="168"/>
      <c r="FBM208" s="165"/>
      <c r="FBN208" s="165"/>
      <c r="FBO208" s="165"/>
      <c r="FBP208" s="168"/>
      <c r="FBQ208" s="165"/>
      <c r="FBR208" s="165"/>
      <c r="FBS208" s="165"/>
      <c r="FBT208" s="168"/>
      <c r="FBU208" s="165"/>
      <c r="FBV208" s="165"/>
      <c r="FBW208" s="165"/>
      <c r="FBX208" s="168"/>
      <c r="FBY208" s="165"/>
      <c r="FBZ208" s="165"/>
      <c r="FCA208" s="165"/>
      <c r="FCB208" s="168"/>
      <c r="FCC208" s="165"/>
      <c r="FCD208" s="165"/>
      <c r="FCE208" s="165"/>
      <c r="FCF208" s="168"/>
      <c r="FCG208" s="165"/>
      <c r="FCH208" s="165"/>
      <c r="FCI208" s="165"/>
      <c r="FCJ208" s="168"/>
      <c r="FCK208" s="165"/>
      <c r="FCL208" s="165"/>
      <c r="FCM208" s="165"/>
      <c r="FCN208" s="168"/>
      <c r="FCO208" s="165"/>
      <c r="FCP208" s="165"/>
      <c r="FCQ208" s="165"/>
      <c r="FCR208" s="168"/>
      <c r="FCS208" s="165"/>
      <c r="FCT208" s="165"/>
      <c r="FCU208" s="165"/>
      <c r="FCV208" s="168"/>
      <c r="FCW208" s="165"/>
      <c r="FCX208" s="165"/>
      <c r="FCY208" s="165"/>
      <c r="FCZ208" s="168"/>
      <c r="FDA208" s="165"/>
      <c r="FDB208" s="165"/>
      <c r="FDC208" s="165"/>
      <c r="FDD208" s="168"/>
      <c r="FDE208" s="165"/>
      <c r="FDF208" s="165"/>
      <c r="FDG208" s="165"/>
      <c r="FDH208" s="168"/>
      <c r="FDI208" s="165"/>
      <c r="FDJ208" s="165"/>
      <c r="FDK208" s="165"/>
      <c r="FDL208" s="168"/>
      <c r="FDM208" s="165"/>
      <c r="FDN208" s="165"/>
      <c r="FDO208" s="165"/>
      <c r="FDP208" s="168"/>
      <c r="FDQ208" s="165"/>
      <c r="FDR208" s="165"/>
      <c r="FDS208" s="165"/>
      <c r="FDT208" s="168"/>
      <c r="FDU208" s="165"/>
      <c r="FDV208" s="165"/>
      <c r="FDW208" s="165"/>
      <c r="FDX208" s="168"/>
      <c r="FDY208" s="165"/>
      <c r="FDZ208" s="165"/>
      <c r="FEA208" s="165"/>
      <c r="FEB208" s="168"/>
      <c r="FEC208" s="165"/>
      <c r="FED208" s="165"/>
      <c r="FEE208" s="165"/>
      <c r="FEF208" s="168"/>
      <c r="FEG208" s="165"/>
      <c r="FEH208" s="165"/>
      <c r="FEI208" s="165"/>
      <c r="FEJ208" s="168"/>
      <c r="FEK208" s="165"/>
      <c r="FEL208" s="165"/>
      <c r="FEM208" s="165"/>
      <c r="FEN208" s="168"/>
      <c r="FEO208" s="165"/>
      <c r="FEP208" s="165"/>
      <c r="FEQ208" s="165"/>
      <c r="FER208" s="168"/>
      <c r="FES208" s="165"/>
      <c r="FET208" s="165"/>
      <c r="FEU208" s="165"/>
      <c r="FEV208" s="168"/>
      <c r="FEW208" s="165"/>
      <c r="FEX208" s="165"/>
      <c r="FEY208" s="165"/>
      <c r="FEZ208" s="168"/>
      <c r="FFA208" s="165"/>
      <c r="FFB208" s="165"/>
      <c r="FFC208" s="165"/>
      <c r="FFD208" s="168"/>
      <c r="FFE208" s="165"/>
      <c r="FFF208" s="165"/>
      <c r="FFG208" s="165"/>
      <c r="FFH208" s="168"/>
      <c r="FFI208" s="165"/>
      <c r="FFJ208" s="165"/>
      <c r="FFK208" s="165"/>
      <c r="FFL208" s="168"/>
      <c r="FFM208" s="165"/>
      <c r="FFN208" s="165"/>
      <c r="FFO208" s="165"/>
      <c r="FFP208" s="168"/>
      <c r="FFQ208" s="165"/>
      <c r="FFR208" s="165"/>
      <c r="FFS208" s="165"/>
      <c r="FFT208" s="168"/>
      <c r="FFU208" s="165"/>
      <c r="FFV208" s="165"/>
      <c r="FFW208" s="165"/>
      <c r="FFX208" s="168"/>
      <c r="FFY208" s="165"/>
      <c r="FFZ208" s="165"/>
      <c r="FGA208" s="165"/>
      <c r="FGB208" s="168"/>
      <c r="FGC208" s="165"/>
      <c r="FGD208" s="165"/>
      <c r="FGE208" s="165"/>
      <c r="FGF208" s="168"/>
      <c r="FGG208" s="165"/>
      <c r="FGH208" s="165"/>
      <c r="FGI208" s="165"/>
      <c r="FGJ208" s="168"/>
      <c r="FGK208" s="165"/>
      <c r="FGL208" s="165"/>
      <c r="FGM208" s="165"/>
      <c r="FGN208" s="168"/>
      <c r="FGO208" s="165"/>
      <c r="FGP208" s="165"/>
      <c r="FGQ208" s="165"/>
      <c r="FGR208" s="168"/>
      <c r="FGS208" s="165"/>
      <c r="FGT208" s="165"/>
      <c r="FGU208" s="165"/>
      <c r="FGV208" s="168"/>
      <c r="FGW208" s="165"/>
      <c r="FGX208" s="165"/>
      <c r="FGY208" s="165"/>
      <c r="FGZ208" s="168"/>
      <c r="FHA208" s="165"/>
      <c r="FHB208" s="165"/>
      <c r="FHC208" s="165"/>
      <c r="FHD208" s="168"/>
      <c r="FHE208" s="165"/>
      <c r="FHF208" s="165"/>
      <c r="FHG208" s="165"/>
      <c r="FHH208" s="168"/>
      <c r="FHI208" s="165"/>
      <c r="FHJ208" s="165"/>
      <c r="FHK208" s="165"/>
      <c r="FHL208" s="168"/>
      <c r="FHM208" s="165"/>
      <c r="FHN208" s="165"/>
      <c r="FHO208" s="165"/>
      <c r="FHP208" s="168"/>
      <c r="FHQ208" s="165"/>
      <c r="FHR208" s="165"/>
      <c r="FHS208" s="165"/>
      <c r="FHT208" s="168"/>
      <c r="FHU208" s="165"/>
      <c r="FHV208" s="165"/>
      <c r="FHW208" s="165"/>
      <c r="FHX208" s="168"/>
      <c r="FHY208" s="165"/>
      <c r="FHZ208" s="165"/>
      <c r="FIA208" s="165"/>
      <c r="FIB208" s="168"/>
      <c r="FIC208" s="165"/>
      <c r="FID208" s="165"/>
      <c r="FIE208" s="165"/>
      <c r="FIF208" s="168"/>
      <c r="FIG208" s="165"/>
      <c r="FIH208" s="165"/>
      <c r="FII208" s="165"/>
      <c r="FIJ208" s="168"/>
      <c r="FIK208" s="165"/>
      <c r="FIL208" s="165"/>
      <c r="FIM208" s="165"/>
      <c r="FIN208" s="168"/>
      <c r="FIO208" s="165"/>
      <c r="FIP208" s="165"/>
      <c r="FIQ208" s="165"/>
      <c r="FIR208" s="168"/>
      <c r="FIS208" s="165"/>
      <c r="FIT208" s="165"/>
      <c r="FIU208" s="165"/>
      <c r="FIV208" s="168"/>
      <c r="FIW208" s="165"/>
      <c r="FIX208" s="165"/>
      <c r="FIY208" s="165"/>
      <c r="FIZ208" s="168"/>
      <c r="FJA208" s="165"/>
      <c r="FJB208" s="165"/>
      <c r="FJC208" s="165"/>
      <c r="FJD208" s="168"/>
      <c r="FJE208" s="165"/>
      <c r="FJF208" s="165"/>
      <c r="FJG208" s="165"/>
      <c r="FJH208" s="168"/>
      <c r="FJI208" s="165"/>
      <c r="FJJ208" s="165"/>
      <c r="FJK208" s="165"/>
      <c r="FJL208" s="168"/>
      <c r="FJM208" s="165"/>
      <c r="FJN208" s="165"/>
      <c r="FJO208" s="165"/>
      <c r="FJP208" s="168"/>
      <c r="FJQ208" s="165"/>
      <c r="FJR208" s="165"/>
      <c r="FJS208" s="165"/>
      <c r="FJT208" s="168"/>
      <c r="FJU208" s="165"/>
      <c r="FJV208" s="165"/>
      <c r="FJW208" s="165"/>
      <c r="FJX208" s="168"/>
      <c r="FJY208" s="165"/>
      <c r="FJZ208" s="165"/>
      <c r="FKA208" s="165"/>
      <c r="FKB208" s="168"/>
      <c r="FKC208" s="165"/>
      <c r="FKD208" s="165"/>
      <c r="FKE208" s="165"/>
      <c r="FKF208" s="168"/>
      <c r="FKG208" s="165"/>
      <c r="FKH208" s="165"/>
      <c r="FKI208" s="165"/>
      <c r="FKJ208" s="168"/>
      <c r="FKK208" s="165"/>
      <c r="FKL208" s="165"/>
      <c r="FKM208" s="165"/>
      <c r="FKN208" s="168"/>
      <c r="FKO208" s="165"/>
      <c r="FKP208" s="165"/>
      <c r="FKQ208" s="165"/>
      <c r="FKR208" s="168"/>
      <c r="FKS208" s="165"/>
      <c r="FKT208" s="165"/>
      <c r="FKU208" s="165"/>
      <c r="FKV208" s="168"/>
      <c r="FKW208" s="165"/>
      <c r="FKX208" s="165"/>
      <c r="FKY208" s="165"/>
      <c r="FKZ208" s="168"/>
      <c r="FLA208" s="165"/>
      <c r="FLB208" s="165"/>
      <c r="FLC208" s="165"/>
      <c r="FLD208" s="168"/>
      <c r="FLE208" s="165"/>
      <c r="FLF208" s="165"/>
      <c r="FLG208" s="165"/>
      <c r="FLH208" s="168"/>
      <c r="FLI208" s="165"/>
      <c r="FLJ208" s="165"/>
      <c r="FLK208" s="165"/>
      <c r="FLL208" s="168"/>
      <c r="FLM208" s="165"/>
      <c r="FLN208" s="165"/>
      <c r="FLO208" s="165"/>
      <c r="FLP208" s="168"/>
      <c r="FLQ208" s="165"/>
      <c r="FLR208" s="165"/>
      <c r="FLS208" s="165"/>
      <c r="FLT208" s="168"/>
      <c r="FLU208" s="165"/>
      <c r="FLV208" s="165"/>
      <c r="FLW208" s="165"/>
      <c r="FLX208" s="168"/>
      <c r="FLY208" s="165"/>
      <c r="FLZ208" s="165"/>
      <c r="FMA208" s="165"/>
      <c r="FMB208" s="168"/>
      <c r="FMC208" s="165"/>
      <c r="FMD208" s="165"/>
      <c r="FME208" s="165"/>
      <c r="FMF208" s="168"/>
      <c r="FMG208" s="165"/>
      <c r="FMH208" s="165"/>
      <c r="FMI208" s="165"/>
      <c r="FMJ208" s="168"/>
      <c r="FMK208" s="165"/>
      <c r="FML208" s="165"/>
      <c r="FMM208" s="165"/>
      <c r="FMN208" s="168"/>
      <c r="FMO208" s="165"/>
      <c r="FMP208" s="165"/>
      <c r="FMQ208" s="165"/>
      <c r="FMR208" s="168"/>
      <c r="FMS208" s="165"/>
      <c r="FMT208" s="165"/>
      <c r="FMU208" s="165"/>
      <c r="FMV208" s="168"/>
      <c r="FMW208" s="165"/>
      <c r="FMX208" s="165"/>
      <c r="FMY208" s="165"/>
      <c r="FMZ208" s="168"/>
      <c r="FNA208" s="165"/>
      <c r="FNB208" s="165"/>
      <c r="FNC208" s="165"/>
      <c r="FND208" s="168"/>
      <c r="FNE208" s="165"/>
      <c r="FNF208" s="165"/>
      <c r="FNG208" s="165"/>
      <c r="FNH208" s="168"/>
      <c r="FNI208" s="165"/>
      <c r="FNJ208" s="165"/>
      <c r="FNK208" s="165"/>
      <c r="FNL208" s="168"/>
      <c r="FNM208" s="165"/>
      <c r="FNN208" s="165"/>
      <c r="FNO208" s="165"/>
      <c r="FNP208" s="168"/>
      <c r="FNQ208" s="165"/>
      <c r="FNR208" s="165"/>
      <c r="FNS208" s="165"/>
      <c r="FNT208" s="168"/>
      <c r="FNU208" s="165"/>
      <c r="FNV208" s="165"/>
      <c r="FNW208" s="165"/>
      <c r="FNX208" s="168"/>
      <c r="FNY208" s="165"/>
      <c r="FNZ208" s="165"/>
      <c r="FOA208" s="165"/>
      <c r="FOB208" s="168"/>
      <c r="FOC208" s="165"/>
      <c r="FOD208" s="165"/>
      <c r="FOE208" s="165"/>
      <c r="FOF208" s="168"/>
      <c r="FOG208" s="165"/>
      <c r="FOH208" s="165"/>
      <c r="FOI208" s="165"/>
      <c r="FOJ208" s="168"/>
      <c r="FOK208" s="165"/>
      <c r="FOL208" s="165"/>
      <c r="FOM208" s="165"/>
      <c r="FON208" s="168"/>
      <c r="FOO208" s="165"/>
      <c r="FOP208" s="165"/>
      <c r="FOQ208" s="165"/>
      <c r="FOR208" s="168"/>
      <c r="FOS208" s="165"/>
      <c r="FOT208" s="165"/>
      <c r="FOU208" s="165"/>
      <c r="FOV208" s="168"/>
      <c r="FOW208" s="165"/>
      <c r="FOX208" s="165"/>
      <c r="FOY208" s="165"/>
      <c r="FOZ208" s="168"/>
      <c r="FPA208" s="165"/>
      <c r="FPB208" s="165"/>
      <c r="FPC208" s="165"/>
      <c r="FPD208" s="168"/>
      <c r="FPE208" s="165"/>
      <c r="FPF208" s="165"/>
      <c r="FPG208" s="165"/>
      <c r="FPH208" s="168"/>
      <c r="FPI208" s="165"/>
      <c r="FPJ208" s="165"/>
      <c r="FPK208" s="165"/>
      <c r="FPL208" s="168"/>
      <c r="FPM208" s="165"/>
      <c r="FPN208" s="165"/>
      <c r="FPO208" s="165"/>
      <c r="FPP208" s="168"/>
      <c r="FPQ208" s="165"/>
      <c r="FPR208" s="165"/>
      <c r="FPS208" s="165"/>
      <c r="FPT208" s="168"/>
      <c r="FPU208" s="165"/>
      <c r="FPV208" s="165"/>
      <c r="FPW208" s="165"/>
      <c r="FPX208" s="168"/>
      <c r="FPY208" s="165"/>
      <c r="FPZ208" s="165"/>
      <c r="FQA208" s="165"/>
      <c r="FQB208" s="168"/>
      <c r="FQC208" s="165"/>
      <c r="FQD208" s="165"/>
      <c r="FQE208" s="165"/>
      <c r="FQF208" s="168"/>
      <c r="FQG208" s="165"/>
      <c r="FQH208" s="165"/>
      <c r="FQI208" s="165"/>
      <c r="FQJ208" s="168"/>
      <c r="FQK208" s="165"/>
      <c r="FQL208" s="165"/>
      <c r="FQM208" s="165"/>
      <c r="FQN208" s="168"/>
      <c r="FQO208" s="165"/>
      <c r="FQP208" s="165"/>
      <c r="FQQ208" s="165"/>
      <c r="FQR208" s="168"/>
      <c r="FQS208" s="165"/>
      <c r="FQT208" s="165"/>
      <c r="FQU208" s="165"/>
      <c r="FQV208" s="168"/>
      <c r="FQW208" s="165"/>
      <c r="FQX208" s="165"/>
      <c r="FQY208" s="165"/>
      <c r="FQZ208" s="168"/>
      <c r="FRA208" s="165"/>
      <c r="FRB208" s="165"/>
      <c r="FRC208" s="165"/>
      <c r="FRD208" s="168"/>
      <c r="FRE208" s="165"/>
      <c r="FRF208" s="165"/>
      <c r="FRG208" s="165"/>
      <c r="FRH208" s="168"/>
      <c r="FRI208" s="165"/>
      <c r="FRJ208" s="165"/>
      <c r="FRK208" s="165"/>
      <c r="FRL208" s="168"/>
      <c r="FRM208" s="165"/>
      <c r="FRN208" s="165"/>
      <c r="FRO208" s="165"/>
      <c r="FRP208" s="168"/>
      <c r="FRQ208" s="165"/>
      <c r="FRR208" s="165"/>
      <c r="FRS208" s="165"/>
      <c r="FRT208" s="168"/>
      <c r="FRU208" s="165"/>
      <c r="FRV208" s="165"/>
      <c r="FRW208" s="165"/>
      <c r="FRX208" s="168"/>
      <c r="FRY208" s="165"/>
      <c r="FRZ208" s="165"/>
      <c r="FSA208" s="165"/>
      <c r="FSB208" s="168"/>
      <c r="FSC208" s="165"/>
      <c r="FSD208" s="165"/>
      <c r="FSE208" s="165"/>
      <c r="FSF208" s="168"/>
      <c r="FSG208" s="165"/>
      <c r="FSH208" s="165"/>
      <c r="FSI208" s="165"/>
      <c r="FSJ208" s="168"/>
      <c r="FSK208" s="165"/>
      <c r="FSL208" s="165"/>
      <c r="FSM208" s="165"/>
      <c r="FSN208" s="168"/>
      <c r="FSO208" s="165"/>
      <c r="FSP208" s="165"/>
      <c r="FSQ208" s="165"/>
      <c r="FSR208" s="168"/>
      <c r="FSS208" s="165"/>
      <c r="FST208" s="165"/>
      <c r="FSU208" s="165"/>
      <c r="FSV208" s="168"/>
      <c r="FSW208" s="165"/>
      <c r="FSX208" s="165"/>
      <c r="FSY208" s="165"/>
      <c r="FSZ208" s="168"/>
      <c r="FTA208" s="165"/>
      <c r="FTB208" s="165"/>
      <c r="FTC208" s="165"/>
      <c r="FTD208" s="168"/>
      <c r="FTE208" s="165"/>
      <c r="FTF208" s="165"/>
      <c r="FTG208" s="165"/>
      <c r="FTH208" s="168"/>
      <c r="FTI208" s="165"/>
      <c r="FTJ208" s="165"/>
      <c r="FTK208" s="165"/>
      <c r="FTL208" s="168"/>
      <c r="FTM208" s="165"/>
      <c r="FTN208" s="165"/>
      <c r="FTO208" s="165"/>
      <c r="FTP208" s="168"/>
      <c r="FTQ208" s="165"/>
      <c r="FTR208" s="165"/>
      <c r="FTS208" s="165"/>
      <c r="FTT208" s="168"/>
      <c r="FTU208" s="165"/>
      <c r="FTV208" s="165"/>
      <c r="FTW208" s="165"/>
      <c r="FTX208" s="168"/>
      <c r="FTY208" s="165"/>
      <c r="FTZ208" s="165"/>
      <c r="FUA208" s="165"/>
      <c r="FUB208" s="168"/>
      <c r="FUC208" s="165"/>
      <c r="FUD208" s="165"/>
      <c r="FUE208" s="165"/>
      <c r="FUF208" s="168"/>
      <c r="FUG208" s="165"/>
      <c r="FUH208" s="165"/>
      <c r="FUI208" s="165"/>
      <c r="FUJ208" s="168"/>
      <c r="FUK208" s="165"/>
      <c r="FUL208" s="165"/>
      <c r="FUM208" s="165"/>
      <c r="FUN208" s="168"/>
      <c r="FUO208" s="165"/>
      <c r="FUP208" s="165"/>
      <c r="FUQ208" s="165"/>
      <c r="FUR208" s="168"/>
      <c r="FUS208" s="165"/>
      <c r="FUT208" s="165"/>
      <c r="FUU208" s="165"/>
      <c r="FUV208" s="168"/>
      <c r="FUW208" s="165"/>
      <c r="FUX208" s="165"/>
      <c r="FUY208" s="165"/>
      <c r="FUZ208" s="168"/>
      <c r="FVA208" s="165"/>
      <c r="FVB208" s="165"/>
      <c r="FVC208" s="165"/>
      <c r="FVD208" s="168"/>
      <c r="FVE208" s="165"/>
      <c r="FVF208" s="165"/>
      <c r="FVG208" s="165"/>
      <c r="FVH208" s="168"/>
      <c r="FVI208" s="165"/>
      <c r="FVJ208" s="165"/>
      <c r="FVK208" s="165"/>
      <c r="FVL208" s="168"/>
      <c r="FVM208" s="165"/>
      <c r="FVN208" s="165"/>
      <c r="FVO208" s="165"/>
      <c r="FVP208" s="168"/>
      <c r="FVQ208" s="165"/>
      <c r="FVR208" s="165"/>
      <c r="FVS208" s="165"/>
      <c r="FVT208" s="168"/>
      <c r="FVU208" s="165"/>
      <c r="FVV208" s="165"/>
      <c r="FVW208" s="165"/>
      <c r="FVX208" s="168"/>
      <c r="FVY208" s="165"/>
      <c r="FVZ208" s="165"/>
      <c r="FWA208" s="165"/>
      <c r="FWB208" s="168"/>
      <c r="FWC208" s="165"/>
      <c r="FWD208" s="165"/>
      <c r="FWE208" s="165"/>
      <c r="FWF208" s="168"/>
      <c r="FWG208" s="165"/>
      <c r="FWH208" s="165"/>
      <c r="FWI208" s="165"/>
      <c r="FWJ208" s="168"/>
      <c r="FWK208" s="165"/>
      <c r="FWL208" s="165"/>
      <c r="FWM208" s="165"/>
      <c r="FWN208" s="168"/>
      <c r="FWO208" s="165"/>
      <c r="FWP208" s="165"/>
      <c r="FWQ208" s="165"/>
      <c r="FWR208" s="168"/>
      <c r="FWS208" s="165"/>
      <c r="FWT208" s="165"/>
      <c r="FWU208" s="165"/>
      <c r="FWV208" s="168"/>
      <c r="FWW208" s="165"/>
      <c r="FWX208" s="165"/>
      <c r="FWY208" s="165"/>
      <c r="FWZ208" s="168"/>
      <c r="FXA208" s="165"/>
      <c r="FXB208" s="165"/>
      <c r="FXC208" s="165"/>
      <c r="FXD208" s="168"/>
      <c r="FXE208" s="165"/>
      <c r="FXF208" s="165"/>
      <c r="FXG208" s="165"/>
      <c r="FXH208" s="168"/>
      <c r="FXI208" s="165"/>
      <c r="FXJ208" s="165"/>
      <c r="FXK208" s="165"/>
      <c r="FXL208" s="168"/>
      <c r="FXM208" s="165"/>
      <c r="FXN208" s="165"/>
      <c r="FXO208" s="165"/>
      <c r="FXP208" s="168"/>
      <c r="FXQ208" s="165"/>
      <c r="FXR208" s="165"/>
      <c r="FXS208" s="165"/>
      <c r="FXT208" s="168"/>
      <c r="FXU208" s="165"/>
      <c r="FXV208" s="165"/>
      <c r="FXW208" s="165"/>
      <c r="FXX208" s="168"/>
      <c r="FXY208" s="165"/>
      <c r="FXZ208" s="165"/>
      <c r="FYA208" s="165"/>
      <c r="FYB208" s="168"/>
      <c r="FYC208" s="165"/>
      <c r="FYD208" s="165"/>
      <c r="FYE208" s="165"/>
      <c r="FYF208" s="168"/>
      <c r="FYG208" s="165"/>
      <c r="FYH208" s="165"/>
      <c r="FYI208" s="165"/>
      <c r="FYJ208" s="168"/>
      <c r="FYK208" s="165"/>
      <c r="FYL208" s="165"/>
      <c r="FYM208" s="165"/>
      <c r="FYN208" s="168"/>
      <c r="FYO208" s="165"/>
      <c r="FYP208" s="165"/>
      <c r="FYQ208" s="165"/>
      <c r="FYR208" s="168"/>
      <c r="FYS208" s="165"/>
      <c r="FYT208" s="165"/>
      <c r="FYU208" s="165"/>
      <c r="FYV208" s="168"/>
      <c r="FYW208" s="165"/>
      <c r="FYX208" s="165"/>
      <c r="FYY208" s="165"/>
      <c r="FYZ208" s="168"/>
      <c r="FZA208" s="165"/>
      <c r="FZB208" s="165"/>
      <c r="FZC208" s="165"/>
      <c r="FZD208" s="168"/>
      <c r="FZE208" s="165"/>
      <c r="FZF208" s="165"/>
      <c r="FZG208" s="165"/>
      <c r="FZH208" s="168"/>
      <c r="FZI208" s="165"/>
      <c r="FZJ208" s="165"/>
      <c r="FZK208" s="165"/>
      <c r="FZL208" s="168"/>
      <c r="FZM208" s="165"/>
      <c r="FZN208" s="165"/>
      <c r="FZO208" s="165"/>
      <c r="FZP208" s="168"/>
      <c r="FZQ208" s="165"/>
      <c r="FZR208" s="165"/>
      <c r="FZS208" s="165"/>
      <c r="FZT208" s="168"/>
      <c r="FZU208" s="165"/>
      <c r="FZV208" s="165"/>
      <c r="FZW208" s="165"/>
      <c r="FZX208" s="168"/>
      <c r="FZY208" s="165"/>
      <c r="FZZ208" s="165"/>
      <c r="GAA208" s="165"/>
      <c r="GAB208" s="168"/>
      <c r="GAC208" s="165"/>
      <c r="GAD208" s="165"/>
      <c r="GAE208" s="165"/>
      <c r="GAF208" s="168"/>
      <c r="GAG208" s="165"/>
      <c r="GAH208" s="165"/>
      <c r="GAI208" s="165"/>
      <c r="GAJ208" s="168"/>
      <c r="GAK208" s="165"/>
      <c r="GAL208" s="165"/>
      <c r="GAM208" s="165"/>
      <c r="GAN208" s="168"/>
      <c r="GAO208" s="165"/>
      <c r="GAP208" s="165"/>
      <c r="GAQ208" s="165"/>
      <c r="GAR208" s="168"/>
      <c r="GAS208" s="165"/>
      <c r="GAT208" s="165"/>
      <c r="GAU208" s="165"/>
      <c r="GAV208" s="168"/>
      <c r="GAW208" s="165"/>
      <c r="GAX208" s="165"/>
      <c r="GAY208" s="165"/>
      <c r="GAZ208" s="168"/>
      <c r="GBA208" s="165"/>
      <c r="GBB208" s="165"/>
      <c r="GBC208" s="165"/>
      <c r="GBD208" s="168"/>
      <c r="GBE208" s="165"/>
      <c r="GBF208" s="165"/>
      <c r="GBG208" s="165"/>
      <c r="GBH208" s="168"/>
      <c r="GBI208" s="165"/>
      <c r="GBJ208" s="165"/>
      <c r="GBK208" s="165"/>
      <c r="GBL208" s="168"/>
      <c r="GBM208" s="165"/>
      <c r="GBN208" s="165"/>
      <c r="GBO208" s="165"/>
      <c r="GBP208" s="168"/>
      <c r="GBQ208" s="165"/>
      <c r="GBR208" s="165"/>
      <c r="GBS208" s="165"/>
      <c r="GBT208" s="168"/>
      <c r="GBU208" s="165"/>
      <c r="GBV208" s="165"/>
      <c r="GBW208" s="165"/>
      <c r="GBX208" s="168"/>
      <c r="GBY208" s="165"/>
      <c r="GBZ208" s="165"/>
      <c r="GCA208" s="165"/>
      <c r="GCB208" s="168"/>
      <c r="GCC208" s="165"/>
      <c r="GCD208" s="165"/>
      <c r="GCE208" s="165"/>
      <c r="GCF208" s="168"/>
      <c r="GCG208" s="165"/>
      <c r="GCH208" s="165"/>
      <c r="GCI208" s="165"/>
      <c r="GCJ208" s="168"/>
      <c r="GCK208" s="165"/>
      <c r="GCL208" s="165"/>
      <c r="GCM208" s="165"/>
      <c r="GCN208" s="168"/>
      <c r="GCO208" s="165"/>
      <c r="GCP208" s="165"/>
      <c r="GCQ208" s="165"/>
      <c r="GCR208" s="168"/>
      <c r="GCS208" s="165"/>
      <c r="GCT208" s="165"/>
      <c r="GCU208" s="165"/>
      <c r="GCV208" s="168"/>
      <c r="GCW208" s="165"/>
      <c r="GCX208" s="165"/>
      <c r="GCY208" s="165"/>
      <c r="GCZ208" s="168"/>
      <c r="GDA208" s="165"/>
      <c r="GDB208" s="165"/>
      <c r="GDC208" s="165"/>
      <c r="GDD208" s="168"/>
      <c r="GDE208" s="165"/>
      <c r="GDF208" s="165"/>
      <c r="GDG208" s="165"/>
      <c r="GDH208" s="168"/>
      <c r="GDI208" s="165"/>
      <c r="GDJ208" s="165"/>
      <c r="GDK208" s="165"/>
      <c r="GDL208" s="168"/>
      <c r="GDM208" s="165"/>
      <c r="GDN208" s="165"/>
      <c r="GDO208" s="165"/>
      <c r="GDP208" s="168"/>
      <c r="GDQ208" s="165"/>
      <c r="GDR208" s="165"/>
      <c r="GDS208" s="165"/>
      <c r="GDT208" s="168"/>
      <c r="GDU208" s="165"/>
      <c r="GDV208" s="165"/>
      <c r="GDW208" s="165"/>
      <c r="GDX208" s="168"/>
      <c r="GDY208" s="165"/>
      <c r="GDZ208" s="165"/>
      <c r="GEA208" s="165"/>
      <c r="GEB208" s="168"/>
      <c r="GEC208" s="165"/>
      <c r="GED208" s="165"/>
      <c r="GEE208" s="165"/>
      <c r="GEF208" s="168"/>
      <c r="GEG208" s="165"/>
      <c r="GEH208" s="165"/>
      <c r="GEI208" s="165"/>
      <c r="GEJ208" s="168"/>
      <c r="GEK208" s="165"/>
      <c r="GEL208" s="165"/>
      <c r="GEM208" s="165"/>
      <c r="GEN208" s="168"/>
      <c r="GEO208" s="165"/>
      <c r="GEP208" s="165"/>
      <c r="GEQ208" s="165"/>
      <c r="GER208" s="168"/>
      <c r="GES208" s="165"/>
      <c r="GET208" s="165"/>
      <c r="GEU208" s="165"/>
      <c r="GEV208" s="168"/>
      <c r="GEW208" s="165"/>
      <c r="GEX208" s="165"/>
      <c r="GEY208" s="165"/>
      <c r="GEZ208" s="168"/>
      <c r="GFA208" s="165"/>
      <c r="GFB208" s="165"/>
      <c r="GFC208" s="165"/>
      <c r="GFD208" s="168"/>
      <c r="GFE208" s="165"/>
      <c r="GFF208" s="165"/>
      <c r="GFG208" s="165"/>
      <c r="GFH208" s="168"/>
      <c r="GFI208" s="165"/>
      <c r="GFJ208" s="165"/>
      <c r="GFK208" s="165"/>
      <c r="GFL208" s="168"/>
      <c r="GFM208" s="165"/>
      <c r="GFN208" s="165"/>
      <c r="GFO208" s="165"/>
      <c r="GFP208" s="168"/>
      <c r="GFQ208" s="165"/>
      <c r="GFR208" s="165"/>
      <c r="GFS208" s="165"/>
      <c r="GFT208" s="168"/>
      <c r="GFU208" s="165"/>
      <c r="GFV208" s="165"/>
      <c r="GFW208" s="165"/>
      <c r="GFX208" s="168"/>
      <c r="GFY208" s="165"/>
      <c r="GFZ208" s="165"/>
      <c r="GGA208" s="165"/>
      <c r="GGB208" s="168"/>
      <c r="GGC208" s="165"/>
      <c r="GGD208" s="165"/>
      <c r="GGE208" s="165"/>
      <c r="GGF208" s="168"/>
      <c r="GGG208" s="165"/>
      <c r="GGH208" s="165"/>
      <c r="GGI208" s="165"/>
      <c r="GGJ208" s="168"/>
      <c r="GGK208" s="165"/>
      <c r="GGL208" s="165"/>
      <c r="GGM208" s="165"/>
      <c r="GGN208" s="168"/>
      <c r="GGO208" s="165"/>
      <c r="GGP208" s="165"/>
      <c r="GGQ208" s="165"/>
      <c r="GGR208" s="168"/>
      <c r="GGS208" s="165"/>
      <c r="GGT208" s="165"/>
      <c r="GGU208" s="165"/>
      <c r="GGV208" s="168"/>
      <c r="GGW208" s="165"/>
      <c r="GGX208" s="165"/>
      <c r="GGY208" s="165"/>
      <c r="GGZ208" s="168"/>
      <c r="GHA208" s="165"/>
      <c r="GHB208" s="165"/>
      <c r="GHC208" s="165"/>
      <c r="GHD208" s="168"/>
      <c r="GHE208" s="165"/>
      <c r="GHF208" s="165"/>
      <c r="GHG208" s="165"/>
      <c r="GHH208" s="168"/>
      <c r="GHI208" s="165"/>
      <c r="GHJ208" s="165"/>
      <c r="GHK208" s="165"/>
      <c r="GHL208" s="168"/>
      <c r="GHM208" s="165"/>
      <c r="GHN208" s="165"/>
      <c r="GHO208" s="165"/>
      <c r="GHP208" s="168"/>
      <c r="GHQ208" s="165"/>
      <c r="GHR208" s="165"/>
      <c r="GHS208" s="165"/>
      <c r="GHT208" s="168"/>
      <c r="GHU208" s="165"/>
      <c r="GHV208" s="165"/>
      <c r="GHW208" s="165"/>
      <c r="GHX208" s="168"/>
      <c r="GHY208" s="165"/>
      <c r="GHZ208" s="165"/>
      <c r="GIA208" s="165"/>
      <c r="GIB208" s="168"/>
      <c r="GIC208" s="165"/>
      <c r="GID208" s="165"/>
      <c r="GIE208" s="165"/>
      <c r="GIF208" s="168"/>
      <c r="GIG208" s="165"/>
      <c r="GIH208" s="165"/>
      <c r="GII208" s="165"/>
      <c r="GIJ208" s="168"/>
      <c r="GIK208" s="165"/>
      <c r="GIL208" s="165"/>
      <c r="GIM208" s="165"/>
      <c r="GIN208" s="168"/>
      <c r="GIO208" s="165"/>
      <c r="GIP208" s="165"/>
      <c r="GIQ208" s="165"/>
      <c r="GIR208" s="168"/>
      <c r="GIS208" s="165"/>
      <c r="GIT208" s="165"/>
      <c r="GIU208" s="165"/>
      <c r="GIV208" s="168"/>
      <c r="GIW208" s="165"/>
      <c r="GIX208" s="165"/>
      <c r="GIY208" s="165"/>
      <c r="GIZ208" s="168"/>
      <c r="GJA208" s="165"/>
      <c r="GJB208" s="165"/>
      <c r="GJC208" s="165"/>
      <c r="GJD208" s="168"/>
      <c r="GJE208" s="165"/>
      <c r="GJF208" s="165"/>
      <c r="GJG208" s="165"/>
      <c r="GJH208" s="168"/>
      <c r="GJI208" s="165"/>
      <c r="GJJ208" s="165"/>
      <c r="GJK208" s="165"/>
      <c r="GJL208" s="168"/>
      <c r="GJM208" s="165"/>
      <c r="GJN208" s="165"/>
      <c r="GJO208" s="165"/>
      <c r="GJP208" s="168"/>
      <c r="GJQ208" s="165"/>
      <c r="GJR208" s="165"/>
      <c r="GJS208" s="165"/>
      <c r="GJT208" s="168"/>
      <c r="GJU208" s="165"/>
      <c r="GJV208" s="165"/>
      <c r="GJW208" s="165"/>
      <c r="GJX208" s="168"/>
      <c r="GJY208" s="165"/>
      <c r="GJZ208" s="165"/>
      <c r="GKA208" s="165"/>
      <c r="GKB208" s="168"/>
      <c r="GKC208" s="165"/>
      <c r="GKD208" s="165"/>
      <c r="GKE208" s="165"/>
      <c r="GKF208" s="168"/>
      <c r="GKG208" s="165"/>
      <c r="GKH208" s="165"/>
      <c r="GKI208" s="165"/>
      <c r="GKJ208" s="168"/>
      <c r="GKK208" s="165"/>
      <c r="GKL208" s="165"/>
      <c r="GKM208" s="165"/>
      <c r="GKN208" s="168"/>
      <c r="GKO208" s="165"/>
      <c r="GKP208" s="165"/>
      <c r="GKQ208" s="165"/>
      <c r="GKR208" s="168"/>
      <c r="GKS208" s="165"/>
      <c r="GKT208" s="165"/>
      <c r="GKU208" s="165"/>
      <c r="GKV208" s="168"/>
      <c r="GKW208" s="165"/>
      <c r="GKX208" s="165"/>
      <c r="GKY208" s="165"/>
      <c r="GKZ208" s="168"/>
      <c r="GLA208" s="165"/>
      <c r="GLB208" s="165"/>
      <c r="GLC208" s="165"/>
      <c r="GLD208" s="168"/>
      <c r="GLE208" s="165"/>
      <c r="GLF208" s="165"/>
      <c r="GLG208" s="165"/>
      <c r="GLH208" s="168"/>
      <c r="GLI208" s="165"/>
      <c r="GLJ208" s="165"/>
      <c r="GLK208" s="165"/>
      <c r="GLL208" s="168"/>
      <c r="GLM208" s="165"/>
      <c r="GLN208" s="165"/>
      <c r="GLO208" s="165"/>
      <c r="GLP208" s="168"/>
      <c r="GLQ208" s="165"/>
      <c r="GLR208" s="165"/>
      <c r="GLS208" s="165"/>
      <c r="GLT208" s="168"/>
      <c r="GLU208" s="165"/>
      <c r="GLV208" s="165"/>
      <c r="GLW208" s="165"/>
      <c r="GLX208" s="168"/>
      <c r="GLY208" s="165"/>
      <c r="GLZ208" s="165"/>
      <c r="GMA208" s="165"/>
      <c r="GMB208" s="168"/>
      <c r="GMC208" s="165"/>
      <c r="GMD208" s="165"/>
      <c r="GME208" s="165"/>
      <c r="GMF208" s="168"/>
      <c r="GMG208" s="165"/>
      <c r="GMH208" s="165"/>
      <c r="GMI208" s="165"/>
      <c r="GMJ208" s="168"/>
      <c r="GMK208" s="165"/>
      <c r="GML208" s="165"/>
      <c r="GMM208" s="165"/>
      <c r="GMN208" s="168"/>
      <c r="GMO208" s="165"/>
      <c r="GMP208" s="165"/>
      <c r="GMQ208" s="165"/>
      <c r="GMR208" s="168"/>
      <c r="GMS208" s="165"/>
      <c r="GMT208" s="165"/>
      <c r="GMU208" s="165"/>
      <c r="GMV208" s="168"/>
      <c r="GMW208" s="165"/>
      <c r="GMX208" s="165"/>
      <c r="GMY208" s="165"/>
      <c r="GMZ208" s="168"/>
      <c r="GNA208" s="165"/>
      <c r="GNB208" s="165"/>
      <c r="GNC208" s="165"/>
      <c r="GND208" s="168"/>
      <c r="GNE208" s="165"/>
      <c r="GNF208" s="165"/>
      <c r="GNG208" s="165"/>
      <c r="GNH208" s="168"/>
      <c r="GNI208" s="165"/>
      <c r="GNJ208" s="165"/>
      <c r="GNK208" s="165"/>
      <c r="GNL208" s="168"/>
      <c r="GNM208" s="165"/>
      <c r="GNN208" s="165"/>
      <c r="GNO208" s="165"/>
      <c r="GNP208" s="168"/>
      <c r="GNQ208" s="165"/>
      <c r="GNR208" s="165"/>
      <c r="GNS208" s="165"/>
      <c r="GNT208" s="168"/>
      <c r="GNU208" s="165"/>
      <c r="GNV208" s="165"/>
      <c r="GNW208" s="165"/>
      <c r="GNX208" s="168"/>
      <c r="GNY208" s="165"/>
      <c r="GNZ208" s="165"/>
      <c r="GOA208" s="165"/>
      <c r="GOB208" s="168"/>
      <c r="GOC208" s="165"/>
      <c r="GOD208" s="165"/>
      <c r="GOE208" s="165"/>
      <c r="GOF208" s="168"/>
      <c r="GOG208" s="165"/>
      <c r="GOH208" s="165"/>
      <c r="GOI208" s="165"/>
      <c r="GOJ208" s="168"/>
      <c r="GOK208" s="165"/>
      <c r="GOL208" s="165"/>
      <c r="GOM208" s="165"/>
      <c r="GON208" s="168"/>
      <c r="GOO208" s="165"/>
      <c r="GOP208" s="165"/>
      <c r="GOQ208" s="165"/>
      <c r="GOR208" s="168"/>
      <c r="GOS208" s="165"/>
      <c r="GOT208" s="165"/>
      <c r="GOU208" s="165"/>
      <c r="GOV208" s="168"/>
      <c r="GOW208" s="165"/>
      <c r="GOX208" s="165"/>
      <c r="GOY208" s="165"/>
      <c r="GOZ208" s="168"/>
      <c r="GPA208" s="165"/>
      <c r="GPB208" s="165"/>
      <c r="GPC208" s="165"/>
      <c r="GPD208" s="168"/>
      <c r="GPE208" s="165"/>
      <c r="GPF208" s="165"/>
      <c r="GPG208" s="165"/>
      <c r="GPH208" s="168"/>
      <c r="GPI208" s="165"/>
      <c r="GPJ208" s="165"/>
      <c r="GPK208" s="165"/>
      <c r="GPL208" s="168"/>
      <c r="GPM208" s="165"/>
      <c r="GPN208" s="165"/>
      <c r="GPO208" s="165"/>
      <c r="GPP208" s="168"/>
      <c r="GPQ208" s="165"/>
      <c r="GPR208" s="165"/>
      <c r="GPS208" s="165"/>
      <c r="GPT208" s="168"/>
      <c r="GPU208" s="165"/>
      <c r="GPV208" s="165"/>
      <c r="GPW208" s="165"/>
      <c r="GPX208" s="168"/>
      <c r="GPY208" s="165"/>
      <c r="GPZ208" s="165"/>
      <c r="GQA208" s="165"/>
      <c r="GQB208" s="168"/>
      <c r="GQC208" s="165"/>
      <c r="GQD208" s="165"/>
      <c r="GQE208" s="165"/>
      <c r="GQF208" s="168"/>
      <c r="GQG208" s="165"/>
      <c r="GQH208" s="165"/>
      <c r="GQI208" s="165"/>
      <c r="GQJ208" s="168"/>
      <c r="GQK208" s="165"/>
      <c r="GQL208" s="165"/>
      <c r="GQM208" s="165"/>
      <c r="GQN208" s="168"/>
      <c r="GQO208" s="165"/>
      <c r="GQP208" s="165"/>
      <c r="GQQ208" s="165"/>
      <c r="GQR208" s="168"/>
      <c r="GQS208" s="165"/>
      <c r="GQT208" s="165"/>
      <c r="GQU208" s="165"/>
      <c r="GQV208" s="168"/>
      <c r="GQW208" s="165"/>
      <c r="GQX208" s="165"/>
      <c r="GQY208" s="165"/>
      <c r="GQZ208" s="168"/>
      <c r="GRA208" s="165"/>
      <c r="GRB208" s="165"/>
      <c r="GRC208" s="165"/>
      <c r="GRD208" s="168"/>
      <c r="GRE208" s="165"/>
      <c r="GRF208" s="165"/>
      <c r="GRG208" s="165"/>
      <c r="GRH208" s="168"/>
      <c r="GRI208" s="165"/>
      <c r="GRJ208" s="165"/>
      <c r="GRK208" s="165"/>
      <c r="GRL208" s="168"/>
      <c r="GRM208" s="165"/>
      <c r="GRN208" s="165"/>
      <c r="GRO208" s="165"/>
      <c r="GRP208" s="168"/>
      <c r="GRQ208" s="165"/>
      <c r="GRR208" s="165"/>
      <c r="GRS208" s="165"/>
      <c r="GRT208" s="168"/>
      <c r="GRU208" s="165"/>
      <c r="GRV208" s="165"/>
      <c r="GRW208" s="165"/>
      <c r="GRX208" s="168"/>
      <c r="GRY208" s="165"/>
      <c r="GRZ208" s="165"/>
      <c r="GSA208" s="165"/>
      <c r="GSB208" s="168"/>
      <c r="GSC208" s="165"/>
      <c r="GSD208" s="165"/>
      <c r="GSE208" s="165"/>
      <c r="GSF208" s="168"/>
      <c r="GSG208" s="165"/>
      <c r="GSH208" s="165"/>
      <c r="GSI208" s="165"/>
      <c r="GSJ208" s="168"/>
      <c r="GSK208" s="165"/>
      <c r="GSL208" s="165"/>
      <c r="GSM208" s="165"/>
      <c r="GSN208" s="168"/>
      <c r="GSO208" s="165"/>
      <c r="GSP208" s="165"/>
      <c r="GSQ208" s="165"/>
      <c r="GSR208" s="168"/>
      <c r="GSS208" s="165"/>
      <c r="GST208" s="165"/>
      <c r="GSU208" s="165"/>
      <c r="GSV208" s="168"/>
      <c r="GSW208" s="165"/>
      <c r="GSX208" s="165"/>
      <c r="GSY208" s="165"/>
      <c r="GSZ208" s="168"/>
      <c r="GTA208" s="165"/>
      <c r="GTB208" s="165"/>
      <c r="GTC208" s="165"/>
      <c r="GTD208" s="168"/>
      <c r="GTE208" s="165"/>
      <c r="GTF208" s="165"/>
      <c r="GTG208" s="165"/>
      <c r="GTH208" s="168"/>
      <c r="GTI208" s="165"/>
      <c r="GTJ208" s="165"/>
      <c r="GTK208" s="165"/>
      <c r="GTL208" s="168"/>
      <c r="GTM208" s="165"/>
      <c r="GTN208" s="165"/>
      <c r="GTO208" s="165"/>
      <c r="GTP208" s="168"/>
      <c r="GTQ208" s="165"/>
      <c r="GTR208" s="165"/>
      <c r="GTS208" s="165"/>
      <c r="GTT208" s="168"/>
      <c r="GTU208" s="165"/>
      <c r="GTV208" s="165"/>
      <c r="GTW208" s="165"/>
      <c r="GTX208" s="168"/>
      <c r="GTY208" s="165"/>
      <c r="GTZ208" s="165"/>
      <c r="GUA208" s="165"/>
      <c r="GUB208" s="168"/>
      <c r="GUC208" s="165"/>
      <c r="GUD208" s="165"/>
      <c r="GUE208" s="165"/>
      <c r="GUF208" s="168"/>
      <c r="GUG208" s="165"/>
      <c r="GUH208" s="165"/>
      <c r="GUI208" s="165"/>
      <c r="GUJ208" s="168"/>
      <c r="GUK208" s="165"/>
      <c r="GUL208" s="165"/>
      <c r="GUM208" s="165"/>
      <c r="GUN208" s="168"/>
      <c r="GUO208" s="165"/>
      <c r="GUP208" s="165"/>
      <c r="GUQ208" s="165"/>
      <c r="GUR208" s="168"/>
      <c r="GUS208" s="165"/>
      <c r="GUT208" s="165"/>
      <c r="GUU208" s="165"/>
      <c r="GUV208" s="168"/>
      <c r="GUW208" s="165"/>
      <c r="GUX208" s="165"/>
      <c r="GUY208" s="165"/>
      <c r="GUZ208" s="168"/>
      <c r="GVA208" s="165"/>
      <c r="GVB208" s="165"/>
      <c r="GVC208" s="165"/>
      <c r="GVD208" s="168"/>
      <c r="GVE208" s="165"/>
      <c r="GVF208" s="165"/>
      <c r="GVG208" s="165"/>
      <c r="GVH208" s="168"/>
      <c r="GVI208" s="165"/>
      <c r="GVJ208" s="165"/>
      <c r="GVK208" s="165"/>
      <c r="GVL208" s="168"/>
      <c r="GVM208" s="165"/>
      <c r="GVN208" s="165"/>
      <c r="GVO208" s="165"/>
      <c r="GVP208" s="168"/>
      <c r="GVQ208" s="165"/>
      <c r="GVR208" s="165"/>
      <c r="GVS208" s="165"/>
      <c r="GVT208" s="168"/>
      <c r="GVU208" s="165"/>
      <c r="GVV208" s="165"/>
      <c r="GVW208" s="165"/>
      <c r="GVX208" s="168"/>
      <c r="GVY208" s="165"/>
      <c r="GVZ208" s="165"/>
      <c r="GWA208" s="165"/>
      <c r="GWB208" s="168"/>
      <c r="GWC208" s="165"/>
      <c r="GWD208" s="165"/>
      <c r="GWE208" s="165"/>
      <c r="GWF208" s="168"/>
      <c r="GWG208" s="165"/>
      <c r="GWH208" s="165"/>
      <c r="GWI208" s="165"/>
      <c r="GWJ208" s="168"/>
      <c r="GWK208" s="165"/>
      <c r="GWL208" s="165"/>
      <c r="GWM208" s="165"/>
      <c r="GWN208" s="168"/>
      <c r="GWO208" s="165"/>
      <c r="GWP208" s="165"/>
      <c r="GWQ208" s="165"/>
      <c r="GWR208" s="168"/>
      <c r="GWS208" s="165"/>
      <c r="GWT208" s="165"/>
      <c r="GWU208" s="165"/>
      <c r="GWV208" s="168"/>
      <c r="GWW208" s="165"/>
      <c r="GWX208" s="165"/>
      <c r="GWY208" s="165"/>
      <c r="GWZ208" s="168"/>
      <c r="GXA208" s="165"/>
      <c r="GXB208" s="165"/>
      <c r="GXC208" s="165"/>
      <c r="GXD208" s="168"/>
      <c r="GXE208" s="165"/>
      <c r="GXF208" s="165"/>
      <c r="GXG208" s="165"/>
      <c r="GXH208" s="168"/>
      <c r="GXI208" s="165"/>
      <c r="GXJ208" s="165"/>
      <c r="GXK208" s="165"/>
      <c r="GXL208" s="168"/>
      <c r="GXM208" s="165"/>
      <c r="GXN208" s="165"/>
      <c r="GXO208" s="165"/>
      <c r="GXP208" s="168"/>
      <c r="GXQ208" s="165"/>
      <c r="GXR208" s="165"/>
      <c r="GXS208" s="165"/>
      <c r="GXT208" s="168"/>
      <c r="GXU208" s="165"/>
      <c r="GXV208" s="165"/>
      <c r="GXW208" s="165"/>
      <c r="GXX208" s="168"/>
      <c r="GXY208" s="165"/>
      <c r="GXZ208" s="165"/>
      <c r="GYA208" s="165"/>
      <c r="GYB208" s="168"/>
      <c r="GYC208" s="165"/>
      <c r="GYD208" s="165"/>
      <c r="GYE208" s="165"/>
      <c r="GYF208" s="168"/>
      <c r="GYG208" s="165"/>
      <c r="GYH208" s="165"/>
      <c r="GYI208" s="165"/>
      <c r="GYJ208" s="168"/>
      <c r="GYK208" s="165"/>
      <c r="GYL208" s="165"/>
      <c r="GYM208" s="165"/>
      <c r="GYN208" s="168"/>
      <c r="GYO208" s="165"/>
      <c r="GYP208" s="165"/>
      <c r="GYQ208" s="165"/>
      <c r="GYR208" s="168"/>
      <c r="GYS208" s="165"/>
      <c r="GYT208" s="165"/>
      <c r="GYU208" s="165"/>
      <c r="GYV208" s="168"/>
      <c r="GYW208" s="165"/>
      <c r="GYX208" s="165"/>
      <c r="GYY208" s="165"/>
      <c r="GYZ208" s="168"/>
      <c r="GZA208" s="165"/>
      <c r="GZB208" s="165"/>
      <c r="GZC208" s="165"/>
      <c r="GZD208" s="168"/>
      <c r="GZE208" s="165"/>
      <c r="GZF208" s="165"/>
      <c r="GZG208" s="165"/>
      <c r="GZH208" s="168"/>
      <c r="GZI208" s="165"/>
      <c r="GZJ208" s="165"/>
      <c r="GZK208" s="165"/>
      <c r="GZL208" s="168"/>
      <c r="GZM208" s="165"/>
      <c r="GZN208" s="165"/>
      <c r="GZO208" s="165"/>
      <c r="GZP208" s="168"/>
      <c r="GZQ208" s="165"/>
      <c r="GZR208" s="165"/>
      <c r="GZS208" s="165"/>
      <c r="GZT208" s="168"/>
      <c r="GZU208" s="165"/>
      <c r="GZV208" s="165"/>
      <c r="GZW208" s="165"/>
      <c r="GZX208" s="168"/>
      <c r="GZY208" s="165"/>
      <c r="GZZ208" s="165"/>
      <c r="HAA208" s="165"/>
      <c r="HAB208" s="168"/>
      <c r="HAC208" s="165"/>
      <c r="HAD208" s="165"/>
      <c r="HAE208" s="165"/>
      <c r="HAF208" s="168"/>
      <c r="HAG208" s="165"/>
      <c r="HAH208" s="165"/>
      <c r="HAI208" s="165"/>
      <c r="HAJ208" s="168"/>
      <c r="HAK208" s="165"/>
      <c r="HAL208" s="165"/>
      <c r="HAM208" s="165"/>
      <c r="HAN208" s="168"/>
      <c r="HAO208" s="165"/>
      <c r="HAP208" s="165"/>
      <c r="HAQ208" s="165"/>
      <c r="HAR208" s="168"/>
      <c r="HAS208" s="165"/>
      <c r="HAT208" s="165"/>
      <c r="HAU208" s="165"/>
      <c r="HAV208" s="168"/>
      <c r="HAW208" s="165"/>
      <c r="HAX208" s="165"/>
      <c r="HAY208" s="165"/>
      <c r="HAZ208" s="168"/>
      <c r="HBA208" s="165"/>
      <c r="HBB208" s="165"/>
      <c r="HBC208" s="165"/>
      <c r="HBD208" s="168"/>
      <c r="HBE208" s="165"/>
      <c r="HBF208" s="165"/>
      <c r="HBG208" s="165"/>
      <c r="HBH208" s="168"/>
      <c r="HBI208" s="165"/>
      <c r="HBJ208" s="165"/>
      <c r="HBK208" s="165"/>
      <c r="HBL208" s="168"/>
      <c r="HBM208" s="165"/>
      <c r="HBN208" s="165"/>
      <c r="HBO208" s="165"/>
      <c r="HBP208" s="168"/>
      <c r="HBQ208" s="165"/>
      <c r="HBR208" s="165"/>
      <c r="HBS208" s="165"/>
      <c r="HBT208" s="168"/>
      <c r="HBU208" s="165"/>
      <c r="HBV208" s="165"/>
      <c r="HBW208" s="165"/>
      <c r="HBX208" s="168"/>
      <c r="HBY208" s="165"/>
      <c r="HBZ208" s="165"/>
      <c r="HCA208" s="165"/>
      <c r="HCB208" s="168"/>
      <c r="HCC208" s="165"/>
      <c r="HCD208" s="165"/>
      <c r="HCE208" s="165"/>
      <c r="HCF208" s="168"/>
      <c r="HCG208" s="165"/>
      <c r="HCH208" s="165"/>
      <c r="HCI208" s="165"/>
      <c r="HCJ208" s="168"/>
      <c r="HCK208" s="165"/>
      <c r="HCL208" s="165"/>
      <c r="HCM208" s="165"/>
      <c r="HCN208" s="168"/>
      <c r="HCO208" s="165"/>
      <c r="HCP208" s="165"/>
      <c r="HCQ208" s="165"/>
      <c r="HCR208" s="168"/>
      <c r="HCS208" s="165"/>
      <c r="HCT208" s="165"/>
      <c r="HCU208" s="165"/>
      <c r="HCV208" s="168"/>
      <c r="HCW208" s="165"/>
      <c r="HCX208" s="165"/>
      <c r="HCY208" s="165"/>
      <c r="HCZ208" s="168"/>
      <c r="HDA208" s="165"/>
      <c r="HDB208" s="165"/>
      <c r="HDC208" s="165"/>
      <c r="HDD208" s="168"/>
      <c r="HDE208" s="165"/>
      <c r="HDF208" s="165"/>
      <c r="HDG208" s="165"/>
      <c r="HDH208" s="168"/>
      <c r="HDI208" s="165"/>
      <c r="HDJ208" s="165"/>
      <c r="HDK208" s="165"/>
      <c r="HDL208" s="168"/>
      <c r="HDM208" s="165"/>
      <c r="HDN208" s="165"/>
      <c r="HDO208" s="165"/>
      <c r="HDP208" s="168"/>
      <c r="HDQ208" s="165"/>
      <c r="HDR208" s="165"/>
      <c r="HDS208" s="165"/>
      <c r="HDT208" s="168"/>
      <c r="HDU208" s="165"/>
      <c r="HDV208" s="165"/>
      <c r="HDW208" s="165"/>
      <c r="HDX208" s="168"/>
      <c r="HDY208" s="165"/>
      <c r="HDZ208" s="165"/>
      <c r="HEA208" s="165"/>
      <c r="HEB208" s="168"/>
      <c r="HEC208" s="165"/>
      <c r="HED208" s="165"/>
      <c r="HEE208" s="165"/>
      <c r="HEF208" s="168"/>
      <c r="HEG208" s="165"/>
      <c r="HEH208" s="165"/>
      <c r="HEI208" s="165"/>
      <c r="HEJ208" s="168"/>
      <c r="HEK208" s="165"/>
      <c r="HEL208" s="165"/>
      <c r="HEM208" s="165"/>
      <c r="HEN208" s="168"/>
      <c r="HEO208" s="165"/>
      <c r="HEP208" s="165"/>
      <c r="HEQ208" s="165"/>
      <c r="HER208" s="168"/>
      <c r="HES208" s="165"/>
      <c r="HET208" s="165"/>
      <c r="HEU208" s="165"/>
      <c r="HEV208" s="168"/>
      <c r="HEW208" s="165"/>
      <c r="HEX208" s="165"/>
      <c r="HEY208" s="165"/>
      <c r="HEZ208" s="168"/>
      <c r="HFA208" s="165"/>
      <c r="HFB208" s="165"/>
      <c r="HFC208" s="165"/>
      <c r="HFD208" s="168"/>
      <c r="HFE208" s="165"/>
      <c r="HFF208" s="165"/>
      <c r="HFG208" s="165"/>
      <c r="HFH208" s="168"/>
      <c r="HFI208" s="165"/>
      <c r="HFJ208" s="165"/>
      <c r="HFK208" s="165"/>
      <c r="HFL208" s="168"/>
      <c r="HFM208" s="165"/>
      <c r="HFN208" s="165"/>
      <c r="HFO208" s="165"/>
      <c r="HFP208" s="168"/>
      <c r="HFQ208" s="165"/>
      <c r="HFR208" s="165"/>
      <c r="HFS208" s="165"/>
      <c r="HFT208" s="168"/>
      <c r="HFU208" s="165"/>
      <c r="HFV208" s="165"/>
      <c r="HFW208" s="165"/>
      <c r="HFX208" s="168"/>
      <c r="HFY208" s="165"/>
      <c r="HFZ208" s="165"/>
      <c r="HGA208" s="165"/>
      <c r="HGB208" s="168"/>
      <c r="HGC208" s="165"/>
      <c r="HGD208" s="165"/>
      <c r="HGE208" s="165"/>
      <c r="HGF208" s="168"/>
      <c r="HGG208" s="165"/>
      <c r="HGH208" s="165"/>
      <c r="HGI208" s="165"/>
      <c r="HGJ208" s="168"/>
      <c r="HGK208" s="165"/>
      <c r="HGL208" s="165"/>
      <c r="HGM208" s="165"/>
      <c r="HGN208" s="168"/>
      <c r="HGO208" s="165"/>
      <c r="HGP208" s="165"/>
      <c r="HGQ208" s="165"/>
      <c r="HGR208" s="168"/>
      <c r="HGS208" s="165"/>
      <c r="HGT208" s="165"/>
      <c r="HGU208" s="165"/>
      <c r="HGV208" s="168"/>
      <c r="HGW208" s="165"/>
      <c r="HGX208" s="165"/>
      <c r="HGY208" s="165"/>
      <c r="HGZ208" s="168"/>
      <c r="HHA208" s="165"/>
      <c r="HHB208" s="165"/>
      <c r="HHC208" s="165"/>
      <c r="HHD208" s="168"/>
      <c r="HHE208" s="165"/>
      <c r="HHF208" s="165"/>
      <c r="HHG208" s="165"/>
      <c r="HHH208" s="168"/>
      <c r="HHI208" s="165"/>
      <c r="HHJ208" s="165"/>
      <c r="HHK208" s="165"/>
      <c r="HHL208" s="168"/>
      <c r="HHM208" s="165"/>
      <c r="HHN208" s="165"/>
      <c r="HHO208" s="165"/>
      <c r="HHP208" s="168"/>
      <c r="HHQ208" s="165"/>
      <c r="HHR208" s="165"/>
      <c r="HHS208" s="165"/>
      <c r="HHT208" s="168"/>
      <c r="HHU208" s="165"/>
      <c r="HHV208" s="165"/>
      <c r="HHW208" s="165"/>
      <c r="HHX208" s="168"/>
      <c r="HHY208" s="165"/>
      <c r="HHZ208" s="165"/>
      <c r="HIA208" s="165"/>
      <c r="HIB208" s="168"/>
      <c r="HIC208" s="165"/>
      <c r="HID208" s="165"/>
      <c r="HIE208" s="165"/>
      <c r="HIF208" s="168"/>
      <c r="HIG208" s="165"/>
      <c r="HIH208" s="165"/>
      <c r="HII208" s="165"/>
      <c r="HIJ208" s="168"/>
      <c r="HIK208" s="165"/>
      <c r="HIL208" s="165"/>
      <c r="HIM208" s="165"/>
      <c r="HIN208" s="168"/>
      <c r="HIO208" s="165"/>
      <c r="HIP208" s="165"/>
      <c r="HIQ208" s="165"/>
      <c r="HIR208" s="168"/>
      <c r="HIS208" s="165"/>
      <c r="HIT208" s="165"/>
      <c r="HIU208" s="165"/>
      <c r="HIV208" s="168"/>
      <c r="HIW208" s="165"/>
      <c r="HIX208" s="165"/>
      <c r="HIY208" s="165"/>
      <c r="HIZ208" s="168"/>
      <c r="HJA208" s="165"/>
      <c r="HJB208" s="165"/>
      <c r="HJC208" s="165"/>
      <c r="HJD208" s="168"/>
      <c r="HJE208" s="165"/>
      <c r="HJF208" s="165"/>
      <c r="HJG208" s="165"/>
      <c r="HJH208" s="168"/>
      <c r="HJI208" s="165"/>
      <c r="HJJ208" s="165"/>
      <c r="HJK208" s="165"/>
      <c r="HJL208" s="168"/>
      <c r="HJM208" s="165"/>
      <c r="HJN208" s="165"/>
      <c r="HJO208" s="165"/>
      <c r="HJP208" s="168"/>
      <c r="HJQ208" s="165"/>
      <c r="HJR208" s="165"/>
      <c r="HJS208" s="165"/>
      <c r="HJT208" s="168"/>
      <c r="HJU208" s="165"/>
      <c r="HJV208" s="165"/>
      <c r="HJW208" s="165"/>
      <c r="HJX208" s="168"/>
      <c r="HJY208" s="165"/>
      <c r="HJZ208" s="165"/>
      <c r="HKA208" s="165"/>
      <c r="HKB208" s="168"/>
      <c r="HKC208" s="165"/>
      <c r="HKD208" s="165"/>
      <c r="HKE208" s="165"/>
      <c r="HKF208" s="168"/>
      <c r="HKG208" s="165"/>
      <c r="HKH208" s="165"/>
      <c r="HKI208" s="165"/>
      <c r="HKJ208" s="168"/>
      <c r="HKK208" s="165"/>
      <c r="HKL208" s="165"/>
      <c r="HKM208" s="165"/>
      <c r="HKN208" s="168"/>
      <c r="HKO208" s="165"/>
      <c r="HKP208" s="165"/>
      <c r="HKQ208" s="165"/>
      <c r="HKR208" s="168"/>
      <c r="HKS208" s="165"/>
      <c r="HKT208" s="165"/>
      <c r="HKU208" s="165"/>
      <c r="HKV208" s="168"/>
      <c r="HKW208" s="165"/>
      <c r="HKX208" s="165"/>
      <c r="HKY208" s="165"/>
      <c r="HKZ208" s="168"/>
      <c r="HLA208" s="165"/>
      <c r="HLB208" s="165"/>
      <c r="HLC208" s="165"/>
      <c r="HLD208" s="168"/>
      <c r="HLE208" s="165"/>
      <c r="HLF208" s="165"/>
      <c r="HLG208" s="165"/>
      <c r="HLH208" s="168"/>
      <c r="HLI208" s="165"/>
      <c r="HLJ208" s="165"/>
      <c r="HLK208" s="165"/>
      <c r="HLL208" s="168"/>
      <c r="HLM208" s="165"/>
      <c r="HLN208" s="165"/>
      <c r="HLO208" s="165"/>
      <c r="HLP208" s="168"/>
      <c r="HLQ208" s="165"/>
      <c r="HLR208" s="165"/>
      <c r="HLS208" s="165"/>
      <c r="HLT208" s="168"/>
      <c r="HLU208" s="165"/>
      <c r="HLV208" s="165"/>
      <c r="HLW208" s="165"/>
      <c r="HLX208" s="168"/>
      <c r="HLY208" s="165"/>
      <c r="HLZ208" s="165"/>
      <c r="HMA208" s="165"/>
      <c r="HMB208" s="168"/>
      <c r="HMC208" s="165"/>
      <c r="HMD208" s="165"/>
      <c r="HME208" s="165"/>
      <c r="HMF208" s="168"/>
      <c r="HMG208" s="165"/>
      <c r="HMH208" s="165"/>
      <c r="HMI208" s="165"/>
      <c r="HMJ208" s="168"/>
      <c r="HMK208" s="165"/>
      <c r="HML208" s="165"/>
      <c r="HMM208" s="165"/>
      <c r="HMN208" s="168"/>
      <c r="HMO208" s="165"/>
      <c r="HMP208" s="165"/>
      <c r="HMQ208" s="165"/>
      <c r="HMR208" s="168"/>
      <c r="HMS208" s="165"/>
      <c r="HMT208" s="165"/>
      <c r="HMU208" s="165"/>
      <c r="HMV208" s="168"/>
      <c r="HMW208" s="165"/>
      <c r="HMX208" s="165"/>
      <c r="HMY208" s="165"/>
      <c r="HMZ208" s="168"/>
      <c r="HNA208" s="165"/>
      <c r="HNB208" s="165"/>
      <c r="HNC208" s="165"/>
      <c r="HND208" s="168"/>
      <c r="HNE208" s="165"/>
      <c r="HNF208" s="165"/>
      <c r="HNG208" s="165"/>
      <c r="HNH208" s="168"/>
      <c r="HNI208" s="165"/>
      <c r="HNJ208" s="165"/>
      <c r="HNK208" s="165"/>
      <c r="HNL208" s="168"/>
      <c r="HNM208" s="165"/>
      <c r="HNN208" s="165"/>
      <c r="HNO208" s="165"/>
      <c r="HNP208" s="168"/>
      <c r="HNQ208" s="165"/>
      <c r="HNR208" s="165"/>
      <c r="HNS208" s="165"/>
      <c r="HNT208" s="168"/>
      <c r="HNU208" s="165"/>
      <c r="HNV208" s="165"/>
      <c r="HNW208" s="165"/>
      <c r="HNX208" s="168"/>
      <c r="HNY208" s="165"/>
      <c r="HNZ208" s="165"/>
      <c r="HOA208" s="165"/>
      <c r="HOB208" s="168"/>
      <c r="HOC208" s="165"/>
      <c r="HOD208" s="165"/>
      <c r="HOE208" s="165"/>
      <c r="HOF208" s="168"/>
      <c r="HOG208" s="165"/>
      <c r="HOH208" s="165"/>
      <c r="HOI208" s="165"/>
      <c r="HOJ208" s="168"/>
      <c r="HOK208" s="165"/>
      <c r="HOL208" s="165"/>
      <c r="HOM208" s="165"/>
      <c r="HON208" s="168"/>
      <c r="HOO208" s="165"/>
      <c r="HOP208" s="165"/>
      <c r="HOQ208" s="165"/>
      <c r="HOR208" s="168"/>
      <c r="HOS208" s="165"/>
      <c r="HOT208" s="165"/>
      <c r="HOU208" s="165"/>
      <c r="HOV208" s="168"/>
      <c r="HOW208" s="165"/>
      <c r="HOX208" s="165"/>
      <c r="HOY208" s="165"/>
      <c r="HOZ208" s="168"/>
      <c r="HPA208" s="165"/>
      <c r="HPB208" s="165"/>
      <c r="HPC208" s="165"/>
      <c r="HPD208" s="168"/>
      <c r="HPE208" s="165"/>
      <c r="HPF208" s="165"/>
      <c r="HPG208" s="165"/>
      <c r="HPH208" s="168"/>
      <c r="HPI208" s="165"/>
      <c r="HPJ208" s="165"/>
      <c r="HPK208" s="165"/>
      <c r="HPL208" s="168"/>
      <c r="HPM208" s="165"/>
      <c r="HPN208" s="165"/>
      <c r="HPO208" s="165"/>
      <c r="HPP208" s="168"/>
      <c r="HPQ208" s="165"/>
      <c r="HPR208" s="165"/>
      <c r="HPS208" s="165"/>
      <c r="HPT208" s="168"/>
      <c r="HPU208" s="165"/>
      <c r="HPV208" s="165"/>
      <c r="HPW208" s="165"/>
      <c r="HPX208" s="168"/>
      <c r="HPY208" s="165"/>
      <c r="HPZ208" s="165"/>
      <c r="HQA208" s="165"/>
      <c r="HQB208" s="168"/>
      <c r="HQC208" s="165"/>
      <c r="HQD208" s="165"/>
      <c r="HQE208" s="165"/>
      <c r="HQF208" s="168"/>
      <c r="HQG208" s="165"/>
      <c r="HQH208" s="165"/>
      <c r="HQI208" s="165"/>
      <c r="HQJ208" s="168"/>
      <c r="HQK208" s="165"/>
      <c r="HQL208" s="165"/>
      <c r="HQM208" s="165"/>
      <c r="HQN208" s="168"/>
      <c r="HQO208" s="165"/>
      <c r="HQP208" s="165"/>
      <c r="HQQ208" s="165"/>
      <c r="HQR208" s="168"/>
      <c r="HQS208" s="165"/>
      <c r="HQT208" s="165"/>
      <c r="HQU208" s="165"/>
      <c r="HQV208" s="168"/>
      <c r="HQW208" s="165"/>
      <c r="HQX208" s="165"/>
      <c r="HQY208" s="165"/>
      <c r="HQZ208" s="168"/>
      <c r="HRA208" s="165"/>
      <c r="HRB208" s="165"/>
      <c r="HRC208" s="165"/>
      <c r="HRD208" s="168"/>
      <c r="HRE208" s="165"/>
      <c r="HRF208" s="165"/>
      <c r="HRG208" s="165"/>
      <c r="HRH208" s="168"/>
      <c r="HRI208" s="165"/>
      <c r="HRJ208" s="165"/>
      <c r="HRK208" s="165"/>
      <c r="HRL208" s="168"/>
      <c r="HRM208" s="165"/>
      <c r="HRN208" s="165"/>
      <c r="HRO208" s="165"/>
      <c r="HRP208" s="168"/>
      <c r="HRQ208" s="165"/>
      <c r="HRR208" s="165"/>
      <c r="HRS208" s="165"/>
      <c r="HRT208" s="168"/>
      <c r="HRU208" s="165"/>
      <c r="HRV208" s="165"/>
      <c r="HRW208" s="165"/>
      <c r="HRX208" s="168"/>
      <c r="HRY208" s="165"/>
      <c r="HRZ208" s="165"/>
      <c r="HSA208" s="165"/>
      <c r="HSB208" s="168"/>
      <c r="HSC208" s="165"/>
      <c r="HSD208" s="165"/>
      <c r="HSE208" s="165"/>
      <c r="HSF208" s="168"/>
      <c r="HSG208" s="165"/>
      <c r="HSH208" s="165"/>
      <c r="HSI208" s="165"/>
      <c r="HSJ208" s="168"/>
      <c r="HSK208" s="165"/>
      <c r="HSL208" s="165"/>
      <c r="HSM208" s="165"/>
      <c r="HSN208" s="168"/>
      <c r="HSO208" s="165"/>
      <c r="HSP208" s="165"/>
      <c r="HSQ208" s="165"/>
      <c r="HSR208" s="168"/>
      <c r="HSS208" s="165"/>
      <c r="HST208" s="165"/>
      <c r="HSU208" s="165"/>
      <c r="HSV208" s="168"/>
      <c r="HSW208" s="165"/>
      <c r="HSX208" s="165"/>
      <c r="HSY208" s="165"/>
      <c r="HSZ208" s="168"/>
      <c r="HTA208" s="165"/>
      <c r="HTB208" s="165"/>
      <c r="HTC208" s="165"/>
      <c r="HTD208" s="168"/>
      <c r="HTE208" s="165"/>
      <c r="HTF208" s="165"/>
      <c r="HTG208" s="165"/>
      <c r="HTH208" s="168"/>
      <c r="HTI208" s="165"/>
      <c r="HTJ208" s="165"/>
      <c r="HTK208" s="165"/>
      <c r="HTL208" s="168"/>
      <c r="HTM208" s="165"/>
      <c r="HTN208" s="165"/>
      <c r="HTO208" s="165"/>
      <c r="HTP208" s="168"/>
      <c r="HTQ208" s="165"/>
      <c r="HTR208" s="165"/>
      <c r="HTS208" s="165"/>
      <c r="HTT208" s="168"/>
      <c r="HTU208" s="165"/>
      <c r="HTV208" s="165"/>
      <c r="HTW208" s="165"/>
      <c r="HTX208" s="168"/>
      <c r="HTY208" s="165"/>
      <c r="HTZ208" s="165"/>
      <c r="HUA208" s="165"/>
      <c r="HUB208" s="168"/>
      <c r="HUC208" s="165"/>
      <c r="HUD208" s="165"/>
      <c r="HUE208" s="165"/>
      <c r="HUF208" s="168"/>
      <c r="HUG208" s="165"/>
      <c r="HUH208" s="165"/>
      <c r="HUI208" s="165"/>
      <c r="HUJ208" s="168"/>
      <c r="HUK208" s="165"/>
      <c r="HUL208" s="165"/>
      <c r="HUM208" s="165"/>
      <c r="HUN208" s="168"/>
      <c r="HUO208" s="165"/>
      <c r="HUP208" s="165"/>
      <c r="HUQ208" s="165"/>
      <c r="HUR208" s="168"/>
      <c r="HUS208" s="165"/>
      <c r="HUT208" s="165"/>
      <c r="HUU208" s="165"/>
      <c r="HUV208" s="168"/>
      <c r="HUW208" s="165"/>
      <c r="HUX208" s="165"/>
      <c r="HUY208" s="165"/>
      <c r="HUZ208" s="168"/>
      <c r="HVA208" s="165"/>
      <c r="HVB208" s="165"/>
      <c r="HVC208" s="165"/>
      <c r="HVD208" s="168"/>
      <c r="HVE208" s="165"/>
      <c r="HVF208" s="165"/>
      <c r="HVG208" s="165"/>
      <c r="HVH208" s="168"/>
      <c r="HVI208" s="165"/>
      <c r="HVJ208" s="165"/>
      <c r="HVK208" s="165"/>
      <c r="HVL208" s="168"/>
      <c r="HVM208" s="165"/>
      <c r="HVN208" s="165"/>
      <c r="HVO208" s="165"/>
      <c r="HVP208" s="168"/>
      <c r="HVQ208" s="165"/>
      <c r="HVR208" s="165"/>
      <c r="HVS208" s="165"/>
      <c r="HVT208" s="168"/>
      <c r="HVU208" s="165"/>
      <c r="HVV208" s="165"/>
      <c r="HVW208" s="165"/>
      <c r="HVX208" s="168"/>
      <c r="HVY208" s="165"/>
      <c r="HVZ208" s="165"/>
      <c r="HWA208" s="165"/>
      <c r="HWB208" s="168"/>
      <c r="HWC208" s="165"/>
      <c r="HWD208" s="165"/>
      <c r="HWE208" s="165"/>
      <c r="HWF208" s="168"/>
      <c r="HWG208" s="165"/>
      <c r="HWH208" s="165"/>
      <c r="HWI208" s="165"/>
      <c r="HWJ208" s="168"/>
      <c r="HWK208" s="165"/>
      <c r="HWL208" s="165"/>
      <c r="HWM208" s="165"/>
      <c r="HWN208" s="168"/>
      <c r="HWO208" s="165"/>
      <c r="HWP208" s="165"/>
      <c r="HWQ208" s="165"/>
      <c r="HWR208" s="168"/>
      <c r="HWS208" s="165"/>
      <c r="HWT208" s="165"/>
      <c r="HWU208" s="165"/>
      <c r="HWV208" s="168"/>
      <c r="HWW208" s="165"/>
      <c r="HWX208" s="165"/>
      <c r="HWY208" s="165"/>
      <c r="HWZ208" s="168"/>
      <c r="HXA208" s="165"/>
      <c r="HXB208" s="165"/>
      <c r="HXC208" s="165"/>
      <c r="HXD208" s="168"/>
      <c r="HXE208" s="165"/>
      <c r="HXF208" s="165"/>
      <c r="HXG208" s="165"/>
      <c r="HXH208" s="168"/>
      <c r="HXI208" s="165"/>
      <c r="HXJ208" s="165"/>
      <c r="HXK208" s="165"/>
      <c r="HXL208" s="168"/>
      <c r="HXM208" s="165"/>
      <c r="HXN208" s="165"/>
      <c r="HXO208" s="165"/>
      <c r="HXP208" s="168"/>
      <c r="HXQ208" s="165"/>
      <c r="HXR208" s="165"/>
      <c r="HXS208" s="165"/>
      <c r="HXT208" s="168"/>
      <c r="HXU208" s="165"/>
      <c r="HXV208" s="165"/>
      <c r="HXW208" s="165"/>
      <c r="HXX208" s="168"/>
      <c r="HXY208" s="165"/>
      <c r="HXZ208" s="165"/>
      <c r="HYA208" s="165"/>
      <c r="HYB208" s="168"/>
      <c r="HYC208" s="165"/>
      <c r="HYD208" s="165"/>
      <c r="HYE208" s="165"/>
      <c r="HYF208" s="168"/>
      <c r="HYG208" s="165"/>
      <c r="HYH208" s="165"/>
      <c r="HYI208" s="165"/>
      <c r="HYJ208" s="168"/>
      <c r="HYK208" s="165"/>
      <c r="HYL208" s="165"/>
      <c r="HYM208" s="165"/>
      <c r="HYN208" s="168"/>
      <c r="HYO208" s="165"/>
      <c r="HYP208" s="165"/>
      <c r="HYQ208" s="165"/>
      <c r="HYR208" s="168"/>
      <c r="HYS208" s="165"/>
      <c r="HYT208" s="165"/>
      <c r="HYU208" s="165"/>
      <c r="HYV208" s="168"/>
      <c r="HYW208" s="165"/>
      <c r="HYX208" s="165"/>
      <c r="HYY208" s="165"/>
      <c r="HYZ208" s="168"/>
      <c r="HZA208" s="165"/>
      <c r="HZB208" s="165"/>
      <c r="HZC208" s="165"/>
      <c r="HZD208" s="168"/>
      <c r="HZE208" s="165"/>
      <c r="HZF208" s="165"/>
      <c r="HZG208" s="165"/>
      <c r="HZH208" s="168"/>
      <c r="HZI208" s="165"/>
      <c r="HZJ208" s="165"/>
      <c r="HZK208" s="165"/>
      <c r="HZL208" s="168"/>
      <c r="HZM208" s="165"/>
      <c r="HZN208" s="165"/>
      <c r="HZO208" s="165"/>
      <c r="HZP208" s="168"/>
      <c r="HZQ208" s="165"/>
      <c r="HZR208" s="165"/>
      <c r="HZS208" s="165"/>
      <c r="HZT208" s="168"/>
      <c r="HZU208" s="165"/>
      <c r="HZV208" s="165"/>
      <c r="HZW208" s="165"/>
      <c r="HZX208" s="168"/>
      <c r="HZY208" s="165"/>
      <c r="HZZ208" s="165"/>
      <c r="IAA208" s="165"/>
      <c r="IAB208" s="168"/>
      <c r="IAC208" s="165"/>
      <c r="IAD208" s="165"/>
      <c r="IAE208" s="165"/>
      <c r="IAF208" s="168"/>
      <c r="IAG208" s="165"/>
      <c r="IAH208" s="165"/>
      <c r="IAI208" s="165"/>
      <c r="IAJ208" s="168"/>
      <c r="IAK208" s="165"/>
      <c r="IAL208" s="165"/>
      <c r="IAM208" s="165"/>
      <c r="IAN208" s="168"/>
      <c r="IAO208" s="165"/>
      <c r="IAP208" s="165"/>
      <c r="IAQ208" s="165"/>
      <c r="IAR208" s="168"/>
      <c r="IAS208" s="165"/>
      <c r="IAT208" s="165"/>
      <c r="IAU208" s="165"/>
      <c r="IAV208" s="168"/>
      <c r="IAW208" s="165"/>
      <c r="IAX208" s="165"/>
      <c r="IAY208" s="165"/>
      <c r="IAZ208" s="168"/>
      <c r="IBA208" s="165"/>
      <c r="IBB208" s="165"/>
      <c r="IBC208" s="165"/>
      <c r="IBD208" s="168"/>
      <c r="IBE208" s="165"/>
      <c r="IBF208" s="165"/>
      <c r="IBG208" s="165"/>
      <c r="IBH208" s="168"/>
      <c r="IBI208" s="165"/>
      <c r="IBJ208" s="165"/>
      <c r="IBK208" s="165"/>
      <c r="IBL208" s="168"/>
      <c r="IBM208" s="165"/>
      <c r="IBN208" s="165"/>
      <c r="IBO208" s="165"/>
      <c r="IBP208" s="168"/>
      <c r="IBQ208" s="165"/>
      <c r="IBR208" s="165"/>
      <c r="IBS208" s="165"/>
      <c r="IBT208" s="168"/>
      <c r="IBU208" s="165"/>
      <c r="IBV208" s="165"/>
      <c r="IBW208" s="165"/>
      <c r="IBX208" s="168"/>
      <c r="IBY208" s="165"/>
      <c r="IBZ208" s="165"/>
      <c r="ICA208" s="165"/>
      <c r="ICB208" s="168"/>
      <c r="ICC208" s="165"/>
      <c r="ICD208" s="165"/>
      <c r="ICE208" s="165"/>
      <c r="ICF208" s="168"/>
      <c r="ICG208" s="165"/>
      <c r="ICH208" s="165"/>
      <c r="ICI208" s="165"/>
      <c r="ICJ208" s="168"/>
      <c r="ICK208" s="165"/>
      <c r="ICL208" s="165"/>
      <c r="ICM208" s="165"/>
      <c r="ICN208" s="168"/>
      <c r="ICO208" s="165"/>
      <c r="ICP208" s="165"/>
      <c r="ICQ208" s="165"/>
      <c r="ICR208" s="168"/>
      <c r="ICS208" s="165"/>
      <c r="ICT208" s="165"/>
      <c r="ICU208" s="165"/>
      <c r="ICV208" s="168"/>
      <c r="ICW208" s="165"/>
      <c r="ICX208" s="165"/>
      <c r="ICY208" s="165"/>
      <c r="ICZ208" s="168"/>
      <c r="IDA208" s="165"/>
      <c r="IDB208" s="165"/>
      <c r="IDC208" s="165"/>
      <c r="IDD208" s="168"/>
      <c r="IDE208" s="165"/>
      <c r="IDF208" s="165"/>
      <c r="IDG208" s="165"/>
      <c r="IDH208" s="168"/>
      <c r="IDI208" s="165"/>
      <c r="IDJ208" s="165"/>
      <c r="IDK208" s="165"/>
      <c r="IDL208" s="168"/>
      <c r="IDM208" s="165"/>
      <c r="IDN208" s="165"/>
      <c r="IDO208" s="165"/>
      <c r="IDP208" s="168"/>
      <c r="IDQ208" s="165"/>
      <c r="IDR208" s="165"/>
      <c r="IDS208" s="165"/>
      <c r="IDT208" s="168"/>
      <c r="IDU208" s="165"/>
      <c r="IDV208" s="165"/>
      <c r="IDW208" s="165"/>
      <c r="IDX208" s="168"/>
      <c r="IDY208" s="165"/>
      <c r="IDZ208" s="165"/>
      <c r="IEA208" s="165"/>
      <c r="IEB208" s="168"/>
      <c r="IEC208" s="165"/>
      <c r="IED208" s="165"/>
      <c r="IEE208" s="165"/>
      <c r="IEF208" s="168"/>
      <c r="IEG208" s="165"/>
      <c r="IEH208" s="165"/>
      <c r="IEI208" s="165"/>
      <c r="IEJ208" s="168"/>
      <c r="IEK208" s="165"/>
      <c r="IEL208" s="165"/>
      <c r="IEM208" s="165"/>
      <c r="IEN208" s="168"/>
      <c r="IEO208" s="165"/>
      <c r="IEP208" s="165"/>
      <c r="IEQ208" s="165"/>
      <c r="IER208" s="168"/>
      <c r="IES208" s="165"/>
      <c r="IET208" s="165"/>
      <c r="IEU208" s="165"/>
      <c r="IEV208" s="168"/>
      <c r="IEW208" s="165"/>
      <c r="IEX208" s="165"/>
      <c r="IEY208" s="165"/>
      <c r="IEZ208" s="168"/>
      <c r="IFA208" s="165"/>
      <c r="IFB208" s="165"/>
      <c r="IFC208" s="165"/>
      <c r="IFD208" s="168"/>
      <c r="IFE208" s="165"/>
      <c r="IFF208" s="165"/>
      <c r="IFG208" s="165"/>
      <c r="IFH208" s="168"/>
      <c r="IFI208" s="165"/>
      <c r="IFJ208" s="165"/>
      <c r="IFK208" s="165"/>
      <c r="IFL208" s="168"/>
      <c r="IFM208" s="165"/>
      <c r="IFN208" s="165"/>
      <c r="IFO208" s="165"/>
      <c r="IFP208" s="168"/>
      <c r="IFQ208" s="165"/>
      <c r="IFR208" s="165"/>
      <c r="IFS208" s="165"/>
      <c r="IFT208" s="168"/>
      <c r="IFU208" s="165"/>
      <c r="IFV208" s="165"/>
      <c r="IFW208" s="165"/>
      <c r="IFX208" s="168"/>
      <c r="IFY208" s="165"/>
      <c r="IFZ208" s="165"/>
      <c r="IGA208" s="165"/>
      <c r="IGB208" s="168"/>
      <c r="IGC208" s="165"/>
      <c r="IGD208" s="165"/>
      <c r="IGE208" s="165"/>
      <c r="IGF208" s="168"/>
      <c r="IGG208" s="165"/>
      <c r="IGH208" s="165"/>
      <c r="IGI208" s="165"/>
      <c r="IGJ208" s="168"/>
      <c r="IGK208" s="165"/>
      <c r="IGL208" s="165"/>
      <c r="IGM208" s="165"/>
      <c r="IGN208" s="168"/>
      <c r="IGO208" s="165"/>
      <c r="IGP208" s="165"/>
      <c r="IGQ208" s="165"/>
      <c r="IGR208" s="168"/>
      <c r="IGS208" s="165"/>
      <c r="IGT208" s="165"/>
      <c r="IGU208" s="165"/>
      <c r="IGV208" s="168"/>
      <c r="IGW208" s="165"/>
      <c r="IGX208" s="165"/>
      <c r="IGY208" s="165"/>
      <c r="IGZ208" s="168"/>
      <c r="IHA208" s="165"/>
      <c r="IHB208" s="165"/>
      <c r="IHC208" s="165"/>
      <c r="IHD208" s="168"/>
      <c r="IHE208" s="165"/>
      <c r="IHF208" s="165"/>
      <c r="IHG208" s="165"/>
      <c r="IHH208" s="168"/>
      <c r="IHI208" s="165"/>
      <c r="IHJ208" s="165"/>
      <c r="IHK208" s="165"/>
      <c r="IHL208" s="168"/>
      <c r="IHM208" s="165"/>
      <c r="IHN208" s="165"/>
      <c r="IHO208" s="165"/>
      <c r="IHP208" s="168"/>
      <c r="IHQ208" s="165"/>
      <c r="IHR208" s="165"/>
      <c r="IHS208" s="165"/>
      <c r="IHT208" s="168"/>
      <c r="IHU208" s="165"/>
      <c r="IHV208" s="165"/>
      <c r="IHW208" s="165"/>
      <c r="IHX208" s="168"/>
      <c r="IHY208" s="165"/>
      <c r="IHZ208" s="165"/>
      <c r="IIA208" s="165"/>
      <c r="IIB208" s="168"/>
      <c r="IIC208" s="165"/>
      <c r="IID208" s="165"/>
      <c r="IIE208" s="165"/>
      <c r="IIF208" s="168"/>
      <c r="IIG208" s="165"/>
      <c r="IIH208" s="165"/>
      <c r="III208" s="165"/>
      <c r="IIJ208" s="168"/>
      <c r="IIK208" s="165"/>
      <c r="IIL208" s="165"/>
      <c r="IIM208" s="165"/>
      <c r="IIN208" s="168"/>
      <c r="IIO208" s="165"/>
      <c r="IIP208" s="165"/>
      <c r="IIQ208" s="165"/>
      <c r="IIR208" s="168"/>
      <c r="IIS208" s="165"/>
      <c r="IIT208" s="165"/>
      <c r="IIU208" s="165"/>
      <c r="IIV208" s="168"/>
      <c r="IIW208" s="165"/>
      <c r="IIX208" s="165"/>
      <c r="IIY208" s="165"/>
      <c r="IIZ208" s="168"/>
      <c r="IJA208" s="165"/>
      <c r="IJB208" s="165"/>
      <c r="IJC208" s="165"/>
      <c r="IJD208" s="168"/>
      <c r="IJE208" s="165"/>
      <c r="IJF208" s="165"/>
      <c r="IJG208" s="165"/>
      <c r="IJH208" s="168"/>
      <c r="IJI208" s="165"/>
      <c r="IJJ208" s="165"/>
      <c r="IJK208" s="165"/>
      <c r="IJL208" s="168"/>
      <c r="IJM208" s="165"/>
      <c r="IJN208" s="165"/>
      <c r="IJO208" s="165"/>
      <c r="IJP208" s="168"/>
      <c r="IJQ208" s="165"/>
      <c r="IJR208" s="165"/>
      <c r="IJS208" s="165"/>
      <c r="IJT208" s="168"/>
      <c r="IJU208" s="165"/>
      <c r="IJV208" s="165"/>
      <c r="IJW208" s="165"/>
      <c r="IJX208" s="168"/>
      <c r="IJY208" s="165"/>
      <c r="IJZ208" s="165"/>
      <c r="IKA208" s="165"/>
      <c r="IKB208" s="168"/>
      <c r="IKC208" s="165"/>
      <c r="IKD208" s="165"/>
      <c r="IKE208" s="165"/>
      <c r="IKF208" s="168"/>
      <c r="IKG208" s="165"/>
      <c r="IKH208" s="165"/>
      <c r="IKI208" s="165"/>
      <c r="IKJ208" s="168"/>
      <c r="IKK208" s="165"/>
      <c r="IKL208" s="165"/>
      <c r="IKM208" s="165"/>
      <c r="IKN208" s="168"/>
      <c r="IKO208" s="165"/>
      <c r="IKP208" s="165"/>
      <c r="IKQ208" s="165"/>
      <c r="IKR208" s="168"/>
      <c r="IKS208" s="165"/>
      <c r="IKT208" s="165"/>
      <c r="IKU208" s="165"/>
      <c r="IKV208" s="168"/>
      <c r="IKW208" s="165"/>
      <c r="IKX208" s="165"/>
      <c r="IKY208" s="165"/>
      <c r="IKZ208" s="168"/>
      <c r="ILA208" s="165"/>
      <c r="ILB208" s="165"/>
      <c r="ILC208" s="165"/>
      <c r="ILD208" s="168"/>
      <c r="ILE208" s="165"/>
      <c r="ILF208" s="165"/>
      <c r="ILG208" s="165"/>
      <c r="ILH208" s="168"/>
      <c r="ILI208" s="165"/>
      <c r="ILJ208" s="165"/>
      <c r="ILK208" s="165"/>
      <c r="ILL208" s="168"/>
      <c r="ILM208" s="165"/>
      <c r="ILN208" s="165"/>
      <c r="ILO208" s="165"/>
      <c r="ILP208" s="168"/>
      <c r="ILQ208" s="165"/>
      <c r="ILR208" s="165"/>
      <c r="ILS208" s="165"/>
      <c r="ILT208" s="168"/>
      <c r="ILU208" s="165"/>
      <c r="ILV208" s="165"/>
      <c r="ILW208" s="165"/>
      <c r="ILX208" s="168"/>
      <c r="ILY208" s="165"/>
      <c r="ILZ208" s="165"/>
      <c r="IMA208" s="165"/>
      <c r="IMB208" s="168"/>
      <c r="IMC208" s="165"/>
      <c r="IMD208" s="165"/>
      <c r="IME208" s="165"/>
      <c r="IMF208" s="168"/>
      <c r="IMG208" s="165"/>
      <c r="IMH208" s="165"/>
      <c r="IMI208" s="165"/>
      <c r="IMJ208" s="168"/>
      <c r="IMK208" s="165"/>
      <c r="IML208" s="165"/>
      <c r="IMM208" s="165"/>
      <c r="IMN208" s="168"/>
      <c r="IMO208" s="165"/>
      <c r="IMP208" s="165"/>
      <c r="IMQ208" s="165"/>
      <c r="IMR208" s="168"/>
      <c r="IMS208" s="165"/>
      <c r="IMT208" s="165"/>
      <c r="IMU208" s="165"/>
      <c r="IMV208" s="168"/>
      <c r="IMW208" s="165"/>
      <c r="IMX208" s="165"/>
      <c r="IMY208" s="165"/>
      <c r="IMZ208" s="168"/>
      <c r="INA208" s="165"/>
      <c r="INB208" s="165"/>
      <c r="INC208" s="165"/>
      <c r="IND208" s="168"/>
      <c r="INE208" s="165"/>
      <c r="INF208" s="165"/>
      <c r="ING208" s="165"/>
      <c r="INH208" s="168"/>
      <c r="INI208" s="165"/>
      <c r="INJ208" s="165"/>
      <c r="INK208" s="165"/>
      <c r="INL208" s="168"/>
      <c r="INM208" s="165"/>
      <c r="INN208" s="165"/>
      <c r="INO208" s="165"/>
      <c r="INP208" s="168"/>
      <c r="INQ208" s="165"/>
      <c r="INR208" s="165"/>
      <c r="INS208" s="165"/>
      <c r="INT208" s="168"/>
      <c r="INU208" s="165"/>
      <c r="INV208" s="165"/>
      <c r="INW208" s="165"/>
      <c r="INX208" s="168"/>
      <c r="INY208" s="165"/>
      <c r="INZ208" s="165"/>
      <c r="IOA208" s="165"/>
      <c r="IOB208" s="168"/>
      <c r="IOC208" s="165"/>
      <c r="IOD208" s="165"/>
      <c r="IOE208" s="165"/>
      <c r="IOF208" s="168"/>
      <c r="IOG208" s="165"/>
      <c r="IOH208" s="165"/>
      <c r="IOI208" s="165"/>
      <c r="IOJ208" s="168"/>
      <c r="IOK208" s="165"/>
      <c r="IOL208" s="165"/>
      <c r="IOM208" s="165"/>
      <c r="ION208" s="168"/>
      <c r="IOO208" s="165"/>
      <c r="IOP208" s="165"/>
      <c r="IOQ208" s="165"/>
      <c r="IOR208" s="168"/>
      <c r="IOS208" s="165"/>
      <c r="IOT208" s="165"/>
      <c r="IOU208" s="165"/>
      <c r="IOV208" s="168"/>
      <c r="IOW208" s="165"/>
      <c r="IOX208" s="165"/>
      <c r="IOY208" s="165"/>
      <c r="IOZ208" s="168"/>
      <c r="IPA208" s="165"/>
      <c r="IPB208" s="165"/>
      <c r="IPC208" s="165"/>
      <c r="IPD208" s="168"/>
      <c r="IPE208" s="165"/>
      <c r="IPF208" s="165"/>
      <c r="IPG208" s="165"/>
      <c r="IPH208" s="168"/>
      <c r="IPI208" s="165"/>
      <c r="IPJ208" s="165"/>
      <c r="IPK208" s="165"/>
      <c r="IPL208" s="168"/>
      <c r="IPM208" s="165"/>
      <c r="IPN208" s="165"/>
      <c r="IPO208" s="165"/>
      <c r="IPP208" s="168"/>
      <c r="IPQ208" s="165"/>
      <c r="IPR208" s="165"/>
      <c r="IPS208" s="165"/>
      <c r="IPT208" s="168"/>
      <c r="IPU208" s="165"/>
      <c r="IPV208" s="165"/>
      <c r="IPW208" s="165"/>
      <c r="IPX208" s="168"/>
      <c r="IPY208" s="165"/>
      <c r="IPZ208" s="165"/>
      <c r="IQA208" s="165"/>
      <c r="IQB208" s="168"/>
      <c r="IQC208" s="165"/>
      <c r="IQD208" s="165"/>
      <c r="IQE208" s="165"/>
      <c r="IQF208" s="168"/>
      <c r="IQG208" s="165"/>
      <c r="IQH208" s="165"/>
      <c r="IQI208" s="165"/>
      <c r="IQJ208" s="168"/>
      <c r="IQK208" s="165"/>
      <c r="IQL208" s="165"/>
      <c r="IQM208" s="165"/>
      <c r="IQN208" s="168"/>
      <c r="IQO208" s="165"/>
      <c r="IQP208" s="165"/>
      <c r="IQQ208" s="165"/>
      <c r="IQR208" s="168"/>
      <c r="IQS208" s="165"/>
      <c r="IQT208" s="165"/>
      <c r="IQU208" s="165"/>
      <c r="IQV208" s="168"/>
      <c r="IQW208" s="165"/>
      <c r="IQX208" s="165"/>
      <c r="IQY208" s="165"/>
      <c r="IQZ208" s="168"/>
      <c r="IRA208" s="165"/>
      <c r="IRB208" s="165"/>
      <c r="IRC208" s="165"/>
      <c r="IRD208" s="168"/>
      <c r="IRE208" s="165"/>
      <c r="IRF208" s="165"/>
      <c r="IRG208" s="165"/>
      <c r="IRH208" s="168"/>
      <c r="IRI208" s="165"/>
      <c r="IRJ208" s="165"/>
      <c r="IRK208" s="165"/>
      <c r="IRL208" s="168"/>
      <c r="IRM208" s="165"/>
      <c r="IRN208" s="165"/>
      <c r="IRO208" s="165"/>
      <c r="IRP208" s="168"/>
      <c r="IRQ208" s="165"/>
      <c r="IRR208" s="165"/>
      <c r="IRS208" s="165"/>
      <c r="IRT208" s="168"/>
      <c r="IRU208" s="165"/>
      <c r="IRV208" s="165"/>
      <c r="IRW208" s="165"/>
      <c r="IRX208" s="168"/>
      <c r="IRY208" s="165"/>
      <c r="IRZ208" s="165"/>
      <c r="ISA208" s="165"/>
      <c r="ISB208" s="168"/>
      <c r="ISC208" s="165"/>
      <c r="ISD208" s="165"/>
      <c r="ISE208" s="165"/>
      <c r="ISF208" s="168"/>
      <c r="ISG208" s="165"/>
      <c r="ISH208" s="165"/>
      <c r="ISI208" s="165"/>
      <c r="ISJ208" s="168"/>
      <c r="ISK208" s="165"/>
      <c r="ISL208" s="165"/>
      <c r="ISM208" s="165"/>
      <c r="ISN208" s="168"/>
      <c r="ISO208" s="165"/>
      <c r="ISP208" s="165"/>
      <c r="ISQ208" s="165"/>
      <c r="ISR208" s="168"/>
      <c r="ISS208" s="165"/>
      <c r="IST208" s="165"/>
      <c r="ISU208" s="165"/>
      <c r="ISV208" s="168"/>
      <c r="ISW208" s="165"/>
      <c r="ISX208" s="165"/>
      <c r="ISY208" s="165"/>
      <c r="ISZ208" s="168"/>
      <c r="ITA208" s="165"/>
      <c r="ITB208" s="165"/>
      <c r="ITC208" s="165"/>
      <c r="ITD208" s="168"/>
      <c r="ITE208" s="165"/>
      <c r="ITF208" s="165"/>
      <c r="ITG208" s="165"/>
      <c r="ITH208" s="168"/>
      <c r="ITI208" s="165"/>
      <c r="ITJ208" s="165"/>
      <c r="ITK208" s="165"/>
      <c r="ITL208" s="168"/>
      <c r="ITM208" s="165"/>
      <c r="ITN208" s="165"/>
      <c r="ITO208" s="165"/>
      <c r="ITP208" s="168"/>
      <c r="ITQ208" s="165"/>
      <c r="ITR208" s="165"/>
      <c r="ITS208" s="165"/>
      <c r="ITT208" s="168"/>
      <c r="ITU208" s="165"/>
      <c r="ITV208" s="165"/>
      <c r="ITW208" s="165"/>
      <c r="ITX208" s="168"/>
      <c r="ITY208" s="165"/>
      <c r="ITZ208" s="165"/>
      <c r="IUA208" s="165"/>
      <c r="IUB208" s="168"/>
      <c r="IUC208" s="165"/>
      <c r="IUD208" s="165"/>
      <c r="IUE208" s="165"/>
      <c r="IUF208" s="168"/>
      <c r="IUG208" s="165"/>
      <c r="IUH208" s="165"/>
      <c r="IUI208" s="165"/>
      <c r="IUJ208" s="168"/>
      <c r="IUK208" s="165"/>
      <c r="IUL208" s="165"/>
      <c r="IUM208" s="165"/>
      <c r="IUN208" s="168"/>
      <c r="IUO208" s="165"/>
      <c r="IUP208" s="165"/>
      <c r="IUQ208" s="165"/>
      <c r="IUR208" s="168"/>
      <c r="IUS208" s="165"/>
      <c r="IUT208" s="165"/>
      <c r="IUU208" s="165"/>
      <c r="IUV208" s="168"/>
      <c r="IUW208" s="165"/>
      <c r="IUX208" s="165"/>
      <c r="IUY208" s="165"/>
      <c r="IUZ208" s="168"/>
      <c r="IVA208" s="165"/>
      <c r="IVB208" s="165"/>
      <c r="IVC208" s="165"/>
      <c r="IVD208" s="168"/>
      <c r="IVE208" s="165"/>
      <c r="IVF208" s="165"/>
      <c r="IVG208" s="165"/>
      <c r="IVH208" s="168"/>
      <c r="IVI208" s="165"/>
      <c r="IVJ208" s="165"/>
      <c r="IVK208" s="165"/>
      <c r="IVL208" s="168"/>
      <c r="IVM208" s="165"/>
      <c r="IVN208" s="165"/>
      <c r="IVO208" s="165"/>
      <c r="IVP208" s="168"/>
      <c r="IVQ208" s="165"/>
      <c r="IVR208" s="165"/>
      <c r="IVS208" s="165"/>
      <c r="IVT208" s="168"/>
      <c r="IVU208" s="165"/>
      <c r="IVV208" s="165"/>
      <c r="IVW208" s="165"/>
      <c r="IVX208" s="168"/>
      <c r="IVY208" s="165"/>
      <c r="IVZ208" s="165"/>
      <c r="IWA208" s="165"/>
      <c r="IWB208" s="168"/>
      <c r="IWC208" s="165"/>
      <c r="IWD208" s="165"/>
      <c r="IWE208" s="165"/>
      <c r="IWF208" s="168"/>
      <c r="IWG208" s="165"/>
      <c r="IWH208" s="165"/>
      <c r="IWI208" s="165"/>
      <c r="IWJ208" s="168"/>
      <c r="IWK208" s="165"/>
      <c r="IWL208" s="165"/>
      <c r="IWM208" s="165"/>
      <c r="IWN208" s="168"/>
      <c r="IWO208" s="165"/>
      <c r="IWP208" s="165"/>
      <c r="IWQ208" s="165"/>
      <c r="IWR208" s="168"/>
      <c r="IWS208" s="165"/>
      <c r="IWT208" s="165"/>
      <c r="IWU208" s="165"/>
      <c r="IWV208" s="168"/>
      <c r="IWW208" s="165"/>
      <c r="IWX208" s="165"/>
      <c r="IWY208" s="165"/>
      <c r="IWZ208" s="168"/>
      <c r="IXA208" s="165"/>
      <c r="IXB208" s="165"/>
      <c r="IXC208" s="165"/>
      <c r="IXD208" s="168"/>
      <c r="IXE208" s="165"/>
      <c r="IXF208" s="165"/>
      <c r="IXG208" s="165"/>
      <c r="IXH208" s="168"/>
      <c r="IXI208" s="165"/>
      <c r="IXJ208" s="165"/>
      <c r="IXK208" s="165"/>
      <c r="IXL208" s="168"/>
      <c r="IXM208" s="165"/>
      <c r="IXN208" s="165"/>
      <c r="IXO208" s="165"/>
      <c r="IXP208" s="168"/>
      <c r="IXQ208" s="165"/>
      <c r="IXR208" s="165"/>
      <c r="IXS208" s="165"/>
      <c r="IXT208" s="168"/>
      <c r="IXU208" s="165"/>
      <c r="IXV208" s="165"/>
      <c r="IXW208" s="165"/>
      <c r="IXX208" s="168"/>
      <c r="IXY208" s="165"/>
      <c r="IXZ208" s="165"/>
      <c r="IYA208" s="165"/>
      <c r="IYB208" s="168"/>
      <c r="IYC208" s="165"/>
      <c r="IYD208" s="165"/>
      <c r="IYE208" s="165"/>
      <c r="IYF208" s="168"/>
      <c r="IYG208" s="165"/>
      <c r="IYH208" s="165"/>
      <c r="IYI208" s="165"/>
      <c r="IYJ208" s="168"/>
      <c r="IYK208" s="165"/>
      <c r="IYL208" s="165"/>
      <c r="IYM208" s="165"/>
      <c r="IYN208" s="168"/>
      <c r="IYO208" s="165"/>
      <c r="IYP208" s="165"/>
      <c r="IYQ208" s="165"/>
      <c r="IYR208" s="168"/>
      <c r="IYS208" s="165"/>
      <c r="IYT208" s="165"/>
      <c r="IYU208" s="165"/>
      <c r="IYV208" s="168"/>
      <c r="IYW208" s="165"/>
      <c r="IYX208" s="165"/>
      <c r="IYY208" s="165"/>
      <c r="IYZ208" s="168"/>
      <c r="IZA208" s="165"/>
      <c r="IZB208" s="165"/>
      <c r="IZC208" s="165"/>
      <c r="IZD208" s="168"/>
      <c r="IZE208" s="165"/>
      <c r="IZF208" s="165"/>
      <c r="IZG208" s="165"/>
      <c r="IZH208" s="168"/>
      <c r="IZI208" s="165"/>
      <c r="IZJ208" s="165"/>
      <c r="IZK208" s="165"/>
      <c r="IZL208" s="168"/>
      <c r="IZM208" s="165"/>
      <c r="IZN208" s="165"/>
      <c r="IZO208" s="165"/>
      <c r="IZP208" s="168"/>
      <c r="IZQ208" s="165"/>
      <c r="IZR208" s="165"/>
      <c r="IZS208" s="165"/>
      <c r="IZT208" s="168"/>
      <c r="IZU208" s="165"/>
      <c r="IZV208" s="165"/>
      <c r="IZW208" s="165"/>
      <c r="IZX208" s="168"/>
      <c r="IZY208" s="165"/>
      <c r="IZZ208" s="165"/>
      <c r="JAA208" s="165"/>
      <c r="JAB208" s="168"/>
      <c r="JAC208" s="165"/>
      <c r="JAD208" s="165"/>
      <c r="JAE208" s="165"/>
      <c r="JAF208" s="168"/>
      <c r="JAG208" s="165"/>
      <c r="JAH208" s="165"/>
      <c r="JAI208" s="165"/>
      <c r="JAJ208" s="168"/>
      <c r="JAK208" s="165"/>
      <c r="JAL208" s="165"/>
      <c r="JAM208" s="165"/>
      <c r="JAN208" s="168"/>
      <c r="JAO208" s="165"/>
      <c r="JAP208" s="165"/>
      <c r="JAQ208" s="165"/>
      <c r="JAR208" s="168"/>
      <c r="JAS208" s="165"/>
      <c r="JAT208" s="165"/>
      <c r="JAU208" s="165"/>
      <c r="JAV208" s="168"/>
      <c r="JAW208" s="165"/>
      <c r="JAX208" s="165"/>
      <c r="JAY208" s="165"/>
      <c r="JAZ208" s="168"/>
      <c r="JBA208" s="165"/>
      <c r="JBB208" s="165"/>
      <c r="JBC208" s="165"/>
      <c r="JBD208" s="168"/>
      <c r="JBE208" s="165"/>
      <c r="JBF208" s="165"/>
      <c r="JBG208" s="165"/>
      <c r="JBH208" s="168"/>
      <c r="JBI208" s="165"/>
      <c r="JBJ208" s="165"/>
      <c r="JBK208" s="165"/>
      <c r="JBL208" s="168"/>
      <c r="JBM208" s="165"/>
      <c r="JBN208" s="165"/>
      <c r="JBO208" s="165"/>
      <c r="JBP208" s="168"/>
      <c r="JBQ208" s="165"/>
      <c r="JBR208" s="165"/>
      <c r="JBS208" s="165"/>
      <c r="JBT208" s="168"/>
      <c r="JBU208" s="165"/>
      <c r="JBV208" s="165"/>
      <c r="JBW208" s="165"/>
      <c r="JBX208" s="168"/>
      <c r="JBY208" s="165"/>
      <c r="JBZ208" s="165"/>
      <c r="JCA208" s="165"/>
      <c r="JCB208" s="168"/>
      <c r="JCC208" s="165"/>
      <c r="JCD208" s="165"/>
      <c r="JCE208" s="165"/>
      <c r="JCF208" s="168"/>
      <c r="JCG208" s="165"/>
      <c r="JCH208" s="165"/>
      <c r="JCI208" s="165"/>
      <c r="JCJ208" s="168"/>
      <c r="JCK208" s="165"/>
      <c r="JCL208" s="165"/>
      <c r="JCM208" s="165"/>
      <c r="JCN208" s="168"/>
      <c r="JCO208" s="165"/>
      <c r="JCP208" s="165"/>
      <c r="JCQ208" s="165"/>
      <c r="JCR208" s="168"/>
      <c r="JCS208" s="165"/>
      <c r="JCT208" s="165"/>
      <c r="JCU208" s="165"/>
      <c r="JCV208" s="168"/>
      <c r="JCW208" s="165"/>
      <c r="JCX208" s="165"/>
      <c r="JCY208" s="165"/>
      <c r="JCZ208" s="168"/>
      <c r="JDA208" s="165"/>
      <c r="JDB208" s="165"/>
      <c r="JDC208" s="165"/>
      <c r="JDD208" s="168"/>
      <c r="JDE208" s="165"/>
      <c r="JDF208" s="165"/>
      <c r="JDG208" s="165"/>
      <c r="JDH208" s="168"/>
      <c r="JDI208" s="165"/>
      <c r="JDJ208" s="165"/>
      <c r="JDK208" s="165"/>
      <c r="JDL208" s="168"/>
      <c r="JDM208" s="165"/>
      <c r="JDN208" s="165"/>
      <c r="JDO208" s="165"/>
      <c r="JDP208" s="168"/>
      <c r="JDQ208" s="165"/>
      <c r="JDR208" s="165"/>
      <c r="JDS208" s="165"/>
      <c r="JDT208" s="168"/>
      <c r="JDU208" s="165"/>
      <c r="JDV208" s="165"/>
      <c r="JDW208" s="165"/>
      <c r="JDX208" s="168"/>
      <c r="JDY208" s="165"/>
      <c r="JDZ208" s="165"/>
      <c r="JEA208" s="165"/>
      <c r="JEB208" s="168"/>
      <c r="JEC208" s="165"/>
      <c r="JED208" s="165"/>
      <c r="JEE208" s="165"/>
      <c r="JEF208" s="168"/>
      <c r="JEG208" s="165"/>
      <c r="JEH208" s="165"/>
      <c r="JEI208" s="165"/>
      <c r="JEJ208" s="168"/>
      <c r="JEK208" s="165"/>
      <c r="JEL208" s="165"/>
      <c r="JEM208" s="165"/>
      <c r="JEN208" s="168"/>
      <c r="JEO208" s="165"/>
      <c r="JEP208" s="165"/>
      <c r="JEQ208" s="165"/>
      <c r="JER208" s="168"/>
      <c r="JES208" s="165"/>
      <c r="JET208" s="165"/>
      <c r="JEU208" s="165"/>
      <c r="JEV208" s="168"/>
      <c r="JEW208" s="165"/>
      <c r="JEX208" s="165"/>
      <c r="JEY208" s="165"/>
      <c r="JEZ208" s="168"/>
      <c r="JFA208" s="165"/>
      <c r="JFB208" s="165"/>
      <c r="JFC208" s="165"/>
      <c r="JFD208" s="168"/>
      <c r="JFE208" s="165"/>
      <c r="JFF208" s="165"/>
      <c r="JFG208" s="165"/>
      <c r="JFH208" s="168"/>
      <c r="JFI208" s="165"/>
      <c r="JFJ208" s="165"/>
      <c r="JFK208" s="165"/>
      <c r="JFL208" s="168"/>
      <c r="JFM208" s="165"/>
      <c r="JFN208" s="165"/>
      <c r="JFO208" s="165"/>
      <c r="JFP208" s="168"/>
      <c r="JFQ208" s="165"/>
      <c r="JFR208" s="165"/>
      <c r="JFS208" s="165"/>
      <c r="JFT208" s="168"/>
      <c r="JFU208" s="165"/>
      <c r="JFV208" s="165"/>
      <c r="JFW208" s="165"/>
      <c r="JFX208" s="168"/>
      <c r="JFY208" s="165"/>
      <c r="JFZ208" s="165"/>
      <c r="JGA208" s="165"/>
      <c r="JGB208" s="168"/>
      <c r="JGC208" s="165"/>
      <c r="JGD208" s="165"/>
      <c r="JGE208" s="165"/>
      <c r="JGF208" s="168"/>
      <c r="JGG208" s="165"/>
      <c r="JGH208" s="165"/>
      <c r="JGI208" s="165"/>
      <c r="JGJ208" s="168"/>
      <c r="JGK208" s="165"/>
      <c r="JGL208" s="165"/>
      <c r="JGM208" s="165"/>
      <c r="JGN208" s="168"/>
      <c r="JGO208" s="165"/>
      <c r="JGP208" s="165"/>
      <c r="JGQ208" s="165"/>
      <c r="JGR208" s="168"/>
      <c r="JGS208" s="165"/>
      <c r="JGT208" s="165"/>
      <c r="JGU208" s="165"/>
      <c r="JGV208" s="168"/>
      <c r="JGW208" s="165"/>
      <c r="JGX208" s="165"/>
      <c r="JGY208" s="165"/>
      <c r="JGZ208" s="168"/>
      <c r="JHA208" s="165"/>
      <c r="JHB208" s="165"/>
      <c r="JHC208" s="165"/>
      <c r="JHD208" s="168"/>
      <c r="JHE208" s="165"/>
      <c r="JHF208" s="165"/>
      <c r="JHG208" s="165"/>
      <c r="JHH208" s="168"/>
      <c r="JHI208" s="165"/>
      <c r="JHJ208" s="165"/>
      <c r="JHK208" s="165"/>
      <c r="JHL208" s="168"/>
      <c r="JHM208" s="165"/>
      <c r="JHN208" s="165"/>
      <c r="JHO208" s="165"/>
      <c r="JHP208" s="168"/>
      <c r="JHQ208" s="165"/>
      <c r="JHR208" s="165"/>
      <c r="JHS208" s="165"/>
      <c r="JHT208" s="168"/>
      <c r="JHU208" s="165"/>
      <c r="JHV208" s="165"/>
      <c r="JHW208" s="165"/>
      <c r="JHX208" s="168"/>
      <c r="JHY208" s="165"/>
      <c r="JHZ208" s="165"/>
      <c r="JIA208" s="165"/>
      <c r="JIB208" s="168"/>
      <c r="JIC208" s="165"/>
      <c r="JID208" s="165"/>
      <c r="JIE208" s="165"/>
      <c r="JIF208" s="168"/>
      <c r="JIG208" s="165"/>
      <c r="JIH208" s="165"/>
      <c r="JII208" s="165"/>
      <c r="JIJ208" s="168"/>
      <c r="JIK208" s="165"/>
      <c r="JIL208" s="165"/>
      <c r="JIM208" s="165"/>
      <c r="JIN208" s="168"/>
      <c r="JIO208" s="165"/>
      <c r="JIP208" s="165"/>
      <c r="JIQ208" s="165"/>
      <c r="JIR208" s="168"/>
      <c r="JIS208" s="165"/>
      <c r="JIT208" s="165"/>
      <c r="JIU208" s="165"/>
      <c r="JIV208" s="168"/>
      <c r="JIW208" s="165"/>
      <c r="JIX208" s="165"/>
      <c r="JIY208" s="165"/>
      <c r="JIZ208" s="168"/>
      <c r="JJA208" s="165"/>
      <c r="JJB208" s="165"/>
      <c r="JJC208" s="165"/>
      <c r="JJD208" s="168"/>
      <c r="JJE208" s="165"/>
      <c r="JJF208" s="165"/>
      <c r="JJG208" s="165"/>
      <c r="JJH208" s="168"/>
      <c r="JJI208" s="165"/>
      <c r="JJJ208" s="165"/>
      <c r="JJK208" s="165"/>
      <c r="JJL208" s="168"/>
      <c r="JJM208" s="165"/>
      <c r="JJN208" s="165"/>
      <c r="JJO208" s="165"/>
      <c r="JJP208" s="168"/>
      <c r="JJQ208" s="165"/>
      <c r="JJR208" s="165"/>
      <c r="JJS208" s="165"/>
      <c r="JJT208" s="168"/>
      <c r="JJU208" s="165"/>
      <c r="JJV208" s="165"/>
      <c r="JJW208" s="165"/>
      <c r="JJX208" s="168"/>
      <c r="JJY208" s="165"/>
      <c r="JJZ208" s="165"/>
      <c r="JKA208" s="165"/>
      <c r="JKB208" s="168"/>
      <c r="JKC208" s="165"/>
      <c r="JKD208" s="165"/>
      <c r="JKE208" s="165"/>
      <c r="JKF208" s="168"/>
      <c r="JKG208" s="165"/>
      <c r="JKH208" s="165"/>
      <c r="JKI208" s="165"/>
      <c r="JKJ208" s="168"/>
      <c r="JKK208" s="165"/>
      <c r="JKL208" s="165"/>
      <c r="JKM208" s="165"/>
      <c r="JKN208" s="168"/>
      <c r="JKO208" s="165"/>
      <c r="JKP208" s="165"/>
      <c r="JKQ208" s="165"/>
      <c r="JKR208" s="168"/>
      <c r="JKS208" s="165"/>
      <c r="JKT208" s="165"/>
      <c r="JKU208" s="165"/>
      <c r="JKV208" s="168"/>
      <c r="JKW208" s="165"/>
      <c r="JKX208" s="165"/>
      <c r="JKY208" s="165"/>
      <c r="JKZ208" s="168"/>
      <c r="JLA208" s="165"/>
      <c r="JLB208" s="165"/>
      <c r="JLC208" s="165"/>
      <c r="JLD208" s="168"/>
      <c r="JLE208" s="165"/>
      <c r="JLF208" s="165"/>
      <c r="JLG208" s="165"/>
      <c r="JLH208" s="168"/>
      <c r="JLI208" s="165"/>
      <c r="JLJ208" s="165"/>
      <c r="JLK208" s="165"/>
      <c r="JLL208" s="168"/>
      <c r="JLM208" s="165"/>
      <c r="JLN208" s="165"/>
      <c r="JLO208" s="165"/>
      <c r="JLP208" s="168"/>
      <c r="JLQ208" s="165"/>
      <c r="JLR208" s="165"/>
      <c r="JLS208" s="165"/>
      <c r="JLT208" s="168"/>
      <c r="JLU208" s="165"/>
      <c r="JLV208" s="165"/>
      <c r="JLW208" s="165"/>
      <c r="JLX208" s="168"/>
      <c r="JLY208" s="165"/>
      <c r="JLZ208" s="165"/>
      <c r="JMA208" s="165"/>
      <c r="JMB208" s="168"/>
      <c r="JMC208" s="165"/>
      <c r="JMD208" s="165"/>
      <c r="JME208" s="165"/>
      <c r="JMF208" s="168"/>
      <c r="JMG208" s="165"/>
      <c r="JMH208" s="165"/>
      <c r="JMI208" s="165"/>
      <c r="JMJ208" s="168"/>
      <c r="JMK208" s="165"/>
      <c r="JML208" s="165"/>
      <c r="JMM208" s="165"/>
      <c r="JMN208" s="168"/>
      <c r="JMO208" s="165"/>
      <c r="JMP208" s="165"/>
      <c r="JMQ208" s="165"/>
      <c r="JMR208" s="168"/>
      <c r="JMS208" s="165"/>
      <c r="JMT208" s="165"/>
      <c r="JMU208" s="165"/>
      <c r="JMV208" s="168"/>
      <c r="JMW208" s="165"/>
      <c r="JMX208" s="165"/>
      <c r="JMY208" s="165"/>
      <c r="JMZ208" s="168"/>
      <c r="JNA208" s="165"/>
      <c r="JNB208" s="165"/>
      <c r="JNC208" s="165"/>
      <c r="JND208" s="168"/>
      <c r="JNE208" s="165"/>
      <c r="JNF208" s="165"/>
      <c r="JNG208" s="165"/>
      <c r="JNH208" s="168"/>
      <c r="JNI208" s="165"/>
      <c r="JNJ208" s="165"/>
      <c r="JNK208" s="165"/>
      <c r="JNL208" s="168"/>
      <c r="JNM208" s="165"/>
      <c r="JNN208" s="165"/>
      <c r="JNO208" s="165"/>
      <c r="JNP208" s="168"/>
      <c r="JNQ208" s="165"/>
      <c r="JNR208" s="165"/>
      <c r="JNS208" s="165"/>
      <c r="JNT208" s="168"/>
      <c r="JNU208" s="165"/>
      <c r="JNV208" s="165"/>
      <c r="JNW208" s="165"/>
      <c r="JNX208" s="168"/>
      <c r="JNY208" s="165"/>
      <c r="JNZ208" s="165"/>
      <c r="JOA208" s="165"/>
      <c r="JOB208" s="168"/>
      <c r="JOC208" s="165"/>
      <c r="JOD208" s="165"/>
      <c r="JOE208" s="165"/>
      <c r="JOF208" s="168"/>
      <c r="JOG208" s="165"/>
      <c r="JOH208" s="165"/>
      <c r="JOI208" s="165"/>
      <c r="JOJ208" s="168"/>
      <c r="JOK208" s="165"/>
      <c r="JOL208" s="165"/>
      <c r="JOM208" s="165"/>
      <c r="JON208" s="168"/>
      <c r="JOO208" s="165"/>
      <c r="JOP208" s="165"/>
      <c r="JOQ208" s="165"/>
      <c r="JOR208" s="168"/>
      <c r="JOS208" s="165"/>
      <c r="JOT208" s="165"/>
      <c r="JOU208" s="165"/>
      <c r="JOV208" s="168"/>
      <c r="JOW208" s="165"/>
      <c r="JOX208" s="165"/>
      <c r="JOY208" s="165"/>
      <c r="JOZ208" s="168"/>
      <c r="JPA208" s="165"/>
      <c r="JPB208" s="165"/>
      <c r="JPC208" s="165"/>
      <c r="JPD208" s="168"/>
      <c r="JPE208" s="165"/>
      <c r="JPF208" s="165"/>
      <c r="JPG208" s="165"/>
      <c r="JPH208" s="168"/>
      <c r="JPI208" s="165"/>
      <c r="JPJ208" s="165"/>
      <c r="JPK208" s="165"/>
      <c r="JPL208" s="168"/>
      <c r="JPM208" s="165"/>
      <c r="JPN208" s="165"/>
      <c r="JPO208" s="165"/>
      <c r="JPP208" s="168"/>
      <c r="JPQ208" s="165"/>
      <c r="JPR208" s="165"/>
      <c r="JPS208" s="165"/>
      <c r="JPT208" s="168"/>
      <c r="JPU208" s="165"/>
      <c r="JPV208" s="165"/>
      <c r="JPW208" s="165"/>
      <c r="JPX208" s="168"/>
      <c r="JPY208" s="165"/>
      <c r="JPZ208" s="165"/>
      <c r="JQA208" s="165"/>
      <c r="JQB208" s="168"/>
      <c r="JQC208" s="165"/>
      <c r="JQD208" s="165"/>
      <c r="JQE208" s="165"/>
      <c r="JQF208" s="168"/>
      <c r="JQG208" s="165"/>
      <c r="JQH208" s="165"/>
      <c r="JQI208" s="165"/>
      <c r="JQJ208" s="168"/>
      <c r="JQK208" s="165"/>
      <c r="JQL208" s="165"/>
      <c r="JQM208" s="165"/>
      <c r="JQN208" s="168"/>
      <c r="JQO208" s="165"/>
      <c r="JQP208" s="165"/>
      <c r="JQQ208" s="165"/>
      <c r="JQR208" s="168"/>
      <c r="JQS208" s="165"/>
      <c r="JQT208" s="165"/>
      <c r="JQU208" s="165"/>
      <c r="JQV208" s="168"/>
      <c r="JQW208" s="165"/>
      <c r="JQX208" s="165"/>
      <c r="JQY208" s="165"/>
      <c r="JQZ208" s="168"/>
      <c r="JRA208" s="165"/>
      <c r="JRB208" s="165"/>
      <c r="JRC208" s="165"/>
      <c r="JRD208" s="168"/>
      <c r="JRE208" s="165"/>
      <c r="JRF208" s="165"/>
      <c r="JRG208" s="165"/>
      <c r="JRH208" s="168"/>
      <c r="JRI208" s="165"/>
      <c r="JRJ208" s="165"/>
      <c r="JRK208" s="165"/>
      <c r="JRL208" s="168"/>
      <c r="JRM208" s="165"/>
      <c r="JRN208" s="165"/>
      <c r="JRO208" s="165"/>
      <c r="JRP208" s="168"/>
      <c r="JRQ208" s="165"/>
      <c r="JRR208" s="165"/>
      <c r="JRS208" s="165"/>
      <c r="JRT208" s="168"/>
      <c r="JRU208" s="165"/>
      <c r="JRV208" s="165"/>
      <c r="JRW208" s="165"/>
      <c r="JRX208" s="168"/>
      <c r="JRY208" s="165"/>
      <c r="JRZ208" s="165"/>
      <c r="JSA208" s="165"/>
      <c r="JSB208" s="168"/>
      <c r="JSC208" s="165"/>
      <c r="JSD208" s="165"/>
      <c r="JSE208" s="165"/>
      <c r="JSF208" s="168"/>
      <c r="JSG208" s="165"/>
      <c r="JSH208" s="165"/>
      <c r="JSI208" s="165"/>
      <c r="JSJ208" s="168"/>
      <c r="JSK208" s="165"/>
      <c r="JSL208" s="165"/>
      <c r="JSM208" s="165"/>
      <c r="JSN208" s="168"/>
      <c r="JSO208" s="165"/>
      <c r="JSP208" s="165"/>
      <c r="JSQ208" s="165"/>
      <c r="JSR208" s="168"/>
      <c r="JSS208" s="165"/>
      <c r="JST208" s="165"/>
      <c r="JSU208" s="165"/>
      <c r="JSV208" s="168"/>
      <c r="JSW208" s="165"/>
      <c r="JSX208" s="165"/>
      <c r="JSY208" s="165"/>
      <c r="JSZ208" s="168"/>
      <c r="JTA208" s="165"/>
      <c r="JTB208" s="165"/>
      <c r="JTC208" s="165"/>
      <c r="JTD208" s="168"/>
      <c r="JTE208" s="165"/>
      <c r="JTF208" s="165"/>
      <c r="JTG208" s="165"/>
      <c r="JTH208" s="168"/>
      <c r="JTI208" s="165"/>
      <c r="JTJ208" s="165"/>
      <c r="JTK208" s="165"/>
      <c r="JTL208" s="168"/>
      <c r="JTM208" s="165"/>
      <c r="JTN208" s="165"/>
      <c r="JTO208" s="165"/>
      <c r="JTP208" s="168"/>
      <c r="JTQ208" s="165"/>
      <c r="JTR208" s="165"/>
      <c r="JTS208" s="165"/>
      <c r="JTT208" s="168"/>
      <c r="JTU208" s="165"/>
      <c r="JTV208" s="165"/>
      <c r="JTW208" s="165"/>
      <c r="JTX208" s="168"/>
      <c r="JTY208" s="165"/>
      <c r="JTZ208" s="165"/>
      <c r="JUA208" s="165"/>
      <c r="JUB208" s="168"/>
      <c r="JUC208" s="165"/>
      <c r="JUD208" s="165"/>
      <c r="JUE208" s="165"/>
      <c r="JUF208" s="168"/>
      <c r="JUG208" s="165"/>
      <c r="JUH208" s="165"/>
      <c r="JUI208" s="165"/>
      <c r="JUJ208" s="168"/>
      <c r="JUK208" s="165"/>
      <c r="JUL208" s="165"/>
      <c r="JUM208" s="165"/>
      <c r="JUN208" s="168"/>
      <c r="JUO208" s="165"/>
      <c r="JUP208" s="165"/>
      <c r="JUQ208" s="165"/>
      <c r="JUR208" s="168"/>
      <c r="JUS208" s="165"/>
      <c r="JUT208" s="165"/>
      <c r="JUU208" s="165"/>
      <c r="JUV208" s="168"/>
      <c r="JUW208" s="165"/>
      <c r="JUX208" s="165"/>
      <c r="JUY208" s="165"/>
      <c r="JUZ208" s="168"/>
      <c r="JVA208" s="165"/>
      <c r="JVB208" s="165"/>
      <c r="JVC208" s="165"/>
      <c r="JVD208" s="168"/>
      <c r="JVE208" s="165"/>
      <c r="JVF208" s="165"/>
      <c r="JVG208" s="165"/>
      <c r="JVH208" s="168"/>
      <c r="JVI208" s="165"/>
      <c r="JVJ208" s="165"/>
      <c r="JVK208" s="165"/>
      <c r="JVL208" s="168"/>
      <c r="JVM208" s="165"/>
      <c r="JVN208" s="165"/>
      <c r="JVO208" s="165"/>
      <c r="JVP208" s="168"/>
      <c r="JVQ208" s="165"/>
      <c r="JVR208" s="165"/>
      <c r="JVS208" s="165"/>
      <c r="JVT208" s="168"/>
      <c r="JVU208" s="165"/>
      <c r="JVV208" s="165"/>
      <c r="JVW208" s="165"/>
      <c r="JVX208" s="168"/>
      <c r="JVY208" s="165"/>
      <c r="JVZ208" s="165"/>
      <c r="JWA208" s="165"/>
      <c r="JWB208" s="168"/>
      <c r="JWC208" s="165"/>
      <c r="JWD208" s="165"/>
      <c r="JWE208" s="165"/>
      <c r="JWF208" s="168"/>
      <c r="JWG208" s="165"/>
      <c r="JWH208" s="165"/>
      <c r="JWI208" s="165"/>
      <c r="JWJ208" s="168"/>
      <c r="JWK208" s="165"/>
      <c r="JWL208" s="165"/>
      <c r="JWM208" s="165"/>
      <c r="JWN208" s="168"/>
      <c r="JWO208" s="165"/>
      <c r="JWP208" s="165"/>
      <c r="JWQ208" s="165"/>
      <c r="JWR208" s="168"/>
      <c r="JWS208" s="165"/>
      <c r="JWT208" s="165"/>
      <c r="JWU208" s="165"/>
      <c r="JWV208" s="168"/>
      <c r="JWW208" s="165"/>
      <c r="JWX208" s="165"/>
      <c r="JWY208" s="165"/>
      <c r="JWZ208" s="168"/>
      <c r="JXA208" s="165"/>
      <c r="JXB208" s="165"/>
      <c r="JXC208" s="165"/>
      <c r="JXD208" s="168"/>
      <c r="JXE208" s="165"/>
      <c r="JXF208" s="165"/>
      <c r="JXG208" s="165"/>
      <c r="JXH208" s="168"/>
      <c r="JXI208" s="165"/>
      <c r="JXJ208" s="165"/>
      <c r="JXK208" s="165"/>
      <c r="JXL208" s="168"/>
      <c r="JXM208" s="165"/>
      <c r="JXN208" s="165"/>
      <c r="JXO208" s="165"/>
      <c r="JXP208" s="168"/>
      <c r="JXQ208" s="165"/>
      <c r="JXR208" s="165"/>
      <c r="JXS208" s="165"/>
      <c r="JXT208" s="168"/>
      <c r="JXU208" s="165"/>
      <c r="JXV208" s="165"/>
      <c r="JXW208" s="165"/>
      <c r="JXX208" s="168"/>
      <c r="JXY208" s="165"/>
      <c r="JXZ208" s="165"/>
      <c r="JYA208" s="165"/>
      <c r="JYB208" s="168"/>
      <c r="JYC208" s="165"/>
      <c r="JYD208" s="165"/>
      <c r="JYE208" s="165"/>
      <c r="JYF208" s="168"/>
      <c r="JYG208" s="165"/>
      <c r="JYH208" s="165"/>
      <c r="JYI208" s="165"/>
      <c r="JYJ208" s="168"/>
      <c r="JYK208" s="165"/>
      <c r="JYL208" s="165"/>
      <c r="JYM208" s="165"/>
      <c r="JYN208" s="168"/>
      <c r="JYO208" s="165"/>
      <c r="JYP208" s="165"/>
      <c r="JYQ208" s="165"/>
      <c r="JYR208" s="168"/>
      <c r="JYS208" s="165"/>
      <c r="JYT208" s="165"/>
      <c r="JYU208" s="165"/>
      <c r="JYV208" s="168"/>
      <c r="JYW208" s="165"/>
      <c r="JYX208" s="165"/>
      <c r="JYY208" s="165"/>
      <c r="JYZ208" s="168"/>
      <c r="JZA208" s="165"/>
      <c r="JZB208" s="165"/>
      <c r="JZC208" s="165"/>
      <c r="JZD208" s="168"/>
      <c r="JZE208" s="165"/>
      <c r="JZF208" s="165"/>
      <c r="JZG208" s="165"/>
      <c r="JZH208" s="168"/>
      <c r="JZI208" s="165"/>
      <c r="JZJ208" s="165"/>
      <c r="JZK208" s="165"/>
      <c r="JZL208" s="168"/>
      <c r="JZM208" s="165"/>
      <c r="JZN208" s="165"/>
      <c r="JZO208" s="165"/>
      <c r="JZP208" s="168"/>
      <c r="JZQ208" s="165"/>
      <c r="JZR208" s="165"/>
      <c r="JZS208" s="165"/>
      <c r="JZT208" s="168"/>
      <c r="JZU208" s="165"/>
      <c r="JZV208" s="165"/>
      <c r="JZW208" s="165"/>
      <c r="JZX208" s="168"/>
      <c r="JZY208" s="165"/>
      <c r="JZZ208" s="165"/>
      <c r="KAA208" s="165"/>
      <c r="KAB208" s="168"/>
      <c r="KAC208" s="165"/>
      <c r="KAD208" s="165"/>
      <c r="KAE208" s="165"/>
      <c r="KAF208" s="168"/>
      <c r="KAG208" s="165"/>
      <c r="KAH208" s="165"/>
      <c r="KAI208" s="165"/>
      <c r="KAJ208" s="168"/>
      <c r="KAK208" s="165"/>
      <c r="KAL208" s="165"/>
      <c r="KAM208" s="165"/>
      <c r="KAN208" s="168"/>
      <c r="KAO208" s="165"/>
      <c r="KAP208" s="165"/>
      <c r="KAQ208" s="165"/>
      <c r="KAR208" s="168"/>
      <c r="KAS208" s="165"/>
      <c r="KAT208" s="165"/>
      <c r="KAU208" s="165"/>
      <c r="KAV208" s="168"/>
      <c r="KAW208" s="165"/>
      <c r="KAX208" s="165"/>
      <c r="KAY208" s="165"/>
      <c r="KAZ208" s="168"/>
      <c r="KBA208" s="165"/>
      <c r="KBB208" s="165"/>
      <c r="KBC208" s="165"/>
      <c r="KBD208" s="168"/>
      <c r="KBE208" s="165"/>
      <c r="KBF208" s="165"/>
      <c r="KBG208" s="165"/>
      <c r="KBH208" s="168"/>
      <c r="KBI208" s="165"/>
      <c r="KBJ208" s="165"/>
      <c r="KBK208" s="165"/>
      <c r="KBL208" s="168"/>
      <c r="KBM208" s="165"/>
      <c r="KBN208" s="165"/>
      <c r="KBO208" s="165"/>
      <c r="KBP208" s="168"/>
      <c r="KBQ208" s="165"/>
      <c r="KBR208" s="165"/>
      <c r="KBS208" s="165"/>
      <c r="KBT208" s="168"/>
      <c r="KBU208" s="165"/>
      <c r="KBV208" s="165"/>
      <c r="KBW208" s="165"/>
      <c r="KBX208" s="168"/>
      <c r="KBY208" s="165"/>
      <c r="KBZ208" s="165"/>
      <c r="KCA208" s="165"/>
      <c r="KCB208" s="168"/>
      <c r="KCC208" s="165"/>
      <c r="KCD208" s="165"/>
      <c r="KCE208" s="165"/>
      <c r="KCF208" s="168"/>
      <c r="KCG208" s="165"/>
      <c r="KCH208" s="165"/>
      <c r="KCI208" s="165"/>
      <c r="KCJ208" s="168"/>
      <c r="KCK208" s="165"/>
      <c r="KCL208" s="165"/>
      <c r="KCM208" s="165"/>
      <c r="KCN208" s="168"/>
      <c r="KCO208" s="165"/>
      <c r="KCP208" s="165"/>
      <c r="KCQ208" s="165"/>
      <c r="KCR208" s="168"/>
      <c r="KCS208" s="165"/>
      <c r="KCT208" s="165"/>
      <c r="KCU208" s="165"/>
      <c r="KCV208" s="168"/>
      <c r="KCW208" s="165"/>
      <c r="KCX208" s="165"/>
      <c r="KCY208" s="165"/>
      <c r="KCZ208" s="168"/>
      <c r="KDA208" s="165"/>
      <c r="KDB208" s="165"/>
      <c r="KDC208" s="165"/>
      <c r="KDD208" s="168"/>
      <c r="KDE208" s="165"/>
      <c r="KDF208" s="165"/>
      <c r="KDG208" s="165"/>
      <c r="KDH208" s="168"/>
      <c r="KDI208" s="165"/>
      <c r="KDJ208" s="165"/>
      <c r="KDK208" s="165"/>
      <c r="KDL208" s="168"/>
      <c r="KDM208" s="165"/>
      <c r="KDN208" s="165"/>
      <c r="KDO208" s="165"/>
      <c r="KDP208" s="168"/>
      <c r="KDQ208" s="165"/>
      <c r="KDR208" s="165"/>
      <c r="KDS208" s="165"/>
      <c r="KDT208" s="168"/>
      <c r="KDU208" s="165"/>
      <c r="KDV208" s="165"/>
      <c r="KDW208" s="165"/>
      <c r="KDX208" s="168"/>
      <c r="KDY208" s="165"/>
      <c r="KDZ208" s="165"/>
      <c r="KEA208" s="165"/>
      <c r="KEB208" s="168"/>
      <c r="KEC208" s="165"/>
      <c r="KED208" s="165"/>
      <c r="KEE208" s="165"/>
      <c r="KEF208" s="168"/>
      <c r="KEG208" s="165"/>
      <c r="KEH208" s="165"/>
      <c r="KEI208" s="165"/>
      <c r="KEJ208" s="168"/>
      <c r="KEK208" s="165"/>
      <c r="KEL208" s="165"/>
      <c r="KEM208" s="165"/>
      <c r="KEN208" s="168"/>
      <c r="KEO208" s="165"/>
      <c r="KEP208" s="165"/>
      <c r="KEQ208" s="165"/>
      <c r="KER208" s="168"/>
      <c r="KES208" s="165"/>
      <c r="KET208" s="165"/>
      <c r="KEU208" s="165"/>
      <c r="KEV208" s="168"/>
      <c r="KEW208" s="165"/>
      <c r="KEX208" s="165"/>
      <c r="KEY208" s="165"/>
      <c r="KEZ208" s="168"/>
      <c r="KFA208" s="165"/>
      <c r="KFB208" s="165"/>
      <c r="KFC208" s="165"/>
      <c r="KFD208" s="168"/>
      <c r="KFE208" s="165"/>
      <c r="KFF208" s="165"/>
      <c r="KFG208" s="165"/>
      <c r="KFH208" s="168"/>
      <c r="KFI208" s="165"/>
      <c r="KFJ208" s="165"/>
      <c r="KFK208" s="165"/>
      <c r="KFL208" s="168"/>
      <c r="KFM208" s="165"/>
      <c r="KFN208" s="165"/>
      <c r="KFO208" s="165"/>
      <c r="KFP208" s="168"/>
      <c r="KFQ208" s="165"/>
      <c r="KFR208" s="165"/>
      <c r="KFS208" s="165"/>
      <c r="KFT208" s="168"/>
      <c r="KFU208" s="165"/>
      <c r="KFV208" s="165"/>
      <c r="KFW208" s="165"/>
      <c r="KFX208" s="168"/>
      <c r="KFY208" s="165"/>
      <c r="KFZ208" s="165"/>
      <c r="KGA208" s="165"/>
      <c r="KGB208" s="168"/>
      <c r="KGC208" s="165"/>
      <c r="KGD208" s="165"/>
      <c r="KGE208" s="165"/>
      <c r="KGF208" s="168"/>
      <c r="KGG208" s="165"/>
      <c r="KGH208" s="165"/>
      <c r="KGI208" s="165"/>
      <c r="KGJ208" s="168"/>
      <c r="KGK208" s="165"/>
      <c r="KGL208" s="165"/>
      <c r="KGM208" s="165"/>
      <c r="KGN208" s="168"/>
      <c r="KGO208" s="165"/>
      <c r="KGP208" s="165"/>
      <c r="KGQ208" s="165"/>
      <c r="KGR208" s="168"/>
      <c r="KGS208" s="165"/>
      <c r="KGT208" s="165"/>
      <c r="KGU208" s="165"/>
      <c r="KGV208" s="168"/>
      <c r="KGW208" s="165"/>
      <c r="KGX208" s="165"/>
      <c r="KGY208" s="165"/>
      <c r="KGZ208" s="168"/>
      <c r="KHA208" s="165"/>
      <c r="KHB208" s="165"/>
      <c r="KHC208" s="165"/>
      <c r="KHD208" s="168"/>
      <c r="KHE208" s="165"/>
      <c r="KHF208" s="165"/>
      <c r="KHG208" s="165"/>
      <c r="KHH208" s="168"/>
      <c r="KHI208" s="165"/>
      <c r="KHJ208" s="165"/>
      <c r="KHK208" s="165"/>
      <c r="KHL208" s="168"/>
      <c r="KHM208" s="165"/>
      <c r="KHN208" s="165"/>
      <c r="KHO208" s="165"/>
      <c r="KHP208" s="168"/>
      <c r="KHQ208" s="165"/>
      <c r="KHR208" s="165"/>
      <c r="KHS208" s="165"/>
      <c r="KHT208" s="168"/>
      <c r="KHU208" s="165"/>
      <c r="KHV208" s="165"/>
      <c r="KHW208" s="165"/>
      <c r="KHX208" s="168"/>
      <c r="KHY208" s="165"/>
      <c r="KHZ208" s="165"/>
      <c r="KIA208" s="165"/>
      <c r="KIB208" s="168"/>
      <c r="KIC208" s="165"/>
      <c r="KID208" s="165"/>
      <c r="KIE208" s="165"/>
      <c r="KIF208" s="168"/>
      <c r="KIG208" s="165"/>
      <c r="KIH208" s="165"/>
      <c r="KII208" s="165"/>
      <c r="KIJ208" s="168"/>
      <c r="KIK208" s="165"/>
      <c r="KIL208" s="165"/>
      <c r="KIM208" s="165"/>
      <c r="KIN208" s="168"/>
      <c r="KIO208" s="165"/>
      <c r="KIP208" s="165"/>
      <c r="KIQ208" s="165"/>
      <c r="KIR208" s="168"/>
      <c r="KIS208" s="165"/>
      <c r="KIT208" s="165"/>
      <c r="KIU208" s="165"/>
      <c r="KIV208" s="168"/>
      <c r="KIW208" s="165"/>
      <c r="KIX208" s="165"/>
      <c r="KIY208" s="165"/>
      <c r="KIZ208" s="168"/>
      <c r="KJA208" s="165"/>
      <c r="KJB208" s="165"/>
      <c r="KJC208" s="165"/>
      <c r="KJD208" s="168"/>
      <c r="KJE208" s="165"/>
      <c r="KJF208" s="165"/>
      <c r="KJG208" s="165"/>
      <c r="KJH208" s="168"/>
      <c r="KJI208" s="165"/>
      <c r="KJJ208" s="165"/>
      <c r="KJK208" s="165"/>
      <c r="KJL208" s="168"/>
      <c r="KJM208" s="165"/>
      <c r="KJN208" s="165"/>
      <c r="KJO208" s="165"/>
      <c r="KJP208" s="168"/>
      <c r="KJQ208" s="165"/>
      <c r="KJR208" s="165"/>
      <c r="KJS208" s="165"/>
      <c r="KJT208" s="168"/>
      <c r="KJU208" s="165"/>
      <c r="KJV208" s="165"/>
      <c r="KJW208" s="165"/>
      <c r="KJX208" s="168"/>
      <c r="KJY208" s="165"/>
      <c r="KJZ208" s="165"/>
      <c r="KKA208" s="165"/>
      <c r="KKB208" s="168"/>
      <c r="KKC208" s="165"/>
      <c r="KKD208" s="165"/>
      <c r="KKE208" s="165"/>
      <c r="KKF208" s="168"/>
      <c r="KKG208" s="165"/>
      <c r="KKH208" s="165"/>
      <c r="KKI208" s="165"/>
      <c r="KKJ208" s="168"/>
      <c r="KKK208" s="165"/>
      <c r="KKL208" s="165"/>
      <c r="KKM208" s="165"/>
      <c r="KKN208" s="168"/>
      <c r="KKO208" s="165"/>
      <c r="KKP208" s="165"/>
      <c r="KKQ208" s="165"/>
      <c r="KKR208" s="168"/>
      <c r="KKS208" s="165"/>
      <c r="KKT208" s="165"/>
      <c r="KKU208" s="165"/>
      <c r="KKV208" s="168"/>
      <c r="KKW208" s="165"/>
      <c r="KKX208" s="165"/>
      <c r="KKY208" s="165"/>
      <c r="KKZ208" s="168"/>
      <c r="KLA208" s="165"/>
      <c r="KLB208" s="165"/>
      <c r="KLC208" s="165"/>
      <c r="KLD208" s="168"/>
      <c r="KLE208" s="165"/>
      <c r="KLF208" s="165"/>
      <c r="KLG208" s="165"/>
      <c r="KLH208" s="168"/>
      <c r="KLI208" s="165"/>
      <c r="KLJ208" s="165"/>
      <c r="KLK208" s="165"/>
      <c r="KLL208" s="168"/>
      <c r="KLM208" s="165"/>
      <c r="KLN208" s="165"/>
      <c r="KLO208" s="165"/>
      <c r="KLP208" s="168"/>
      <c r="KLQ208" s="165"/>
      <c r="KLR208" s="165"/>
      <c r="KLS208" s="165"/>
      <c r="KLT208" s="168"/>
      <c r="KLU208" s="165"/>
      <c r="KLV208" s="165"/>
      <c r="KLW208" s="165"/>
      <c r="KLX208" s="168"/>
      <c r="KLY208" s="165"/>
      <c r="KLZ208" s="165"/>
      <c r="KMA208" s="165"/>
      <c r="KMB208" s="168"/>
      <c r="KMC208" s="165"/>
      <c r="KMD208" s="165"/>
      <c r="KME208" s="165"/>
      <c r="KMF208" s="168"/>
      <c r="KMG208" s="165"/>
      <c r="KMH208" s="165"/>
      <c r="KMI208" s="165"/>
      <c r="KMJ208" s="168"/>
      <c r="KMK208" s="165"/>
      <c r="KML208" s="165"/>
      <c r="KMM208" s="165"/>
      <c r="KMN208" s="168"/>
      <c r="KMO208" s="165"/>
      <c r="KMP208" s="165"/>
      <c r="KMQ208" s="165"/>
      <c r="KMR208" s="168"/>
      <c r="KMS208" s="165"/>
      <c r="KMT208" s="165"/>
      <c r="KMU208" s="165"/>
      <c r="KMV208" s="168"/>
      <c r="KMW208" s="165"/>
      <c r="KMX208" s="165"/>
      <c r="KMY208" s="165"/>
      <c r="KMZ208" s="168"/>
      <c r="KNA208" s="165"/>
      <c r="KNB208" s="165"/>
      <c r="KNC208" s="165"/>
      <c r="KND208" s="168"/>
      <c r="KNE208" s="165"/>
      <c r="KNF208" s="165"/>
      <c r="KNG208" s="165"/>
      <c r="KNH208" s="168"/>
      <c r="KNI208" s="165"/>
      <c r="KNJ208" s="165"/>
      <c r="KNK208" s="165"/>
      <c r="KNL208" s="168"/>
      <c r="KNM208" s="165"/>
      <c r="KNN208" s="165"/>
      <c r="KNO208" s="165"/>
      <c r="KNP208" s="168"/>
      <c r="KNQ208" s="165"/>
      <c r="KNR208" s="165"/>
      <c r="KNS208" s="165"/>
      <c r="KNT208" s="168"/>
      <c r="KNU208" s="165"/>
      <c r="KNV208" s="165"/>
      <c r="KNW208" s="165"/>
      <c r="KNX208" s="168"/>
      <c r="KNY208" s="165"/>
      <c r="KNZ208" s="165"/>
      <c r="KOA208" s="165"/>
      <c r="KOB208" s="168"/>
      <c r="KOC208" s="165"/>
      <c r="KOD208" s="165"/>
      <c r="KOE208" s="165"/>
      <c r="KOF208" s="168"/>
      <c r="KOG208" s="165"/>
      <c r="KOH208" s="165"/>
      <c r="KOI208" s="165"/>
      <c r="KOJ208" s="168"/>
      <c r="KOK208" s="165"/>
      <c r="KOL208" s="165"/>
      <c r="KOM208" s="165"/>
      <c r="KON208" s="168"/>
      <c r="KOO208" s="165"/>
      <c r="KOP208" s="165"/>
      <c r="KOQ208" s="165"/>
      <c r="KOR208" s="168"/>
      <c r="KOS208" s="165"/>
      <c r="KOT208" s="165"/>
      <c r="KOU208" s="165"/>
      <c r="KOV208" s="168"/>
      <c r="KOW208" s="165"/>
      <c r="KOX208" s="165"/>
      <c r="KOY208" s="165"/>
      <c r="KOZ208" s="168"/>
      <c r="KPA208" s="165"/>
      <c r="KPB208" s="165"/>
      <c r="KPC208" s="165"/>
      <c r="KPD208" s="168"/>
      <c r="KPE208" s="165"/>
      <c r="KPF208" s="165"/>
      <c r="KPG208" s="165"/>
      <c r="KPH208" s="168"/>
      <c r="KPI208" s="165"/>
      <c r="KPJ208" s="165"/>
      <c r="KPK208" s="165"/>
      <c r="KPL208" s="168"/>
      <c r="KPM208" s="165"/>
      <c r="KPN208" s="165"/>
      <c r="KPO208" s="165"/>
      <c r="KPP208" s="168"/>
      <c r="KPQ208" s="165"/>
      <c r="KPR208" s="165"/>
      <c r="KPS208" s="165"/>
      <c r="KPT208" s="168"/>
      <c r="KPU208" s="165"/>
      <c r="KPV208" s="165"/>
      <c r="KPW208" s="165"/>
      <c r="KPX208" s="168"/>
      <c r="KPY208" s="165"/>
      <c r="KPZ208" s="165"/>
      <c r="KQA208" s="165"/>
      <c r="KQB208" s="168"/>
      <c r="KQC208" s="165"/>
      <c r="KQD208" s="165"/>
      <c r="KQE208" s="165"/>
      <c r="KQF208" s="168"/>
      <c r="KQG208" s="165"/>
      <c r="KQH208" s="165"/>
      <c r="KQI208" s="165"/>
      <c r="KQJ208" s="168"/>
      <c r="KQK208" s="165"/>
      <c r="KQL208" s="165"/>
      <c r="KQM208" s="165"/>
      <c r="KQN208" s="168"/>
      <c r="KQO208" s="165"/>
      <c r="KQP208" s="165"/>
      <c r="KQQ208" s="165"/>
      <c r="KQR208" s="168"/>
      <c r="KQS208" s="165"/>
      <c r="KQT208" s="165"/>
      <c r="KQU208" s="165"/>
      <c r="KQV208" s="168"/>
      <c r="KQW208" s="165"/>
      <c r="KQX208" s="165"/>
      <c r="KQY208" s="165"/>
      <c r="KQZ208" s="168"/>
      <c r="KRA208" s="165"/>
      <c r="KRB208" s="165"/>
      <c r="KRC208" s="165"/>
      <c r="KRD208" s="168"/>
      <c r="KRE208" s="165"/>
      <c r="KRF208" s="165"/>
      <c r="KRG208" s="165"/>
      <c r="KRH208" s="168"/>
      <c r="KRI208" s="165"/>
      <c r="KRJ208" s="165"/>
      <c r="KRK208" s="165"/>
      <c r="KRL208" s="168"/>
      <c r="KRM208" s="165"/>
      <c r="KRN208" s="165"/>
      <c r="KRO208" s="165"/>
      <c r="KRP208" s="168"/>
      <c r="KRQ208" s="165"/>
      <c r="KRR208" s="165"/>
      <c r="KRS208" s="165"/>
      <c r="KRT208" s="168"/>
      <c r="KRU208" s="165"/>
      <c r="KRV208" s="165"/>
      <c r="KRW208" s="165"/>
      <c r="KRX208" s="168"/>
      <c r="KRY208" s="165"/>
      <c r="KRZ208" s="165"/>
      <c r="KSA208" s="165"/>
      <c r="KSB208" s="168"/>
      <c r="KSC208" s="165"/>
      <c r="KSD208" s="165"/>
      <c r="KSE208" s="165"/>
      <c r="KSF208" s="168"/>
      <c r="KSG208" s="165"/>
      <c r="KSH208" s="165"/>
      <c r="KSI208" s="165"/>
      <c r="KSJ208" s="168"/>
      <c r="KSK208" s="165"/>
      <c r="KSL208" s="165"/>
      <c r="KSM208" s="165"/>
      <c r="KSN208" s="168"/>
      <c r="KSO208" s="165"/>
      <c r="KSP208" s="165"/>
      <c r="KSQ208" s="165"/>
      <c r="KSR208" s="168"/>
      <c r="KSS208" s="165"/>
      <c r="KST208" s="165"/>
      <c r="KSU208" s="165"/>
      <c r="KSV208" s="168"/>
      <c r="KSW208" s="165"/>
      <c r="KSX208" s="165"/>
      <c r="KSY208" s="165"/>
      <c r="KSZ208" s="168"/>
      <c r="KTA208" s="165"/>
      <c r="KTB208" s="165"/>
      <c r="KTC208" s="165"/>
      <c r="KTD208" s="168"/>
      <c r="KTE208" s="165"/>
      <c r="KTF208" s="165"/>
      <c r="KTG208" s="165"/>
      <c r="KTH208" s="168"/>
      <c r="KTI208" s="165"/>
      <c r="KTJ208" s="165"/>
      <c r="KTK208" s="165"/>
      <c r="KTL208" s="168"/>
      <c r="KTM208" s="165"/>
      <c r="KTN208" s="165"/>
      <c r="KTO208" s="165"/>
      <c r="KTP208" s="168"/>
      <c r="KTQ208" s="165"/>
      <c r="KTR208" s="165"/>
      <c r="KTS208" s="165"/>
      <c r="KTT208" s="168"/>
      <c r="KTU208" s="165"/>
      <c r="KTV208" s="165"/>
      <c r="KTW208" s="165"/>
      <c r="KTX208" s="168"/>
      <c r="KTY208" s="165"/>
      <c r="KTZ208" s="165"/>
      <c r="KUA208" s="165"/>
      <c r="KUB208" s="168"/>
      <c r="KUC208" s="165"/>
      <c r="KUD208" s="165"/>
      <c r="KUE208" s="165"/>
      <c r="KUF208" s="168"/>
      <c r="KUG208" s="165"/>
      <c r="KUH208" s="165"/>
      <c r="KUI208" s="165"/>
      <c r="KUJ208" s="168"/>
      <c r="KUK208" s="165"/>
      <c r="KUL208" s="165"/>
      <c r="KUM208" s="165"/>
      <c r="KUN208" s="168"/>
      <c r="KUO208" s="165"/>
      <c r="KUP208" s="165"/>
      <c r="KUQ208" s="165"/>
      <c r="KUR208" s="168"/>
      <c r="KUS208" s="165"/>
      <c r="KUT208" s="165"/>
      <c r="KUU208" s="165"/>
      <c r="KUV208" s="168"/>
      <c r="KUW208" s="165"/>
      <c r="KUX208" s="165"/>
      <c r="KUY208" s="165"/>
      <c r="KUZ208" s="168"/>
      <c r="KVA208" s="165"/>
      <c r="KVB208" s="165"/>
      <c r="KVC208" s="165"/>
      <c r="KVD208" s="168"/>
      <c r="KVE208" s="165"/>
      <c r="KVF208" s="165"/>
      <c r="KVG208" s="165"/>
      <c r="KVH208" s="168"/>
      <c r="KVI208" s="165"/>
      <c r="KVJ208" s="165"/>
      <c r="KVK208" s="165"/>
      <c r="KVL208" s="168"/>
      <c r="KVM208" s="165"/>
      <c r="KVN208" s="165"/>
      <c r="KVO208" s="165"/>
      <c r="KVP208" s="168"/>
      <c r="KVQ208" s="165"/>
      <c r="KVR208" s="165"/>
      <c r="KVS208" s="165"/>
      <c r="KVT208" s="168"/>
      <c r="KVU208" s="165"/>
      <c r="KVV208" s="165"/>
      <c r="KVW208" s="165"/>
      <c r="KVX208" s="168"/>
      <c r="KVY208" s="165"/>
      <c r="KVZ208" s="165"/>
      <c r="KWA208" s="165"/>
      <c r="KWB208" s="168"/>
      <c r="KWC208" s="165"/>
      <c r="KWD208" s="165"/>
      <c r="KWE208" s="165"/>
      <c r="KWF208" s="168"/>
      <c r="KWG208" s="165"/>
      <c r="KWH208" s="165"/>
      <c r="KWI208" s="165"/>
      <c r="KWJ208" s="168"/>
      <c r="KWK208" s="165"/>
      <c r="KWL208" s="165"/>
      <c r="KWM208" s="165"/>
      <c r="KWN208" s="168"/>
      <c r="KWO208" s="165"/>
      <c r="KWP208" s="165"/>
      <c r="KWQ208" s="165"/>
      <c r="KWR208" s="168"/>
      <c r="KWS208" s="165"/>
      <c r="KWT208" s="165"/>
      <c r="KWU208" s="165"/>
      <c r="KWV208" s="168"/>
      <c r="KWW208" s="165"/>
      <c r="KWX208" s="165"/>
      <c r="KWY208" s="165"/>
      <c r="KWZ208" s="168"/>
      <c r="KXA208" s="165"/>
      <c r="KXB208" s="165"/>
      <c r="KXC208" s="165"/>
      <c r="KXD208" s="168"/>
      <c r="KXE208" s="165"/>
      <c r="KXF208" s="165"/>
      <c r="KXG208" s="165"/>
      <c r="KXH208" s="168"/>
      <c r="KXI208" s="165"/>
      <c r="KXJ208" s="165"/>
      <c r="KXK208" s="165"/>
      <c r="KXL208" s="168"/>
      <c r="KXM208" s="165"/>
      <c r="KXN208" s="165"/>
      <c r="KXO208" s="165"/>
      <c r="KXP208" s="168"/>
      <c r="KXQ208" s="165"/>
      <c r="KXR208" s="165"/>
      <c r="KXS208" s="165"/>
      <c r="KXT208" s="168"/>
      <c r="KXU208" s="165"/>
      <c r="KXV208" s="165"/>
      <c r="KXW208" s="165"/>
      <c r="KXX208" s="168"/>
      <c r="KXY208" s="165"/>
      <c r="KXZ208" s="165"/>
      <c r="KYA208" s="165"/>
      <c r="KYB208" s="168"/>
      <c r="KYC208" s="165"/>
      <c r="KYD208" s="165"/>
      <c r="KYE208" s="165"/>
      <c r="KYF208" s="168"/>
      <c r="KYG208" s="165"/>
      <c r="KYH208" s="165"/>
      <c r="KYI208" s="165"/>
      <c r="KYJ208" s="168"/>
      <c r="KYK208" s="165"/>
      <c r="KYL208" s="165"/>
      <c r="KYM208" s="165"/>
      <c r="KYN208" s="168"/>
      <c r="KYO208" s="165"/>
      <c r="KYP208" s="165"/>
      <c r="KYQ208" s="165"/>
      <c r="KYR208" s="168"/>
      <c r="KYS208" s="165"/>
      <c r="KYT208" s="165"/>
      <c r="KYU208" s="165"/>
      <c r="KYV208" s="168"/>
      <c r="KYW208" s="165"/>
      <c r="KYX208" s="165"/>
      <c r="KYY208" s="165"/>
      <c r="KYZ208" s="168"/>
      <c r="KZA208" s="165"/>
      <c r="KZB208" s="165"/>
      <c r="KZC208" s="165"/>
      <c r="KZD208" s="168"/>
      <c r="KZE208" s="165"/>
      <c r="KZF208" s="165"/>
      <c r="KZG208" s="165"/>
      <c r="KZH208" s="168"/>
      <c r="KZI208" s="165"/>
      <c r="KZJ208" s="165"/>
      <c r="KZK208" s="165"/>
      <c r="KZL208" s="168"/>
      <c r="KZM208" s="165"/>
      <c r="KZN208" s="165"/>
      <c r="KZO208" s="165"/>
      <c r="KZP208" s="168"/>
      <c r="KZQ208" s="165"/>
      <c r="KZR208" s="165"/>
      <c r="KZS208" s="165"/>
      <c r="KZT208" s="168"/>
      <c r="KZU208" s="165"/>
      <c r="KZV208" s="165"/>
      <c r="KZW208" s="165"/>
      <c r="KZX208" s="168"/>
      <c r="KZY208" s="165"/>
      <c r="KZZ208" s="165"/>
      <c r="LAA208" s="165"/>
      <c r="LAB208" s="168"/>
      <c r="LAC208" s="165"/>
      <c r="LAD208" s="165"/>
      <c r="LAE208" s="165"/>
      <c r="LAF208" s="168"/>
      <c r="LAG208" s="165"/>
      <c r="LAH208" s="165"/>
      <c r="LAI208" s="165"/>
      <c r="LAJ208" s="168"/>
      <c r="LAK208" s="165"/>
      <c r="LAL208" s="165"/>
      <c r="LAM208" s="165"/>
      <c r="LAN208" s="168"/>
      <c r="LAO208" s="165"/>
      <c r="LAP208" s="165"/>
      <c r="LAQ208" s="165"/>
      <c r="LAR208" s="168"/>
      <c r="LAS208" s="165"/>
      <c r="LAT208" s="165"/>
      <c r="LAU208" s="165"/>
      <c r="LAV208" s="168"/>
      <c r="LAW208" s="165"/>
      <c r="LAX208" s="165"/>
      <c r="LAY208" s="165"/>
      <c r="LAZ208" s="168"/>
      <c r="LBA208" s="165"/>
      <c r="LBB208" s="165"/>
      <c r="LBC208" s="165"/>
      <c r="LBD208" s="168"/>
      <c r="LBE208" s="165"/>
      <c r="LBF208" s="165"/>
      <c r="LBG208" s="165"/>
      <c r="LBH208" s="168"/>
      <c r="LBI208" s="165"/>
      <c r="LBJ208" s="165"/>
      <c r="LBK208" s="165"/>
      <c r="LBL208" s="168"/>
      <c r="LBM208" s="165"/>
      <c r="LBN208" s="165"/>
      <c r="LBO208" s="165"/>
      <c r="LBP208" s="168"/>
      <c r="LBQ208" s="165"/>
      <c r="LBR208" s="165"/>
      <c r="LBS208" s="165"/>
      <c r="LBT208" s="168"/>
      <c r="LBU208" s="165"/>
      <c r="LBV208" s="165"/>
      <c r="LBW208" s="165"/>
      <c r="LBX208" s="168"/>
      <c r="LBY208" s="165"/>
      <c r="LBZ208" s="165"/>
      <c r="LCA208" s="165"/>
      <c r="LCB208" s="168"/>
      <c r="LCC208" s="165"/>
      <c r="LCD208" s="165"/>
      <c r="LCE208" s="165"/>
      <c r="LCF208" s="168"/>
      <c r="LCG208" s="165"/>
      <c r="LCH208" s="165"/>
      <c r="LCI208" s="165"/>
      <c r="LCJ208" s="168"/>
      <c r="LCK208" s="165"/>
      <c r="LCL208" s="165"/>
      <c r="LCM208" s="165"/>
      <c r="LCN208" s="168"/>
      <c r="LCO208" s="165"/>
      <c r="LCP208" s="165"/>
      <c r="LCQ208" s="165"/>
      <c r="LCR208" s="168"/>
      <c r="LCS208" s="165"/>
      <c r="LCT208" s="165"/>
      <c r="LCU208" s="165"/>
      <c r="LCV208" s="168"/>
      <c r="LCW208" s="165"/>
      <c r="LCX208" s="165"/>
      <c r="LCY208" s="165"/>
      <c r="LCZ208" s="168"/>
      <c r="LDA208" s="165"/>
      <c r="LDB208" s="165"/>
      <c r="LDC208" s="165"/>
      <c r="LDD208" s="168"/>
      <c r="LDE208" s="165"/>
      <c r="LDF208" s="165"/>
      <c r="LDG208" s="165"/>
      <c r="LDH208" s="168"/>
      <c r="LDI208" s="165"/>
      <c r="LDJ208" s="165"/>
      <c r="LDK208" s="165"/>
      <c r="LDL208" s="168"/>
      <c r="LDM208" s="165"/>
      <c r="LDN208" s="165"/>
      <c r="LDO208" s="165"/>
      <c r="LDP208" s="168"/>
      <c r="LDQ208" s="165"/>
      <c r="LDR208" s="165"/>
      <c r="LDS208" s="165"/>
      <c r="LDT208" s="168"/>
      <c r="LDU208" s="165"/>
      <c r="LDV208" s="165"/>
      <c r="LDW208" s="165"/>
      <c r="LDX208" s="168"/>
      <c r="LDY208" s="165"/>
      <c r="LDZ208" s="165"/>
      <c r="LEA208" s="165"/>
      <c r="LEB208" s="168"/>
      <c r="LEC208" s="165"/>
      <c r="LED208" s="165"/>
      <c r="LEE208" s="165"/>
      <c r="LEF208" s="168"/>
      <c r="LEG208" s="165"/>
      <c r="LEH208" s="165"/>
      <c r="LEI208" s="165"/>
      <c r="LEJ208" s="168"/>
      <c r="LEK208" s="165"/>
      <c r="LEL208" s="165"/>
      <c r="LEM208" s="165"/>
      <c r="LEN208" s="168"/>
      <c r="LEO208" s="165"/>
      <c r="LEP208" s="165"/>
      <c r="LEQ208" s="165"/>
      <c r="LER208" s="168"/>
      <c r="LES208" s="165"/>
      <c r="LET208" s="165"/>
      <c r="LEU208" s="165"/>
      <c r="LEV208" s="168"/>
      <c r="LEW208" s="165"/>
      <c r="LEX208" s="165"/>
      <c r="LEY208" s="165"/>
      <c r="LEZ208" s="168"/>
      <c r="LFA208" s="165"/>
      <c r="LFB208" s="165"/>
      <c r="LFC208" s="165"/>
      <c r="LFD208" s="168"/>
      <c r="LFE208" s="165"/>
      <c r="LFF208" s="165"/>
      <c r="LFG208" s="165"/>
      <c r="LFH208" s="168"/>
      <c r="LFI208" s="165"/>
      <c r="LFJ208" s="165"/>
      <c r="LFK208" s="165"/>
      <c r="LFL208" s="168"/>
      <c r="LFM208" s="165"/>
      <c r="LFN208" s="165"/>
      <c r="LFO208" s="165"/>
      <c r="LFP208" s="168"/>
      <c r="LFQ208" s="165"/>
      <c r="LFR208" s="165"/>
      <c r="LFS208" s="165"/>
      <c r="LFT208" s="168"/>
      <c r="LFU208" s="165"/>
      <c r="LFV208" s="165"/>
      <c r="LFW208" s="165"/>
      <c r="LFX208" s="168"/>
      <c r="LFY208" s="165"/>
      <c r="LFZ208" s="165"/>
      <c r="LGA208" s="165"/>
      <c r="LGB208" s="168"/>
      <c r="LGC208" s="165"/>
      <c r="LGD208" s="165"/>
      <c r="LGE208" s="165"/>
      <c r="LGF208" s="168"/>
      <c r="LGG208" s="165"/>
      <c r="LGH208" s="165"/>
      <c r="LGI208" s="165"/>
      <c r="LGJ208" s="168"/>
      <c r="LGK208" s="165"/>
      <c r="LGL208" s="165"/>
      <c r="LGM208" s="165"/>
      <c r="LGN208" s="168"/>
      <c r="LGO208" s="165"/>
      <c r="LGP208" s="165"/>
      <c r="LGQ208" s="165"/>
      <c r="LGR208" s="168"/>
      <c r="LGS208" s="165"/>
      <c r="LGT208" s="165"/>
      <c r="LGU208" s="165"/>
      <c r="LGV208" s="168"/>
      <c r="LGW208" s="165"/>
      <c r="LGX208" s="165"/>
      <c r="LGY208" s="165"/>
      <c r="LGZ208" s="168"/>
      <c r="LHA208" s="165"/>
      <c r="LHB208" s="165"/>
      <c r="LHC208" s="165"/>
      <c r="LHD208" s="168"/>
      <c r="LHE208" s="165"/>
      <c r="LHF208" s="165"/>
      <c r="LHG208" s="165"/>
      <c r="LHH208" s="168"/>
      <c r="LHI208" s="165"/>
      <c r="LHJ208" s="165"/>
      <c r="LHK208" s="165"/>
      <c r="LHL208" s="168"/>
      <c r="LHM208" s="165"/>
      <c r="LHN208" s="165"/>
      <c r="LHO208" s="165"/>
      <c r="LHP208" s="168"/>
      <c r="LHQ208" s="165"/>
      <c r="LHR208" s="165"/>
      <c r="LHS208" s="165"/>
      <c r="LHT208" s="168"/>
      <c r="LHU208" s="165"/>
      <c r="LHV208" s="165"/>
      <c r="LHW208" s="165"/>
      <c r="LHX208" s="168"/>
      <c r="LHY208" s="165"/>
      <c r="LHZ208" s="165"/>
      <c r="LIA208" s="165"/>
      <c r="LIB208" s="168"/>
      <c r="LIC208" s="165"/>
      <c r="LID208" s="165"/>
      <c r="LIE208" s="165"/>
      <c r="LIF208" s="168"/>
      <c r="LIG208" s="165"/>
      <c r="LIH208" s="165"/>
      <c r="LII208" s="165"/>
      <c r="LIJ208" s="168"/>
      <c r="LIK208" s="165"/>
      <c r="LIL208" s="165"/>
      <c r="LIM208" s="165"/>
      <c r="LIN208" s="168"/>
      <c r="LIO208" s="165"/>
      <c r="LIP208" s="165"/>
      <c r="LIQ208" s="165"/>
      <c r="LIR208" s="168"/>
      <c r="LIS208" s="165"/>
      <c r="LIT208" s="165"/>
      <c r="LIU208" s="165"/>
      <c r="LIV208" s="168"/>
      <c r="LIW208" s="165"/>
      <c r="LIX208" s="165"/>
      <c r="LIY208" s="165"/>
      <c r="LIZ208" s="168"/>
      <c r="LJA208" s="165"/>
      <c r="LJB208" s="165"/>
      <c r="LJC208" s="165"/>
      <c r="LJD208" s="168"/>
      <c r="LJE208" s="165"/>
      <c r="LJF208" s="165"/>
      <c r="LJG208" s="165"/>
      <c r="LJH208" s="168"/>
      <c r="LJI208" s="165"/>
      <c r="LJJ208" s="165"/>
      <c r="LJK208" s="165"/>
      <c r="LJL208" s="168"/>
      <c r="LJM208" s="165"/>
      <c r="LJN208" s="165"/>
      <c r="LJO208" s="165"/>
      <c r="LJP208" s="168"/>
      <c r="LJQ208" s="165"/>
      <c r="LJR208" s="165"/>
      <c r="LJS208" s="165"/>
      <c r="LJT208" s="168"/>
      <c r="LJU208" s="165"/>
      <c r="LJV208" s="165"/>
      <c r="LJW208" s="165"/>
      <c r="LJX208" s="168"/>
      <c r="LJY208" s="165"/>
      <c r="LJZ208" s="165"/>
      <c r="LKA208" s="165"/>
      <c r="LKB208" s="168"/>
      <c r="LKC208" s="165"/>
      <c r="LKD208" s="165"/>
      <c r="LKE208" s="165"/>
      <c r="LKF208" s="168"/>
      <c r="LKG208" s="165"/>
      <c r="LKH208" s="165"/>
      <c r="LKI208" s="165"/>
      <c r="LKJ208" s="168"/>
      <c r="LKK208" s="165"/>
      <c r="LKL208" s="165"/>
      <c r="LKM208" s="165"/>
      <c r="LKN208" s="168"/>
      <c r="LKO208" s="165"/>
      <c r="LKP208" s="165"/>
      <c r="LKQ208" s="165"/>
      <c r="LKR208" s="168"/>
      <c r="LKS208" s="165"/>
      <c r="LKT208" s="165"/>
      <c r="LKU208" s="165"/>
      <c r="LKV208" s="168"/>
      <c r="LKW208" s="165"/>
      <c r="LKX208" s="165"/>
      <c r="LKY208" s="165"/>
      <c r="LKZ208" s="168"/>
      <c r="LLA208" s="165"/>
      <c r="LLB208" s="165"/>
      <c r="LLC208" s="165"/>
      <c r="LLD208" s="168"/>
      <c r="LLE208" s="165"/>
      <c r="LLF208" s="165"/>
      <c r="LLG208" s="165"/>
      <c r="LLH208" s="168"/>
      <c r="LLI208" s="165"/>
      <c r="LLJ208" s="165"/>
      <c r="LLK208" s="165"/>
      <c r="LLL208" s="168"/>
      <c r="LLM208" s="165"/>
      <c r="LLN208" s="165"/>
      <c r="LLO208" s="165"/>
      <c r="LLP208" s="168"/>
      <c r="LLQ208" s="165"/>
      <c r="LLR208" s="165"/>
      <c r="LLS208" s="165"/>
      <c r="LLT208" s="168"/>
      <c r="LLU208" s="165"/>
      <c r="LLV208" s="165"/>
      <c r="LLW208" s="165"/>
      <c r="LLX208" s="168"/>
      <c r="LLY208" s="165"/>
      <c r="LLZ208" s="165"/>
      <c r="LMA208" s="165"/>
      <c r="LMB208" s="168"/>
      <c r="LMC208" s="165"/>
      <c r="LMD208" s="165"/>
      <c r="LME208" s="165"/>
      <c r="LMF208" s="168"/>
      <c r="LMG208" s="165"/>
      <c r="LMH208" s="165"/>
      <c r="LMI208" s="165"/>
      <c r="LMJ208" s="168"/>
      <c r="LMK208" s="165"/>
      <c r="LML208" s="165"/>
      <c r="LMM208" s="165"/>
      <c r="LMN208" s="168"/>
      <c r="LMO208" s="165"/>
      <c r="LMP208" s="165"/>
      <c r="LMQ208" s="165"/>
      <c r="LMR208" s="168"/>
      <c r="LMS208" s="165"/>
      <c r="LMT208" s="165"/>
      <c r="LMU208" s="165"/>
      <c r="LMV208" s="168"/>
      <c r="LMW208" s="165"/>
      <c r="LMX208" s="165"/>
      <c r="LMY208" s="165"/>
      <c r="LMZ208" s="168"/>
      <c r="LNA208" s="165"/>
      <c r="LNB208" s="165"/>
      <c r="LNC208" s="165"/>
      <c r="LND208" s="168"/>
      <c r="LNE208" s="165"/>
      <c r="LNF208" s="165"/>
      <c r="LNG208" s="165"/>
      <c r="LNH208" s="168"/>
      <c r="LNI208" s="165"/>
      <c r="LNJ208" s="165"/>
      <c r="LNK208" s="165"/>
      <c r="LNL208" s="168"/>
      <c r="LNM208" s="165"/>
      <c r="LNN208" s="165"/>
      <c r="LNO208" s="165"/>
      <c r="LNP208" s="168"/>
      <c r="LNQ208" s="165"/>
      <c r="LNR208" s="165"/>
      <c r="LNS208" s="165"/>
      <c r="LNT208" s="168"/>
      <c r="LNU208" s="165"/>
      <c r="LNV208" s="165"/>
      <c r="LNW208" s="165"/>
      <c r="LNX208" s="168"/>
      <c r="LNY208" s="165"/>
      <c r="LNZ208" s="165"/>
      <c r="LOA208" s="165"/>
      <c r="LOB208" s="168"/>
      <c r="LOC208" s="165"/>
      <c r="LOD208" s="165"/>
      <c r="LOE208" s="165"/>
      <c r="LOF208" s="168"/>
      <c r="LOG208" s="165"/>
      <c r="LOH208" s="165"/>
      <c r="LOI208" s="165"/>
      <c r="LOJ208" s="168"/>
      <c r="LOK208" s="165"/>
      <c r="LOL208" s="165"/>
      <c r="LOM208" s="165"/>
      <c r="LON208" s="168"/>
      <c r="LOO208" s="165"/>
      <c r="LOP208" s="165"/>
      <c r="LOQ208" s="165"/>
      <c r="LOR208" s="168"/>
      <c r="LOS208" s="165"/>
      <c r="LOT208" s="165"/>
      <c r="LOU208" s="165"/>
      <c r="LOV208" s="168"/>
      <c r="LOW208" s="165"/>
      <c r="LOX208" s="165"/>
      <c r="LOY208" s="165"/>
      <c r="LOZ208" s="168"/>
      <c r="LPA208" s="165"/>
      <c r="LPB208" s="165"/>
      <c r="LPC208" s="165"/>
      <c r="LPD208" s="168"/>
      <c r="LPE208" s="165"/>
      <c r="LPF208" s="165"/>
      <c r="LPG208" s="165"/>
      <c r="LPH208" s="168"/>
      <c r="LPI208" s="165"/>
      <c r="LPJ208" s="165"/>
      <c r="LPK208" s="165"/>
      <c r="LPL208" s="168"/>
      <c r="LPM208" s="165"/>
      <c r="LPN208" s="165"/>
      <c r="LPO208" s="165"/>
      <c r="LPP208" s="168"/>
      <c r="LPQ208" s="165"/>
      <c r="LPR208" s="165"/>
      <c r="LPS208" s="165"/>
      <c r="LPT208" s="168"/>
      <c r="LPU208" s="165"/>
      <c r="LPV208" s="165"/>
      <c r="LPW208" s="165"/>
      <c r="LPX208" s="168"/>
      <c r="LPY208" s="165"/>
      <c r="LPZ208" s="165"/>
      <c r="LQA208" s="165"/>
      <c r="LQB208" s="168"/>
      <c r="LQC208" s="165"/>
      <c r="LQD208" s="165"/>
      <c r="LQE208" s="165"/>
      <c r="LQF208" s="168"/>
      <c r="LQG208" s="165"/>
      <c r="LQH208" s="165"/>
      <c r="LQI208" s="165"/>
      <c r="LQJ208" s="168"/>
      <c r="LQK208" s="165"/>
      <c r="LQL208" s="165"/>
      <c r="LQM208" s="165"/>
      <c r="LQN208" s="168"/>
      <c r="LQO208" s="165"/>
      <c r="LQP208" s="165"/>
      <c r="LQQ208" s="165"/>
      <c r="LQR208" s="168"/>
      <c r="LQS208" s="165"/>
      <c r="LQT208" s="165"/>
      <c r="LQU208" s="165"/>
      <c r="LQV208" s="168"/>
      <c r="LQW208" s="165"/>
      <c r="LQX208" s="165"/>
      <c r="LQY208" s="165"/>
      <c r="LQZ208" s="168"/>
      <c r="LRA208" s="165"/>
      <c r="LRB208" s="165"/>
      <c r="LRC208" s="165"/>
      <c r="LRD208" s="168"/>
      <c r="LRE208" s="165"/>
      <c r="LRF208" s="165"/>
      <c r="LRG208" s="165"/>
      <c r="LRH208" s="168"/>
      <c r="LRI208" s="165"/>
      <c r="LRJ208" s="165"/>
      <c r="LRK208" s="165"/>
      <c r="LRL208" s="168"/>
      <c r="LRM208" s="165"/>
      <c r="LRN208" s="165"/>
      <c r="LRO208" s="165"/>
      <c r="LRP208" s="168"/>
      <c r="LRQ208" s="165"/>
      <c r="LRR208" s="165"/>
      <c r="LRS208" s="165"/>
      <c r="LRT208" s="168"/>
      <c r="LRU208" s="165"/>
      <c r="LRV208" s="165"/>
      <c r="LRW208" s="165"/>
      <c r="LRX208" s="168"/>
      <c r="LRY208" s="165"/>
      <c r="LRZ208" s="165"/>
      <c r="LSA208" s="165"/>
      <c r="LSB208" s="168"/>
      <c r="LSC208" s="165"/>
      <c r="LSD208" s="165"/>
      <c r="LSE208" s="165"/>
      <c r="LSF208" s="168"/>
      <c r="LSG208" s="165"/>
      <c r="LSH208" s="165"/>
      <c r="LSI208" s="165"/>
      <c r="LSJ208" s="168"/>
      <c r="LSK208" s="165"/>
      <c r="LSL208" s="165"/>
      <c r="LSM208" s="165"/>
      <c r="LSN208" s="168"/>
      <c r="LSO208" s="165"/>
      <c r="LSP208" s="165"/>
      <c r="LSQ208" s="165"/>
      <c r="LSR208" s="168"/>
      <c r="LSS208" s="165"/>
      <c r="LST208" s="165"/>
      <c r="LSU208" s="165"/>
      <c r="LSV208" s="168"/>
      <c r="LSW208" s="165"/>
      <c r="LSX208" s="165"/>
      <c r="LSY208" s="165"/>
      <c r="LSZ208" s="168"/>
      <c r="LTA208" s="165"/>
      <c r="LTB208" s="165"/>
      <c r="LTC208" s="165"/>
      <c r="LTD208" s="168"/>
      <c r="LTE208" s="165"/>
      <c r="LTF208" s="165"/>
      <c r="LTG208" s="165"/>
      <c r="LTH208" s="168"/>
      <c r="LTI208" s="165"/>
      <c r="LTJ208" s="165"/>
      <c r="LTK208" s="165"/>
      <c r="LTL208" s="168"/>
      <c r="LTM208" s="165"/>
      <c r="LTN208" s="165"/>
      <c r="LTO208" s="165"/>
      <c r="LTP208" s="168"/>
      <c r="LTQ208" s="165"/>
      <c r="LTR208" s="165"/>
      <c r="LTS208" s="165"/>
      <c r="LTT208" s="168"/>
      <c r="LTU208" s="165"/>
      <c r="LTV208" s="165"/>
      <c r="LTW208" s="165"/>
      <c r="LTX208" s="168"/>
      <c r="LTY208" s="165"/>
      <c r="LTZ208" s="165"/>
      <c r="LUA208" s="165"/>
      <c r="LUB208" s="168"/>
      <c r="LUC208" s="165"/>
      <c r="LUD208" s="165"/>
      <c r="LUE208" s="165"/>
      <c r="LUF208" s="168"/>
      <c r="LUG208" s="165"/>
      <c r="LUH208" s="165"/>
      <c r="LUI208" s="165"/>
      <c r="LUJ208" s="168"/>
      <c r="LUK208" s="165"/>
      <c r="LUL208" s="165"/>
      <c r="LUM208" s="165"/>
      <c r="LUN208" s="168"/>
      <c r="LUO208" s="165"/>
      <c r="LUP208" s="165"/>
      <c r="LUQ208" s="165"/>
      <c r="LUR208" s="168"/>
      <c r="LUS208" s="165"/>
      <c r="LUT208" s="165"/>
      <c r="LUU208" s="165"/>
      <c r="LUV208" s="168"/>
      <c r="LUW208" s="165"/>
      <c r="LUX208" s="165"/>
      <c r="LUY208" s="165"/>
      <c r="LUZ208" s="168"/>
      <c r="LVA208" s="165"/>
      <c r="LVB208" s="165"/>
      <c r="LVC208" s="165"/>
      <c r="LVD208" s="168"/>
      <c r="LVE208" s="165"/>
      <c r="LVF208" s="165"/>
      <c r="LVG208" s="165"/>
      <c r="LVH208" s="168"/>
      <c r="LVI208" s="165"/>
      <c r="LVJ208" s="165"/>
      <c r="LVK208" s="165"/>
      <c r="LVL208" s="168"/>
      <c r="LVM208" s="165"/>
      <c r="LVN208" s="165"/>
      <c r="LVO208" s="165"/>
      <c r="LVP208" s="168"/>
      <c r="LVQ208" s="165"/>
      <c r="LVR208" s="165"/>
      <c r="LVS208" s="165"/>
      <c r="LVT208" s="168"/>
      <c r="LVU208" s="165"/>
      <c r="LVV208" s="165"/>
      <c r="LVW208" s="165"/>
      <c r="LVX208" s="168"/>
      <c r="LVY208" s="165"/>
      <c r="LVZ208" s="165"/>
      <c r="LWA208" s="165"/>
      <c r="LWB208" s="168"/>
      <c r="LWC208" s="165"/>
      <c r="LWD208" s="165"/>
      <c r="LWE208" s="165"/>
      <c r="LWF208" s="168"/>
      <c r="LWG208" s="165"/>
      <c r="LWH208" s="165"/>
      <c r="LWI208" s="165"/>
      <c r="LWJ208" s="168"/>
      <c r="LWK208" s="165"/>
      <c r="LWL208" s="165"/>
      <c r="LWM208" s="165"/>
      <c r="LWN208" s="168"/>
      <c r="LWO208" s="165"/>
      <c r="LWP208" s="165"/>
      <c r="LWQ208" s="165"/>
      <c r="LWR208" s="168"/>
      <c r="LWS208" s="165"/>
      <c r="LWT208" s="165"/>
      <c r="LWU208" s="165"/>
      <c r="LWV208" s="168"/>
      <c r="LWW208" s="165"/>
      <c r="LWX208" s="165"/>
      <c r="LWY208" s="165"/>
      <c r="LWZ208" s="168"/>
      <c r="LXA208" s="165"/>
      <c r="LXB208" s="165"/>
      <c r="LXC208" s="165"/>
      <c r="LXD208" s="168"/>
      <c r="LXE208" s="165"/>
      <c r="LXF208" s="165"/>
      <c r="LXG208" s="165"/>
      <c r="LXH208" s="168"/>
      <c r="LXI208" s="165"/>
      <c r="LXJ208" s="165"/>
      <c r="LXK208" s="165"/>
      <c r="LXL208" s="168"/>
      <c r="LXM208" s="165"/>
      <c r="LXN208" s="165"/>
      <c r="LXO208" s="165"/>
      <c r="LXP208" s="168"/>
      <c r="LXQ208" s="165"/>
      <c r="LXR208" s="165"/>
      <c r="LXS208" s="165"/>
      <c r="LXT208" s="168"/>
      <c r="LXU208" s="165"/>
      <c r="LXV208" s="165"/>
      <c r="LXW208" s="165"/>
      <c r="LXX208" s="168"/>
      <c r="LXY208" s="165"/>
      <c r="LXZ208" s="165"/>
      <c r="LYA208" s="165"/>
      <c r="LYB208" s="168"/>
      <c r="LYC208" s="165"/>
      <c r="LYD208" s="165"/>
      <c r="LYE208" s="165"/>
      <c r="LYF208" s="168"/>
      <c r="LYG208" s="165"/>
      <c r="LYH208" s="165"/>
      <c r="LYI208" s="165"/>
      <c r="LYJ208" s="168"/>
      <c r="LYK208" s="165"/>
      <c r="LYL208" s="165"/>
      <c r="LYM208" s="165"/>
      <c r="LYN208" s="168"/>
      <c r="LYO208" s="165"/>
      <c r="LYP208" s="165"/>
      <c r="LYQ208" s="165"/>
      <c r="LYR208" s="168"/>
      <c r="LYS208" s="165"/>
      <c r="LYT208" s="165"/>
      <c r="LYU208" s="165"/>
      <c r="LYV208" s="168"/>
      <c r="LYW208" s="165"/>
      <c r="LYX208" s="165"/>
      <c r="LYY208" s="165"/>
      <c r="LYZ208" s="168"/>
      <c r="LZA208" s="165"/>
      <c r="LZB208" s="165"/>
      <c r="LZC208" s="165"/>
      <c r="LZD208" s="168"/>
      <c r="LZE208" s="165"/>
      <c r="LZF208" s="165"/>
      <c r="LZG208" s="165"/>
      <c r="LZH208" s="168"/>
      <c r="LZI208" s="165"/>
      <c r="LZJ208" s="165"/>
      <c r="LZK208" s="165"/>
      <c r="LZL208" s="168"/>
      <c r="LZM208" s="165"/>
      <c r="LZN208" s="165"/>
      <c r="LZO208" s="165"/>
      <c r="LZP208" s="168"/>
      <c r="LZQ208" s="165"/>
      <c r="LZR208" s="165"/>
      <c r="LZS208" s="165"/>
      <c r="LZT208" s="168"/>
      <c r="LZU208" s="165"/>
      <c r="LZV208" s="165"/>
      <c r="LZW208" s="165"/>
      <c r="LZX208" s="168"/>
      <c r="LZY208" s="165"/>
      <c r="LZZ208" s="165"/>
      <c r="MAA208" s="165"/>
      <c r="MAB208" s="168"/>
      <c r="MAC208" s="165"/>
      <c r="MAD208" s="165"/>
      <c r="MAE208" s="165"/>
      <c r="MAF208" s="168"/>
      <c r="MAG208" s="165"/>
      <c r="MAH208" s="165"/>
      <c r="MAI208" s="165"/>
      <c r="MAJ208" s="168"/>
      <c r="MAK208" s="165"/>
      <c r="MAL208" s="165"/>
      <c r="MAM208" s="165"/>
      <c r="MAN208" s="168"/>
      <c r="MAO208" s="165"/>
      <c r="MAP208" s="165"/>
      <c r="MAQ208" s="165"/>
      <c r="MAR208" s="168"/>
      <c r="MAS208" s="165"/>
      <c r="MAT208" s="165"/>
      <c r="MAU208" s="165"/>
      <c r="MAV208" s="168"/>
      <c r="MAW208" s="165"/>
      <c r="MAX208" s="165"/>
      <c r="MAY208" s="165"/>
      <c r="MAZ208" s="168"/>
      <c r="MBA208" s="165"/>
      <c r="MBB208" s="165"/>
      <c r="MBC208" s="165"/>
      <c r="MBD208" s="168"/>
      <c r="MBE208" s="165"/>
      <c r="MBF208" s="165"/>
      <c r="MBG208" s="165"/>
      <c r="MBH208" s="168"/>
      <c r="MBI208" s="165"/>
      <c r="MBJ208" s="165"/>
      <c r="MBK208" s="165"/>
      <c r="MBL208" s="168"/>
      <c r="MBM208" s="165"/>
      <c r="MBN208" s="165"/>
      <c r="MBO208" s="165"/>
      <c r="MBP208" s="168"/>
      <c r="MBQ208" s="165"/>
      <c r="MBR208" s="165"/>
      <c r="MBS208" s="165"/>
      <c r="MBT208" s="168"/>
      <c r="MBU208" s="165"/>
      <c r="MBV208" s="165"/>
      <c r="MBW208" s="165"/>
      <c r="MBX208" s="168"/>
      <c r="MBY208" s="165"/>
      <c r="MBZ208" s="165"/>
      <c r="MCA208" s="165"/>
      <c r="MCB208" s="168"/>
      <c r="MCC208" s="165"/>
      <c r="MCD208" s="165"/>
      <c r="MCE208" s="165"/>
      <c r="MCF208" s="168"/>
      <c r="MCG208" s="165"/>
      <c r="MCH208" s="165"/>
      <c r="MCI208" s="165"/>
      <c r="MCJ208" s="168"/>
      <c r="MCK208" s="165"/>
      <c r="MCL208" s="165"/>
      <c r="MCM208" s="165"/>
      <c r="MCN208" s="168"/>
      <c r="MCO208" s="165"/>
      <c r="MCP208" s="165"/>
      <c r="MCQ208" s="165"/>
      <c r="MCR208" s="168"/>
      <c r="MCS208" s="165"/>
      <c r="MCT208" s="165"/>
      <c r="MCU208" s="165"/>
      <c r="MCV208" s="168"/>
      <c r="MCW208" s="165"/>
      <c r="MCX208" s="165"/>
      <c r="MCY208" s="165"/>
      <c r="MCZ208" s="168"/>
      <c r="MDA208" s="165"/>
      <c r="MDB208" s="165"/>
      <c r="MDC208" s="165"/>
      <c r="MDD208" s="168"/>
      <c r="MDE208" s="165"/>
      <c r="MDF208" s="165"/>
      <c r="MDG208" s="165"/>
      <c r="MDH208" s="168"/>
      <c r="MDI208" s="165"/>
      <c r="MDJ208" s="165"/>
      <c r="MDK208" s="165"/>
      <c r="MDL208" s="168"/>
      <c r="MDM208" s="165"/>
      <c r="MDN208" s="165"/>
      <c r="MDO208" s="165"/>
      <c r="MDP208" s="168"/>
      <c r="MDQ208" s="165"/>
      <c r="MDR208" s="165"/>
      <c r="MDS208" s="165"/>
      <c r="MDT208" s="168"/>
      <c r="MDU208" s="165"/>
      <c r="MDV208" s="165"/>
      <c r="MDW208" s="165"/>
      <c r="MDX208" s="168"/>
      <c r="MDY208" s="165"/>
      <c r="MDZ208" s="165"/>
      <c r="MEA208" s="165"/>
      <c r="MEB208" s="168"/>
      <c r="MEC208" s="165"/>
      <c r="MED208" s="165"/>
      <c r="MEE208" s="165"/>
      <c r="MEF208" s="168"/>
      <c r="MEG208" s="165"/>
      <c r="MEH208" s="165"/>
      <c r="MEI208" s="165"/>
      <c r="MEJ208" s="168"/>
      <c r="MEK208" s="165"/>
      <c r="MEL208" s="165"/>
      <c r="MEM208" s="165"/>
      <c r="MEN208" s="168"/>
      <c r="MEO208" s="165"/>
      <c r="MEP208" s="165"/>
      <c r="MEQ208" s="165"/>
      <c r="MER208" s="168"/>
      <c r="MES208" s="165"/>
      <c r="MET208" s="165"/>
      <c r="MEU208" s="165"/>
      <c r="MEV208" s="168"/>
      <c r="MEW208" s="165"/>
      <c r="MEX208" s="165"/>
      <c r="MEY208" s="165"/>
      <c r="MEZ208" s="168"/>
      <c r="MFA208" s="165"/>
      <c r="MFB208" s="165"/>
      <c r="MFC208" s="165"/>
      <c r="MFD208" s="168"/>
      <c r="MFE208" s="165"/>
      <c r="MFF208" s="165"/>
      <c r="MFG208" s="165"/>
      <c r="MFH208" s="168"/>
      <c r="MFI208" s="165"/>
      <c r="MFJ208" s="165"/>
      <c r="MFK208" s="165"/>
      <c r="MFL208" s="168"/>
      <c r="MFM208" s="165"/>
      <c r="MFN208" s="165"/>
      <c r="MFO208" s="165"/>
      <c r="MFP208" s="168"/>
      <c r="MFQ208" s="165"/>
      <c r="MFR208" s="165"/>
      <c r="MFS208" s="165"/>
      <c r="MFT208" s="168"/>
      <c r="MFU208" s="165"/>
      <c r="MFV208" s="165"/>
      <c r="MFW208" s="165"/>
      <c r="MFX208" s="168"/>
      <c r="MFY208" s="165"/>
      <c r="MFZ208" s="165"/>
      <c r="MGA208" s="165"/>
      <c r="MGB208" s="168"/>
      <c r="MGC208" s="165"/>
      <c r="MGD208" s="165"/>
      <c r="MGE208" s="165"/>
      <c r="MGF208" s="168"/>
      <c r="MGG208" s="165"/>
      <c r="MGH208" s="165"/>
      <c r="MGI208" s="165"/>
      <c r="MGJ208" s="168"/>
      <c r="MGK208" s="165"/>
      <c r="MGL208" s="165"/>
      <c r="MGM208" s="165"/>
      <c r="MGN208" s="168"/>
      <c r="MGO208" s="165"/>
      <c r="MGP208" s="165"/>
      <c r="MGQ208" s="165"/>
      <c r="MGR208" s="168"/>
      <c r="MGS208" s="165"/>
      <c r="MGT208" s="165"/>
      <c r="MGU208" s="165"/>
      <c r="MGV208" s="168"/>
      <c r="MGW208" s="165"/>
      <c r="MGX208" s="165"/>
      <c r="MGY208" s="165"/>
      <c r="MGZ208" s="168"/>
      <c r="MHA208" s="165"/>
      <c r="MHB208" s="165"/>
      <c r="MHC208" s="165"/>
      <c r="MHD208" s="168"/>
      <c r="MHE208" s="165"/>
      <c r="MHF208" s="165"/>
      <c r="MHG208" s="165"/>
      <c r="MHH208" s="168"/>
      <c r="MHI208" s="165"/>
      <c r="MHJ208" s="165"/>
      <c r="MHK208" s="165"/>
      <c r="MHL208" s="168"/>
      <c r="MHM208" s="165"/>
      <c r="MHN208" s="165"/>
      <c r="MHO208" s="165"/>
      <c r="MHP208" s="168"/>
      <c r="MHQ208" s="165"/>
      <c r="MHR208" s="165"/>
      <c r="MHS208" s="165"/>
      <c r="MHT208" s="168"/>
      <c r="MHU208" s="165"/>
      <c r="MHV208" s="165"/>
      <c r="MHW208" s="165"/>
      <c r="MHX208" s="168"/>
      <c r="MHY208" s="165"/>
      <c r="MHZ208" s="165"/>
      <c r="MIA208" s="165"/>
      <c r="MIB208" s="168"/>
      <c r="MIC208" s="165"/>
      <c r="MID208" s="165"/>
      <c r="MIE208" s="165"/>
      <c r="MIF208" s="168"/>
      <c r="MIG208" s="165"/>
      <c r="MIH208" s="165"/>
      <c r="MII208" s="165"/>
      <c r="MIJ208" s="168"/>
      <c r="MIK208" s="165"/>
      <c r="MIL208" s="165"/>
      <c r="MIM208" s="165"/>
      <c r="MIN208" s="168"/>
      <c r="MIO208" s="165"/>
      <c r="MIP208" s="165"/>
      <c r="MIQ208" s="165"/>
      <c r="MIR208" s="168"/>
      <c r="MIS208" s="165"/>
      <c r="MIT208" s="165"/>
      <c r="MIU208" s="165"/>
      <c r="MIV208" s="168"/>
      <c r="MIW208" s="165"/>
      <c r="MIX208" s="165"/>
      <c r="MIY208" s="165"/>
      <c r="MIZ208" s="168"/>
      <c r="MJA208" s="165"/>
      <c r="MJB208" s="165"/>
      <c r="MJC208" s="165"/>
      <c r="MJD208" s="168"/>
      <c r="MJE208" s="165"/>
      <c r="MJF208" s="165"/>
      <c r="MJG208" s="165"/>
      <c r="MJH208" s="168"/>
      <c r="MJI208" s="165"/>
      <c r="MJJ208" s="165"/>
      <c r="MJK208" s="165"/>
      <c r="MJL208" s="168"/>
      <c r="MJM208" s="165"/>
      <c r="MJN208" s="165"/>
      <c r="MJO208" s="165"/>
      <c r="MJP208" s="168"/>
      <c r="MJQ208" s="165"/>
      <c r="MJR208" s="165"/>
      <c r="MJS208" s="165"/>
      <c r="MJT208" s="168"/>
      <c r="MJU208" s="165"/>
      <c r="MJV208" s="165"/>
      <c r="MJW208" s="165"/>
      <c r="MJX208" s="168"/>
      <c r="MJY208" s="165"/>
      <c r="MJZ208" s="165"/>
      <c r="MKA208" s="165"/>
      <c r="MKB208" s="168"/>
      <c r="MKC208" s="165"/>
      <c r="MKD208" s="165"/>
      <c r="MKE208" s="165"/>
      <c r="MKF208" s="168"/>
      <c r="MKG208" s="165"/>
      <c r="MKH208" s="165"/>
      <c r="MKI208" s="165"/>
      <c r="MKJ208" s="168"/>
      <c r="MKK208" s="165"/>
      <c r="MKL208" s="165"/>
      <c r="MKM208" s="165"/>
      <c r="MKN208" s="168"/>
      <c r="MKO208" s="165"/>
      <c r="MKP208" s="165"/>
      <c r="MKQ208" s="165"/>
      <c r="MKR208" s="168"/>
      <c r="MKS208" s="165"/>
      <c r="MKT208" s="165"/>
      <c r="MKU208" s="165"/>
      <c r="MKV208" s="168"/>
      <c r="MKW208" s="165"/>
      <c r="MKX208" s="165"/>
      <c r="MKY208" s="165"/>
      <c r="MKZ208" s="168"/>
      <c r="MLA208" s="165"/>
      <c r="MLB208" s="165"/>
      <c r="MLC208" s="165"/>
      <c r="MLD208" s="168"/>
      <c r="MLE208" s="165"/>
      <c r="MLF208" s="165"/>
      <c r="MLG208" s="165"/>
      <c r="MLH208" s="168"/>
      <c r="MLI208" s="165"/>
      <c r="MLJ208" s="165"/>
      <c r="MLK208" s="165"/>
      <c r="MLL208" s="168"/>
      <c r="MLM208" s="165"/>
      <c r="MLN208" s="165"/>
      <c r="MLO208" s="165"/>
      <c r="MLP208" s="168"/>
      <c r="MLQ208" s="165"/>
      <c r="MLR208" s="165"/>
      <c r="MLS208" s="165"/>
      <c r="MLT208" s="168"/>
      <c r="MLU208" s="165"/>
      <c r="MLV208" s="165"/>
      <c r="MLW208" s="165"/>
      <c r="MLX208" s="168"/>
      <c r="MLY208" s="165"/>
      <c r="MLZ208" s="165"/>
      <c r="MMA208" s="165"/>
      <c r="MMB208" s="168"/>
      <c r="MMC208" s="165"/>
      <c r="MMD208" s="165"/>
      <c r="MME208" s="165"/>
      <c r="MMF208" s="168"/>
      <c r="MMG208" s="165"/>
      <c r="MMH208" s="165"/>
      <c r="MMI208" s="165"/>
      <c r="MMJ208" s="168"/>
      <c r="MMK208" s="165"/>
      <c r="MML208" s="165"/>
      <c r="MMM208" s="165"/>
      <c r="MMN208" s="168"/>
      <c r="MMO208" s="165"/>
      <c r="MMP208" s="165"/>
      <c r="MMQ208" s="165"/>
      <c r="MMR208" s="168"/>
      <c r="MMS208" s="165"/>
      <c r="MMT208" s="165"/>
      <c r="MMU208" s="165"/>
      <c r="MMV208" s="168"/>
      <c r="MMW208" s="165"/>
      <c r="MMX208" s="165"/>
      <c r="MMY208" s="165"/>
      <c r="MMZ208" s="168"/>
      <c r="MNA208" s="165"/>
      <c r="MNB208" s="165"/>
      <c r="MNC208" s="165"/>
      <c r="MND208" s="168"/>
      <c r="MNE208" s="165"/>
      <c r="MNF208" s="165"/>
      <c r="MNG208" s="165"/>
      <c r="MNH208" s="168"/>
      <c r="MNI208" s="165"/>
      <c r="MNJ208" s="165"/>
      <c r="MNK208" s="165"/>
      <c r="MNL208" s="168"/>
      <c r="MNM208" s="165"/>
      <c r="MNN208" s="165"/>
      <c r="MNO208" s="165"/>
      <c r="MNP208" s="168"/>
      <c r="MNQ208" s="165"/>
      <c r="MNR208" s="165"/>
      <c r="MNS208" s="165"/>
      <c r="MNT208" s="168"/>
      <c r="MNU208" s="165"/>
      <c r="MNV208" s="165"/>
      <c r="MNW208" s="165"/>
      <c r="MNX208" s="168"/>
      <c r="MNY208" s="165"/>
      <c r="MNZ208" s="165"/>
      <c r="MOA208" s="165"/>
      <c r="MOB208" s="168"/>
      <c r="MOC208" s="165"/>
      <c r="MOD208" s="165"/>
      <c r="MOE208" s="165"/>
      <c r="MOF208" s="168"/>
      <c r="MOG208" s="165"/>
      <c r="MOH208" s="165"/>
      <c r="MOI208" s="165"/>
      <c r="MOJ208" s="168"/>
      <c r="MOK208" s="165"/>
      <c r="MOL208" s="165"/>
      <c r="MOM208" s="165"/>
      <c r="MON208" s="168"/>
      <c r="MOO208" s="165"/>
      <c r="MOP208" s="165"/>
      <c r="MOQ208" s="165"/>
      <c r="MOR208" s="168"/>
      <c r="MOS208" s="165"/>
      <c r="MOT208" s="165"/>
      <c r="MOU208" s="165"/>
      <c r="MOV208" s="168"/>
      <c r="MOW208" s="165"/>
      <c r="MOX208" s="165"/>
      <c r="MOY208" s="165"/>
      <c r="MOZ208" s="168"/>
      <c r="MPA208" s="165"/>
      <c r="MPB208" s="165"/>
      <c r="MPC208" s="165"/>
      <c r="MPD208" s="168"/>
      <c r="MPE208" s="165"/>
      <c r="MPF208" s="165"/>
      <c r="MPG208" s="165"/>
      <c r="MPH208" s="168"/>
      <c r="MPI208" s="165"/>
      <c r="MPJ208" s="165"/>
      <c r="MPK208" s="165"/>
      <c r="MPL208" s="168"/>
      <c r="MPM208" s="165"/>
      <c r="MPN208" s="165"/>
      <c r="MPO208" s="165"/>
      <c r="MPP208" s="168"/>
      <c r="MPQ208" s="165"/>
      <c r="MPR208" s="165"/>
      <c r="MPS208" s="165"/>
      <c r="MPT208" s="168"/>
      <c r="MPU208" s="165"/>
      <c r="MPV208" s="165"/>
      <c r="MPW208" s="165"/>
      <c r="MPX208" s="168"/>
      <c r="MPY208" s="165"/>
      <c r="MPZ208" s="165"/>
      <c r="MQA208" s="165"/>
      <c r="MQB208" s="168"/>
      <c r="MQC208" s="165"/>
      <c r="MQD208" s="165"/>
      <c r="MQE208" s="165"/>
      <c r="MQF208" s="168"/>
      <c r="MQG208" s="165"/>
      <c r="MQH208" s="165"/>
      <c r="MQI208" s="165"/>
      <c r="MQJ208" s="168"/>
      <c r="MQK208" s="165"/>
      <c r="MQL208" s="165"/>
      <c r="MQM208" s="165"/>
      <c r="MQN208" s="168"/>
      <c r="MQO208" s="165"/>
      <c r="MQP208" s="165"/>
      <c r="MQQ208" s="165"/>
      <c r="MQR208" s="168"/>
      <c r="MQS208" s="165"/>
      <c r="MQT208" s="165"/>
      <c r="MQU208" s="165"/>
      <c r="MQV208" s="168"/>
      <c r="MQW208" s="165"/>
      <c r="MQX208" s="165"/>
      <c r="MQY208" s="165"/>
      <c r="MQZ208" s="168"/>
      <c r="MRA208" s="165"/>
      <c r="MRB208" s="165"/>
      <c r="MRC208" s="165"/>
      <c r="MRD208" s="168"/>
      <c r="MRE208" s="165"/>
      <c r="MRF208" s="165"/>
      <c r="MRG208" s="165"/>
      <c r="MRH208" s="168"/>
      <c r="MRI208" s="165"/>
      <c r="MRJ208" s="165"/>
      <c r="MRK208" s="165"/>
      <c r="MRL208" s="168"/>
      <c r="MRM208" s="165"/>
      <c r="MRN208" s="165"/>
      <c r="MRO208" s="165"/>
      <c r="MRP208" s="168"/>
      <c r="MRQ208" s="165"/>
      <c r="MRR208" s="165"/>
      <c r="MRS208" s="165"/>
      <c r="MRT208" s="168"/>
      <c r="MRU208" s="165"/>
      <c r="MRV208" s="165"/>
      <c r="MRW208" s="165"/>
      <c r="MRX208" s="168"/>
      <c r="MRY208" s="165"/>
      <c r="MRZ208" s="165"/>
      <c r="MSA208" s="165"/>
      <c r="MSB208" s="168"/>
      <c r="MSC208" s="165"/>
      <c r="MSD208" s="165"/>
      <c r="MSE208" s="165"/>
      <c r="MSF208" s="168"/>
      <c r="MSG208" s="165"/>
      <c r="MSH208" s="165"/>
      <c r="MSI208" s="165"/>
      <c r="MSJ208" s="168"/>
      <c r="MSK208" s="165"/>
      <c r="MSL208" s="165"/>
      <c r="MSM208" s="165"/>
      <c r="MSN208" s="168"/>
      <c r="MSO208" s="165"/>
      <c r="MSP208" s="165"/>
      <c r="MSQ208" s="165"/>
      <c r="MSR208" s="168"/>
      <c r="MSS208" s="165"/>
      <c r="MST208" s="165"/>
      <c r="MSU208" s="165"/>
      <c r="MSV208" s="168"/>
      <c r="MSW208" s="165"/>
      <c r="MSX208" s="165"/>
      <c r="MSY208" s="165"/>
      <c r="MSZ208" s="168"/>
      <c r="MTA208" s="165"/>
      <c r="MTB208" s="165"/>
      <c r="MTC208" s="165"/>
      <c r="MTD208" s="168"/>
      <c r="MTE208" s="165"/>
      <c r="MTF208" s="165"/>
      <c r="MTG208" s="165"/>
      <c r="MTH208" s="168"/>
      <c r="MTI208" s="165"/>
      <c r="MTJ208" s="165"/>
      <c r="MTK208" s="165"/>
      <c r="MTL208" s="168"/>
      <c r="MTM208" s="165"/>
      <c r="MTN208" s="165"/>
      <c r="MTO208" s="165"/>
      <c r="MTP208" s="168"/>
      <c r="MTQ208" s="165"/>
      <c r="MTR208" s="165"/>
      <c r="MTS208" s="165"/>
      <c r="MTT208" s="168"/>
      <c r="MTU208" s="165"/>
      <c r="MTV208" s="165"/>
      <c r="MTW208" s="165"/>
      <c r="MTX208" s="168"/>
      <c r="MTY208" s="165"/>
      <c r="MTZ208" s="165"/>
      <c r="MUA208" s="165"/>
      <c r="MUB208" s="168"/>
      <c r="MUC208" s="165"/>
      <c r="MUD208" s="165"/>
      <c r="MUE208" s="165"/>
      <c r="MUF208" s="168"/>
      <c r="MUG208" s="165"/>
      <c r="MUH208" s="165"/>
      <c r="MUI208" s="165"/>
      <c r="MUJ208" s="168"/>
      <c r="MUK208" s="165"/>
      <c r="MUL208" s="165"/>
      <c r="MUM208" s="165"/>
      <c r="MUN208" s="168"/>
      <c r="MUO208" s="165"/>
      <c r="MUP208" s="165"/>
      <c r="MUQ208" s="165"/>
      <c r="MUR208" s="168"/>
      <c r="MUS208" s="165"/>
      <c r="MUT208" s="165"/>
      <c r="MUU208" s="165"/>
      <c r="MUV208" s="168"/>
      <c r="MUW208" s="165"/>
      <c r="MUX208" s="165"/>
      <c r="MUY208" s="165"/>
      <c r="MUZ208" s="168"/>
      <c r="MVA208" s="165"/>
      <c r="MVB208" s="165"/>
      <c r="MVC208" s="165"/>
      <c r="MVD208" s="168"/>
      <c r="MVE208" s="165"/>
      <c r="MVF208" s="165"/>
      <c r="MVG208" s="165"/>
      <c r="MVH208" s="168"/>
      <c r="MVI208" s="165"/>
      <c r="MVJ208" s="165"/>
      <c r="MVK208" s="165"/>
      <c r="MVL208" s="168"/>
      <c r="MVM208" s="165"/>
      <c r="MVN208" s="165"/>
      <c r="MVO208" s="165"/>
      <c r="MVP208" s="168"/>
      <c r="MVQ208" s="165"/>
      <c r="MVR208" s="165"/>
      <c r="MVS208" s="165"/>
      <c r="MVT208" s="168"/>
      <c r="MVU208" s="165"/>
      <c r="MVV208" s="165"/>
      <c r="MVW208" s="165"/>
      <c r="MVX208" s="168"/>
      <c r="MVY208" s="165"/>
      <c r="MVZ208" s="165"/>
      <c r="MWA208" s="165"/>
      <c r="MWB208" s="168"/>
      <c r="MWC208" s="165"/>
      <c r="MWD208" s="165"/>
      <c r="MWE208" s="165"/>
      <c r="MWF208" s="168"/>
      <c r="MWG208" s="165"/>
      <c r="MWH208" s="165"/>
      <c r="MWI208" s="165"/>
      <c r="MWJ208" s="168"/>
      <c r="MWK208" s="165"/>
      <c r="MWL208" s="165"/>
      <c r="MWM208" s="165"/>
      <c r="MWN208" s="168"/>
      <c r="MWO208" s="165"/>
      <c r="MWP208" s="165"/>
      <c r="MWQ208" s="165"/>
      <c r="MWR208" s="168"/>
      <c r="MWS208" s="165"/>
      <c r="MWT208" s="165"/>
      <c r="MWU208" s="165"/>
      <c r="MWV208" s="168"/>
      <c r="MWW208" s="165"/>
      <c r="MWX208" s="165"/>
      <c r="MWY208" s="165"/>
      <c r="MWZ208" s="168"/>
      <c r="MXA208" s="165"/>
      <c r="MXB208" s="165"/>
      <c r="MXC208" s="165"/>
      <c r="MXD208" s="168"/>
      <c r="MXE208" s="165"/>
      <c r="MXF208" s="165"/>
      <c r="MXG208" s="165"/>
      <c r="MXH208" s="168"/>
      <c r="MXI208" s="165"/>
      <c r="MXJ208" s="165"/>
      <c r="MXK208" s="165"/>
      <c r="MXL208" s="168"/>
      <c r="MXM208" s="165"/>
      <c r="MXN208" s="165"/>
      <c r="MXO208" s="165"/>
      <c r="MXP208" s="168"/>
      <c r="MXQ208" s="165"/>
      <c r="MXR208" s="165"/>
      <c r="MXS208" s="165"/>
      <c r="MXT208" s="168"/>
      <c r="MXU208" s="165"/>
      <c r="MXV208" s="165"/>
      <c r="MXW208" s="165"/>
      <c r="MXX208" s="168"/>
      <c r="MXY208" s="165"/>
      <c r="MXZ208" s="165"/>
      <c r="MYA208" s="165"/>
      <c r="MYB208" s="168"/>
      <c r="MYC208" s="165"/>
      <c r="MYD208" s="165"/>
      <c r="MYE208" s="165"/>
      <c r="MYF208" s="168"/>
      <c r="MYG208" s="165"/>
      <c r="MYH208" s="165"/>
      <c r="MYI208" s="165"/>
      <c r="MYJ208" s="168"/>
      <c r="MYK208" s="165"/>
      <c r="MYL208" s="165"/>
      <c r="MYM208" s="165"/>
      <c r="MYN208" s="168"/>
      <c r="MYO208" s="165"/>
      <c r="MYP208" s="165"/>
      <c r="MYQ208" s="165"/>
      <c r="MYR208" s="168"/>
      <c r="MYS208" s="165"/>
      <c r="MYT208" s="165"/>
      <c r="MYU208" s="165"/>
      <c r="MYV208" s="168"/>
      <c r="MYW208" s="165"/>
      <c r="MYX208" s="165"/>
      <c r="MYY208" s="165"/>
      <c r="MYZ208" s="168"/>
      <c r="MZA208" s="165"/>
      <c r="MZB208" s="165"/>
      <c r="MZC208" s="165"/>
      <c r="MZD208" s="168"/>
      <c r="MZE208" s="165"/>
      <c r="MZF208" s="165"/>
      <c r="MZG208" s="165"/>
      <c r="MZH208" s="168"/>
      <c r="MZI208" s="165"/>
      <c r="MZJ208" s="165"/>
      <c r="MZK208" s="165"/>
      <c r="MZL208" s="168"/>
      <c r="MZM208" s="165"/>
      <c r="MZN208" s="165"/>
      <c r="MZO208" s="165"/>
      <c r="MZP208" s="168"/>
      <c r="MZQ208" s="165"/>
      <c r="MZR208" s="165"/>
      <c r="MZS208" s="165"/>
      <c r="MZT208" s="168"/>
      <c r="MZU208" s="165"/>
      <c r="MZV208" s="165"/>
      <c r="MZW208" s="165"/>
      <c r="MZX208" s="168"/>
      <c r="MZY208" s="165"/>
      <c r="MZZ208" s="165"/>
      <c r="NAA208" s="165"/>
      <c r="NAB208" s="168"/>
      <c r="NAC208" s="165"/>
      <c r="NAD208" s="165"/>
      <c r="NAE208" s="165"/>
      <c r="NAF208" s="168"/>
      <c r="NAG208" s="165"/>
      <c r="NAH208" s="165"/>
      <c r="NAI208" s="165"/>
      <c r="NAJ208" s="168"/>
      <c r="NAK208" s="165"/>
      <c r="NAL208" s="165"/>
      <c r="NAM208" s="165"/>
      <c r="NAN208" s="168"/>
      <c r="NAO208" s="165"/>
      <c r="NAP208" s="165"/>
      <c r="NAQ208" s="165"/>
      <c r="NAR208" s="168"/>
      <c r="NAS208" s="165"/>
      <c r="NAT208" s="165"/>
      <c r="NAU208" s="165"/>
      <c r="NAV208" s="168"/>
      <c r="NAW208" s="165"/>
      <c r="NAX208" s="165"/>
      <c r="NAY208" s="165"/>
      <c r="NAZ208" s="168"/>
      <c r="NBA208" s="165"/>
      <c r="NBB208" s="165"/>
      <c r="NBC208" s="165"/>
      <c r="NBD208" s="168"/>
      <c r="NBE208" s="165"/>
      <c r="NBF208" s="165"/>
      <c r="NBG208" s="165"/>
      <c r="NBH208" s="168"/>
      <c r="NBI208" s="165"/>
      <c r="NBJ208" s="165"/>
      <c r="NBK208" s="165"/>
      <c r="NBL208" s="168"/>
      <c r="NBM208" s="165"/>
      <c r="NBN208" s="165"/>
      <c r="NBO208" s="165"/>
      <c r="NBP208" s="168"/>
      <c r="NBQ208" s="165"/>
      <c r="NBR208" s="165"/>
      <c r="NBS208" s="165"/>
      <c r="NBT208" s="168"/>
      <c r="NBU208" s="165"/>
      <c r="NBV208" s="165"/>
      <c r="NBW208" s="165"/>
      <c r="NBX208" s="168"/>
      <c r="NBY208" s="165"/>
      <c r="NBZ208" s="165"/>
      <c r="NCA208" s="165"/>
      <c r="NCB208" s="168"/>
      <c r="NCC208" s="165"/>
      <c r="NCD208" s="165"/>
      <c r="NCE208" s="165"/>
      <c r="NCF208" s="168"/>
      <c r="NCG208" s="165"/>
      <c r="NCH208" s="165"/>
      <c r="NCI208" s="165"/>
      <c r="NCJ208" s="168"/>
      <c r="NCK208" s="165"/>
      <c r="NCL208" s="165"/>
      <c r="NCM208" s="165"/>
      <c r="NCN208" s="168"/>
      <c r="NCO208" s="165"/>
      <c r="NCP208" s="165"/>
      <c r="NCQ208" s="165"/>
      <c r="NCR208" s="168"/>
      <c r="NCS208" s="165"/>
      <c r="NCT208" s="165"/>
      <c r="NCU208" s="165"/>
      <c r="NCV208" s="168"/>
      <c r="NCW208" s="165"/>
      <c r="NCX208" s="165"/>
      <c r="NCY208" s="165"/>
      <c r="NCZ208" s="168"/>
      <c r="NDA208" s="165"/>
      <c r="NDB208" s="165"/>
      <c r="NDC208" s="165"/>
      <c r="NDD208" s="168"/>
      <c r="NDE208" s="165"/>
      <c r="NDF208" s="165"/>
      <c r="NDG208" s="165"/>
      <c r="NDH208" s="168"/>
      <c r="NDI208" s="165"/>
      <c r="NDJ208" s="165"/>
      <c r="NDK208" s="165"/>
      <c r="NDL208" s="168"/>
      <c r="NDM208" s="165"/>
      <c r="NDN208" s="165"/>
      <c r="NDO208" s="165"/>
      <c r="NDP208" s="168"/>
      <c r="NDQ208" s="165"/>
      <c r="NDR208" s="165"/>
      <c r="NDS208" s="165"/>
      <c r="NDT208" s="168"/>
      <c r="NDU208" s="165"/>
      <c r="NDV208" s="165"/>
      <c r="NDW208" s="165"/>
      <c r="NDX208" s="168"/>
      <c r="NDY208" s="165"/>
      <c r="NDZ208" s="165"/>
      <c r="NEA208" s="165"/>
      <c r="NEB208" s="168"/>
      <c r="NEC208" s="165"/>
      <c r="NED208" s="165"/>
      <c r="NEE208" s="165"/>
      <c r="NEF208" s="168"/>
      <c r="NEG208" s="165"/>
      <c r="NEH208" s="165"/>
      <c r="NEI208" s="165"/>
      <c r="NEJ208" s="168"/>
      <c r="NEK208" s="165"/>
      <c r="NEL208" s="165"/>
      <c r="NEM208" s="165"/>
      <c r="NEN208" s="168"/>
      <c r="NEO208" s="165"/>
      <c r="NEP208" s="165"/>
      <c r="NEQ208" s="165"/>
      <c r="NER208" s="168"/>
      <c r="NES208" s="165"/>
      <c r="NET208" s="165"/>
      <c r="NEU208" s="165"/>
      <c r="NEV208" s="168"/>
      <c r="NEW208" s="165"/>
      <c r="NEX208" s="165"/>
      <c r="NEY208" s="165"/>
      <c r="NEZ208" s="168"/>
      <c r="NFA208" s="165"/>
      <c r="NFB208" s="165"/>
      <c r="NFC208" s="165"/>
      <c r="NFD208" s="168"/>
      <c r="NFE208" s="165"/>
      <c r="NFF208" s="165"/>
      <c r="NFG208" s="165"/>
      <c r="NFH208" s="168"/>
      <c r="NFI208" s="165"/>
      <c r="NFJ208" s="165"/>
      <c r="NFK208" s="165"/>
      <c r="NFL208" s="168"/>
      <c r="NFM208" s="165"/>
      <c r="NFN208" s="165"/>
      <c r="NFO208" s="165"/>
      <c r="NFP208" s="168"/>
      <c r="NFQ208" s="165"/>
      <c r="NFR208" s="165"/>
      <c r="NFS208" s="165"/>
      <c r="NFT208" s="168"/>
      <c r="NFU208" s="165"/>
      <c r="NFV208" s="165"/>
      <c r="NFW208" s="165"/>
      <c r="NFX208" s="168"/>
      <c r="NFY208" s="165"/>
      <c r="NFZ208" s="165"/>
      <c r="NGA208" s="165"/>
      <c r="NGB208" s="168"/>
      <c r="NGC208" s="165"/>
      <c r="NGD208" s="165"/>
      <c r="NGE208" s="165"/>
      <c r="NGF208" s="168"/>
      <c r="NGG208" s="165"/>
      <c r="NGH208" s="165"/>
      <c r="NGI208" s="165"/>
      <c r="NGJ208" s="168"/>
      <c r="NGK208" s="165"/>
      <c r="NGL208" s="165"/>
      <c r="NGM208" s="165"/>
      <c r="NGN208" s="168"/>
      <c r="NGO208" s="165"/>
      <c r="NGP208" s="165"/>
      <c r="NGQ208" s="165"/>
      <c r="NGR208" s="168"/>
      <c r="NGS208" s="165"/>
      <c r="NGT208" s="165"/>
      <c r="NGU208" s="165"/>
      <c r="NGV208" s="168"/>
      <c r="NGW208" s="165"/>
      <c r="NGX208" s="165"/>
      <c r="NGY208" s="165"/>
      <c r="NGZ208" s="168"/>
      <c r="NHA208" s="165"/>
      <c r="NHB208" s="165"/>
      <c r="NHC208" s="165"/>
      <c r="NHD208" s="168"/>
      <c r="NHE208" s="165"/>
      <c r="NHF208" s="165"/>
      <c r="NHG208" s="165"/>
      <c r="NHH208" s="168"/>
      <c r="NHI208" s="165"/>
      <c r="NHJ208" s="165"/>
      <c r="NHK208" s="165"/>
      <c r="NHL208" s="168"/>
      <c r="NHM208" s="165"/>
      <c r="NHN208" s="165"/>
      <c r="NHO208" s="165"/>
      <c r="NHP208" s="168"/>
      <c r="NHQ208" s="165"/>
      <c r="NHR208" s="165"/>
      <c r="NHS208" s="165"/>
      <c r="NHT208" s="168"/>
      <c r="NHU208" s="165"/>
      <c r="NHV208" s="165"/>
      <c r="NHW208" s="165"/>
      <c r="NHX208" s="168"/>
      <c r="NHY208" s="165"/>
      <c r="NHZ208" s="165"/>
      <c r="NIA208" s="165"/>
      <c r="NIB208" s="168"/>
      <c r="NIC208" s="165"/>
      <c r="NID208" s="165"/>
      <c r="NIE208" s="165"/>
      <c r="NIF208" s="168"/>
      <c r="NIG208" s="165"/>
      <c r="NIH208" s="165"/>
      <c r="NII208" s="165"/>
      <c r="NIJ208" s="168"/>
      <c r="NIK208" s="165"/>
      <c r="NIL208" s="165"/>
      <c r="NIM208" s="165"/>
      <c r="NIN208" s="168"/>
      <c r="NIO208" s="165"/>
      <c r="NIP208" s="165"/>
      <c r="NIQ208" s="165"/>
      <c r="NIR208" s="168"/>
      <c r="NIS208" s="165"/>
      <c r="NIT208" s="165"/>
      <c r="NIU208" s="165"/>
      <c r="NIV208" s="168"/>
      <c r="NIW208" s="165"/>
      <c r="NIX208" s="165"/>
      <c r="NIY208" s="165"/>
      <c r="NIZ208" s="168"/>
      <c r="NJA208" s="165"/>
      <c r="NJB208" s="165"/>
      <c r="NJC208" s="165"/>
      <c r="NJD208" s="168"/>
      <c r="NJE208" s="165"/>
      <c r="NJF208" s="165"/>
      <c r="NJG208" s="165"/>
      <c r="NJH208" s="168"/>
      <c r="NJI208" s="165"/>
      <c r="NJJ208" s="165"/>
      <c r="NJK208" s="165"/>
      <c r="NJL208" s="168"/>
      <c r="NJM208" s="165"/>
      <c r="NJN208" s="165"/>
      <c r="NJO208" s="165"/>
      <c r="NJP208" s="168"/>
      <c r="NJQ208" s="165"/>
      <c r="NJR208" s="165"/>
      <c r="NJS208" s="165"/>
      <c r="NJT208" s="168"/>
      <c r="NJU208" s="165"/>
      <c r="NJV208" s="165"/>
      <c r="NJW208" s="165"/>
      <c r="NJX208" s="168"/>
      <c r="NJY208" s="165"/>
      <c r="NJZ208" s="165"/>
      <c r="NKA208" s="165"/>
      <c r="NKB208" s="168"/>
      <c r="NKC208" s="165"/>
      <c r="NKD208" s="165"/>
      <c r="NKE208" s="165"/>
      <c r="NKF208" s="168"/>
      <c r="NKG208" s="165"/>
      <c r="NKH208" s="165"/>
      <c r="NKI208" s="165"/>
      <c r="NKJ208" s="168"/>
      <c r="NKK208" s="165"/>
      <c r="NKL208" s="165"/>
      <c r="NKM208" s="165"/>
      <c r="NKN208" s="168"/>
      <c r="NKO208" s="165"/>
      <c r="NKP208" s="165"/>
      <c r="NKQ208" s="165"/>
      <c r="NKR208" s="168"/>
      <c r="NKS208" s="165"/>
      <c r="NKT208" s="165"/>
      <c r="NKU208" s="165"/>
      <c r="NKV208" s="168"/>
      <c r="NKW208" s="165"/>
      <c r="NKX208" s="165"/>
      <c r="NKY208" s="165"/>
      <c r="NKZ208" s="168"/>
      <c r="NLA208" s="165"/>
      <c r="NLB208" s="165"/>
      <c r="NLC208" s="165"/>
      <c r="NLD208" s="168"/>
      <c r="NLE208" s="165"/>
      <c r="NLF208" s="165"/>
      <c r="NLG208" s="165"/>
      <c r="NLH208" s="168"/>
      <c r="NLI208" s="165"/>
      <c r="NLJ208" s="165"/>
      <c r="NLK208" s="165"/>
      <c r="NLL208" s="168"/>
      <c r="NLM208" s="165"/>
      <c r="NLN208" s="165"/>
      <c r="NLO208" s="165"/>
      <c r="NLP208" s="168"/>
      <c r="NLQ208" s="165"/>
      <c r="NLR208" s="165"/>
      <c r="NLS208" s="165"/>
      <c r="NLT208" s="168"/>
      <c r="NLU208" s="165"/>
      <c r="NLV208" s="165"/>
      <c r="NLW208" s="165"/>
      <c r="NLX208" s="168"/>
      <c r="NLY208" s="165"/>
      <c r="NLZ208" s="165"/>
      <c r="NMA208" s="165"/>
      <c r="NMB208" s="168"/>
      <c r="NMC208" s="165"/>
      <c r="NMD208" s="165"/>
      <c r="NME208" s="165"/>
      <c r="NMF208" s="168"/>
      <c r="NMG208" s="165"/>
      <c r="NMH208" s="165"/>
      <c r="NMI208" s="165"/>
      <c r="NMJ208" s="168"/>
      <c r="NMK208" s="165"/>
      <c r="NML208" s="165"/>
      <c r="NMM208" s="165"/>
      <c r="NMN208" s="168"/>
      <c r="NMO208" s="165"/>
      <c r="NMP208" s="165"/>
      <c r="NMQ208" s="165"/>
      <c r="NMR208" s="168"/>
      <c r="NMS208" s="165"/>
      <c r="NMT208" s="165"/>
      <c r="NMU208" s="165"/>
      <c r="NMV208" s="168"/>
      <c r="NMW208" s="165"/>
      <c r="NMX208" s="165"/>
      <c r="NMY208" s="165"/>
      <c r="NMZ208" s="168"/>
      <c r="NNA208" s="165"/>
      <c r="NNB208" s="165"/>
      <c r="NNC208" s="165"/>
      <c r="NND208" s="168"/>
      <c r="NNE208" s="165"/>
      <c r="NNF208" s="165"/>
      <c r="NNG208" s="165"/>
      <c r="NNH208" s="168"/>
      <c r="NNI208" s="165"/>
      <c r="NNJ208" s="165"/>
      <c r="NNK208" s="165"/>
      <c r="NNL208" s="168"/>
      <c r="NNM208" s="165"/>
      <c r="NNN208" s="165"/>
      <c r="NNO208" s="165"/>
      <c r="NNP208" s="168"/>
      <c r="NNQ208" s="165"/>
      <c r="NNR208" s="165"/>
      <c r="NNS208" s="165"/>
      <c r="NNT208" s="168"/>
      <c r="NNU208" s="165"/>
      <c r="NNV208" s="165"/>
      <c r="NNW208" s="165"/>
      <c r="NNX208" s="168"/>
      <c r="NNY208" s="165"/>
      <c r="NNZ208" s="165"/>
      <c r="NOA208" s="165"/>
      <c r="NOB208" s="168"/>
      <c r="NOC208" s="165"/>
      <c r="NOD208" s="165"/>
      <c r="NOE208" s="165"/>
      <c r="NOF208" s="168"/>
      <c r="NOG208" s="165"/>
      <c r="NOH208" s="165"/>
      <c r="NOI208" s="165"/>
      <c r="NOJ208" s="168"/>
      <c r="NOK208" s="165"/>
      <c r="NOL208" s="165"/>
      <c r="NOM208" s="165"/>
      <c r="NON208" s="168"/>
      <c r="NOO208" s="165"/>
      <c r="NOP208" s="165"/>
      <c r="NOQ208" s="165"/>
      <c r="NOR208" s="168"/>
      <c r="NOS208" s="165"/>
      <c r="NOT208" s="165"/>
      <c r="NOU208" s="165"/>
      <c r="NOV208" s="168"/>
      <c r="NOW208" s="165"/>
      <c r="NOX208" s="165"/>
      <c r="NOY208" s="165"/>
      <c r="NOZ208" s="168"/>
      <c r="NPA208" s="165"/>
      <c r="NPB208" s="165"/>
      <c r="NPC208" s="165"/>
      <c r="NPD208" s="168"/>
      <c r="NPE208" s="165"/>
      <c r="NPF208" s="165"/>
      <c r="NPG208" s="165"/>
      <c r="NPH208" s="168"/>
      <c r="NPI208" s="165"/>
      <c r="NPJ208" s="165"/>
      <c r="NPK208" s="165"/>
      <c r="NPL208" s="168"/>
      <c r="NPM208" s="165"/>
      <c r="NPN208" s="165"/>
      <c r="NPO208" s="165"/>
      <c r="NPP208" s="168"/>
      <c r="NPQ208" s="165"/>
      <c r="NPR208" s="165"/>
      <c r="NPS208" s="165"/>
      <c r="NPT208" s="168"/>
      <c r="NPU208" s="165"/>
      <c r="NPV208" s="165"/>
      <c r="NPW208" s="165"/>
      <c r="NPX208" s="168"/>
      <c r="NPY208" s="165"/>
      <c r="NPZ208" s="165"/>
      <c r="NQA208" s="165"/>
      <c r="NQB208" s="168"/>
      <c r="NQC208" s="165"/>
      <c r="NQD208" s="165"/>
      <c r="NQE208" s="165"/>
      <c r="NQF208" s="168"/>
      <c r="NQG208" s="165"/>
      <c r="NQH208" s="165"/>
      <c r="NQI208" s="165"/>
      <c r="NQJ208" s="168"/>
      <c r="NQK208" s="165"/>
      <c r="NQL208" s="165"/>
      <c r="NQM208" s="165"/>
      <c r="NQN208" s="168"/>
      <c r="NQO208" s="165"/>
      <c r="NQP208" s="165"/>
      <c r="NQQ208" s="165"/>
      <c r="NQR208" s="168"/>
      <c r="NQS208" s="165"/>
      <c r="NQT208" s="165"/>
      <c r="NQU208" s="165"/>
      <c r="NQV208" s="168"/>
      <c r="NQW208" s="165"/>
      <c r="NQX208" s="165"/>
      <c r="NQY208" s="165"/>
      <c r="NQZ208" s="168"/>
      <c r="NRA208" s="165"/>
      <c r="NRB208" s="165"/>
      <c r="NRC208" s="165"/>
      <c r="NRD208" s="168"/>
      <c r="NRE208" s="165"/>
      <c r="NRF208" s="165"/>
      <c r="NRG208" s="165"/>
      <c r="NRH208" s="168"/>
      <c r="NRI208" s="165"/>
      <c r="NRJ208" s="165"/>
      <c r="NRK208" s="165"/>
      <c r="NRL208" s="168"/>
      <c r="NRM208" s="165"/>
      <c r="NRN208" s="165"/>
      <c r="NRO208" s="165"/>
      <c r="NRP208" s="168"/>
      <c r="NRQ208" s="165"/>
      <c r="NRR208" s="165"/>
      <c r="NRS208" s="165"/>
      <c r="NRT208" s="168"/>
      <c r="NRU208" s="165"/>
      <c r="NRV208" s="165"/>
      <c r="NRW208" s="165"/>
      <c r="NRX208" s="168"/>
      <c r="NRY208" s="165"/>
      <c r="NRZ208" s="165"/>
      <c r="NSA208" s="165"/>
      <c r="NSB208" s="168"/>
      <c r="NSC208" s="165"/>
      <c r="NSD208" s="165"/>
      <c r="NSE208" s="165"/>
      <c r="NSF208" s="168"/>
      <c r="NSG208" s="165"/>
      <c r="NSH208" s="165"/>
      <c r="NSI208" s="165"/>
      <c r="NSJ208" s="168"/>
      <c r="NSK208" s="165"/>
      <c r="NSL208" s="165"/>
      <c r="NSM208" s="165"/>
      <c r="NSN208" s="168"/>
      <c r="NSO208" s="165"/>
      <c r="NSP208" s="165"/>
      <c r="NSQ208" s="165"/>
      <c r="NSR208" s="168"/>
      <c r="NSS208" s="165"/>
      <c r="NST208" s="165"/>
      <c r="NSU208" s="165"/>
      <c r="NSV208" s="168"/>
      <c r="NSW208" s="165"/>
      <c r="NSX208" s="165"/>
      <c r="NSY208" s="165"/>
      <c r="NSZ208" s="168"/>
      <c r="NTA208" s="165"/>
      <c r="NTB208" s="165"/>
      <c r="NTC208" s="165"/>
      <c r="NTD208" s="168"/>
      <c r="NTE208" s="165"/>
      <c r="NTF208" s="165"/>
      <c r="NTG208" s="165"/>
      <c r="NTH208" s="168"/>
      <c r="NTI208" s="165"/>
      <c r="NTJ208" s="165"/>
      <c r="NTK208" s="165"/>
      <c r="NTL208" s="168"/>
      <c r="NTM208" s="165"/>
      <c r="NTN208" s="165"/>
      <c r="NTO208" s="165"/>
      <c r="NTP208" s="168"/>
      <c r="NTQ208" s="165"/>
      <c r="NTR208" s="165"/>
      <c r="NTS208" s="165"/>
      <c r="NTT208" s="168"/>
      <c r="NTU208" s="165"/>
      <c r="NTV208" s="165"/>
      <c r="NTW208" s="165"/>
      <c r="NTX208" s="168"/>
      <c r="NTY208" s="165"/>
      <c r="NTZ208" s="165"/>
      <c r="NUA208" s="165"/>
      <c r="NUB208" s="168"/>
      <c r="NUC208" s="165"/>
      <c r="NUD208" s="165"/>
      <c r="NUE208" s="165"/>
      <c r="NUF208" s="168"/>
      <c r="NUG208" s="165"/>
      <c r="NUH208" s="165"/>
      <c r="NUI208" s="165"/>
      <c r="NUJ208" s="168"/>
      <c r="NUK208" s="165"/>
      <c r="NUL208" s="165"/>
      <c r="NUM208" s="165"/>
      <c r="NUN208" s="168"/>
      <c r="NUO208" s="165"/>
      <c r="NUP208" s="165"/>
      <c r="NUQ208" s="165"/>
      <c r="NUR208" s="168"/>
      <c r="NUS208" s="165"/>
      <c r="NUT208" s="165"/>
      <c r="NUU208" s="165"/>
      <c r="NUV208" s="168"/>
      <c r="NUW208" s="165"/>
      <c r="NUX208" s="165"/>
      <c r="NUY208" s="165"/>
      <c r="NUZ208" s="168"/>
      <c r="NVA208" s="165"/>
      <c r="NVB208" s="165"/>
      <c r="NVC208" s="165"/>
      <c r="NVD208" s="168"/>
      <c r="NVE208" s="165"/>
      <c r="NVF208" s="165"/>
      <c r="NVG208" s="165"/>
      <c r="NVH208" s="168"/>
      <c r="NVI208" s="165"/>
      <c r="NVJ208" s="165"/>
      <c r="NVK208" s="165"/>
      <c r="NVL208" s="168"/>
      <c r="NVM208" s="165"/>
      <c r="NVN208" s="165"/>
      <c r="NVO208" s="165"/>
      <c r="NVP208" s="168"/>
      <c r="NVQ208" s="165"/>
      <c r="NVR208" s="165"/>
      <c r="NVS208" s="165"/>
      <c r="NVT208" s="168"/>
      <c r="NVU208" s="165"/>
      <c r="NVV208" s="165"/>
      <c r="NVW208" s="165"/>
      <c r="NVX208" s="168"/>
      <c r="NVY208" s="165"/>
      <c r="NVZ208" s="165"/>
      <c r="NWA208" s="165"/>
      <c r="NWB208" s="168"/>
      <c r="NWC208" s="165"/>
      <c r="NWD208" s="165"/>
      <c r="NWE208" s="165"/>
      <c r="NWF208" s="168"/>
      <c r="NWG208" s="165"/>
      <c r="NWH208" s="165"/>
      <c r="NWI208" s="165"/>
      <c r="NWJ208" s="168"/>
      <c r="NWK208" s="165"/>
      <c r="NWL208" s="165"/>
      <c r="NWM208" s="165"/>
      <c r="NWN208" s="168"/>
      <c r="NWO208" s="165"/>
      <c r="NWP208" s="165"/>
      <c r="NWQ208" s="165"/>
      <c r="NWR208" s="168"/>
      <c r="NWS208" s="165"/>
      <c r="NWT208" s="165"/>
      <c r="NWU208" s="165"/>
      <c r="NWV208" s="168"/>
      <c r="NWW208" s="165"/>
      <c r="NWX208" s="165"/>
      <c r="NWY208" s="165"/>
      <c r="NWZ208" s="168"/>
      <c r="NXA208" s="165"/>
      <c r="NXB208" s="165"/>
      <c r="NXC208" s="165"/>
      <c r="NXD208" s="168"/>
      <c r="NXE208" s="165"/>
      <c r="NXF208" s="165"/>
      <c r="NXG208" s="165"/>
      <c r="NXH208" s="168"/>
      <c r="NXI208" s="165"/>
      <c r="NXJ208" s="165"/>
      <c r="NXK208" s="165"/>
      <c r="NXL208" s="168"/>
      <c r="NXM208" s="165"/>
      <c r="NXN208" s="165"/>
      <c r="NXO208" s="165"/>
      <c r="NXP208" s="168"/>
      <c r="NXQ208" s="165"/>
      <c r="NXR208" s="165"/>
      <c r="NXS208" s="165"/>
      <c r="NXT208" s="168"/>
      <c r="NXU208" s="165"/>
      <c r="NXV208" s="165"/>
      <c r="NXW208" s="165"/>
      <c r="NXX208" s="168"/>
      <c r="NXY208" s="165"/>
      <c r="NXZ208" s="165"/>
      <c r="NYA208" s="165"/>
      <c r="NYB208" s="168"/>
      <c r="NYC208" s="165"/>
      <c r="NYD208" s="165"/>
      <c r="NYE208" s="165"/>
      <c r="NYF208" s="168"/>
      <c r="NYG208" s="165"/>
      <c r="NYH208" s="165"/>
      <c r="NYI208" s="165"/>
      <c r="NYJ208" s="168"/>
      <c r="NYK208" s="165"/>
      <c r="NYL208" s="165"/>
      <c r="NYM208" s="165"/>
      <c r="NYN208" s="168"/>
      <c r="NYO208" s="165"/>
      <c r="NYP208" s="165"/>
      <c r="NYQ208" s="165"/>
      <c r="NYR208" s="168"/>
      <c r="NYS208" s="165"/>
      <c r="NYT208" s="165"/>
      <c r="NYU208" s="165"/>
      <c r="NYV208" s="168"/>
      <c r="NYW208" s="165"/>
      <c r="NYX208" s="165"/>
      <c r="NYY208" s="165"/>
      <c r="NYZ208" s="168"/>
      <c r="NZA208" s="165"/>
      <c r="NZB208" s="165"/>
      <c r="NZC208" s="165"/>
      <c r="NZD208" s="168"/>
      <c r="NZE208" s="165"/>
      <c r="NZF208" s="165"/>
      <c r="NZG208" s="165"/>
      <c r="NZH208" s="168"/>
      <c r="NZI208" s="165"/>
      <c r="NZJ208" s="165"/>
      <c r="NZK208" s="165"/>
      <c r="NZL208" s="168"/>
      <c r="NZM208" s="165"/>
      <c r="NZN208" s="165"/>
      <c r="NZO208" s="165"/>
      <c r="NZP208" s="168"/>
      <c r="NZQ208" s="165"/>
      <c r="NZR208" s="165"/>
      <c r="NZS208" s="165"/>
      <c r="NZT208" s="168"/>
      <c r="NZU208" s="165"/>
      <c r="NZV208" s="165"/>
      <c r="NZW208" s="165"/>
      <c r="NZX208" s="168"/>
      <c r="NZY208" s="165"/>
      <c r="NZZ208" s="165"/>
      <c r="OAA208" s="165"/>
      <c r="OAB208" s="168"/>
      <c r="OAC208" s="165"/>
      <c r="OAD208" s="165"/>
      <c r="OAE208" s="165"/>
      <c r="OAF208" s="168"/>
      <c r="OAG208" s="165"/>
      <c r="OAH208" s="165"/>
      <c r="OAI208" s="165"/>
      <c r="OAJ208" s="168"/>
      <c r="OAK208" s="165"/>
      <c r="OAL208" s="165"/>
      <c r="OAM208" s="165"/>
      <c r="OAN208" s="168"/>
      <c r="OAO208" s="165"/>
      <c r="OAP208" s="165"/>
      <c r="OAQ208" s="165"/>
      <c r="OAR208" s="168"/>
      <c r="OAS208" s="165"/>
      <c r="OAT208" s="165"/>
      <c r="OAU208" s="165"/>
      <c r="OAV208" s="168"/>
      <c r="OAW208" s="165"/>
      <c r="OAX208" s="165"/>
      <c r="OAY208" s="165"/>
      <c r="OAZ208" s="168"/>
      <c r="OBA208" s="165"/>
      <c r="OBB208" s="165"/>
      <c r="OBC208" s="165"/>
      <c r="OBD208" s="168"/>
      <c r="OBE208" s="165"/>
      <c r="OBF208" s="165"/>
      <c r="OBG208" s="165"/>
      <c r="OBH208" s="168"/>
      <c r="OBI208" s="165"/>
      <c r="OBJ208" s="165"/>
      <c r="OBK208" s="165"/>
      <c r="OBL208" s="168"/>
      <c r="OBM208" s="165"/>
      <c r="OBN208" s="165"/>
      <c r="OBO208" s="165"/>
      <c r="OBP208" s="168"/>
      <c r="OBQ208" s="165"/>
      <c r="OBR208" s="165"/>
      <c r="OBS208" s="165"/>
      <c r="OBT208" s="168"/>
      <c r="OBU208" s="165"/>
      <c r="OBV208" s="165"/>
      <c r="OBW208" s="165"/>
      <c r="OBX208" s="168"/>
      <c r="OBY208" s="165"/>
      <c r="OBZ208" s="165"/>
      <c r="OCA208" s="165"/>
      <c r="OCB208" s="168"/>
      <c r="OCC208" s="165"/>
      <c r="OCD208" s="165"/>
      <c r="OCE208" s="165"/>
      <c r="OCF208" s="168"/>
      <c r="OCG208" s="165"/>
      <c r="OCH208" s="165"/>
      <c r="OCI208" s="165"/>
      <c r="OCJ208" s="168"/>
      <c r="OCK208" s="165"/>
      <c r="OCL208" s="165"/>
      <c r="OCM208" s="165"/>
      <c r="OCN208" s="168"/>
      <c r="OCO208" s="165"/>
      <c r="OCP208" s="165"/>
      <c r="OCQ208" s="165"/>
      <c r="OCR208" s="168"/>
      <c r="OCS208" s="165"/>
      <c r="OCT208" s="165"/>
      <c r="OCU208" s="165"/>
      <c r="OCV208" s="168"/>
      <c r="OCW208" s="165"/>
      <c r="OCX208" s="165"/>
      <c r="OCY208" s="165"/>
      <c r="OCZ208" s="168"/>
      <c r="ODA208" s="165"/>
      <c r="ODB208" s="165"/>
      <c r="ODC208" s="165"/>
      <c r="ODD208" s="168"/>
      <c r="ODE208" s="165"/>
      <c r="ODF208" s="165"/>
      <c r="ODG208" s="165"/>
      <c r="ODH208" s="168"/>
      <c r="ODI208" s="165"/>
      <c r="ODJ208" s="165"/>
      <c r="ODK208" s="165"/>
      <c r="ODL208" s="168"/>
      <c r="ODM208" s="165"/>
      <c r="ODN208" s="165"/>
      <c r="ODO208" s="165"/>
      <c r="ODP208" s="168"/>
      <c r="ODQ208" s="165"/>
      <c r="ODR208" s="165"/>
      <c r="ODS208" s="165"/>
      <c r="ODT208" s="168"/>
      <c r="ODU208" s="165"/>
      <c r="ODV208" s="165"/>
      <c r="ODW208" s="165"/>
      <c r="ODX208" s="168"/>
      <c r="ODY208" s="165"/>
      <c r="ODZ208" s="165"/>
      <c r="OEA208" s="165"/>
      <c r="OEB208" s="168"/>
      <c r="OEC208" s="165"/>
      <c r="OED208" s="165"/>
      <c r="OEE208" s="165"/>
      <c r="OEF208" s="168"/>
      <c r="OEG208" s="165"/>
      <c r="OEH208" s="165"/>
      <c r="OEI208" s="165"/>
      <c r="OEJ208" s="168"/>
      <c r="OEK208" s="165"/>
      <c r="OEL208" s="165"/>
      <c r="OEM208" s="165"/>
      <c r="OEN208" s="168"/>
      <c r="OEO208" s="165"/>
      <c r="OEP208" s="165"/>
      <c r="OEQ208" s="165"/>
      <c r="OER208" s="168"/>
      <c r="OES208" s="165"/>
      <c r="OET208" s="165"/>
      <c r="OEU208" s="165"/>
      <c r="OEV208" s="168"/>
      <c r="OEW208" s="165"/>
      <c r="OEX208" s="165"/>
      <c r="OEY208" s="165"/>
      <c r="OEZ208" s="168"/>
      <c r="OFA208" s="165"/>
      <c r="OFB208" s="165"/>
      <c r="OFC208" s="165"/>
      <c r="OFD208" s="168"/>
      <c r="OFE208" s="165"/>
      <c r="OFF208" s="165"/>
      <c r="OFG208" s="165"/>
      <c r="OFH208" s="168"/>
      <c r="OFI208" s="165"/>
      <c r="OFJ208" s="165"/>
      <c r="OFK208" s="165"/>
      <c r="OFL208" s="168"/>
      <c r="OFM208" s="165"/>
      <c r="OFN208" s="165"/>
      <c r="OFO208" s="165"/>
      <c r="OFP208" s="168"/>
      <c r="OFQ208" s="165"/>
      <c r="OFR208" s="165"/>
      <c r="OFS208" s="165"/>
      <c r="OFT208" s="168"/>
      <c r="OFU208" s="165"/>
      <c r="OFV208" s="165"/>
      <c r="OFW208" s="165"/>
      <c r="OFX208" s="168"/>
      <c r="OFY208" s="165"/>
      <c r="OFZ208" s="165"/>
      <c r="OGA208" s="165"/>
      <c r="OGB208" s="168"/>
      <c r="OGC208" s="165"/>
      <c r="OGD208" s="165"/>
      <c r="OGE208" s="165"/>
      <c r="OGF208" s="168"/>
      <c r="OGG208" s="165"/>
      <c r="OGH208" s="165"/>
      <c r="OGI208" s="165"/>
      <c r="OGJ208" s="168"/>
      <c r="OGK208" s="165"/>
      <c r="OGL208" s="165"/>
      <c r="OGM208" s="165"/>
      <c r="OGN208" s="168"/>
      <c r="OGO208" s="165"/>
      <c r="OGP208" s="165"/>
      <c r="OGQ208" s="165"/>
      <c r="OGR208" s="168"/>
      <c r="OGS208" s="165"/>
      <c r="OGT208" s="165"/>
      <c r="OGU208" s="165"/>
      <c r="OGV208" s="168"/>
      <c r="OGW208" s="165"/>
      <c r="OGX208" s="165"/>
      <c r="OGY208" s="165"/>
      <c r="OGZ208" s="168"/>
      <c r="OHA208" s="165"/>
      <c r="OHB208" s="165"/>
      <c r="OHC208" s="165"/>
      <c r="OHD208" s="168"/>
      <c r="OHE208" s="165"/>
      <c r="OHF208" s="165"/>
      <c r="OHG208" s="165"/>
      <c r="OHH208" s="168"/>
      <c r="OHI208" s="165"/>
      <c r="OHJ208" s="165"/>
      <c r="OHK208" s="165"/>
      <c r="OHL208" s="168"/>
      <c r="OHM208" s="165"/>
      <c r="OHN208" s="165"/>
      <c r="OHO208" s="165"/>
      <c r="OHP208" s="168"/>
      <c r="OHQ208" s="165"/>
      <c r="OHR208" s="165"/>
      <c r="OHS208" s="165"/>
      <c r="OHT208" s="168"/>
      <c r="OHU208" s="165"/>
      <c r="OHV208" s="165"/>
      <c r="OHW208" s="165"/>
      <c r="OHX208" s="168"/>
      <c r="OHY208" s="165"/>
      <c r="OHZ208" s="165"/>
      <c r="OIA208" s="165"/>
      <c r="OIB208" s="168"/>
      <c r="OIC208" s="165"/>
      <c r="OID208" s="165"/>
      <c r="OIE208" s="165"/>
      <c r="OIF208" s="168"/>
      <c r="OIG208" s="165"/>
      <c r="OIH208" s="165"/>
      <c r="OII208" s="165"/>
      <c r="OIJ208" s="168"/>
      <c r="OIK208" s="165"/>
      <c r="OIL208" s="165"/>
      <c r="OIM208" s="165"/>
      <c r="OIN208" s="168"/>
      <c r="OIO208" s="165"/>
      <c r="OIP208" s="165"/>
      <c r="OIQ208" s="165"/>
      <c r="OIR208" s="168"/>
      <c r="OIS208" s="165"/>
      <c r="OIT208" s="165"/>
      <c r="OIU208" s="165"/>
      <c r="OIV208" s="168"/>
      <c r="OIW208" s="165"/>
      <c r="OIX208" s="165"/>
      <c r="OIY208" s="165"/>
      <c r="OIZ208" s="168"/>
      <c r="OJA208" s="165"/>
      <c r="OJB208" s="165"/>
      <c r="OJC208" s="165"/>
      <c r="OJD208" s="168"/>
      <c r="OJE208" s="165"/>
      <c r="OJF208" s="165"/>
      <c r="OJG208" s="165"/>
      <c r="OJH208" s="168"/>
      <c r="OJI208" s="165"/>
      <c r="OJJ208" s="165"/>
      <c r="OJK208" s="165"/>
      <c r="OJL208" s="168"/>
      <c r="OJM208" s="165"/>
      <c r="OJN208" s="165"/>
      <c r="OJO208" s="165"/>
      <c r="OJP208" s="168"/>
      <c r="OJQ208" s="165"/>
      <c r="OJR208" s="165"/>
      <c r="OJS208" s="165"/>
      <c r="OJT208" s="168"/>
      <c r="OJU208" s="165"/>
      <c r="OJV208" s="165"/>
      <c r="OJW208" s="165"/>
      <c r="OJX208" s="168"/>
      <c r="OJY208" s="165"/>
      <c r="OJZ208" s="165"/>
      <c r="OKA208" s="165"/>
      <c r="OKB208" s="168"/>
      <c r="OKC208" s="165"/>
      <c r="OKD208" s="165"/>
      <c r="OKE208" s="165"/>
      <c r="OKF208" s="168"/>
      <c r="OKG208" s="165"/>
      <c r="OKH208" s="165"/>
      <c r="OKI208" s="165"/>
      <c r="OKJ208" s="168"/>
      <c r="OKK208" s="165"/>
      <c r="OKL208" s="165"/>
      <c r="OKM208" s="165"/>
      <c r="OKN208" s="168"/>
      <c r="OKO208" s="165"/>
      <c r="OKP208" s="165"/>
      <c r="OKQ208" s="165"/>
      <c r="OKR208" s="168"/>
      <c r="OKS208" s="165"/>
      <c r="OKT208" s="165"/>
      <c r="OKU208" s="165"/>
      <c r="OKV208" s="168"/>
      <c r="OKW208" s="165"/>
      <c r="OKX208" s="165"/>
      <c r="OKY208" s="165"/>
      <c r="OKZ208" s="168"/>
      <c r="OLA208" s="165"/>
      <c r="OLB208" s="165"/>
      <c r="OLC208" s="165"/>
      <c r="OLD208" s="168"/>
      <c r="OLE208" s="165"/>
      <c r="OLF208" s="165"/>
      <c r="OLG208" s="165"/>
      <c r="OLH208" s="168"/>
      <c r="OLI208" s="165"/>
      <c r="OLJ208" s="165"/>
      <c r="OLK208" s="165"/>
      <c r="OLL208" s="168"/>
      <c r="OLM208" s="165"/>
      <c r="OLN208" s="165"/>
      <c r="OLO208" s="165"/>
      <c r="OLP208" s="168"/>
      <c r="OLQ208" s="165"/>
      <c r="OLR208" s="165"/>
      <c r="OLS208" s="165"/>
      <c r="OLT208" s="168"/>
      <c r="OLU208" s="165"/>
      <c r="OLV208" s="165"/>
      <c r="OLW208" s="165"/>
      <c r="OLX208" s="168"/>
      <c r="OLY208" s="165"/>
      <c r="OLZ208" s="165"/>
      <c r="OMA208" s="165"/>
      <c r="OMB208" s="168"/>
      <c r="OMC208" s="165"/>
      <c r="OMD208" s="165"/>
      <c r="OME208" s="165"/>
      <c r="OMF208" s="168"/>
      <c r="OMG208" s="165"/>
      <c r="OMH208" s="165"/>
      <c r="OMI208" s="165"/>
      <c r="OMJ208" s="168"/>
      <c r="OMK208" s="165"/>
      <c r="OML208" s="165"/>
      <c r="OMM208" s="165"/>
      <c r="OMN208" s="168"/>
      <c r="OMO208" s="165"/>
      <c r="OMP208" s="165"/>
      <c r="OMQ208" s="165"/>
      <c r="OMR208" s="168"/>
      <c r="OMS208" s="165"/>
      <c r="OMT208" s="165"/>
      <c r="OMU208" s="165"/>
      <c r="OMV208" s="168"/>
      <c r="OMW208" s="165"/>
      <c r="OMX208" s="165"/>
      <c r="OMY208" s="165"/>
      <c r="OMZ208" s="168"/>
      <c r="ONA208" s="165"/>
      <c r="ONB208" s="165"/>
      <c r="ONC208" s="165"/>
      <c r="OND208" s="168"/>
      <c r="ONE208" s="165"/>
      <c r="ONF208" s="165"/>
      <c r="ONG208" s="165"/>
      <c r="ONH208" s="168"/>
      <c r="ONI208" s="165"/>
      <c r="ONJ208" s="165"/>
      <c r="ONK208" s="165"/>
      <c r="ONL208" s="168"/>
      <c r="ONM208" s="165"/>
      <c r="ONN208" s="165"/>
      <c r="ONO208" s="165"/>
      <c r="ONP208" s="168"/>
      <c r="ONQ208" s="165"/>
      <c r="ONR208" s="165"/>
      <c r="ONS208" s="165"/>
      <c r="ONT208" s="168"/>
      <c r="ONU208" s="165"/>
      <c r="ONV208" s="165"/>
      <c r="ONW208" s="165"/>
      <c r="ONX208" s="168"/>
      <c r="ONY208" s="165"/>
      <c r="ONZ208" s="165"/>
      <c r="OOA208" s="165"/>
      <c r="OOB208" s="168"/>
      <c r="OOC208" s="165"/>
      <c r="OOD208" s="165"/>
      <c r="OOE208" s="165"/>
      <c r="OOF208" s="168"/>
      <c r="OOG208" s="165"/>
      <c r="OOH208" s="165"/>
      <c r="OOI208" s="165"/>
      <c r="OOJ208" s="168"/>
      <c r="OOK208" s="165"/>
      <c r="OOL208" s="165"/>
      <c r="OOM208" s="165"/>
      <c r="OON208" s="168"/>
      <c r="OOO208" s="165"/>
      <c r="OOP208" s="165"/>
      <c r="OOQ208" s="165"/>
      <c r="OOR208" s="168"/>
      <c r="OOS208" s="165"/>
      <c r="OOT208" s="165"/>
      <c r="OOU208" s="165"/>
      <c r="OOV208" s="168"/>
      <c r="OOW208" s="165"/>
      <c r="OOX208" s="165"/>
      <c r="OOY208" s="165"/>
      <c r="OOZ208" s="168"/>
      <c r="OPA208" s="165"/>
      <c r="OPB208" s="165"/>
      <c r="OPC208" s="165"/>
      <c r="OPD208" s="168"/>
      <c r="OPE208" s="165"/>
      <c r="OPF208" s="165"/>
      <c r="OPG208" s="165"/>
      <c r="OPH208" s="168"/>
      <c r="OPI208" s="165"/>
      <c r="OPJ208" s="165"/>
      <c r="OPK208" s="165"/>
      <c r="OPL208" s="168"/>
      <c r="OPM208" s="165"/>
      <c r="OPN208" s="165"/>
      <c r="OPO208" s="165"/>
      <c r="OPP208" s="168"/>
      <c r="OPQ208" s="165"/>
      <c r="OPR208" s="165"/>
      <c r="OPS208" s="165"/>
      <c r="OPT208" s="168"/>
      <c r="OPU208" s="165"/>
      <c r="OPV208" s="165"/>
      <c r="OPW208" s="165"/>
      <c r="OPX208" s="168"/>
      <c r="OPY208" s="165"/>
      <c r="OPZ208" s="165"/>
      <c r="OQA208" s="165"/>
      <c r="OQB208" s="168"/>
      <c r="OQC208" s="165"/>
      <c r="OQD208" s="165"/>
      <c r="OQE208" s="165"/>
      <c r="OQF208" s="168"/>
      <c r="OQG208" s="165"/>
      <c r="OQH208" s="165"/>
      <c r="OQI208" s="165"/>
      <c r="OQJ208" s="168"/>
      <c r="OQK208" s="165"/>
      <c r="OQL208" s="165"/>
      <c r="OQM208" s="165"/>
      <c r="OQN208" s="168"/>
      <c r="OQO208" s="165"/>
      <c r="OQP208" s="165"/>
      <c r="OQQ208" s="165"/>
      <c r="OQR208" s="168"/>
      <c r="OQS208" s="165"/>
      <c r="OQT208" s="165"/>
      <c r="OQU208" s="165"/>
      <c r="OQV208" s="168"/>
      <c r="OQW208" s="165"/>
      <c r="OQX208" s="165"/>
      <c r="OQY208" s="165"/>
      <c r="OQZ208" s="168"/>
      <c r="ORA208" s="165"/>
      <c r="ORB208" s="165"/>
      <c r="ORC208" s="165"/>
      <c r="ORD208" s="168"/>
      <c r="ORE208" s="165"/>
      <c r="ORF208" s="165"/>
      <c r="ORG208" s="165"/>
      <c r="ORH208" s="168"/>
      <c r="ORI208" s="165"/>
      <c r="ORJ208" s="165"/>
      <c r="ORK208" s="165"/>
      <c r="ORL208" s="168"/>
      <c r="ORM208" s="165"/>
      <c r="ORN208" s="165"/>
      <c r="ORO208" s="165"/>
      <c r="ORP208" s="168"/>
      <c r="ORQ208" s="165"/>
      <c r="ORR208" s="165"/>
      <c r="ORS208" s="165"/>
      <c r="ORT208" s="168"/>
      <c r="ORU208" s="165"/>
      <c r="ORV208" s="165"/>
      <c r="ORW208" s="165"/>
      <c r="ORX208" s="168"/>
      <c r="ORY208" s="165"/>
      <c r="ORZ208" s="165"/>
      <c r="OSA208" s="165"/>
      <c r="OSB208" s="168"/>
      <c r="OSC208" s="165"/>
      <c r="OSD208" s="165"/>
      <c r="OSE208" s="165"/>
      <c r="OSF208" s="168"/>
      <c r="OSG208" s="165"/>
      <c r="OSH208" s="165"/>
      <c r="OSI208" s="165"/>
      <c r="OSJ208" s="168"/>
      <c r="OSK208" s="165"/>
      <c r="OSL208" s="165"/>
      <c r="OSM208" s="165"/>
      <c r="OSN208" s="168"/>
      <c r="OSO208" s="165"/>
      <c r="OSP208" s="165"/>
      <c r="OSQ208" s="165"/>
      <c r="OSR208" s="168"/>
      <c r="OSS208" s="165"/>
      <c r="OST208" s="165"/>
      <c r="OSU208" s="165"/>
      <c r="OSV208" s="168"/>
      <c r="OSW208" s="165"/>
      <c r="OSX208" s="165"/>
      <c r="OSY208" s="165"/>
      <c r="OSZ208" s="168"/>
      <c r="OTA208" s="165"/>
      <c r="OTB208" s="165"/>
      <c r="OTC208" s="165"/>
      <c r="OTD208" s="168"/>
      <c r="OTE208" s="165"/>
      <c r="OTF208" s="165"/>
      <c r="OTG208" s="165"/>
      <c r="OTH208" s="168"/>
      <c r="OTI208" s="165"/>
      <c r="OTJ208" s="165"/>
      <c r="OTK208" s="165"/>
      <c r="OTL208" s="168"/>
      <c r="OTM208" s="165"/>
      <c r="OTN208" s="165"/>
      <c r="OTO208" s="165"/>
      <c r="OTP208" s="168"/>
      <c r="OTQ208" s="165"/>
      <c r="OTR208" s="165"/>
      <c r="OTS208" s="165"/>
      <c r="OTT208" s="168"/>
      <c r="OTU208" s="165"/>
      <c r="OTV208" s="165"/>
      <c r="OTW208" s="165"/>
      <c r="OTX208" s="168"/>
      <c r="OTY208" s="165"/>
      <c r="OTZ208" s="165"/>
      <c r="OUA208" s="165"/>
      <c r="OUB208" s="168"/>
      <c r="OUC208" s="165"/>
      <c r="OUD208" s="165"/>
      <c r="OUE208" s="165"/>
      <c r="OUF208" s="168"/>
      <c r="OUG208" s="165"/>
      <c r="OUH208" s="165"/>
      <c r="OUI208" s="165"/>
      <c r="OUJ208" s="168"/>
      <c r="OUK208" s="165"/>
      <c r="OUL208" s="165"/>
      <c r="OUM208" s="165"/>
      <c r="OUN208" s="168"/>
      <c r="OUO208" s="165"/>
      <c r="OUP208" s="165"/>
      <c r="OUQ208" s="165"/>
      <c r="OUR208" s="168"/>
      <c r="OUS208" s="165"/>
      <c r="OUT208" s="165"/>
      <c r="OUU208" s="165"/>
      <c r="OUV208" s="168"/>
      <c r="OUW208" s="165"/>
      <c r="OUX208" s="165"/>
      <c r="OUY208" s="165"/>
      <c r="OUZ208" s="168"/>
      <c r="OVA208" s="165"/>
      <c r="OVB208" s="165"/>
      <c r="OVC208" s="165"/>
      <c r="OVD208" s="168"/>
      <c r="OVE208" s="165"/>
      <c r="OVF208" s="165"/>
      <c r="OVG208" s="165"/>
      <c r="OVH208" s="168"/>
      <c r="OVI208" s="165"/>
      <c r="OVJ208" s="165"/>
      <c r="OVK208" s="165"/>
      <c r="OVL208" s="168"/>
      <c r="OVM208" s="165"/>
      <c r="OVN208" s="165"/>
      <c r="OVO208" s="165"/>
      <c r="OVP208" s="168"/>
      <c r="OVQ208" s="165"/>
      <c r="OVR208" s="165"/>
      <c r="OVS208" s="165"/>
      <c r="OVT208" s="168"/>
      <c r="OVU208" s="165"/>
      <c r="OVV208" s="165"/>
      <c r="OVW208" s="165"/>
      <c r="OVX208" s="168"/>
      <c r="OVY208" s="165"/>
      <c r="OVZ208" s="165"/>
      <c r="OWA208" s="165"/>
      <c r="OWB208" s="168"/>
      <c r="OWC208" s="165"/>
      <c r="OWD208" s="165"/>
      <c r="OWE208" s="165"/>
      <c r="OWF208" s="168"/>
      <c r="OWG208" s="165"/>
      <c r="OWH208" s="165"/>
      <c r="OWI208" s="165"/>
      <c r="OWJ208" s="168"/>
      <c r="OWK208" s="165"/>
      <c r="OWL208" s="165"/>
      <c r="OWM208" s="165"/>
      <c r="OWN208" s="168"/>
      <c r="OWO208" s="165"/>
      <c r="OWP208" s="165"/>
      <c r="OWQ208" s="165"/>
      <c r="OWR208" s="168"/>
      <c r="OWS208" s="165"/>
      <c r="OWT208" s="165"/>
      <c r="OWU208" s="165"/>
      <c r="OWV208" s="168"/>
      <c r="OWW208" s="165"/>
      <c r="OWX208" s="165"/>
      <c r="OWY208" s="165"/>
      <c r="OWZ208" s="168"/>
      <c r="OXA208" s="165"/>
      <c r="OXB208" s="165"/>
      <c r="OXC208" s="165"/>
      <c r="OXD208" s="168"/>
      <c r="OXE208" s="165"/>
      <c r="OXF208" s="165"/>
      <c r="OXG208" s="165"/>
      <c r="OXH208" s="168"/>
      <c r="OXI208" s="165"/>
      <c r="OXJ208" s="165"/>
      <c r="OXK208" s="165"/>
      <c r="OXL208" s="168"/>
      <c r="OXM208" s="165"/>
      <c r="OXN208" s="165"/>
      <c r="OXO208" s="165"/>
      <c r="OXP208" s="168"/>
      <c r="OXQ208" s="165"/>
      <c r="OXR208" s="165"/>
      <c r="OXS208" s="165"/>
      <c r="OXT208" s="168"/>
      <c r="OXU208" s="165"/>
      <c r="OXV208" s="165"/>
      <c r="OXW208" s="165"/>
      <c r="OXX208" s="168"/>
      <c r="OXY208" s="165"/>
      <c r="OXZ208" s="165"/>
      <c r="OYA208" s="165"/>
      <c r="OYB208" s="168"/>
      <c r="OYC208" s="165"/>
      <c r="OYD208" s="165"/>
      <c r="OYE208" s="165"/>
      <c r="OYF208" s="168"/>
      <c r="OYG208" s="165"/>
      <c r="OYH208" s="165"/>
      <c r="OYI208" s="165"/>
      <c r="OYJ208" s="168"/>
      <c r="OYK208" s="165"/>
      <c r="OYL208" s="165"/>
      <c r="OYM208" s="165"/>
      <c r="OYN208" s="168"/>
      <c r="OYO208" s="165"/>
      <c r="OYP208" s="165"/>
      <c r="OYQ208" s="165"/>
      <c r="OYR208" s="168"/>
      <c r="OYS208" s="165"/>
      <c r="OYT208" s="165"/>
      <c r="OYU208" s="165"/>
      <c r="OYV208" s="168"/>
      <c r="OYW208" s="165"/>
      <c r="OYX208" s="165"/>
      <c r="OYY208" s="165"/>
      <c r="OYZ208" s="168"/>
      <c r="OZA208" s="165"/>
      <c r="OZB208" s="165"/>
      <c r="OZC208" s="165"/>
      <c r="OZD208" s="168"/>
      <c r="OZE208" s="165"/>
      <c r="OZF208" s="165"/>
      <c r="OZG208" s="165"/>
      <c r="OZH208" s="168"/>
      <c r="OZI208" s="165"/>
      <c r="OZJ208" s="165"/>
      <c r="OZK208" s="165"/>
      <c r="OZL208" s="168"/>
      <c r="OZM208" s="165"/>
      <c r="OZN208" s="165"/>
      <c r="OZO208" s="165"/>
      <c r="OZP208" s="168"/>
      <c r="OZQ208" s="165"/>
      <c r="OZR208" s="165"/>
      <c r="OZS208" s="165"/>
      <c r="OZT208" s="168"/>
      <c r="OZU208" s="165"/>
      <c r="OZV208" s="165"/>
      <c r="OZW208" s="165"/>
      <c r="OZX208" s="168"/>
      <c r="OZY208" s="165"/>
      <c r="OZZ208" s="165"/>
      <c r="PAA208" s="165"/>
      <c r="PAB208" s="168"/>
      <c r="PAC208" s="165"/>
      <c r="PAD208" s="165"/>
      <c r="PAE208" s="165"/>
      <c r="PAF208" s="168"/>
      <c r="PAG208" s="165"/>
      <c r="PAH208" s="165"/>
      <c r="PAI208" s="165"/>
      <c r="PAJ208" s="168"/>
      <c r="PAK208" s="165"/>
      <c r="PAL208" s="165"/>
      <c r="PAM208" s="165"/>
      <c r="PAN208" s="168"/>
      <c r="PAO208" s="165"/>
      <c r="PAP208" s="165"/>
      <c r="PAQ208" s="165"/>
      <c r="PAR208" s="168"/>
      <c r="PAS208" s="165"/>
      <c r="PAT208" s="165"/>
      <c r="PAU208" s="165"/>
      <c r="PAV208" s="168"/>
      <c r="PAW208" s="165"/>
      <c r="PAX208" s="165"/>
      <c r="PAY208" s="165"/>
      <c r="PAZ208" s="168"/>
      <c r="PBA208" s="165"/>
      <c r="PBB208" s="165"/>
      <c r="PBC208" s="165"/>
      <c r="PBD208" s="168"/>
      <c r="PBE208" s="165"/>
      <c r="PBF208" s="165"/>
      <c r="PBG208" s="165"/>
      <c r="PBH208" s="168"/>
      <c r="PBI208" s="165"/>
      <c r="PBJ208" s="165"/>
      <c r="PBK208" s="165"/>
      <c r="PBL208" s="168"/>
      <c r="PBM208" s="165"/>
      <c r="PBN208" s="165"/>
      <c r="PBO208" s="165"/>
      <c r="PBP208" s="168"/>
      <c r="PBQ208" s="165"/>
      <c r="PBR208" s="165"/>
      <c r="PBS208" s="165"/>
      <c r="PBT208" s="168"/>
      <c r="PBU208" s="165"/>
      <c r="PBV208" s="165"/>
      <c r="PBW208" s="165"/>
      <c r="PBX208" s="168"/>
      <c r="PBY208" s="165"/>
      <c r="PBZ208" s="165"/>
      <c r="PCA208" s="165"/>
      <c r="PCB208" s="168"/>
      <c r="PCC208" s="165"/>
      <c r="PCD208" s="165"/>
      <c r="PCE208" s="165"/>
      <c r="PCF208" s="168"/>
      <c r="PCG208" s="165"/>
      <c r="PCH208" s="165"/>
      <c r="PCI208" s="165"/>
      <c r="PCJ208" s="168"/>
      <c r="PCK208" s="165"/>
      <c r="PCL208" s="165"/>
      <c r="PCM208" s="165"/>
      <c r="PCN208" s="168"/>
      <c r="PCO208" s="165"/>
      <c r="PCP208" s="165"/>
      <c r="PCQ208" s="165"/>
      <c r="PCR208" s="168"/>
      <c r="PCS208" s="165"/>
      <c r="PCT208" s="165"/>
      <c r="PCU208" s="165"/>
      <c r="PCV208" s="168"/>
      <c r="PCW208" s="165"/>
      <c r="PCX208" s="165"/>
      <c r="PCY208" s="165"/>
      <c r="PCZ208" s="168"/>
      <c r="PDA208" s="165"/>
      <c r="PDB208" s="165"/>
      <c r="PDC208" s="165"/>
      <c r="PDD208" s="168"/>
      <c r="PDE208" s="165"/>
      <c r="PDF208" s="165"/>
      <c r="PDG208" s="165"/>
      <c r="PDH208" s="168"/>
      <c r="PDI208" s="165"/>
      <c r="PDJ208" s="165"/>
      <c r="PDK208" s="165"/>
      <c r="PDL208" s="168"/>
      <c r="PDM208" s="165"/>
      <c r="PDN208" s="165"/>
      <c r="PDO208" s="165"/>
      <c r="PDP208" s="168"/>
      <c r="PDQ208" s="165"/>
      <c r="PDR208" s="165"/>
      <c r="PDS208" s="165"/>
      <c r="PDT208" s="168"/>
      <c r="PDU208" s="165"/>
      <c r="PDV208" s="165"/>
      <c r="PDW208" s="165"/>
      <c r="PDX208" s="168"/>
      <c r="PDY208" s="165"/>
      <c r="PDZ208" s="165"/>
      <c r="PEA208" s="165"/>
      <c r="PEB208" s="168"/>
      <c r="PEC208" s="165"/>
      <c r="PED208" s="165"/>
      <c r="PEE208" s="165"/>
      <c r="PEF208" s="168"/>
      <c r="PEG208" s="165"/>
      <c r="PEH208" s="165"/>
      <c r="PEI208" s="165"/>
      <c r="PEJ208" s="168"/>
      <c r="PEK208" s="165"/>
      <c r="PEL208" s="165"/>
      <c r="PEM208" s="165"/>
      <c r="PEN208" s="168"/>
      <c r="PEO208" s="165"/>
      <c r="PEP208" s="165"/>
      <c r="PEQ208" s="165"/>
      <c r="PER208" s="168"/>
      <c r="PES208" s="165"/>
      <c r="PET208" s="165"/>
      <c r="PEU208" s="165"/>
      <c r="PEV208" s="168"/>
      <c r="PEW208" s="165"/>
      <c r="PEX208" s="165"/>
      <c r="PEY208" s="165"/>
      <c r="PEZ208" s="168"/>
      <c r="PFA208" s="165"/>
      <c r="PFB208" s="165"/>
      <c r="PFC208" s="165"/>
      <c r="PFD208" s="168"/>
      <c r="PFE208" s="165"/>
      <c r="PFF208" s="165"/>
      <c r="PFG208" s="165"/>
      <c r="PFH208" s="168"/>
      <c r="PFI208" s="165"/>
      <c r="PFJ208" s="165"/>
      <c r="PFK208" s="165"/>
      <c r="PFL208" s="168"/>
      <c r="PFM208" s="165"/>
      <c r="PFN208" s="165"/>
      <c r="PFO208" s="165"/>
      <c r="PFP208" s="168"/>
      <c r="PFQ208" s="165"/>
      <c r="PFR208" s="165"/>
      <c r="PFS208" s="165"/>
      <c r="PFT208" s="168"/>
      <c r="PFU208" s="165"/>
      <c r="PFV208" s="165"/>
      <c r="PFW208" s="165"/>
      <c r="PFX208" s="168"/>
      <c r="PFY208" s="165"/>
      <c r="PFZ208" s="165"/>
      <c r="PGA208" s="165"/>
      <c r="PGB208" s="168"/>
      <c r="PGC208" s="165"/>
      <c r="PGD208" s="165"/>
      <c r="PGE208" s="165"/>
      <c r="PGF208" s="168"/>
      <c r="PGG208" s="165"/>
      <c r="PGH208" s="165"/>
      <c r="PGI208" s="165"/>
      <c r="PGJ208" s="168"/>
      <c r="PGK208" s="165"/>
      <c r="PGL208" s="165"/>
      <c r="PGM208" s="165"/>
      <c r="PGN208" s="168"/>
      <c r="PGO208" s="165"/>
      <c r="PGP208" s="165"/>
      <c r="PGQ208" s="165"/>
      <c r="PGR208" s="168"/>
      <c r="PGS208" s="165"/>
      <c r="PGT208" s="165"/>
      <c r="PGU208" s="165"/>
      <c r="PGV208" s="168"/>
      <c r="PGW208" s="165"/>
      <c r="PGX208" s="165"/>
      <c r="PGY208" s="165"/>
      <c r="PGZ208" s="168"/>
      <c r="PHA208" s="165"/>
      <c r="PHB208" s="165"/>
      <c r="PHC208" s="165"/>
      <c r="PHD208" s="168"/>
      <c r="PHE208" s="165"/>
      <c r="PHF208" s="165"/>
      <c r="PHG208" s="165"/>
      <c r="PHH208" s="168"/>
      <c r="PHI208" s="165"/>
      <c r="PHJ208" s="165"/>
      <c r="PHK208" s="165"/>
      <c r="PHL208" s="168"/>
      <c r="PHM208" s="165"/>
      <c r="PHN208" s="165"/>
      <c r="PHO208" s="165"/>
      <c r="PHP208" s="168"/>
      <c r="PHQ208" s="165"/>
      <c r="PHR208" s="165"/>
      <c r="PHS208" s="165"/>
      <c r="PHT208" s="168"/>
      <c r="PHU208" s="165"/>
      <c r="PHV208" s="165"/>
      <c r="PHW208" s="165"/>
      <c r="PHX208" s="168"/>
      <c r="PHY208" s="165"/>
      <c r="PHZ208" s="165"/>
      <c r="PIA208" s="165"/>
      <c r="PIB208" s="168"/>
      <c r="PIC208" s="165"/>
      <c r="PID208" s="165"/>
      <c r="PIE208" s="165"/>
      <c r="PIF208" s="168"/>
      <c r="PIG208" s="165"/>
      <c r="PIH208" s="165"/>
      <c r="PII208" s="165"/>
      <c r="PIJ208" s="168"/>
      <c r="PIK208" s="165"/>
      <c r="PIL208" s="165"/>
      <c r="PIM208" s="165"/>
      <c r="PIN208" s="168"/>
      <c r="PIO208" s="165"/>
      <c r="PIP208" s="165"/>
      <c r="PIQ208" s="165"/>
      <c r="PIR208" s="168"/>
      <c r="PIS208" s="165"/>
      <c r="PIT208" s="165"/>
      <c r="PIU208" s="165"/>
      <c r="PIV208" s="168"/>
      <c r="PIW208" s="165"/>
      <c r="PIX208" s="165"/>
      <c r="PIY208" s="165"/>
      <c r="PIZ208" s="168"/>
      <c r="PJA208" s="165"/>
      <c r="PJB208" s="165"/>
      <c r="PJC208" s="165"/>
      <c r="PJD208" s="168"/>
      <c r="PJE208" s="165"/>
      <c r="PJF208" s="165"/>
      <c r="PJG208" s="165"/>
      <c r="PJH208" s="168"/>
      <c r="PJI208" s="165"/>
      <c r="PJJ208" s="165"/>
      <c r="PJK208" s="165"/>
      <c r="PJL208" s="168"/>
      <c r="PJM208" s="165"/>
      <c r="PJN208" s="165"/>
      <c r="PJO208" s="165"/>
      <c r="PJP208" s="168"/>
      <c r="PJQ208" s="165"/>
      <c r="PJR208" s="165"/>
      <c r="PJS208" s="165"/>
      <c r="PJT208" s="168"/>
      <c r="PJU208" s="165"/>
      <c r="PJV208" s="165"/>
      <c r="PJW208" s="165"/>
      <c r="PJX208" s="168"/>
      <c r="PJY208" s="165"/>
      <c r="PJZ208" s="165"/>
      <c r="PKA208" s="165"/>
      <c r="PKB208" s="168"/>
      <c r="PKC208" s="165"/>
      <c r="PKD208" s="165"/>
      <c r="PKE208" s="165"/>
      <c r="PKF208" s="168"/>
      <c r="PKG208" s="165"/>
      <c r="PKH208" s="165"/>
      <c r="PKI208" s="165"/>
      <c r="PKJ208" s="168"/>
      <c r="PKK208" s="165"/>
      <c r="PKL208" s="165"/>
      <c r="PKM208" s="165"/>
      <c r="PKN208" s="168"/>
      <c r="PKO208" s="165"/>
      <c r="PKP208" s="165"/>
      <c r="PKQ208" s="165"/>
      <c r="PKR208" s="168"/>
      <c r="PKS208" s="165"/>
      <c r="PKT208" s="165"/>
      <c r="PKU208" s="165"/>
      <c r="PKV208" s="168"/>
      <c r="PKW208" s="165"/>
      <c r="PKX208" s="165"/>
      <c r="PKY208" s="165"/>
      <c r="PKZ208" s="168"/>
      <c r="PLA208" s="165"/>
      <c r="PLB208" s="165"/>
      <c r="PLC208" s="165"/>
      <c r="PLD208" s="168"/>
      <c r="PLE208" s="165"/>
      <c r="PLF208" s="165"/>
      <c r="PLG208" s="165"/>
      <c r="PLH208" s="168"/>
      <c r="PLI208" s="165"/>
      <c r="PLJ208" s="165"/>
      <c r="PLK208" s="165"/>
      <c r="PLL208" s="168"/>
      <c r="PLM208" s="165"/>
      <c r="PLN208" s="165"/>
      <c r="PLO208" s="165"/>
      <c r="PLP208" s="168"/>
      <c r="PLQ208" s="165"/>
      <c r="PLR208" s="165"/>
      <c r="PLS208" s="165"/>
      <c r="PLT208" s="168"/>
      <c r="PLU208" s="165"/>
      <c r="PLV208" s="165"/>
      <c r="PLW208" s="165"/>
      <c r="PLX208" s="168"/>
      <c r="PLY208" s="165"/>
      <c r="PLZ208" s="165"/>
      <c r="PMA208" s="165"/>
      <c r="PMB208" s="168"/>
      <c r="PMC208" s="165"/>
      <c r="PMD208" s="165"/>
      <c r="PME208" s="165"/>
      <c r="PMF208" s="168"/>
      <c r="PMG208" s="165"/>
      <c r="PMH208" s="165"/>
      <c r="PMI208" s="165"/>
      <c r="PMJ208" s="168"/>
      <c r="PMK208" s="165"/>
      <c r="PML208" s="165"/>
      <c r="PMM208" s="165"/>
      <c r="PMN208" s="168"/>
      <c r="PMO208" s="165"/>
      <c r="PMP208" s="165"/>
      <c r="PMQ208" s="165"/>
      <c r="PMR208" s="168"/>
      <c r="PMS208" s="165"/>
      <c r="PMT208" s="165"/>
      <c r="PMU208" s="165"/>
      <c r="PMV208" s="168"/>
      <c r="PMW208" s="165"/>
      <c r="PMX208" s="165"/>
      <c r="PMY208" s="165"/>
      <c r="PMZ208" s="168"/>
      <c r="PNA208" s="165"/>
      <c r="PNB208" s="165"/>
      <c r="PNC208" s="165"/>
      <c r="PND208" s="168"/>
      <c r="PNE208" s="165"/>
      <c r="PNF208" s="165"/>
      <c r="PNG208" s="165"/>
      <c r="PNH208" s="168"/>
      <c r="PNI208" s="165"/>
      <c r="PNJ208" s="165"/>
      <c r="PNK208" s="165"/>
      <c r="PNL208" s="168"/>
      <c r="PNM208" s="165"/>
      <c r="PNN208" s="165"/>
      <c r="PNO208" s="165"/>
      <c r="PNP208" s="168"/>
      <c r="PNQ208" s="165"/>
      <c r="PNR208" s="165"/>
      <c r="PNS208" s="165"/>
      <c r="PNT208" s="168"/>
      <c r="PNU208" s="165"/>
      <c r="PNV208" s="165"/>
      <c r="PNW208" s="165"/>
      <c r="PNX208" s="168"/>
      <c r="PNY208" s="165"/>
      <c r="PNZ208" s="165"/>
      <c r="POA208" s="165"/>
      <c r="POB208" s="168"/>
      <c r="POC208" s="165"/>
      <c r="POD208" s="165"/>
      <c r="POE208" s="165"/>
      <c r="POF208" s="168"/>
      <c r="POG208" s="165"/>
      <c r="POH208" s="165"/>
      <c r="POI208" s="165"/>
      <c r="POJ208" s="168"/>
      <c r="POK208" s="165"/>
      <c r="POL208" s="165"/>
      <c r="POM208" s="165"/>
      <c r="PON208" s="168"/>
      <c r="POO208" s="165"/>
      <c r="POP208" s="165"/>
      <c r="POQ208" s="165"/>
      <c r="POR208" s="168"/>
      <c r="POS208" s="165"/>
      <c r="POT208" s="165"/>
      <c r="POU208" s="165"/>
      <c r="POV208" s="168"/>
      <c r="POW208" s="165"/>
      <c r="POX208" s="165"/>
      <c r="POY208" s="165"/>
      <c r="POZ208" s="168"/>
      <c r="PPA208" s="165"/>
      <c r="PPB208" s="165"/>
      <c r="PPC208" s="165"/>
      <c r="PPD208" s="168"/>
      <c r="PPE208" s="165"/>
      <c r="PPF208" s="165"/>
      <c r="PPG208" s="165"/>
      <c r="PPH208" s="168"/>
      <c r="PPI208" s="165"/>
      <c r="PPJ208" s="165"/>
      <c r="PPK208" s="165"/>
      <c r="PPL208" s="168"/>
      <c r="PPM208" s="165"/>
      <c r="PPN208" s="165"/>
      <c r="PPO208" s="165"/>
      <c r="PPP208" s="168"/>
      <c r="PPQ208" s="165"/>
      <c r="PPR208" s="165"/>
      <c r="PPS208" s="165"/>
      <c r="PPT208" s="168"/>
      <c r="PPU208" s="165"/>
      <c r="PPV208" s="165"/>
      <c r="PPW208" s="165"/>
      <c r="PPX208" s="168"/>
      <c r="PPY208" s="165"/>
      <c r="PPZ208" s="165"/>
      <c r="PQA208" s="165"/>
      <c r="PQB208" s="168"/>
      <c r="PQC208" s="165"/>
      <c r="PQD208" s="165"/>
      <c r="PQE208" s="165"/>
      <c r="PQF208" s="168"/>
      <c r="PQG208" s="165"/>
      <c r="PQH208" s="165"/>
      <c r="PQI208" s="165"/>
      <c r="PQJ208" s="168"/>
      <c r="PQK208" s="165"/>
      <c r="PQL208" s="165"/>
      <c r="PQM208" s="165"/>
      <c r="PQN208" s="168"/>
      <c r="PQO208" s="165"/>
      <c r="PQP208" s="165"/>
      <c r="PQQ208" s="165"/>
      <c r="PQR208" s="168"/>
      <c r="PQS208" s="165"/>
      <c r="PQT208" s="165"/>
      <c r="PQU208" s="165"/>
      <c r="PQV208" s="168"/>
      <c r="PQW208" s="165"/>
      <c r="PQX208" s="165"/>
      <c r="PQY208" s="165"/>
      <c r="PQZ208" s="168"/>
      <c r="PRA208" s="165"/>
      <c r="PRB208" s="165"/>
      <c r="PRC208" s="165"/>
      <c r="PRD208" s="168"/>
      <c r="PRE208" s="165"/>
      <c r="PRF208" s="165"/>
      <c r="PRG208" s="165"/>
      <c r="PRH208" s="168"/>
      <c r="PRI208" s="165"/>
      <c r="PRJ208" s="165"/>
      <c r="PRK208" s="165"/>
      <c r="PRL208" s="168"/>
      <c r="PRM208" s="165"/>
      <c r="PRN208" s="165"/>
      <c r="PRO208" s="165"/>
      <c r="PRP208" s="168"/>
      <c r="PRQ208" s="165"/>
      <c r="PRR208" s="165"/>
      <c r="PRS208" s="165"/>
      <c r="PRT208" s="168"/>
      <c r="PRU208" s="165"/>
      <c r="PRV208" s="165"/>
      <c r="PRW208" s="165"/>
      <c r="PRX208" s="168"/>
      <c r="PRY208" s="165"/>
      <c r="PRZ208" s="165"/>
      <c r="PSA208" s="165"/>
      <c r="PSB208" s="168"/>
      <c r="PSC208" s="165"/>
      <c r="PSD208" s="165"/>
      <c r="PSE208" s="165"/>
      <c r="PSF208" s="168"/>
      <c r="PSG208" s="165"/>
      <c r="PSH208" s="165"/>
      <c r="PSI208" s="165"/>
      <c r="PSJ208" s="168"/>
      <c r="PSK208" s="165"/>
      <c r="PSL208" s="165"/>
      <c r="PSM208" s="165"/>
      <c r="PSN208" s="168"/>
      <c r="PSO208" s="165"/>
      <c r="PSP208" s="165"/>
      <c r="PSQ208" s="165"/>
      <c r="PSR208" s="168"/>
      <c r="PSS208" s="165"/>
      <c r="PST208" s="165"/>
      <c r="PSU208" s="165"/>
      <c r="PSV208" s="168"/>
      <c r="PSW208" s="165"/>
      <c r="PSX208" s="165"/>
      <c r="PSY208" s="165"/>
      <c r="PSZ208" s="168"/>
      <c r="PTA208" s="165"/>
      <c r="PTB208" s="165"/>
      <c r="PTC208" s="165"/>
      <c r="PTD208" s="168"/>
      <c r="PTE208" s="165"/>
      <c r="PTF208" s="165"/>
      <c r="PTG208" s="165"/>
      <c r="PTH208" s="168"/>
      <c r="PTI208" s="165"/>
      <c r="PTJ208" s="165"/>
      <c r="PTK208" s="165"/>
      <c r="PTL208" s="168"/>
      <c r="PTM208" s="165"/>
      <c r="PTN208" s="165"/>
      <c r="PTO208" s="165"/>
      <c r="PTP208" s="168"/>
      <c r="PTQ208" s="165"/>
      <c r="PTR208" s="165"/>
      <c r="PTS208" s="165"/>
      <c r="PTT208" s="168"/>
      <c r="PTU208" s="165"/>
      <c r="PTV208" s="165"/>
      <c r="PTW208" s="165"/>
      <c r="PTX208" s="168"/>
      <c r="PTY208" s="165"/>
      <c r="PTZ208" s="165"/>
      <c r="PUA208" s="165"/>
      <c r="PUB208" s="168"/>
      <c r="PUC208" s="165"/>
      <c r="PUD208" s="165"/>
      <c r="PUE208" s="165"/>
      <c r="PUF208" s="168"/>
      <c r="PUG208" s="165"/>
      <c r="PUH208" s="165"/>
      <c r="PUI208" s="165"/>
      <c r="PUJ208" s="168"/>
      <c r="PUK208" s="165"/>
      <c r="PUL208" s="165"/>
      <c r="PUM208" s="165"/>
      <c r="PUN208" s="168"/>
      <c r="PUO208" s="165"/>
      <c r="PUP208" s="165"/>
      <c r="PUQ208" s="165"/>
      <c r="PUR208" s="168"/>
      <c r="PUS208" s="165"/>
      <c r="PUT208" s="165"/>
      <c r="PUU208" s="165"/>
      <c r="PUV208" s="168"/>
      <c r="PUW208" s="165"/>
      <c r="PUX208" s="165"/>
      <c r="PUY208" s="165"/>
      <c r="PUZ208" s="168"/>
      <c r="PVA208" s="165"/>
      <c r="PVB208" s="165"/>
      <c r="PVC208" s="165"/>
      <c r="PVD208" s="168"/>
      <c r="PVE208" s="165"/>
      <c r="PVF208" s="165"/>
      <c r="PVG208" s="165"/>
      <c r="PVH208" s="168"/>
      <c r="PVI208" s="165"/>
      <c r="PVJ208" s="165"/>
      <c r="PVK208" s="165"/>
      <c r="PVL208" s="168"/>
      <c r="PVM208" s="165"/>
      <c r="PVN208" s="165"/>
      <c r="PVO208" s="165"/>
      <c r="PVP208" s="168"/>
      <c r="PVQ208" s="165"/>
      <c r="PVR208" s="165"/>
      <c r="PVS208" s="165"/>
      <c r="PVT208" s="168"/>
      <c r="PVU208" s="165"/>
      <c r="PVV208" s="165"/>
      <c r="PVW208" s="165"/>
      <c r="PVX208" s="168"/>
      <c r="PVY208" s="165"/>
      <c r="PVZ208" s="165"/>
      <c r="PWA208" s="165"/>
      <c r="PWB208" s="168"/>
      <c r="PWC208" s="165"/>
      <c r="PWD208" s="165"/>
      <c r="PWE208" s="165"/>
      <c r="PWF208" s="168"/>
      <c r="PWG208" s="165"/>
      <c r="PWH208" s="165"/>
      <c r="PWI208" s="165"/>
      <c r="PWJ208" s="168"/>
      <c r="PWK208" s="165"/>
      <c r="PWL208" s="165"/>
      <c r="PWM208" s="165"/>
      <c r="PWN208" s="168"/>
      <c r="PWO208" s="165"/>
      <c r="PWP208" s="165"/>
      <c r="PWQ208" s="165"/>
      <c r="PWR208" s="168"/>
      <c r="PWS208" s="165"/>
      <c r="PWT208" s="165"/>
      <c r="PWU208" s="165"/>
      <c r="PWV208" s="168"/>
      <c r="PWW208" s="165"/>
      <c r="PWX208" s="165"/>
      <c r="PWY208" s="165"/>
      <c r="PWZ208" s="168"/>
      <c r="PXA208" s="165"/>
      <c r="PXB208" s="165"/>
      <c r="PXC208" s="165"/>
      <c r="PXD208" s="168"/>
      <c r="PXE208" s="165"/>
      <c r="PXF208" s="165"/>
      <c r="PXG208" s="165"/>
      <c r="PXH208" s="168"/>
      <c r="PXI208" s="165"/>
      <c r="PXJ208" s="165"/>
      <c r="PXK208" s="165"/>
      <c r="PXL208" s="168"/>
      <c r="PXM208" s="165"/>
      <c r="PXN208" s="165"/>
      <c r="PXO208" s="165"/>
      <c r="PXP208" s="168"/>
      <c r="PXQ208" s="165"/>
      <c r="PXR208" s="165"/>
      <c r="PXS208" s="165"/>
      <c r="PXT208" s="168"/>
      <c r="PXU208" s="165"/>
      <c r="PXV208" s="165"/>
      <c r="PXW208" s="165"/>
      <c r="PXX208" s="168"/>
      <c r="PXY208" s="165"/>
      <c r="PXZ208" s="165"/>
      <c r="PYA208" s="165"/>
      <c r="PYB208" s="168"/>
      <c r="PYC208" s="165"/>
      <c r="PYD208" s="165"/>
      <c r="PYE208" s="165"/>
      <c r="PYF208" s="168"/>
      <c r="PYG208" s="165"/>
      <c r="PYH208" s="165"/>
      <c r="PYI208" s="165"/>
      <c r="PYJ208" s="168"/>
      <c r="PYK208" s="165"/>
      <c r="PYL208" s="165"/>
      <c r="PYM208" s="165"/>
      <c r="PYN208" s="168"/>
      <c r="PYO208" s="165"/>
      <c r="PYP208" s="165"/>
      <c r="PYQ208" s="165"/>
      <c r="PYR208" s="168"/>
      <c r="PYS208" s="165"/>
      <c r="PYT208" s="165"/>
      <c r="PYU208" s="165"/>
      <c r="PYV208" s="168"/>
      <c r="PYW208" s="165"/>
      <c r="PYX208" s="165"/>
      <c r="PYY208" s="165"/>
      <c r="PYZ208" s="168"/>
      <c r="PZA208" s="165"/>
      <c r="PZB208" s="165"/>
      <c r="PZC208" s="165"/>
      <c r="PZD208" s="168"/>
      <c r="PZE208" s="165"/>
      <c r="PZF208" s="165"/>
      <c r="PZG208" s="165"/>
      <c r="PZH208" s="168"/>
      <c r="PZI208" s="165"/>
      <c r="PZJ208" s="165"/>
      <c r="PZK208" s="165"/>
      <c r="PZL208" s="168"/>
      <c r="PZM208" s="165"/>
      <c r="PZN208" s="165"/>
      <c r="PZO208" s="165"/>
      <c r="PZP208" s="168"/>
      <c r="PZQ208" s="165"/>
      <c r="PZR208" s="165"/>
      <c r="PZS208" s="165"/>
      <c r="PZT208" s="168"/>
      <c r="PZU208" s="165"/>
      <c r="PZV208" s="165"/>
      <c r="PZW208" s="165"/>
      <c r="PZX208" s="168"/>
      <c r="PZY208" s="165"/>
      <c r="PZZ208" s="165"/>
      <c r="QAA208" s="165"/>
      <c r="QAB208" s="168"/>
      <c r="QAC208" s="165"/>
      <c r="QAD208" s="165"/>
      <c r="QAE208" s="165"/>
      <c r="QAF208" s="168"/>
      <c r="QAG208" s="165"/>
      <c r="QAH208" s="165"/>
      <c r="QAI208" s="165"/>
      <c r="QAJ208" s="168"/>
      <c r="QAK208" s="165"/>
      <c r="QAL208" s="165"/>
      <c r="QAM208" s="165"/>
      <c r="QAN208" s="168"/>
      <c r="QAO208" s="165"/>
      <c r="QAP208" s="165"/>
      <c r="QAQ208" s="165"/>
      <c r="QAR208" s="168"/>
      <c r="QAS208" s="165"/>
      <c r="QAT208" s="165"/>
      <c r="QAU208" s="165"/>
      <c r="QAV208" s="168"/>
      <c r="QAW208" s="165"/>
      <c r="QAX208" s="165"/>
      <c r="QAY208" s="165"/>
      <c r="QAZ208" s="168"/>
      <c r="QBA208" s="165"/>
      <c r="QBB208" s="165"/>
      <c r="QBC208" s="165"/>
      <c r="QBD208" s="168"/>
      <c r="QBE208" s="165"/>
      <c r="QBF208" s="165"/>
      <c r="QBG208" s="165"/>
      <c r="QBH208" s="168"/>
      <c r="QBI208" s="165"/>
      <c r="QBJ208" s="165"/>
      <c r="QBK208" s="165"/>
      <c r="QBL208" s="168"/>
      <c r="QBM208" s="165"/>
      <c r="QBN208" s="165"/>
      <c r="QBO208" s="165"/>
      <c r="QBP208" s="168"/>
      <c r="QBQ208" s="165"/>
      <c r="QBR208" s="165"/>
      <c r="QBS208" s="165"/>
      <c r="QBT208" s="168"/>
      <c r="QBU208" s="165"/>
      <c r="QBV208" s="165"/>
      <c r="QBW208" s="165"/>
      <c r="QBX208" s="168"/>
      <c r="QBY208" s="165"/>
      <c r="QBZ208" s="165"/>
      <c r="QCA208" s="165"/>
      <c r="QCB208" s="168"/>
      <c r="QCC208" s="165"/>
      <c r="QCD208" s="165"/>
      <c r="QCE208" s="165"/>
      <c r="QCF208" s="168"/>
      <c r="QCG208" s="165"/>
      <c r="QCH208" s="165"/>
      <c r="QCI208" s="165"/>
      <c r="QCJ208" s="168"/>
      <c r="QCK208" s="165"/>
      <c r="QCL208" s="165"/>
      <c r="QCM208" s="165"/>
      <c r="QCN208" s="168"/>
      <c r="QCO208" s="165"/>
      <c r="QCP208" s="165"/>
      <c r="QCQ208" s="165"/>
      <c r="QCR208" s="168"/>
      <c r="QCS208" s="165"/>
      <c r="QCT208" s="165"/>
      <c r="QCU208" s="165"/>
      <c r="QCV208" s="168"/>
      <c r="QCW208" s="165"/>
      <c r="QCX208" s="165"/>
      <c r="QCY208" s="165"/>
      <c r="QCZ208" s="168"/>
      <c r="QDA208" s="165"/>
      <c r="QDB208" s="165"/>
      <c r="QDC208" s="165"/>
      <c r="QDD208" s="168"/>
      <c r="QDE208" s="165"/>
      <c r="QDF208" s="165"/>
      <c r="QDG208" s="165"/>
      <c r="QDH208" s="168"/>
      <c r="QDI208" s="165"/>
      <c r="QDJ208" s="165"/>
      <c r="QDK208" s="165"/>
      <c r="QDL208" s="168"/>
      <c r="QDM208" s="165"/>
      <c r="QDN208" s="165"/>
      <c r="QDO208" s="165"/>
      <c r="QDP208" s="168"/>
      <c r="QDQ208" s="165"/>
      <c r="QDR208" s="165"/>
      <c r="QDS208" s="165"/>
      <c r="QDT208" s="168"/>
      <c r="QDU208" s="165"/>
      <c r="QDV208" s="165"/>
      <c r="QDW208" s="165"/>
      <c r="QDX208" s="168"/>
      <c r="QDY208" s="165"/>
      <c r="QDZ208" s="165"/>
      <c r="QEA208" s="165"/>
      <c r="QEB208" s="168"/>
      <c r="QEC208" s="165"/>
      <c r="QED208" s="165"/>
      <c r="QEE208" s="165"/>
      <c r="QEF208" s="168"/>
      <c r="QEG208" s="165"/>
      <c r="QEH208" s="165"/>
      <c r="QEI208" s="165"/>
      <c r="QEJ208" s="168"/>
      <c r="QEK208" s="165"/>
      <c r="QEL208" s="165"/>
      <c r="QEM208" s="165"/>
      <c r="QEN208" s="168"/>
      <c r="QEO208" s="165"/>
      <c r="QEP208" s="165"/>
      <c r="QEQ208" s="165"/>
      <c r="QER208" s="168"/>
      <c r="QES208" s="165"/>
      <c r="QET208" s="165"/>
      <c r="QEU208" s="165"/>
      <c r="QEV208" s="168"/>
      <c r="QEW208" s="165"/>
      <c r="QEX208" s="165"/>
      <c r="QEY208" s="165"/>
      <c r="QEZ208" s="168"/>
      <c r="QFA208" s="165"/>
      <c r="QFB208" s="165"/>
      <c r="QFC208" s="165"/>
      <c r="QFD208" s="168"/>
      <c r="QFE208" s="165"/>
      <c r="QFF208" s="165"/>
      <c r="QFG208" s="165"/>
      <c r="QFH208" s="168"/>
      <c r="QFI208" s="165"/>
      <c r="QFJ208" s="165"/>
      <c r="QFK208" s="165"/>
      <c r="QFL208" s="168"/>
      <c r="QFM208" s="165"/>
      <c r="QFN208" s="165"/>
      <c r="QFO208" s="165"/>
      <c r="QFP208" s="168"/>
      <c r="QFQ208" s="165"/>
      <c r="QFR208" s="165"/>
      <c r="QFS208" s="165"/>
      <c r="QFT208" s="168"/>
      <c r="QFU208" s="165"/>
      <c r="QFV208" s="165"/>
      <c r="QFW208" s="165"/>
      <c r="QFX208" s="168"/>
      <c r="QFY208" s="165"/>
      <c r="QFZ208" s="165"/>
      <c r="QGA208" s="165"/>
      <c r="QGB208" s="168"/>
      <c r="QGC208" s="165"/>
      <c r="QGD208" s="165"/>
      <c r="QGE208" s="165"/>
      <c r="QGF208" s="168"/>
      <c r="QGG208" s="165"/>
      <c r="QGH208" s="165"/>
      <c r="QGI208" s="165"/>
      <c r="QGJ208" s="168"/>
      <c r="QGK208" s="165"/>
      <c r="QGL208" s="165"/>
      <c r="QGM208" s="165"/>
      <c r="QGN208" s="168"/>
      <c r="QGO208" s="165"/>
      <c r="QGP208" s="165"/>
      <c r="QGQ208" s="165"/>
      <c r="QGR208" s="168"/>
      <c r="QGS208" s="165"/>
      <c r="QGT208" s="165"/>
      <c r="QGU208" s="165"/>
      <c r="QGV208" s="168"/>
      <c r="QGW208" s="165"/>
      <c r="QGX208" s="165"/>
      <c r="QGY208" s="165"/>
      <c r="QGZ208" s="168"/>
      <c r="QHA208" s="165"/>
      <c r="QHB208" s="165"/>
      <c r="QHC208" s="165"/>
      <c r="QHD208" s="168"/>
      <c r="QHE208" s="165"/>
      <c r="QHF208" s="165"/>
      <c r="QHG208" s="165"/>
      <c r="QHH208" s="168"/>
      <c r="QHI208" s="165"/>
      <c r="QHJ208" s="165"/>
      <c r="QHK208" s="165"/>
      <c r="QHL208" s="168"/>
      <c r="QHM208" s="165"/>
      <c r="QHN208" s="165"/>
      <c r="QHO208" s="165"/>
      <c r="QHP208" s="168"/>
      <c r="QHQ208" s="165"/>
      <c r="QHR208" s="165"/>
      <c r="QHS208" s="165"/>
      <c r="QHT208" s="168"/>
      <c r="QHU208" s="165"/>
      <c r="QHV208" s="165"/>
      <c r="QHW208" s="165"/>
      <c r="QHX208" s="168"/>
      <c r="QHY208" s="165"/>
      <c r="QHZ208" s="165"/>
      <c r="QIA208" s="165"/>
      <c r="QIB208" s="168"/>
      <c r="QIC208" s="165"/>
      <c r="QID208" s="165"/>
      <c r="QIE208" s="165"/>
      <c r="QIF208" s="168"/>
      <c r="QIG208" s="165"/>
      <c r="QIH208" s="165"/>
      <c r="QII208" s="165"/>
      <c r="QIJ208" s="168"/>
      <c r="QIK208" s="165"/>
      <c r="QIL208" s="165"/>
      <c r="QIM208" s="165"/>
      <c r="QIN208" s="168"/>
      <c r="QIO208" s="165"/>
      <c r="QIP208" s="165"/>
      <c r="QIQ208" s="165"/>
      <c r="QIR208" s="168"/>
      <c r="QIS208" s="165"/>
      <c r="QIT208" s="165"/>
      <c r="QIU208" s="165"/>
      <c r="QIV208" s="168"/>
      <c r="QIW208" s="165"/>
      <c r="QIX208" s="165"/>
      <c r="QIY208" s="165"/>
      <c r="QIZ208" s="168"/>
      <c r="QJA208" s="165"/>
      <c r="QJB208" s="165"/>
      <c r="QJC208" s="165"/>
      <c r="QJD208" s="168"/>
      <c r="QJE208" s="165"/>
      <c r="QJF208" s="165"/>
      <c r="QJG208" s="165"/>
      <c r="QJH208" s="168"/>
      <c r="QJI208" s="165"/>
      <c r="QJJ208" s="165"/>
      <c r="QJK208" s="165"/>
      <c r="QJL208" s="168"/>
      <c r="QJM208" s="165"/>
      <c r="QJN208" s="165"/>
      <c r="QJO208" s="165"/>
      <c r="QJP208" s="168"/>
      <c r="QJQ208" s="165"/>
      <c r="QJR208" s="165"/>
      <c r="QJS208" s="165"/>
      <c r="QJT208" s="168"/>
      <c r="QJU208" s="165"/>
      <c r="QJV208" s="165"/>
      <c r="QJW208" s="165"/>
      <c r="QJX208" s="168"/>
      <c r="QJY208" s="165"/>
      <c r="QJZ208" s="165"/>
      <c r="QKA208" s="165"/>
      <c r="QKB208" s="168"/>
      <c r="QKC208" s="165"/>
      <c r="QKD208" s="165"/>
      <c r="QKE208" s="165"/>
      <c r="QKF208" s="168"/>
      <c r="QKG208" s="165"/>
      <c r="QKH208" s="165"/>
      <c r="QKI208" s="165"/>
      <c r="QKJ208" s="168"/>
      <c r="QKK208" s="165"/>
      <c r="QKL208" s="165"/>
      <c r="QKM208" s="165"/>
      <c r="QKN208" s="168"/>
      <c r="QKO208" s="165"/>
      <c r="QKP208" s="165"/>
      <c r="QKQ208" s="165"/>
      <c r="QKR208" s="168"/>
      <c r="QKS208" s="165"/>
      <c r="QKT208" s="165"/>
      <c r="QKU208" s="165"/>
      <c r="QKV208" s="168"/>
      <c r="QKW208" s="165"/>
      <c r="QKX208" s="165"/>
      <c r="QKY208" s="165"/>
      <c r="QKZ208" s="168"/>
      <c r="QLA208" s="165"/>
      <c r="QLB208" s="165"/>
      <c r="QLC208" s="165"/>
      <c r="QLD208" s="168"/>
      <c r="QLE208" s="165"/>
      <c r="QLF208" s="165"/>
      <c r="QLG208" s="165"/>
      <c r="QLH208" s="168"/>
      <c r="QLI208" s="165"/>
      <c r="QLJ208" s="165"/>
      <c r="QLK208" s="165"/>
      <c r="QLL208" s="168"/>
      <c r="QLM208" s="165"/>
      <c r="QLN208" s="165"/>
      <c r="QLO208" s="165"/>
      <c r="QLP208" s="168"/>
      <c r="QLQ208" s="165"/>
      <c r="QLR208" s="165"/>
      <c r="QLS208" s="165"/>
      <c r="QLT208" s="168"/>
      <c r="QLU208" s="165"/>
      <c r="QLV208" s="165"/>
      <c r="QLW208" s="165"/>
      <c r="QLX208" s="168"/>
      <c r="QLY208" s="165"/>
      <c r="QLZ208" s="165"/>
      <c r="QMA208" s="165"/>
      <c r="QMB208" s="168"/>
      <c r="QMC208" s="165"/>
      <c r="QMD208" s="165"/>
      <c r="QME208" s="165"/>
      <c r="QMF208" s="168"/>
      <c r="QMG208" s="165"/>
      <c r="QMH208" s="165"/>
      <c r="QMI208" s="165"/>
      <c r="QMJ208" s="168"/>
      <c r="QMK208" s="165"/>
      <c r="QML208" s="165"/>
      <c r="QMM208" s="165"/>
      <c r="QMN208" s="168"/>
      <c r="QMO208" s="165"/>
      <c r="QMP208" s="165"/>
      <c r="QMQ208" s="165"/>
      <c r="QMR208" s="168"/>
      <c r="QMS208" s="165"/>
      <c r="QMT208" s="165"/>
      <c r="QMU208" s="165"/>
      <c r="QMV208" s="168"/>
      <c r="QMW208" s="165"/>
      <c r="QMX208" s="165"/>
      <c r="QMY208" s="165"/>
      <c r="QMZ208" s="168"/>
      <c r="QNA208" s="165"/>
      <c r="QNB208" s="165"/>
      <c r="QNC208" s="165"/>
      <c r="QND208" s="168"/>
      <c r="QNE208" s="165"/>
      <c r="QNF208" s="165"/>
      <c r="QNG208" s="165"/>
      <c r="QNH208" s="168"/>
      <c r="QNI208" s="165"/>
      <c r="QNJ208" s="165"/>
      <c r="QNK208" s="165"/>
      <c r="QNL208" s="168"/>
      <c r="QNM208" s="165"/>
      <c r="QNN208" s="165"/>
      <c r="QNO208" s="165"/>
      <c r="QNP208" s="168"/>
      <c r="QNQ208" s="165"/>
      <c r="QNR208" s="165"/>
      <c r="QNS208" s="165"/>
      <c r="QNT208" s="168"/>
      <c r="QNU208" s="165"/>
      <c r="QNV208" s="165"/>
      <c r="QNW208" s="165"/>
      <c r="QNX208" s="168"/>
      <c r="QNY208" s="165"/>
      <c r="QNZ208" s="165"/>
      <c r="QOA208" s="165"/>
      <c r="QOB208" s="168"/>
      <c r="QOC208" s="165"/>
      <c r="QOD208" s="165"/>
      <c r="QOE208" s="165"/>
      <c r="QOF208" s="168"/>
      <c r="QOG208" s="165"/>
      <c r="QOH208" s="165"/>
      <c r="QOI208" s="165"/>
      <c r="QOJ208" s="168"/>
      <c r="QOK208" s="165"/>
      <c r="QOL208" s="165"/>
      <c r="QOM208" s="165"/>
      <c r="QON208" s="168"/>
      <c r="QOO208" s="165"/>
      <c r="QOP208" s="165"/>
      <c r="QOQ208" s="165"/>
      <c r="QOR208" s="168"/>
      <c r="QOS208" s="165"/>
      <c r="QOT208" s="165"/>
      <c r="QOU208" s="165"/>
      <c r="QOV208" s="168"/>
      <c r="QOW208" s="165"/>
      <c r="QOX208" s="165"/>
      <c r="QOY208" s="165"/>
      <c r="QOZ208" s="168"/>
      <c r="QPA208" s="165"/>
      <c r="QPB208" s="165"/>
      <c r="QPC208" s="165"/>
      <c r="QPD208" s="168"/>
      <c r="QPE208" s="165"/>
      <c r="QPF208" s="165"/>
      <c r="QPG208" s="165"/>
      <c r="QPH208" s="168"/>
      <c r="QPI208" s="165"/>
      <c r="QPJ208" s="165"/>
      <c r="QPK208" s="165"/>
      <c r="QPL208" s="168"/>
      <c r="QPM208" s="165"/>
      <c r="QPN208" s="165"/>
      <c r="QPO208" s="165"/>
      <c r="QPP208" s="168"/>
      <c r="QPQ208" s="165"/>
      <c r="QPR208" s="165"/>
      <c r="QPS208" s="165"/>
      <c r="QPT208" s="168"/>
      <c r="QPU208" s="165"/>
      <c r="QPV208" s="165"/>
      <c r="QPW208" s="165"/>
      <c r="QPX208" s="168"/>
      <c r="QPY208" s="165"/>
      <c r="QPZ208" s="165"/>
      <c r="QQA208" s="165"/>
      <c r="QQB208" s="168"/>
      <c r="QQC208" s="165"/>
      <c r="QQD208" s="165"/>
      <c r="QQE208" s="165"/>
      <c r="QQF208" s="168"/>
      <c r="QQG208" s="165"/>
      <c r="QQH208" s="165"/>
      <c r="QQI208" s="165"/>
      <c r="QQJ208" s="168"/>
      <c r="QQK208" s="165"/>
      <c r="QQL208" s="165"/>
      <c r="QQM208" s="165"/>
      <c r="QQN208" s="168"/>
      <c r="QQO208" s="165"/>
      <c r="QQP208" s="165"/>
      <c r="QQQ208" s="165"/>
      <c r="QQR208" s="168"/>
      <c r="QQS208" s="165"/>
      <c r="QQT208" s="165"/>
      <c r="QQU208" s="165"/>
      <c r="QQV208" s="168"/>
      <c r="QQW208" s="165"/>
      <c r="QQX208" s="165"/>
      <c r="QQY208" s="165"/>
      <c r="QQZ208" s="168"/>
      <c r="QRA208" s="165"/>
      <c r="QRB208" s="165"/>
      <c r="QRC208" s="165"/>
      <c r="QRD208" s="168"/>
      <c r="QRE208" s="165"/>
      <c r="QRF208" s="165"/>
      <c r="QRG208" s="165"/>
      <c r="QRH208" s="168"/>
      <c r="QRI208" s="165"/>
      <c r="QRJ208" s="165"/>
      <c r="QRK208" s="165"/>
      <c r="QRL208" s="168"/>
      <c r="QRM208" s="165"/>
      <c r="QRN208" s="165"/>
      <c r="QRO208" s="165"/>
      <c r="QRP208" s="168"/>
      <c r="QRQ208" s="165"/>
      <c r="QRR208" s="165"/>
      <c r="QRS208" s="165"/>
      <c r="QRT208" s="168"/>
      <c r="QRU208" s="165"/>
      <c r="QRV208" s="165"/>
      <c r="QRW208" s="165"/>
      <c r="QRX208" s="168"/>
      <c r="QRY208" s="165"/>
      <c r="QRZ208" s="165"/>
      <c r="QSA208" s="165"/>
      <c r="QSB208" s="168"/>
      <c r="QSC208" s="165"/>
      <c r="QSD208" s="165"/>
      <c r="QSE208" s="165"/>
      <c r="QSF208" s="168"/>
      <c r="QSG208" s="165"/>
      <c r="QSH208" s="165"/>
      <c r="QSI208" s="165"/>
      <c r="QSJ208" s="168"/>
      <c r="QSK208" s="165"/>
      <c r="QSL208" s="165"/>
      <c r="QSM208" s="165"/>
      <c r="QSN208" s="168"/>
      <c r="QSO208" s="165"/>
      <c r="QSP208" s="165"/>
      <c r="QSQ208" s="165"/>
      <c r="QSR208" s="168"/>
      <c r="QSS208" s="165"/>
      <c r="QST208" s="165"/>
      <c r="QSU208" s="165"/>
      <c r="QSV208" s="168"/>
      <c r="QSW208" s="165"/>
      <c r="QSX208" s="165"/>
      <c r="QSY208" s="165"/>
      <c r="QSZ208" s="168"/>
      <c r="QTA208" s="165"/>
      <c r="QTB208" s="165"/>
      <c r="QTC208" s="165"/>
      <c r="QTD208" s="168"/>
      <c r="QTE208" s="165"/>
      <c r="QTF208" s="165"/>
      <c r="QTG208" s="165"/>
      <c r="QTH208" s="168"/>
      <c r="QTI208" s="165"/>
      <c r="QTJ208" s="165"/>
      <c r="QTK208" s="165"/>
      <c r="QTL208" s="168"/>
      <c r="QTM208" s="165"/>
      <c r="QTN208" s="165"/>
      <c r="QTO208" s="165"/>
      <c r="QTP208" s="168"/>
      <c r="QTQ208" s="165"/>
      <c r="QTR208" s="165"/>
      <c r="QTS208" s="165"/>
      <c r="QTT208" s="168"/>
      <c r="QTU208" s="165"/>
      <c r="QTV208" s="165"/>
      <c r="QTW208" s="165"/>
      <c r="QTX208" s="168"/>
      <c r="QTY208" s="165"/>
      <c r="QTZ208" s="165"/>
      <c r="QUA208" s="165"/>
      <c r="QUB208" s="168"/>
      <c r="QUC208" s="165"/>
      <c r="QUD208" s="165"/>
      <c r="QUE208" s="165"/>
      <c r="QUF208" s="168"/>
      <c r="QUG208" s="165"/>
      <c r="QUH208" s="165"/>
      <c r="QUI208" s="165"/>
      <c r="QUJ208" s="168"/>
      <c r="QUK208" s="165"/>
      <c r="QUL208" s="165"/>
      <c r="QUM208" s="165"/>
      <c r="QUN208" s="168"/>
      <c r="QUO208" s="165"/>
      <c r="QUP208" s="165"/>
      <c r="QUQ208" s="165"/>
      <c r="QUR208" s="168"/>
      <c r="QUS208" s="165"/>
      <c r="QUT208" s="165"/>
      <c r="QUU208" s="165"/>
      <c r="QUV208" s="168"/>
      <c r="QUW208" s="165"/>
      <c r="QUX208" s="165"/>
      <c r="QUY208" s="165"/>
      <c r="QUZ208" s="168"/>
      <c r="QVA208" s="165"/>
      <c r="QVB208" s="165"/>
      <c r="QVC208" s="165"/>
      <c r="QVD208" s="168"/>
      <c r="QVE208" s="165"/>
      <c r="QVF208" s="165"/>
      <c r="QVG208" s="165"/>
      <c r="QVH208" s="168"/>
      <c r="QVI208" s="165"/>
      <c r="QVJ208" s="165"/>
      <c r="QVK208" s="165"/>
      <c r="QVL208" s="168"/>
      <c r="QVM208" s="165"/>
      <c r="QVN208" s="165"/>
      <c r="QVO208" s="165"/>
      <c r="QVP208" s="168"/>
      <c r="QVQ208" s="165"/>
      <c r="QVR208" s="165"/>
      <c r="QVS208" s="165"/>
      <c r="QVT208" s="168"/>
      <c r="QVU208" s="165"/>
      <c r="QVV208" s="165"/>
      <c r="QVW208" s="165"/>
      <c r="QVX208" s="168"/>
      <c r="QVY208" s="165"/>
      <c r="QVZ208" s="165"/>
      <c r="QWA208" s="165"/>
      <c r="QWB208" s="168"/>
      <c r="QWC208" s="165"/>
      <c r="QWD208" s="165"/>
      <c r="QWE208" s="165"/>
      <c r="QWF208" s="168"/>
      <c r="QWG208" s="165"/>
      <c r="QWH208" s="165"/>
      <c r="QWI208" s="165"/>
      <c r="QWJ208" s="168"/>
      <c r="QWK208" s="165"/>
      <c r="QWL208" s="165"/>
      <c r="QWM208" s="165"/>
      <c r="QWN208" s="168"/>
      <c r="QWO208" s="165"/>
      <c r="QWP208" s="165"/>
      <c r="QWQ208" s="165"/>
      <c r="QWR208" s="168"/>
      <c r="QWS208" s="165"/>
      <c r="QWT208" s="165"/>
      <c r="QWU208" s="165"/>
      <c r="QWV208" s="168"/>
      <c r="QWW208" s="165"/>
      <c r="QWX208" s="165"/>
      <c r="QWY208" s="165"/>
      <c r="QWZ208" s="168"/>
      <c r="QXA208" s="165"/>
      <c r="QXB208" s="165"/>
      <c r="QXC208" s="165"/>
      <c r="QXD208" s="168"/>
      <c r="QXE208" s="165"/>
      <c r="QXF208" s="165"/>
      <c r="QXG208" s="165"/>
      <c r="QXH208" s="168"/>
      <c r="QXI208" s="165"/>
      <c r="QXJ208" s="165"/>
      <c r="QXK208" s="165"/>
      <c r="QXL208" s="168"/>
      <c r="QXM208" s="165"/>
      <c r="QXN208" s="165"/>
      <c r="QXO208" s="165"/>
      <c r="QXP208" s="168"/>
      <c r="QXQ208" s="165"/>
      <c r="QXR208" s="165"/>
      <c r="QXS208" s="165"/>
      <c r="QXT208" s="168"/>
      <c r="QXU208" s="165"/>
      <c r="QXV208" s="165"/>
      <c r="QXW208" s="165"/>
      <c r="QXX208" s="168"/>
      <c r="QXY208" s="165"/>
      <c r="QXZ208" s="165"/>
      <c r="QYA208" s="165"/>
      <c r="QYB208" s="168"/>
      <c r="QYC208" s="165"/>
      <c r="QYD208" s="165"/>
      <c r="QYE208" s="165"/>
      <c r="QYF208" s="168"/>
      <c r="QYG208" s="165"/>
      <c r="QYH208" s="165"/>
      <c r="QYI208" s="165"/>
      <c r="QYJ208" s="168"/>
      <c r="QYK208" s="165"/>
      <c r="QYL208" s="165"/>
      <c r="QYM208" s="165"/>
      <c r="QYN208" s="168"/>
      <c r="QYO208" s="165"/>
      <c r="QYP208" s="165"/>
      <c r="QYQ208" s="165"/>
      <c r="QYR208" s="168"/>
      <c r="QYS208" s="165"/>
      <c r="QYT208" s="165"/>
      <c r="QYU208" s="165"/>
      <c r="QYV208" s="168"/>
      <c r="QYW208" s="165"/>
      <c r="QYX208" s="165"/>
      <c r="QYY208" s="165"/>
      <c r="QYZ208" s="168"/>
      <c r="QZA208" s="165"/>
      <c r="QZB208" s="165"/>
      <c r="QZC208" s="165"/>
      <c r="QZD208" s="168"/>
      <c r="QZE208" s="165"/>
      <c r="QZF208" s="165"/>
      <c r="QZG208" s="165"/>
      <c r="QZH208" s="168"/>
      <c r="QZI208" s="165"/>
      <c r="QZJ208" s="165"/>
      <c r="QZK208" s="165"/>
      <c r="QZL208" s="168"/>
      <c r="QZM208" s="165"/>
      <c r="QZN208" s="165"/>
      <c r="QZO208" s="165"/>
      <c r="QZP208" s="168"/>
      <c r="QZQ208" s="165"/>
      <c r="QZR208" s="165"/>
      <c r="QZS208" s="165"/>
      <c r="QZT208" s="168"/>
      <c r="QZU208" s="165"/>
      <c r="QZV208" s="165"/>
      <c r="QZW208" s="165"/>
      <c r="QZX208" s="168"/>
      <c r="QZY208" s="165"/>
      <c r="QZZ208" s="165"/>
      <c r="RAA208" s="165"/>
      <c r="RAB208" s="168"/>
      <c r="RAC208" s="165"/>
      <c r="RAD208" s="165"/>
      <c r="RAE208" s="165"/>
      <c r="RAF208" s="168"/>
      <c r="RAG208" s="165"/>
      <c r="RAH208" s="165"/>
      <c r="RAI208" s="165"/>
      <c r="RAJ208" s="168"/>
      <c r="RAK208" s="165"/>
      <c r="RAL208" s="165"/>
      <c r="RAM208" s="165"/>
      <c r="RAN208" s="168"/>
      <c r="RAO208" s="165"/>
      <c r="RAP208" s="165"/>
      <c r="RAQ208" s="165"/>
      <c r="RAR208" s="168"/>
      <c r="RAS208" s="165"/>
      <c r="RAT208" s="165"/>
      <c r="RAU208" s="165"/>
      <c r="RAV208" s="168"/>
      <c r="RAW208" s="165"/>
      <c r="RAX208" s="165"/>
      <c r="RAY208" s="165"/>
      <c r="RAZ208" s="168"/>
      <c r="RBA208" s="165"/>
      <c r="RBB208" s="165"/>
      <c r="RBC208" s="165"/>
      <c r="RBD208" s="168"/>
      <c r="RBE208" s="165"/>
      <c r="RBF208" s="165"/>
      <c r="RBG208" s="165"/>
      <c r="RBH208" s="168"/>
      <c r="RBI208" s="165"/>
      <c r="RBJ208" s="165"/>
      <c r="RBK208" s="165"/>
      <c r="RBL208" s="168"/>
      <c r="RBM208" s="165"/>
      <c r="RBN208" s="165"/>
      <c r="RBO208" s="165"/>
      <c r="RBP208" s="168"/>
      <c r="RBQ208" s="165"/>
      <c r="RBR208" s="165"/>
      <c r="RBS208" s="165"/>
      <c r="RBT208" s="168"/>
      <c r="RBU208" s="165"/>
      <c r="RBV208" s="165"/>
      <c r="RBW208" s="165"/>
      <c r="RBX208" s="168"/>
      <c r="RBY208" s="165"/>
      <c r="RBZ208" s="165"/>
      <c r="RCA208" s="165"/>
      <c r="RCB208" s="168"/>
      <c r="RCC208" s="165"/>
      <c r="RCD208" s="165"/>
      <c r="RCE208" s="165"/>
      <c r="RCF208" s="168"/>
      <c r="RCG208" s="165"/>
      <c r="RCH208" s="165"/>
      <c r="RCI208" s="165"/>
      <c r="RCJ208" s="168"/>
      <c r="RCK208" s="165"/>
      <c r="RCL208" s="165"/>
      <c r="RCM208" s="165"/>
      <c r="RCN208" s="168"/>
      <c r="RCO208" s="165"/>
      <c r="RCP208" s="165"/>
      <c r="RCQ208" s="165"/>
      <c r="RCR208" s="168"/>
      <c r="RCS208" s="165"/>
      <c r="RCT208" s="165"/>
      <c r="RCU208" s="165"/>
      <c r="RCV208" s="168"/>
      <c r="RCW208" s="165"/>
      <c r="RCX208" s="165"/>
      <c r="RCY208" s="165"/>
      <c r="RCZ208" s="168"/>
      <c r="RDA208" s="165"/>
      <c r="RDB208" s="165"/>
      <c r="RDC208" s="165"/>
      <c r="RDD208" s="168"/>
      <c r="RDE208" s="165"/>
      <c r="RDF208" s="165"/>
      <c r="RDG208" s="165"/>
      <c r="RDH208" s="168"/>
      <c r="RDI208" s="165"/>
      <c r="RDJ208" s="165"/>
      <c r="RDK208" s="165"/>
      <c r="RDL208" s="168"/>
      <c r="RDM208" s="165"/>
      <c r="RDN208" s="165"/>
      <c r="RDO208" s="165"/>
      <c r="RDP208" s="168"/>
      <c r="RDQ208" s="165"/>
      <c r="RDR208" s="165"/>
      <c r="RDS208" s="165"/>
      <c r="RDT208" s="168"/>
      <c r="RDU208" s="165"/>
      <c r="RDV208" s="165"/>
      <c r="RDW208" s="165"/>
      <c r="RDX208" s="168"/>
      <c r="RDY208" s="165"/>
      <c r="RDZ208" s="165"/>
      <c r="REA208" s="165"/>
      <c r="REB208" s="168"/>
      <c r="REC208" s="165"/>
      <c r="RED208" s="165"/>
      <c r="REE208" s="165"/>
      <c r="REF208" s="168"/>
      <c r="REG208" s="165"/>
      <c r="REH208" s="165"/>
      <c r="REI208" s="165"/>
      <c r="REJ208" s="168"/>
      <c r="REK208" s="165"/>
      <c r="REL208" s="165"/>
      <c r="REM208" s="165"/>
      <c r="REN208" s="168"/>
      <c r="REO208" s="165"/>
      <c r="REP208" s="165"/>
      <c r="REQ208" s="165"/>
      <c r="RER208" s="168"/>
      <c r="RES208" s="165"/>
      <c r="RET208" s="165"/>
      <c r="REU208" s="165"/>
      <c r="REV208" s="168"/>
      <c r="REW208" s="165"/>
      <c r="REX208" s="165"/>
      <c r="REY208" s="165"/>
      <c r="REZ208" s="168"/>
      <c r="RFA208" s="165"/>
      <c r="RFB208" s="165"/>
      <c r="RFC208" s="165"/>
      <c r="RFD208" s="168"/>
      <c r="RFE208" s="165"/>
      <c r="RFF208" s="165"/>
      <c r="RFG208" s="165"/>
      <c r="RFH208" s="168"/>
      <c r="RFI208" s="165"/>
      <c r="RFJ208" s="165"/>
      <c r="RFK208" s="165"/>
      <c r="RFL208" s="168"/>
      <c r="RFM208" s="165"/>
      <c r="RFN208" s="165"/>
      <c r="RFO208" s="165"/>
      <c r="RFP208" s="168"/>
      <c r="RFQ208" s="165"/>
      <c r="RFR208" s="165"/>
      <c r="RFS208" s="165"/>
      <c r="RFT208" s="168"/>
      <c r="RFU208" s="165"/>
      <c r="RFV208" s="165"/>
      <c r="RFW208" s="165"/>
      <c r="RFX208" s="168"/>
      <c r="RFY208" s="165"/>
      <c r="RFZ208" s="165"/>
      <c r="RGA208" s="165"/>
      <c r="RGB208" s="168"/>
      <c r="RGC208" s="165"/>
      <c r="RGD208" s="165"/>
      <c r="RGE208" s="165"/>
      <c r="RGF208" s="168"/>
      <c r="RGG208" s="165"/>
      <c r="RGH208" s="165"/>
      <c r="RGI208" s="165"/>
      <c r="RGJ208" s="168"/>
      <c r="RGK208" s="165"/>
      <c r="RGL208" s="165"/>
      <c r="RGM208" s="165"/>
      <c r="RGN208" s="168"/>
      <c r="RGO208" s="165"/>
      <c r="RGP208" s="165"/>
      <c r="RGQ208" s="165"/>
      <c r="RGR208" s="168"/>
      <c r="RGS208" s="165"/>
      <c r="RGT208" s="165"/>
      <c r="RGU208" s="165"/>
      <c r="RGV208" s="168"/>
      <c r="RGW208" s="165"/>
      <c r="RGX208" s="165"/>
      <c r="RGY208" s="165"/>
      <c r="RGZ208" s="168"/>
      <c r="RHA208" s="165"/>
      <c r="RHB208" s="165"/>
      <c r="RHC208" s="165"/>
      <c r="RHD208" s="168"/>
      <c r="RHE208" s="165"/>
      <c r="RHF208" s="165"/>
      <c r="RHG208" s="165"/>
      <c r="RHH208" s="168"/>
      <c r="RHI208" s="165"/>
      <c r="RHJ208" s="165"/>
      <c r="RHK208" s="165"/>
      <c r="RHL208" s="168"/>
      <c r="RHM208" s="165"/>
      <c r="RHN208" s="165"/>
      <c r="RHO208" s="165"/>
      <c r="RHP208" s="168"/>
      <c r="RHQ208" s="165"/>
      <c r="RHR208" s="165"/>
      <c r="RHS208" s="165"/>
      <c r="RHT208" s="168"/>
      <c r="RHU208" s="165"/>
      <c r="RHV208" s="165"/>
      <c r="RHW208" s="165"/>
      <c r="RHX208" s="168"/>
      <c r="RHY208" s="165"/>
      <c r="RHZ208" s="165"/>
      <c r="RIA208" s="165"/>
      <c r="RIB208" s="168"/>
      <c r="RIC208" s="165"/>
      <c r="RID208" s="165"/>
      <c r="RIE208" s="165"/>
      <c r="RIF208" s="168"/>
      <c r="RIG208" s="165"/>
      <c r="RIH208" s="165"/>
      <c r="RII208" s="165"/>
      <c r="RIJ208" s="168"/>
      <c r="RIK208" s="165"/>
      <c r="RIL208" s="165"/>
      <c r="RIM208" s="165"/>
      <c r="RIN208" s="168"/>
      <c r="RIO208" s="165"/>
      <c r="RIP208" s="165"/>
      <c r="RIQ208" s="165"/>
      <c r="RIR208" s="168"/>
      <c r="RIS208" s="165"/>
      <c r="RIT208" s="165"/>
      <c r="RIU208" s="165"/>
      <c r="RIV208" s="168"/>
      <c r="RIW208" s="165"/>
      <c r="RIX208" s="165"/>
      <c r="RIY208" s="165"/>
      <c r="RIZ208" s="168"/>
      <c r="RJA208" s="165"/>
      <c r="RJB208" s="165"/>
      <c r="RJC208" s="165"/>
      <c r="RJD208" s="168"/>
      <c r="RJE208" s="165"/>
      <c r="RJF208" s="165"/>
      <c r="RJG208" s="165"/>
      <c r="RJH208" s="168"/>
      <c r="RJI208" s="165"/>
      <c r="RJJ208" s="165"/>
      <c r="RJK208" s="165"/>
      <c r="RJL208" s="168"/>
      <c r="RJM208" s="165"/>
      <c r="RJN208" s="165"/>
      <c r="RJO208" s="165"/>
      <c r="RJP208" s="168"/>
      <c r="RJQ208" s="165"/>
      <c r="RJR208" s="165"/>
      <c r="RJS208" s="165"/>
      <c r="RJT208" s="168"/>
      <c r="RJU208" s="165"/>
      <c r="RJV208" s="165"/>
      <c r="RJW208" s="165"/>
      <c r="RJX208" s="168"/>
      <c r="RJY208" s="165"/>
      <c r="RJZ208" s="165"/>
      <c r="RKA208" s="165"/>
      <c r="RKB208" s="168"/>
      <c r="RKC208" s="165"/>
      <c r="RKD208" s="165"/>
      <c r="RKE208" s="165"/>
      <c r="RKF208" s="168"/>
      <c r="RKG208" s="165"/>
      <c r="RKH208" s="165"/>
      <c r="RKI208" s="165"/>
      <c r="RKJ208" s="168"/>
      <c r="RKK208" s="165"/>
      <c r="RKL208" s="165"/>
      <c r="RKM208" s="165"/>
      <c r="RKN208" s="168"/>
      <c r="RKO208" s="165"/>
      <c r="RKP208" s="165"/>
      <c r="RKQ208" s="165"/>
      <c r="RKR208" s="168"/>
      <c r="RKS208" s="165"/>
      <c r="RKT208" s="165"/>
      <c r="RKU208" s="165"/>
      <c r="RKV208" s="168"/>
      <c r="RKW208" s="165"/>
      <c r="RKX208" s="165"/>
      <c r="RKY208" s="165"/>
      <c r="RKZ208" s="168"/>
      <c r="RLA208" s="165"/>
      <c r="RLB208" s="165"/>
      <c r="RLC208" s="165"/>
      <c r="RLD208" s="168"/>
      <c r="RLE208" s="165"/>
      <c r="RLF208" s="165"/>
      <c r="RLG208" s="165"/>
      <c r="RLH208" s="168"/>
      <c r="RLI208" s="165"/>
      <c r="RLJ208" s="165"/>
      <c r="RLK208" s="165"/>
      <c r="RLL208" s="168"/>
      <c r="RLM208" s="165"/>
      <c r="RLN208" s="165"/>
      <c r="RLO208" s="165"/>
      <c r="RLP208" s="168"/>
      <c r="RLQ208" s="165"/>
      <c r="RLR208" s="165"/>
      <c r="RLS208" s="165"/>
      <c r="RLT208" s="168"/>
      <c r="RLU208" s="165"/>
      <c r="RLV208" s="165"/>
      <c r="RLW208" s="165"/>
      <c r="RLX208" s="168"/>
      <c r="RLY208" s="165"/>
      <c r="RLZ208" s="165"/>
      <c r="RMA208" s="165"/>
      <c r="RMB208" s="168"/>
      <c r="RMC208" s="165"/>
      <c r="RMD208" s="165"/>
      <c r="RME208" s="165"/>
      <c r="RMF208" s="168"/>
      <c r="RMG208" s="165"/>
      <c r="RMH208" s="165"/>
      <c r="RMI208" s="165"/>
      <c r="RMJ208" s="168"/>
      <c r="RMK208" s="165"/>
      <c r="RML208" s="165"/>
      <c r="RMM208" s="165"/>
      <c r="RMN208" s="168"/>
      <c r="RMO208" s="165"/>
      <c r="RMP208" s="165"/>
      <c r="RMQ208" s="165"/>
      <c r="RMR208" s="168"/>
      <c r="RMS208" s="165"/>
      <c r="RMT208" s="165"/>
      <c r="RMU208" s="165"/>
      <c r="RMV208" s="168"/>
      <c r="RMW208" s="165"/>
      <c r="RMX208" s="165"/>
      <c r="RMY208" s="165"/>
      <c r="RMZ208" s="168"/>
      <c r="RNA208" s="165"/>
      <c r="RNB208" s="165"/>
      <c r="RNC208" s="165"/>
      <c r="RND208" s="168"/>
      <c r="RNE208" s="165"/>
      <c r="RNF208" s="165"/>
      <c r="RNG208" s="165"/>
      <c r="RNH208" s="168"/>
      <c r="RNI208" s="165"/>
      <c r="RNJ208" s="165"/>
      <c r="RNK208" s="165"/>
      <c r="RNL208" s="168"/>
      <c r="RNM208" s="165"/>
      <c r="RNN208" s="165"/>
      <c r="RNO208" s="165"/>
      <c r="RNP208" s="168"/>
      <c r="RNQ208" s="165"/>
      <c r="RNR208" s="165"/>
      <c r="RNS208" s="165"/>
      <c r="RNT208" s="168"/>
      <c r="RNU208" s="165"/>
      <c r="RNV208" s="165"/>
      <c r="RNW208" s="165"/>
      <c r="RNX208" s="168"/>
      <c r="RNY208" s="165"/>
      <c r="RNZ208" s="165"/>
      <c r="ROA208" s="165"/>
      <c r="ROB208" s="168"/>
      <c r="ROC208" s="165"/>
      <c r="ROD208" s="165"/>
      <c r="ROE208" s="165"/>
      <c r="ROF208" s="168"/>
      <c r="ROG208" s="165"/>
      <c r="ROH208" s="165"/>
      <c r="ROI208" s="165"/>
      <c r="ROJ208" s="168"/>
      <c r="ROK208" s="165"/>
      <c r="ROL208" s="165"/>
      <c r="ROM208" s="165"/>
      <c r="RON208" s="168"/>
      <c r="ROO208" s="165"/>
      <c r="ROP208" s="165"/>
      <c r="ROQ208" s="165"/>
      <c r="ROR208" s="168"/>
      <c r="ROS208" s="165"/>
      <c r="ROT208" s="165"/>
      <c r="ROU208" s="165"/>
      <c r="ROV208" s="168"/>
      <c r="ROW208" s="165"/>
      <c r="ROX208" s="165"/>
      <c r="ROY208" s="165"/>
      <c r="ROZ208" s="168"/>
      <c r="RPA208" s="165"/>
      <c r="RPB208" s="165"/>
      <c r="RPC208" s="165"/>
      <c r="RPD208" s="168"/>
      <c r="RPE208" s="165"/>
      <c r="RPF208" s="165"/>
      <c r="RPG208" s="165"/>
      <c r="RPH208" s="168"/>
      <c r="RPI208" s="165"/>
      <c r="RPJ208" s="165"/>
      <c r="RPK208" s="165"/>
      <c r="RPL208" s="168"/>
      <c r="RPM208" s="165"/>
      <c r="RPN208" s="165"/>
      <c r="RPO208" s="165"/>
      <c r="RPP208" s="168"/>
      <c r="RPQ208" s="165"/>
      <c r="RPR208" s="165"/>
      <c r="RPS208" s="165"/>
      <c r="RPT208" s="168"/>
      <c r="RPU208" s="165"/>
      <c r="RPV208" s="165"/>
      <c r="RPW208" s="165"/>
      <c r="RPX208" s="168"/>
      <c r="RPY208" s="165"/>
      <c r="RPZ208" s="165"/>
      <c r="RQA208" s="165"/>
      <c r="RQB208" s="168"/>
      <c r="RQC208" s="165"/>
      <c r="RQD208" s="165"/>
      <c r="RQE208" s="165"/>
      <c r="RQF208" s="168"/>
      <c r="RQG208" s="165"/>
      <c r="RQH208" s="165"/>
      <c r="RQI208" s="165"/>
      <c r="RQJ208" s="168"/>
      <c r="RQK208" s="165"/>
      <c r="RQL208" s="165"/>
      <c r="RQM208" s="165"/>
      <c r="RQN208" s="168"/>
      <c r="RQO208" s="165"/>
      <c r="RQP208" s="165"/>
      <c r="RQQ208" s="165"/>
      <c r="RQR208" s="168"/>
      <c r="RQS208" s="165"/>
      <c r="RQT208" s="165"/>
      <c r="RQU208" s="165"/>
      <c r="RQV208" s="168"/>
      <c r="RQW208" s="165"/>
      <c r="RQX208" s="165"/>
      <c r="RQY208" s="165"/>
      <c r="RQZ208" s="168"/>
      <c r="RRA208" s="165"/>
      <c r="RRB208" s="165"/>
      <c r="RRC208" s="165"/>
      <c r="RRD208" s="168"/>
      <c r="RRE208" s="165"/>
      <c r="RRF208" s="165"/>
      <c r="RRG208" s="165"/>
      <c r="RRH208" s="168"/>
      <c r="RRI208" s="165"/>
      <c r="RRJ208" s="165"/>
      <c r="RRK208" s="165"/>
      <c r="RRL208" s="168"/>
      <c r="RRM208" s="165"/>
      <c r="RRN208" s="165"/>
      <c r="RRO208" s="165"/>
      <c r="RRP208" s="168"/>
      <c r="RRQ208" s="165"/>
      <c r="RRR208" s="165"/>
      <c r="RRS208" s="165"/>
      <c r="RRT208" s="168"/>
      <c r="RRU208" s="165"/>
      <c r="RRV208" s="165"/>
      <c r="RRW208" s="165"/>
      <c r="RRX208" s="168"/>
      <c r="RRY208" s="165"/>
      <c r="RRZ208" s="165"/>
      <c r="RSA208" s="165"/>
      <c r="RSB208" s="168"/>
      <c r="RSC208" s="165"/>
      <c r="RSD208" s="165"/>
      <c r="RSE208" s="165"/>
      <c r="RSF208" s="168"/>
      <c r="RSG208" s="165"/>
      <c r="RSH208" s="165"/>
      <c r="RSI208" s="165"/>
      <c r="RSJ208" s="168"/>
      <c r="RSK208" s="165"/>
      <c r="RSL208" s="165"/>
      <c r="RSM208" s="165"/>
      <c r="RSN208" s="168"/>
      <c r="RSO208" s="165"/>
      <c r="RSP208" s="165"/>
      <c r="RSQ208" s="165"/>
      <c r="RSR208" s="168"/>
      <c r="RSS208" s="165"/>
      <c r="RST208" s="165"/>
      <c r="RSU208" s="165"/>
      <c r="RSV208" s="168"/>
      <c r="RSW208" s="165"/>
      <c r="RSX208" s="165"/>
      <c r="RSY208" s="165"/>
      <c r="RSZ208" s="168"/>
      <c r="RTA208" s="165"/>
      <c r="RTB208" s="165"/>
      <c r="RTC208" s="165"/>
      <c r="RTD208" s="168"/>
      <c r="RTE208" s="165"/>
      <c r="RTF208" s="165"/>
      <c r="RTG208" s="165"/>
      <c r="RTH208" s="168"/>
      <c r="RTI208" s="165"/>
      <c r="RTJ208" s="165"/>
      <c r="RTK208" s="165"/>
      <c r="RTL208" s="168"/>
      <c r="RTM208" s="165"/>
      <c r="RTN208" s="165"/>
      <c r="RTO208" s="165"/>
      <c r="RTP208" s="168"/>
      <c r="RTQ208" s="165"/>
      <c r="RTR208" s="165"/>
      <c r="RTS208" s="165"/>
      <c r="RTT208" s="168"/>
      <c r="RTU208" s="165"/>
      <c r="RTV208" s="165"/>
      <c r="RTW208" s="165"/>
      <c r="RTX208" s="168"/>
      <c r="RTY208" s="165"/>
      <c r="RTZ208" s="165"/>
      <c r="RUA208" s="165"/>
      <c r="RUB208" s="168"/>
      <c r="RUC208" s="165"/>
      <c r="RUD208" s="165"/>
      <c r="RUE208" s="165"/>
      <c r="RUF208" s="168"/>
      <c r="RUG208" s="165"/>
      <c r="RUH208" s="165"/>
      <c r="RUI208" s="165"/>
      <c r="RUJ208" s="168"/>
      <c r="RUK208" s="165"/>
      <c r="RUL208" s="165"/>
      <c r="RUM208" s="165"/>
      <c r="RUN208" s="168"/>
      <c r="RUO208" s="165"/>
      <c r="RUP208" s="165"/>
      <c r="RUQ208" s="165"/>
      <c r="RUR208" s="168"/>
      <c r="RUS208" s="165"/>
      <c r="RUT208" s="165"/>
      <c r="RUU208" s="165"/>
      <c r="RUV208" s="168"/>
      <c r="RUW208" s="165"/>
      <c r="RUX208" s="165"/>
      <c r="RUY208" s="165"/>
      <c r="RUZ208" s="168"/>
      <c r="RVA208" s="165"/>
      <c r="RVB208" s="165"/>
      <c r="RVC208" s="165"/>
      <c r="RVD208" s="168"/>
      <c r="RVE208" s="165"/>
      <c r="RVF208" s="165"/>
      <c r="RVG208" s="165"/>
      <c r="RVH208" s="168"/>
      <c r="RVI208" s="165"/>
      <c r="RVJ208" s="165"/>
      <c r="RVK208" s="165"/>
      <c r="RVL208" s="168"/>
      <c r="RVM208" s="165"/>
      <c r="RVN208" s="165"/>
      <c r="RVO208" s="165"/>
      <c r="RVP208" s="168"/>
      <c r="RVQ208" s="165"/>
      <c r="RVR208" s="165"/>
      <c r="RVS208" s="165"/>
      <c r="RVT208" s="168"/>
      <c r="RVU208" s="165"/>
      <c r="RVV208" s="165"/>
      <c r="RVW208" s="165"/>
      <c r="RVX208" s="168"/>
      <c r="RVY208" s="165"/>
      <c r="RVZ208" s="165"/>
      <c r="RWA208" s="165"/>
      <c r="RWB208" s="168"/>
      <c r="RWC208" s="165"/>
      <c r="RWD208" s="165"/>
      <c r="RWE208" s="165"/>
      <c r="RWF208" s="168"/>
      <c r="RWG208" s="165"/>
      <c r="RWH208" s="165"/>
      <c r="RWI208" s="165"/>
      <c r="RWJ208" s="168"/>
      <c r="RWK208" s="165"/>
      <c r="RWL208" s="165"/>
      <c r="RWM208" s="165"/>
      <c r="RWN208" s="168"/>
      <c r="RWO208" s="165"/>
      <c r="RWP208" s="165"/>
      <c r="RWQ208" s="165"/>
      <c r="RWR208" s="168"/>
      <c r="RWS208" s="165"/>
      <c r="RWT208" s="165"/>
      <c r="RWU208" s="165"/>
      <c r="RWV208" s="168"/>
      <c r="RWW208" s="165"/>
      <c r="RWX208" s="165"/>
      <c r="RWY208" s="165"/>
      <c r="RWZ208" s="168"/>
      <c r="RXA208" s="165"/>
      <c r="RXB208" s="165"/>
      <c r="RXC208" s="165"/>
      <c r="RXD208" s="168"/>
      <c r="RXE208" s="165"/>
      <c r="RXF208" s="165"/>
      <c r="RXG208" s="165"/>
      <c r="RXH208" s="168"/>
      <c r="RXI208" s="165"/>
      <c r="RXJ208" s="165"/>
      <c r="RXK208" s="165"/>
      <c r="RXL208" s="168"/>
      <c r="RXM208" s="165"/>
      <c r="RXN208" s="165"/>
      <c r="RXO208" s="165"/>
      <c r="RXP208" s="168"/>
      <c r="RXQ208" s="165"/>
      <c r="RXR208" s="165"/>
      <c r="RXS208" s="165"/>
      <c r="RXT208" s="168"/>
      <c r="RXU208" s="165"/>
      <c r="RXV208" s="165"/>
      <c r="RXW208" s="165"/>
      <c r="RXX208" s="168"/>
      <c r="RXY208" s="165"/>
      <c r="RXZ208" s="165"/>
      <c r="RYA208" s="165"/>
      <c r="RYB208" s="168"/>
      <c r="RYC208" s="165"/>
      <c r="RYD208" s="165"/>
      <c r="RYE208" s="165"/>
      <c r="RYF208" s="168"/>
      <c r="RYG208" s="165"/>
      <c r="RYH208" s="165"/>
      <c r="RYI208" s="165"/>
      <c r="RYJ208" s="168"/>
      <c r="RYK208" s="165"/>
      <c r="RYL208" s="165"/>
      <c r="RYM208" s="165"/>
      <c r="RYN208" s="168"/>
      <c r="RYO208" s="165"/>
      <c r="RYP208" s="165"/>
      <c r="RYQ208" s="165"/>
      <c r="RYR208" s="168"/>
      <c r="RYS208" s="165"/>
      <c r="RYT208" s="165"/>
      <c r="RYU208" s="165"/>
      <c r="RYV208" s="168"/>
      <c r="RYW208" s="165"/>
      <c r="RYX208" s="165"/>
      <c r="RYY208" s="165"/>
      <c r="RYZ208" s="168"/>
      <c r="RZA208" s="165"/>
      <c r="RZB208" s="165"/>
      <c r="RZC208" s="165"/>
      <c r="RZD208" s="168"/>
      <c r="RZE208" s="165"/>
      <c r="RZF208" s="165"/>
      <c r="RZG208" s="165"/>
      <c r="RZH208" s="168"/>
      <c r="RZI208" s="165"/>
      <c r="RZJ208" s="165"/>
      <c r="RZK208" s="165"/>
      <c r="RZL208" s="168"/>
      <c r="RZM208" s="165"/>
      <c r="RZN208" s="165"/>
      <c r="RZO208" s="165"/>
      <c r="RZP208" s="168"/>
      <c r="RZQ208" s="165"/>
      <c r="RZR208" s="165"/>
      <c r="RZS208" s="165"/>
      <c r="RZT208" s="168"/>
      <c r="RZU208" s="165"/>
      <c r="RZV208" s="165"/>
      <c r="RZW208" s="165"/>
      <c r="RZX208" s="168"/>
      <c r="RZY208" s="165"/>
      <c r="RZZ208" s="165"/>
      <c r="SAA208" s="165"/>
      <c r="SAB208" s="168"/>
      <c r="SAC208" s="165"/>
      <c r="SAD208" s="165"/>
      <c r="SAE208" s="165"/>
      <c r="SAF208" s="168"/>
      <c r="SAG208" s="165"/>
      <c r="SAH208" s="165"/>
      <c r="SAI208" s="165"/>
      <c r="SAJ208" s="168"/>
      <c r="SAK208" s="165"/>
      <c r="SAL208" s="165"/>
      <c r="SAM208" s="165"/>
      <c r="SAN208" s="168"/>
      <c r="SAO208" s="165"/>
      <c r="SAP208" s="165"/>
      <c r="SAQ208" s="165"/>
      <c r="SAR208" s="168"/>
      <c r="SAS208" s="165"/>
      <c r="SAT208" s="165"/>
      <c r="SAU208" s="165"/>
      <c r="SAV208" s="168"/>
      <c r="SAW208" s="165"/>
      <c r="SAX208" s="165"/>
      <c r="SAY208" s="165"/>
      <c r="SAZ208" s="168"/>
      <c r="SBA208" s="165"/>
      <c r="SBB208" s="165"/>
      <c r="SBC208" s="165"/>
      <c r="SBD208" s="168"/>
      <c r="SBE208" s="165"/>
      <c r="SBF208" s="165"/>
      <c r="SBG208" s="165"/>
      <c r="SBH208" s="168"/>
      <c r="SBI208" s="165"/>
      <c r="SBJ208" s="165"/>
      <c r="SBK208" s="165"/>
      <c r="SBL208" s="168"/>
      <c r="SBM208" s="165"/>
      <c r="SBN208" s="165"/>
      <c r="SBO208" s="165"/>
      <c r="SBP208" s="168"/>
      <c r="SBQ208" s="165"/>
      <c r="SBR208" s="165"/>
      <c r="SBS208" s="165"/>
      <c r="SBT208" s="168"/>
      <c r="SBU208" s="165"/>
      <c r="SBV208" s="165"/>
      <c r="SBW208" s="165"/>
      <c r="SBX208" s="168"/>
      <c r="SBY208" s="165"/>
      <c r="SBZ208" s="165"/>
      <c r="SCA208" s="165"/>
      <c r="SCB208" s="168"/>
      <c r="SCC208" s="165"/>
      <c r="SCD208" s="165"/>
      <c r="SCE208" s="165"/>
      <c r="SCF208" s="168"/>
      <c r="SCG208" s="165"/>
      <c r="SCH208" s="165"/>
      <c r="SCI208" s="165"/>
      <c r="SCJ208" s="168"/>
      <c r="SCK208" s="165"/>
      <c r="SCL208" s="165"/>
      <c r="SCM208" s="165"/>
      <c r="SCN208" s="168"/>
      <c r="SCO208" s="165"/>
      <c r="SCP208" s="165"/>
      <c r="SCQ208" s="165"/>
      <c r="SCR208" s="168"/>
      <c r="SCS208" s="165"/>
      <c r="SCT208" s="165"/>
      <c r="SCU208" s="165"/>
      <c r="SCV208" s="168"/>
      <c r="SCW208" s="165"/>
      <c r="SCX208" s="165"/>
      <c r="SCY208" s="165"/>
      <c r="SCZ208" s="168"/>
      <c r="SDA208" s="165"/>
      <c r="SDB208" s="165"/>
      <c r="SDC208" s="165"/>
      <c r="SDD208" s="168"/>
      <c r="SDE208" s="165"/>
      <c r="SDF208" s="165"/>
      <c r="SDG208" s="165"/>
      <c r="SDH208" s="168"/>
      <c r="SDI208" s="165"/>
      <c r="SDJ208" s="165"/>
      <c r="SDK208" s="165"/>
      <c r="SDL208" s="168"/>
      <c r="SDM208" s="165"/>
      <c r="SDN208" s="165"/>
      <c r="SDO208" s="165"/>
      <c r="SDP208" s="168"/>
      <c r="SDQ208" s="165"/>
      <c r="SDR208" s="165"/>
      <c r="SDS208" s="165"/>
      <c r="SDT208" s="168"/>
      <c r="SDU208" s="165"/>
      <c r="SDV208" s="165"/>
      <c r="SDW208" s="165"/>
      <c r="SDX208" s="168"/>
      <c r="SDY208" s="165"/>
      <c r="SDZ208" s="165"/>
      <c r="SEA208" s="165"/>
      <c r="SEB208" s="168"/>
      <c r="SEC208" s="165"/>
      <c r="SED208" s="165"/>
      <c r="SEE208" s="165"/>
      <c r="SEF208" s="168"/>
      <c r="SEG208" s="165"/>
      <c r="SEH208" s="165"/>
      <c r="SEI208" s="165"/>
      <c r="SEJ208" s="168"/>
      <c r="SEK208" s="165"/>
      <c r="SEL208" s="165"/>
      <c r="SEM208" s="165"/>
      <c r="SEN208" s="168"/>
      <c r="SEO208" s="165"/>
      <c r="SEP208" s="165"/>
      <c r="SEQ208" s="165"/>
      <c r="SER208" s="168"/>
      <c r="SES208" s="165"/>
      <c r="SET208" s="165"/>
      <c r="SEU208" s="165"/>
      <c r="SEV208" s="168"/>
      <c r="SEW208" s="165"/>
      <c r="SEX208" s="165"/>
      <c r="SEY208" s="165"/>
      <c r="SEZ208" s="168"/>
      <c r="SFA208" s="165"/>
      <c r="SFB208" s="165"/>
      <c r="SFC208" s="165"/>
      <c r="SFD208" s="168"/>
      <c r="SFE208" s="165"/>
      <c r="SFF208" s="165"/>
      <c r="SFG208" s="165"/>
      <c r="SFH208" s="168"/>
      <c r="SFI208" s="165"/>
      <c r="SFJ208" s="165"/>
      <c r="SFK208" s="165"/>
      <c r="SFL208" s="168"/>
      <c r="SFM208" s="165"/>
      <c r="SFN208" s="165"/>
      <c r="SFO208" s="165"/>
      <c r="SFP208" s="168"/>
      <c r="SFQ208" s="165"/>
      <c r="SFR208" s="165"/>
      <c r="SFS208" s="165"/>
      <c r="SFT208" s="168"/>
      <c r="SFU208" s="165"/>
      <c r="SFV208" s="165"/>
      <c r="SFW208" s="165"/>
      <c r="SFX208" s="168"/>
      <c r="SFY208" s="165"/>
      <c r="SFZ208" s="165"/>
      <c r="SGA208" s="165"/>
      <c r="SGB208" s="168"/>
      <c r="SGC208" s="165"/>
      <c r="SGD208" s="165"/>
      <c r="SGE208" s="165"/>
      <c r="SGF208" s="168"/>
      <c r="SGG208" s="165"/>
      <c r="SGH208" s="165"/>
      <c r="SGI208" s="165"/>
      <c r="SGJ208" s="168"/>
      <c r="SGK208" s="165"/>
      <c r="SGL208" s="165"/>
      <c r="SGM208" s="165"/>
      <c r="SGN208" s="168"/>
      <c r="SGO208" s="165"/>
      <c r="SGP208" s="165"/>
      <c r="SGQ208" s="165"/>
      <c r="SGR208" s="168"/>
      <c r="SGS208" s="165"/>
      <c r="SGT208" s="165"/>
      <c r="SGU208" s="165"/>
      <c r="SGV208" s="168"/>
      <c r="SGW208" s="165"/>
      <c r="SGX208" s="165"/>
      <c r="SGY208" s="165"/>
      <c r="SGZ208" s="168"/>
      <c r="SHA208" s="165"/>
      <c r="SHB208" s="165"/>
      <c r="SHC208" s="165"/>
      <c r="SHD208" s="168"/>
      <c r="SHE208" s="165"/>
      <c r="SHF208" s="165"/>
      <c r="SHG208" s="165"/>
      <c r="SHH208" s="168"/>
      <c r="SHI208" s="165"/>
      <c r="SHJ208" s="165"/>
      <c r="SHK208" s="165"/>
      <c r="SHL208" s="168"/>
      <c r="SHM208" s="165"/>
      <c r="SHN208" s="165"/>
      <c r="SHO208" s="165"/>
      <c r="SHP208" s="168"/>
      <c r="SHQ208" s="165"/>
      <c r="SHR208" s="165"/>
      <c r="SHS208" s="165"/>
      <c r="SHT208" s="168"/>
      <c r="SHU208" s="165"/>
      <c r="SHV208" s="165"/>
      <c r="SHW208" s="165"/>
      <c r="SHX208" s="168"/>
      <c r="SHY208" s="165"/>
      <c r="SHZ208" s="165"/>
      <c r="SIA208" s="165"/>
      <c r="SIB208" s="168"/>
      <c r="SIC208" s="165"/>
      <c r="SID208" s="165"/>
      <c r="SIE208" s="165"/>
      <c r="SIF208" s="168"/>
      <c r="SIG208" s="165"/>
      <c r="SIH208" s="165"/>
      <c r="SII208" s="165"/>
      <c r="SIJ208" s="168"/>
      <c r="SIK208" s="165"/>
      <c r="SIL208" s="165"/>
      <c r="SIM208" s="165"/>
      <c r="SIN208" s="168"/>
      <c r="SIO208" s="165"/>
      <c r="SIP208" s="165"/>
      <c r="SIQ208" s="165"/>
      <c r="SIR208" s="168"/>
      <c r="SIS208" s="165"/>
      <c r="SIT208" s="165"/>
      <c r="SIU208" s="165"/>
      <c r="SIV208" s="168"/>
      <c r="SIW208" s="165"/>
      <c r="SIX208" s="165"/>
      <c r="SIY208" s="165"/>
      <c r="SIZ208" s="168"/>
      <c r="SJA208" s="165"/>
      <c r="SJB208" s="165"/>
      <c r="SJC208" s="165"/>
      <c r="SJD208" s="168"/>
      <c r="SJE208" s="165"/>
      <c r="SJF208" s="165"/>
      <c r="SJG208" s="165"/>
      <c r="SJH208" s="168"/>
      <c r="SJI208" s="165"/>
      <c r="SJJ208" s="165"/>
      <c r="SJK208" s="165"/>
      <c r="SJL208" s="168"/>
      <c r="SJM208" s="165"/>
      <c r="SJN208" s="165"/>
      <c r="SJO208" s="165"/>
      <c r="SJP208" s="168"/>
      <c r="SJQ208" s="165"/>
      <c r="SJR208" s="165"/>
      <c r="SJS208" s="165"/>
      <c r="SJT208" s="168"/>
      <c r="SJU208" s="165"/>
      <c r="SJV208" s="165"/>
      <c r="SJW208" s="165"/>
      <c r="SJX208" s="168"/>
      <c r="SJY208" s="165"/>
      <c r="SJZ208" s="165"/>
      <c r="SKA208" s="165"/>
      <c r="SKB208" s="168"/>
      <c r="SKC208" s="165"/>
      <c r="SKD208" s="165"/>
      <c r="SKE208" s="165"/>
      <c r="SKF208" s="168"/>
      <c r="SKG208" s="165"/>
      <c r="SKH208" s="165"/>
      <c r="SKI208" s="165"/>
      <c r="SKJ208" s="168"/>
      <c r="SKK208" s="165"/>
      <c r="SKL208" s="165"/>
      <c r="SKM208" s="165"/>
      <c r="SKN208" s="168"/>
      <c r="SKO208" s="165"/>
      <c r="SKP208" s="165"/>
      <c r="SKQ208" s="165"/>
      <c r="SKR208" s="168"/>
      <c r="SKS208" s="165"/>
      <c r="SKT208" s="165"/>
      <c r="SKU208" s="165"/>
      <c r="SKV208" s="168"/>
      <c r="SKW208" s="165"/>
      <c r="SKX208" s="165"/>
      <c r="SKY208" s="165"/>
      <c r="SKZ208" s="168"/>
      <c r="SLA208" s="165"/>
      <c r="SLB208" s="165"/>
      <c r="SLC208" s="165"/>
      <c r="SLD208" s="168"/>
      <c r="SLE208" s="165"/>
      <c r="SLF208" s="165"/>
      <c r="SLG208" s="165"/>
      <c r="SLH208" s="168"/>
      <c r="SLI208" s="165"/>
      <c r="SLJ208" s="165"/>
      <c r="SLK208" s="165"/>
      <c r="SLL208" s="168"/>
      <c r="SLM208" s="165"/>
      <c r="SLN208" s="165"/>
      <c r="SLO208" s="165"/>
      <c r="SLP208" s="168"/>
      <c r="SLQ208" s="165"/>
      <c r="SLR208" s="165"/>
      <c r="SLS208" s="165"/>
      <c r="SLT208" s="168"/>
      <c r="SLU208" s="165"/>
      <c r="SLV208" s="165"/>
      <c r="SLW208" s="165"/>
      <c r="SLX208" s="168"/>
      <c r="SLY208" s="165"/>
      <c r="SLZ208" s="165"/>
      <c r="SMA208" s="165"/>
      <c r="SMB208" s="168"/>
      <c r="SMC208" s="165"/>
      <c r="SMD208" s="165"/>
      <c r="SME208" s="165"/>
      <c r="SMF208" s="168"/>
      <c r="SMG208" s="165"/>
      <c r="SMH208" s="165"/>
      <c r="SMI208" s="165"/>
      <c r="SMJ208" s="168"/>
      <c r="SMK208" s="165"/>
      <c r="SML208" s="165"/>
      <c r="SMM208" s="165"/>
      <c r="SMN208" s="168"/>
      <c r="SMO208" s="165"/>
      <c r="SMP208" s="165"/>
      <c r="SMQ208" s="165"/>
      <c r="SMR208" s="168"/>
      <c r="SMS208" s="165"/>
      <c r="SMT208" s="165"/>
      <c r="SMU208" s="165"/>
      <c r="SMV208" s="168"/>
      <c r="SMW208" s="165"/>
      <c r="SMX208" s="165"/>
      <c r="SMY208" s="165"/>
      <c r="SMZ208" s="168"/>
      <c r="SNA208" s="165"/>
      <c r="SNB208" s="165"/>
      <c r="SNC208" s="165"/>
      <c r="SND208" s="168"/>
      <c r="SNE208" s="165"/>
      <c r="SNF208" s="165"/>
      <c r="SNG208" s="165"/>
      <c r="SNH208" s="168"/>
      <c r="SNI208" s="165"/>
      <c r="SNJ208" s="165"/>
      <c r="SNK208" s="165"/>
      <c r="SNL208" s="168"/>
      <c r="SNM208" s="165"/>
      <c r="SNN208" s="165"/>
      <c r="SNO208" s="165"/>
      <c r="SNP208" s="168"/>
      <c r="SNQ208" s="165"/>
      <c r="SNR208" s="165"/>
      <c r="SNS208" s="165"/>
      <c r="SNT208" s="168"/>
      <c r="SNU208" s="165"/>
      <c r="SNV208" s="165"/>
      <c r="SNW208" s="165"/>
      <c r="SNX208" s="168"/>
      <c r="SNY208" s="165"/>
      <c r="SNZ208" s="165"/>
      <c r="SOA208" s="165"/>
      <c r="SOB208" s="168"/>
      <c r="SOC208" s="165"/>
      <c r="SOD208" s="165"/>
      <c r="SOE208" s="165"/>
      <c r="SOF208" s="168"/>
      <c r="SOG208" s="165"/>
      <c r="SOH208" s="165"/>
      <c r="SOI208" s="165"/>
      <c r="SOJ208" s="168"/>
      <c r="SOK208" s="165"/>
      <c r="SOL208" s="165"/>
      <c r="SOM208" s="165"/>
      <c r="SON208" s="168"/>
      <c r="SOO208" s="165"/>
      <c r="SOP208" s="165"/>
      <c r="SOQ208" s="165"/>
      <c r="SOR208" s="168"/>
      <c r="SOS208" s="165"/>
      <c r="SOT208" s="165"/>
      <c r="SOU208" s="165"/>
      <c r="SOV208" s="168"/>
      <c r="SOW208" s="165"/>
      <c r="SOX208" s="165"/>
      <c r="SOY208" s="165"/>
      <c r="SOZ208" s="168"/>
      <c r="SPA208" s="165"/>
      <c r="SPB208" s="165"/>
      <c r="SPC208" s="165"/>
      <c r="SPD208" s="168"/>
      <c r="SPE208" s="165"/>
      <c r="SPF208" s="165"/>
      <c r="SPG208" s="165"/>
      <c r="SPH208" s="168"/>
      <c r="SPI208" s="165"/>
      <c r="SPJ208" s="165"/>
      <c r="SPK208" s="165"/>
      <c r="SPL208" s="168"/>
      <c r="SPM208" s="165"/>
      <c r="SPN208" s="165"/>
      <c r="SPO208" s="165"/>
      <c r="SPP208" s="168"/>
      <c r="SPQ208" s="165"/>
      <c r="SPR208" s="165"/>
      <c r="SPS208" s="165"/>
      <c r="SPT208" s="168"/>
      <c r="SPU208" s="165"/>
      <c r="SPV208" s="165"/>
      <c r="SPW208" s="165"/>
      <c r="SPX208" s="168"/>
      <c r="SPY208" s="165"/>
      <c r="SPZ208" s="165"/>
      <c r="SQA208" s="165"/>
      <c r="SQB208" s="168"/>
      <c r="SQC208" s="165"/>
      <c r="SQD208" s="165"/>
      <c r="SQE208" s="165"/>
      <c r="SQF208" s="168"/>
      <c r="SQG208" s="165"/>
      <c r="SQH208" s="165"/>
      <c r="SQI208" s="165"/>
      <c r="SQJ208" s="168"/>
      <c r="SQK208" s="165"/>
      <c r="SQL208" s="165"/>
      <c r="SQM208" s="165"/>
      <c r="SQN208" s="168"/>
      <c r="SQO208" s="165"/>
      <c r="SQP208" s="165"/>
      <c r="SQQ208" s="165"/>
      <c r="SQR208" s="168"/>
      <c r="SQS208" s="165"/>
      <c r="SQT208" s="165"/>
      <c r="SQU208" s="165"/>
      <c r="SQV208" s="168"/>
      <c r="SQW208" s="165"/>
      <c r="SQX208" s="165"/>
      <c r="SQY208" s="165"/>
      <c r="SQZ208" s="168"/>
      <c r="SRA208" s="165"/>
      <c r="SRB208" s="165"/>
      <c r="SRC208" s="165"/>
      <c r="SRD208" s="168"/>
      <c r="SRE208" s="165"/>
      <c r="SRF208" s="165"/>
      <c r="SRG208" s="165"/>
      <c r="SRH208" s="168"/>
      <c r="SRI208" s="165"/>
      <c r="SRJ208" s="165"/>
      <c r="SRK208" s="165"/>
      <c r="SRL208" s="168"/>
      <c r="SRM208" s="165"/>
      <c r="SRN208" s="165"/>
      <c r="SRO208" s="165"/>
      <c r="SRP208" s="168"/>
      <c r="SRQ208" s="165"/>
      <c r="SRR208" s="165"/>
      <c r="SRS208" s="165"/>
      <c r="SRT208" s="168"/>
      <c r="SRU208" s="165"/>
      <c r="SRV208" s="165"/>
      <c r="SRW208" s="165"/>
      <c r="SRX208" s="168"/>
      <c r="SRY208" s="165"/>
      <c r="SRZ208" s="165"/>
      <c r="SSA208" s="165"/>
      <c r="SSB208" s="168"/>
      <c r="SSC208" s="165"/>
      <c r="SSD208" s="165"/>
      <c r="SSE208" s="165"/>
      <c r="SSF208" s="168"/>
      <c r="SSG208" s="165"/>
      <c r="SSH208" s="165"/>
      <c r="SSI208" s="165"/>
      <c r="SSJ208" s="168"/>
      <c r="SSK208" s="165"/>
      <c r="SSL208" s="165"/>
      <c r="SSM208" s="165"/>
      <c r="SSN208" s="168"/>
      <c r="SSO208" s="165"/>
      <c r="SSP208" s="165"/>
      <c r="SSQ208" s="165"/>
      <c r="SSR208" s="168"/>
      <c r="SSS208" s="165"/>
      <c r="SST208" s="165"/>
      <c r="SSU208" s="165"/>
      <c r="SSV208" s="168"/>
      <c r="SSW208" s="165"/>
      <c r="SSX208" s="165"/>
      <c r="SSY208" s="165"/>
      <c r="SSZ208" s="168"/>
      <c r="STA208" s="165"/>
      <c r="STB208" s="165"/>
      <c r="STC208" s="165"/>
      <c r="STD208" s="168"/>
      <c r="STE208" s="165"/>
      <c r="STF208" s="165"/>
      <c r="STG208" s="165"/>
      <c r="STH208" s="168"/>
      <c r="STI208" s="165"/>
      <c r="STJ208" s="165"/>
      <c r="STK208" s="165"/>
      <c r="STL208" s="168"/>
      <c r="STM208" s="165"/>
      <c r="STN208" s="165"/>
      <c r="STO208" s="165"/>
      <c r="STP208" s="168"/>
      <c r="STQ208" s="165"/>
      <c r="STR208" s="165"/>
      <c r="STS208" s="165"/>
      <c r="STT208" s="168"/>
      <c r="STU208" s="165"/>
      <c r="STV208" s="165"/>
      <c r="STW208" s="165"/>
      <c r="STX208" s="168"/>
      <c r="STY208" s="165"/>
      <c r="STZ208" s="165"/>
      <c r="SUA208" s="165"/>
      <c r="SUB208" s="168"/>
      <c r="SUC208" s="165"/>
      <c r="SUD208" s="165"/>
      <c r="SUE208" s="165"/>
      <c r="SUF208" s="168"/>
      <c r="SUG208" s="165"/>
      <c r="SUH208" s="165"/>
      <c r="SUI208" s="165"/>
      <c r="SUJ208" s="168"/>
      <c r="SUK208" s="165"/>
      <c r="SUL208" s="165"/>
      <c r="SUM208" s="165"/>
      <c r="SUN208" s="168"/>
      <c r="SUO208" s="165"/>
      <c r="SUP208" s="165"/>
      <c r="SUQ208" s="165"/>
      <c r="SUR208" s="168"/>
      <c r="SUS208" s="165"/>
      <c r="SUT208" s="165"/>
      <c r="SUU208" s="165"/>
      <c r="SUV208" s="168"/>
      <c r="SUW208" s="165"/>
      <c r="SUX208" s="165"/>
      <c r="SUY208" s="165"/>
      <c r="SUZ208" s="168"/>
      <c r="SVA208" s="165"/>
      <c r="SVB208" s="165"/>
      <c r="SVC208" s="165"/>
      <c r="SVD208" s="168"/>
      <c r="SVE208" s="165"/>
      <c r="SVF208" s="165"/>
      <c r="SVG208" s="165"/>
      <c r="SVH208" s="168"/>
      <c r="SVI208" s="165"/>
      <c r="SVJ208" s="165"/>
      <c r="SVK208" s="165"/>
      <c r="SVL208" s="168"/>
      <c r="SVM208" s="165"/>
      <c r="SVN208" s="165"/>
      <c r="SVO208" s="165"/>
      <c r="SVP208" s="168"/>
      <c r="SVQ208" s="165"/>
      <c r="SVR208" s="165"/>
      <c r="SVS208" s="165"/>
      <c r="SVT208" s="168"/>
      <c r="SVU208" s="165"/>
      <c r="SVV208" s="165"/>
      <c r="SVW208" s="165"/>
      <c r="SVX208" s="168"/>
      <c r="SVY208" s="165"/>
      <c r="SVZ208" s="165"/>
      <c r="SWA208" s="165"/>
      <c r="SWB208" s="168"/>
      <c r="SWC208" s="165"/>
      <c r="SWD208" s="165"/>
      <c r="SWE208" s="165"/>
      <c r="SWF208" s="168"/>
      <c r="SWG208" s="165"/>
      <c r="SWH208" s="165"/>
      <c r="SWI208" s="165"/>
      <c r="SWJ208" s="168"/>
      <c r="SWK208" s="165"/>
      <c r="SWL208" s="165"/>
      <c r="SWM208" s="165"/>
      <c r="SWN208" s="168"/>
      <c r="SWO208" s="165"/>
      <c r="SWP208" s="165"/>
      <c r="SWQ208" s="165"/>
      <c r="SWR208" s="168"/>
      <c r="SWS208" s="165"/>
      <c r="SWT208" s="165"/>
      <c r="SWU208" s="165"/>
      <c r="SWV208" s="168"/>
      <c r="SWW208" s="165"/>
      <c r="SWX208" s="165"/>
      <c r="SWY208" s="165"/>
      <c r="SWZ208" s="168"/>
      <c r="SXA208" s="165"/>
      <c r="SXB208" s="165"/>
      <c r="SXC208" s="165"/>
      <c r="SXD208" s="168"/>
      <c r="SXE208" s="165"/>
      <c r="SXF208" s="165"/>
      <c r="SXG208" s="165"/>
      <c r="SXH208" s="168"/>
      <c r="SXI208" s="165"/>
      <c r="SXJ208" s="165"/>
      <c r="SXK208" s="165"/>
      <c r="SXL208" s="168"/>
      <c r="SXM208" s="165"/>
      <c r="SXN208" s="165"/>
      <c r="SXO208" s="165"/>
      <c r="SXP208" s="168"/>
      <c r="SXQ208" s="165"/>
      <c r="SXR208" s="165"/>
      <c r="SXS208" s="165"/>
      <c r="SXT208" s="168"/>
      <c r="SXU208" s="165"/>
      <c r="SXV208" s="165"/>
      <c r="SXW208" s="165"/>
      <c r="SXX208" s="168"/>
      <c r="SXY208" s="165"/>
      <c r="SXZ208" s="165"/>
      <c r="SYA208" s="165"/>
      <c r="SYB208" s="168"/>
      <c r="SYC208" s="165"/>
      <c r="SYD208" s="165"/>
      <c r="SYE208" s="165"/>
      <c r="SYF208" s="168"/>
      <c r="SYG208" s="165"/>
      <c r="SYH208" s="165"/>
      <c r="SYI208" s="165"/>
      <c r="SYJ208" s="168"/>
      <c r="SYK208" s="165"/>
      <c r="SYL208" s="165"/>
      <c r="SYM208" s="165"/>
      <c r="SYN208" s="168"/>
      <c r="SYO208" s="165"/>
      <c r="SYP208" s="165"/>
      <c r="SYQ208" s="165"/>
      <c r="SYR208" s="168"/>
      <c r="SYS208" s="165"/>
      <c r="SYT208" s="165"/>
      <c r="SYU208" s="165"/>
      <c r="SYV208" s="168"/>
      <c r="SYW208" s="165"/>
      <c r="SYX208" s="165"/>
      <c r="SYY208" s="165"/>
      <c r="SYZ208" s="168"/>
      <c r="SZA208" s="165"/>
      <c r="SZB208" s="165"/>
      <c r="SZC208" s="165"/>
      <c r="SZD208" s="168"/>
      <c r="SZE208" s="165"/>
      <c r="SZF208" s="165"/>
      <c r="SZG208" s="165"/>
      <c r="SZH208" s="168"/>
      <c r="SZI208" s="165"/>
      <c r="SZJ208" s="165"/>
      <c r="SZK208" s="165"/>
      <c r="SZL208" s="168"/>
      <c r="SZM208" s="165"/>
      <c r="SZN208" s="165"/>
      <c r="SZO208" s="165"/>
      <c r="SZP208" s="168"/>
      <c r="SZQ208" s="165"/>
      <c r="SZR208" s="165"/>
      <c r="SZS208" s="165"/>
      <c r="SZT208" s="168"/>
      <c r="SZU208" s="165"/>
      <c r="SZV208" s="165"/>
      <c r="SZW208" s="165"/>
      <c r="SZX208" s="168"/>
      <c r="SZY208" s="165"/>
      <c r="SZZ208" s="165"/>
      <c r="TAA208" s="165"/>
      <c r="TAB208" s="168"/>
      <c r="TAC208" s="165"/>
      <c r="TAD208" s="165"/>
      <c r="TAE208" s="165"/>
      <c r="TAF208" s="168"/>
      <c r="TAG208" s="165"/>
      <c r="TAH208" s="165"/>
      <c r="TAI208" s="165"/>
      <c r="TAJ208" s="168"/>
      <c r="TAK208" s="165"/>
      <c r="TAL208" s="165"/>
      <c r="TAM208" s="165"/>
      <c r="TAN208" s="168"/>
      <c r="TAO208" s="165"/>
      <c r="TAP208" s="165"/>
      <c r="TAQ208" s="165"/>
      <c r="TAR208" s="168"/>
      <c r="TAS208" s="165"/>
      <c r="TAT208" s="165"/>
      <c r="TAU208" s="165"/>
      <c r="TAV208" s="168"/>
      <c r="TAW208" s="165"/>
      <c r="TAX208" s="165"/>
      <c r="TAY208" s="165"/>
      <c r="TAZ208" s="168"/>
      <c r="TBA208" s="165"/>
      <c r="TBB208" s="165"/>
      <c r="TBC208" s="165"/>
      <c r="TBD208" s="168"/>
      <c r="TBE208" s="165"/>
      <c r="TBF208" s="165"/>
      <c r="TBG208" s="165"/>
      <c r="TBH208" s="168"/>
      <c r="TBI208" s="165"/>
      <c r="TBJ208" s="165"/>
      <c r="TBK208" s="165"/>
      <c r="TBL208" s="168"/>
      <c r="TBM208" s="165"/>
      <c r="TBN208" s="165"/>
      <c r="TBO208" s="165"/>
      <c r="TBP208" s="168"/>
      <c r="TBQ208" s="165"/>
      <c r="TBR208" s="165"/>
      <c r="TBS208" s="165"/>
      <c r="TBT208" s="168"/>
      <c r="TBU208" s="165"/>
      <c r="TBV208" s="165"/>
      <c r="TBW208" s="165"/>
      <c r="TBX208" s="168"/>
      <c r="TBY208" s="165"/>
      <c r="TBZ208" s="165"/>
      <c r="TCA208" s="165"/>
      <c r="TCB208" s="168"/>
      <c r="TCC208" s="165"/>
      <c r="TCD208" s="165"/>
      <c r="TCE208" s="165"/>
      <c r="TCF208" s="168"/>
      <c r="TCG208" s="165"/>
      <c r="TCH208" s="165"/>
      <c r="TCI208" s="165"/>
      <c r="TCJ208" s="168"/>
      <c r="TCK208" s="165"/>
      <c r="TCL208" s="165"/>
      <c r="TCM208" s="165"/>
      <c r="TCN208" s="168"/>
      <c r="TCO208" s="165"/>
      <c r="TCP208" s="165"/>
      <c r="TCQ208" s="165"/>
      <c r="TCR208" s="168"/>
      <c r="TCS208" s="165"/>
      <c r="TCT208" s="165"/>
      <c r="TCU208" s="165"/>
      <c r="TCV208" s="168"/>
      <c r="TCW208" s="165"/>
      <c r="TCX208" s="165"/>
      <c r="TCY208" s="165"/>
      <c r="TCZ208" s="168"/>
      <c r="TDA208" s="165"/>
      <c r="TDB208" s="165"/>
      <c r="TDC208" s="165"/>
      <c r="TDD208" s="168"/>
      <c r="TDE208" s="165"/>
      <c r="TDF208" s="165"/>
      <c r="TDG208" s="165"/>
      <c r="TDH208" s="168"/>
      <c r="TDI208" s="165"/>
      <c r="TDJ208" s="165"/>
      <c r="TDK208" s="165"/>
      <c r="TDL208" s="168"/>
      <c r="TDM208" s="165"/>
      <c r="TDN208" s="165"/>
      <c r="TDO208" s="165"/>
      <c r="TDP208" s="168"/>
      <c r="TDQ208" s="165"/>
      <c r="TDR208" s="165"/>
      <c r="TDS208" s="165"/>
      <c r="TDT208" s="168"/>
      <c r="TDU208" s="165"/>
      <c r="TDV208" s="165"/>
      <c r="TDW208" s="165"/>
      <c r="TDX208" s="168"/>
      <c r="TDY208" s="165"/>
      <c r="TDZ208" s="165"/>
      <c r="TEA208" s="165"/>
      <c r="TEB208" s="168"/>
      <c r="TEC208" s="165"/>
      <c r="TED208" s="165"/>
      <c r="TEE208" s="165"/>
      <c r="TEF208" s="168"/>
      <c r="TEG208" s="165"/>
      <c r="TEH208" s="165"/>
      <c r="TEI208" s="165"/>
      <c r="TEJ208" s="168"/>
      <c r="TEK208" s="165"/>
      <c r="TEL208" s="165"/>
      <c r="TEM208" s="165"/>
      <c r="TEN208" s="168"/>
      <c r="TEO208" s="165"/>
      <c r="TEP208" s="165"/>
      <c r="TEQ208" s="165"/>
      <c r="TER208" s="168"/>
      <c r="TES208" s="165"/>
      <c r="TET208" s="165"/>
      <c r="TEU208" s="165"/>
      <c r="TEV208" s="168"/>
      <c r="TEW208" s="165"/>
      <c r="TEX208" s="165"/>
      <c r="TEY208" s="165"/>
      <c r="TEZ208" s="168"/>
      <c r="TFA208" s="165"/>
      <c r="TFB208" s="165"/>
      <c r="TFC208" s="165"/>
      <c r="TFD208" s="168"/>
      <c r="TFE208" s="165"/>
      <c r="TFF208" s="165"/>
      <c r="TFG208" s="165"/>
      <c r="TFH208" s="168"/>
      <c r="TFI208" s="165"/>
      <c r="TFJ208" s="165"/>
      <c r="TFK208" s="165"/>
      <c r="TFL208" s="168"/>
      <c r="TFM208" s="165"/>
      <c r="TFN208" s="165"/>
      <c r="TFO208" s="165"/>
      <c r="TFP208" s="168"/>
      <c r="TFQ208" s="165"/>
      <c r="TFR208" s="165"/>
      <c r="TFS208" s="165"/>
      <c r="TFT208" s="168"/>
      <c r="TFU208" s="165"/>
      <c r="TFV208" s="165"/>
      <c r="TFW208" s="165"/>
      <c r="TFX208" s="168"/>
      <c r="TFY208" s="165"/>
      <c r="TFZ208" s="165"/>
      <c r="TGA208" s="165"/>
      <c r="TGB208" s="168"/>
      <c r="TGC208" s="165"/>
      <c r="TGD208" s="165"/>
      <c r="TGE208" s="165"/>
      <c r="TGF208" s="168"/>
      <c r="TGG208" s="165"/>
      <c r="TGH208" s="165"/>
      <c r="TGI208" s="165"/>
      <c r="TGJ208" s="168"/>
      <c r="TGK208" s="165"/>
      <c r="TGL208" s="165"/>
      <c r="TGM208" s="165"/>
      <c r="TGN208" s="168"/>
      <c r="TGO208" s="165"/>
      <c r="TGP208" s="165"/>
      <c r="TGQ208" s="165"/>
      <c r="TGR208" s="168"/>
      <c r="TGS208" s="165"/>
      <c r="TGT208" s="165"/>
      <c r="TGU208" s="165"/>
      <c r="TGV208" s="168"/>
      <c r="TGW208" s="165"/>
      <c r="TGX208" s="165"/>
      <c r="TGY208" s="165"/>
      <c r="TGZ208" s="168"/>
      <c r="THA208" s="165"/>
      <c r="THB208" s="165"/>
      <c r="THC208" s="165"/>
      <c r="THD208" s="168"/>
      <c r="THE208" s="165"/>
      <c r="THF208" s="165"/>
      <c r="THG208" s="165"/>
      <c r="THH208" s="168"/>
      <c r="THI208" s="165"/>
      <c r="THJ208" s="165"/>
      <c r="THK208" s="165"/>
      <c r="THL208" s="168"/>
      <c r="THM208" s="165"/>
      <c r="THN208" s="165"/>
      <c r="THO208" s="165"/>
      <c r="THP208" s="168"/>
      <c r="THQ208" s="165"/>
      <c r="THR208" s="165"/>
      <c r="THS208" s="165"/>
      <c r="THT208" s="168"/>
      <c r="THU208" s="165"/>
      <c r="THV208" s="165"/>
      <c r="THW208" s="165"/>
      <c r="THX208" s="168"/>
      <c r="THY208" s="165"/>
      <c r="THZ208" s="165"/>
      <c r="TIA208" s="165"/>
      <c r="TIB208" s="168"/>
      <c r="TIC208" s="165"/>
      <c r="TID208" s="165"/>
      <c r="TIE208" s="165"/>
      <c r="TIF208" s="168"/>
      <c r="TIG208" s="165"/>
      <c r="TIH208" s="165"/>
      <c r="TII208" s="165"/>
      <c r="TIJ208" s="168"/>
      <c r="TIK208" s="165"/>
      <c r="TIL208" s="165"/>
      <c r="TIM208" s="165"/>
      <c r="TIN208" s="168"/>
      <c r="TIO208" s="165"/>
      <c r="TIP208" s="165"/>
      <c r="TIQ208" s="165"/>
      <c r="TIR208" s="168"/>
      <c r="TIS208" s="165"/>
      <c r="TIT208" s="165"/>
      <c r="TIU208" s="165"/>
      <c r="TIV208" s="168"/>
      <c r="TIW208" s="165"/>
      <c r="TIX208" s="165"/>
      <c r="TIY208" s="165"/>
      <c r="TIZ208" s="168"/>
      <c r="TJA208" s="165"/>
      <c r="TJB208" s="165"/>
      <c r="TJC208" s="165"/>
      <c r="TJD208" s="168"/>
      <c r="TJE208" s="165"/>
      <c r="TJF208" s="165"/>
      <c r="TJG208" s="165"/>
      <c r="TJH208" s="168"/>
      <c r="TJI208" s="165"/>
      <c r="TJJ208" s="165"/>
      <c r="TJK208" s="165"/>
      <c r="TJL208" s="168"/>
      <c r="TJM208" s="165"/>
      <c r="TJN208" s="165"/>
      <c r="TJO208" s="165"/>
      <c r="TJP208" s="168"/>
      <c r="TJQ208" s="165"/>
      <c r="TJR208" s="165"/>
      <c r="TJS208" s="165"/>
      <c r="TJT208" s="168"/>
      <c r="TJU208" s="165"/>
      <c r="TJV208" s="165"/>
      <c r="TJW208" s="165"/>
      <c r="TJX208" s="168"/>
      <c r="TJY208" s="165"/>
      <c r="TJZ208" s="165"/>
      <c r="TKA208" s="165"/>
      <c r="TKB208" s="168"/>
      <c r="TKC208" s="165"/>
      <c r="TKD208" s="165"/>
      <c r="TKE208" s="165"/>
      <c r="TKF208" s="168"/>
      <c r="TKG208" s="165"/>
      <c r="TKH208" s="165"/>
      <c r="TKI208" s="165"/>
      <c r="TKJ208" s="168"/>
      <c r="TKK208" s="165"/>
      <c r="TKL208" s="165"/>
      <c r="TKM208" s="165"/>
      <c r="TKN208" s="168"/>
      <c r="TKO208" s="165"/>
      <c r="TKP208" s="165"/>
      <c r="TKQ208" s="165"/>
      <c r="TKR208" s="168"/>
      <c r="TKS208" s="165"/>
      <c r="TKT208" s="165"/>
      <c r="TKU208" s="165"/>
      <c r="TKV208" s="168"/>
      <c r="TKW208" s="165"/>
      <c r="TKX208" s="165"/>
      <c r="TKY208" s="165"/>
      <c r="TKZ208" s="168"/>
      <c r="TLA208" s="165"/>
      <c r="TLB208" s="165"/>
      <c r="TLC208" s="165"/>
      <c r="TLD208" s="168"/>
      <c r="TLE208" s="165"/>
      <c r="TLF208" s="165"/>
      <c r="TLG208" s="165"/>
      <c r="TLH208" s="168"/>
      <c r="TLI208" s="165"/>
      <c r="TLJ208" s="165"/>
      <c r="TLK208" s="165"/>
      <c r="TLL208" s="168"/>
      <c r="TLM208" s="165"/>
      <c r="TLN208" s="165"/>
      <c r="TLO208" s="165"/>
      <c r="TLP208" s="168"/>
      <c r="TLQ208" s="165"/>
      <c r="TLR208" s="165"/>
      <c r="TLS208" s="165"/>
      <c r="TLT208" s="168"/>
      <c r="TLU208" s="165"/>
      <c r="TLV208" s="165"/>
      <c r="TLW208" s="165"/>
      <c r="TLX208" s="168"/>
      <c r="TLY208" s="165"/>
      <c r="TLZ208" s="165"/>
      <c r="TMA208" s="165"/>
      <c r="TMB208" s="168"/>
      <c r="TMC208" s="165"/>
      <c r="TMD208" s="165"/>
      <c r="TME208" s="165"/>
      <c r="TMF208" s="168"/>
      <c r="TMG208" s="165"/>
      <c r="TMH208" s="165"/>
      <c r="TMI208" s="165"/>
      <c r="TMJ208" s="168"/>
      <c r="TMK208" s="165"/>
      <c r="TML208" s="165"/>
      <c r="TMM208" s="165"/>
      <c r="TMN208" s="168"/>
      <c r="TMO208" s="165"/>
      <c r="TMP208" s="165"/>
      <c r="TMQ208" s="165"/>
      <c r="TMR208" s="168"/>
      <c r="TMS208" s="165"/>
      <c r="TMT208" s="165"/>
      <c r="TMU208" s="165"/>
      <c r="TMV208" s="168"/>
      <c r="TMW208" s="165"/>
      <c r="TMX208" s="165"/>
      <c r="TMY208" s="165"/>
      <c r="TMZ208" s="168"/>
      <c r="TNA208" s="165"/>
      <c r="TNB208" s="165"/>
      <c r="TNC208" s="165"/>
      <c r="TND208" s="168"/>
      <c r="TNE208" s="165"/>
      <c r="TNF208" s="165"/>
      <c r="TNG208" s="165"/>
      <c r="TNH208" s="168"/>
      <c r="TNI208" s="165"/>
      <c r="TNJ208" s="165"/>
      <c r="TNK208" s="165"/>
      <c r="TNL208" s="168"/>
      <c r="TNM208" s="165"/>
      <c r="TNN208" s="165"/>
      <c r="TNO208" s="165"/>
      <c r="TNP208" s="168"/>
      <c r="TNQ208" s="165"/>
      <c r="TNR208" s="165"/>
      <c r="TNS208" s="165"/>
      <c r="TNT208" s="168"/>
      <c r="TNU208" s="165"/>
      <c r="TNV208" s="165"/>
      <c r="TNW208" s="165"/>
      <c r="TNX208" s="168"/>
      <c r="TNY208" s="165"/>
      <c r="TNZ208" s="165"/>
      <c r="TOA208" s="165"/>
      <c r="TOB208" s="168"/>
      <c r="TOC208" s="165"/>
      <c r="TOD208" s="165"/>
      <c r="TOE208" s="165"/>
      <c r="TOF208" s="168"/>
      <c r="TOG208" s="165"/>
      <c r="TOH208" s="165"/>
      <c r="TOI208" s="165"/>
      <c r="TOJ208" s="168"/>
      <c r="TOK208" s="165"/>
      <c r="TOL208" s="165"/>
      <c r="TOM208" s="165"/>
      <c r="TON208" s="168"/>
      <c r="TOO208" s="165"/>
      <c r="TOP208" s="165"/>
      <c r="TOQ208" s="165"/>
      <c r="TOR208" s="168"/>
      <c r="TOS208" s="165"/>
      <c r="TOT208" s="165"/>
      <c r="TOU208" s="165"/>
      <c r="TOV208" s="168"/>
      <c r="TOW208" s="165"/>
      <c r="TOX208" s="165"/>
      <c r="TOY208" s="165"/>
      <c r="TOZ208" s="168"/>
      <c r="TPA208" s="165"/>
      <c r="TPB208" s="165"/>
      <c r="TPC208" s="165"/>
      <c r="TPD208" s="168"/>
      <c r="TPE208" s="165"/>
      <c r="TPF208" s="165"/>
      <c r="TPG208" s="165"/>
      <c r="TPH208" s="168"/>
      <c r="TPI208" s="165"/>
      <c r="TPJ208" s="165"/>
      <c r="TPK208" s="165"/>
      <c r="TPL208" s="168"/>
      <c r="TPM208" s="165"/>
      <c r="TPN208" s="165"/>
      <c r="TPO208" s="165"/>
      <c r="TPP208" s="168"/>
      <c r="TPQ208" s="165"/>
      <c r="TPR208" s="165"/>
      <c r="TPS208" s="165"/>
      <c r="TPT208" s="168"/>
      <c r="TPU208" s="165"/>
      <c r="TPV208" s="165"/>
      <c r="TPW208" s="165"/>
      <c r="TPX208" s="168"/>
      <c r="TPY208" s="165"/>
      <c r="TPZ208" s="165"/>
      <c r="TQA208" s="165"/>
      <c r="TQB208" s="168"/>
      <c r="TQC208" s="165"/>
      <c r="TQD208" s="165"/>
      <c r="TQE208" s="165"/>
      <c r="TQF208" s="168"/>
      <c r="TQG208" s="165"/>
      <c r="TQH208" s="165"/>
      <c r="TQI208" s="165"/>
      <c r="TQJ208" s="168"/>
      <c r="TQK208" s="165"/>
      <c r="TQL208" s="165"/>
      <c r="TQM208" s="165"/>
      <c r="TQN208" s="168"/>
      <c r="TQO208" s="165"/>
      <c r="TQP208" s="165"/>
      <c r="TQQ208" s="165"/>
      <c r="TQR208" s="168"/>
      <c r="TQS208" s="165"/>
      <c r="TQT208" s="165"/>
      <c r="TQU208" s="165"/>
      <c r="TQV208" s="168"/>
      <c r="TQW208" s="165"/>
      <c r="TQX208" s="165"/>
      <c r="TQY208" s="165"/>
      <c r="TQZ208" s="168"/>
      <c r="TRA208" s="165"/>
      <c r="TRB208" s="165"/>
      <c r="TRC208" s="165"/>
      <c r="TRD208" s="168"/>
      <c r="TRE208" s="165"/>
      <c r="TRF208" s="165"/>
      <c r="TRG208" s="165"/>
      <c r="TRH208" s="168"/>
      <c r="TRI208" s="165"/>
      <c r="TRJ208" s="165"/>
      <c r="TRK208" s="165"/>
      <c r="TRL208" s="168"/>
      <c r="TRM208" s="165"/>
      <c r="TRN208" s="165"/>
      <c r="TRO208" s="165"/>
      <c r="TRP208" s="168"/>
      <c r="TRQ208" s="165"/>
      <c r="TRR208" s="165"/>
      <c r="TRS208" s="165"/>
      <c r="TRT208" s="168"/>
      <c r="TRU208" s="165"/>
      <c r="TRV208" s="165"/>
      <c r="TRW208" s="165"/>
      <c r="TRX208" s="168"/>
      <c r="TRY208" s="165"/>
      <c r="TRZ208" s="165"/>
      <c r="TSA208" s="165"/>
      <c r="TSB208" s="168"/>
      <c r="TSC208" s="165"/>
      <c r="TSD208" s="165"/>
      <c r="TSE208" s="165"/>
      <c r="TSF208" s="168"/>
      <c r="TSG208" s="165"/>
      <c r="TSH208" s="165"/>
      <c r="TSI208" s="165"/>
      <c r="TSJ208" s="168"/>
      <c r="TSK208" s="165"/>
      <c r="TSL208" s="165"/>
      <c r="TSM208" s="165"/>
      <c r="TSN208" s="168"/>
      <c r="TSO208" s="165"/>
      <c r="TSP208" s="165"/>
      <c r="TSQ208" s="165"/>
      <c r="TSR208" s="168"/>
      <c r="TSS208" s="165"/>
      <c r="TST208" s="165"/>
      <c r="TSU208" s="165"/>
      <c r="TSV208" s="168"/>
      <c r="TSW208" s="165"/>
      <c r="TSX208" s="165"/>
      <c r="TSY208" s="165"/>
      <c r="TSZ208" s="168"/>
      <c r="TTA208" s="165"/>
      <c r="TTB208" s="165"/>
      <c r="TTC208" s="165"/>
      <c r="TTD208" s="168"/>
      <c r="TTE208" s="165"/>
      <c r="TTF208" s="165"/>
      <c r="TTG208" s="165"/>
      <c r="TTH208" s="168"/>
      <c r="TTI208" s="165"/>
      <c r="TTJ208" s="165"/>
      <c r="TTK208" s="165"/>
      <c r="TTL208" s="168"/>
      <c r="TTM208" s="165"/>
      <c r="TTN208" s="165"/>
      <c r="TTO208" s="165"/>
      <c r="TTP208" s="168"/>
      <c r="TTQ208" s="165"/>
      <c r="TTR208" s="165"/>
      <c r="TTS208" s="165"/>
      <c r="TTT208" s="168"/>
      <c r="TTU208" s="165"/>
      <c r="TTV208" s="165"/>
      <c r="TTW208" s="165"/>
      <c r="TTX208" s="168"/>
      <c r="TTY208" s="165"/>
      <c r="TTZ208" s="165"/>
      <c r="TUA208" s="165"/>
      <c r="TUB208" s="168"/>
      <c r="TUC208" s="165"/>
      <c r="TUD208" s="165"/>
      <c r="TUE208" s="165"/>
      <c r="TUF208" s="168"/>
      <c r="TUG208" s="165"/>
      <c r="TUH208" s="165"/>
      <c r="TUI208" s="165"/>
      <c r="TUJ208" s="168"/>
      <c r="TUK208" s="165"/>
      <c r="TUL208" s="165"/>
      <c r="TUM208" s="165"/>
      <c r="TUN208" s="168"/>
      <c r="TUO208" s="165"/>
      <c r="TUP208" s="165"/>
      <c r="TUQ208" s="165"/>
      <c r="TUR208" s="168"/>
      <c r="TUS208" s="165"/>
      <c r="TUT208" s="165"/>
      <c r="TUU208" s="165"/>
      <c r="TUV208" s="168"/>
      <c r="TUW208" s="165"/>
      <c r="TUX208" s="165"/>
      <c r="TUY208" s="165"/>
      <c r="TUZ208" s="168"/>
      <c r="TVA208" s="165"/>
      <c r="TVB208" s="165"/>
      <c r="TVC208" s="165"/>
      <c r="TVD208" s="168"/>
      <c r="TVE208" s="165"/>
      <c r="TVF208" s="165"/>
      <c r="TVG208" s="165"/>
      <c r="TVH208" s="168"/>
      <c r="TVI208" s="165"/>
      <c r="TVJ208" s="165"/>
      <c r="TVK208" s="165"/>
      <c r="TVL208" s="168"/>
      <c r="TVM208" s="165"/>
      <c r="TVN208" s="165"/>
      <c r="TVO208" s="165"/>
      <c r="TVP208" s="168"/>
      <c r="TVQ208" s="165"/>
      <c r="TVR208" s="165"/>
      <c r="TVS208" s="165"/>
      <c r="TVT208" s="168"/>
      <c r="TVU208" s="165"/>
      <c r="TVV208" s="165"/>
      <c r="TVW208" s="165"/>
      <c r="TVX208" s="168"/>
      <c r="TVY208" s="165"/>
      <c r="TVZ208" s="165"/>
      <c r="TWA208" s="165"/>
      <c r="TWB208" s="168"/>
      <c r="TWC208" s="165"/>
      <c r="TWD208" s="165"/>
      <c r="TWE208" s="165"/>
      <c r="TWF208" s="168"/>
      <c r="TWG208" s="165"/>
      <c r="TWH208" s="165"/>
      <c r="TWI208" s="165"/>
      <c r="TWJ208" s="168"/>
      <c r="TWK208" s="165"/>
      <c r="TWL208" s="165"/>
      <c r="TWM208" s="165"/>
      <c r="TWN208" s="168"/>
      <c r="TWO208" s="165"/>
      <c r="TWP208" s="165"/>
      <c r="TWQ208" s="165"/>
      <c r="TWR208" s="168"/>
      <c r="TWS208" s="165"/>
      <c r="TWT208" s="165"/>
      <c r="TWU208" s="165"/>
      <c r="TWV208" s="168"/>
      <c r="TWW208" s="165"/>
      <c r="TWX208" s="165"/>
      <c r="TWY208" s="165"/>
      <c r="TWZ208" s="168"/>
      <c r="TXA208" s="165"/>
      <c r="TXB208" s="165"/>
      <c r="TXC208" s="165"/>
      <c r="TXD208" s="168"/>
      <c r="TXE208" s="165"/>
      <c r="TXF208" s="165"/>
      <c r="TXG208" s="165"/>
      <c r="TXH208" s="168"/>
      <c r="TXI208" s="165"/>
      <c r="TXJ208" s="165"/>
      <c r="TXK208" s="165"/>
      <c r="TXL208" s="168"/>
      <c r="TXM208" s="165"/>
      <c r="TXN208" s="165"/>
      <c r="TXO208" s="165"/>
      <c r="TXP208" s="168"/>
      <c r="TXQ208" s="165"/>
      <c r="TXR208" s="165"/>
      <c r="TXS208" s="165"/>
      <c r="TXT208" s="168"/>
      <c r="TXU208" s="165"/>
      <c r="TXV208" s="165"/>
      <c r="TXW208" s="165"/>
      <c r="TXX208" s="168"/>
      <c r="TXY208" s="165"/>
      <c r="TXZ208" s="165"/>
      <c r="TYA208" s="165"/>
      <c r="TYB208" s="168"/>
      <c r="TYC208" s="165"/>
      <c r="TYD208" s="165"/>
      <c r="TYE208" s="165"/>
      <c r="TYF208" s="168"/>
      <c r="TYG208" s="165"/>
      <c r="TYH208" s="165"/>
      <c r="TYI208" s="165"/>
      <c r="TYJ208" s="168"/>
      <c r="TYK208" s="165"/>
      <c r="TYL208" s="165"/>
      <c r="TYM208" s="165"/>
      <c r="TYN208" s="168"/>
      <c r="TYO208" s="165"/>
      <c r="TYP208" s="165"/>
      <c r="TYQ208" s="165"/>
      <c r="TYR208" s="168"/>
      <c r="TYS208" s="165"/>
      <c r="TYT208" s="165"/>
      <c r="TYU208" s="165"/>
      <c r="TYV208" s="168"/>
      <c r="TYW208" s="165"/>
      <c r="TYX208" s="165"/>
      <c r="TYY208" s="165"/>
      <c r="TYZ208" s="168"/>
      <c r="TZA208" s="165"/>
      <c r="TZB208" s="165"/>
      <c r="TZC208" s="165"/>
      <c r="TZD208" s="168"/>
      <c r="TZE208" s="165"/>
      <c r="TZF208" s="165"/>
      <c r="TZG208" s="165"/>
      <c r="TZH208" s="168"/>
      <c r="TZI208" s="165"/>
      <c r="TZJ208" s="165"/>
      <c r="TZK208" s="165"/>
      <c r="TZL208" s="168"/>
      <c r="TZM208" s="165"/>
      <c r="TZN208" s="165"/>
      <c r="TZO208" s="165"/>
      <c r="TZP208" s="168"/>
      <c r="TZQ208" s="165"/>
      <c r="TZR208" s="165"/>
      <c r="TZS208" s="165"/>
      <c r="TZT208" s="168"/>
      <c r="TZU208" s="165"/>
      <c r="TZV208" s="165"/>
      <c r="TZW208" s="165"/>
      <c r="TZX208" s="168"/>
      <c r="TZY208" s="165"/>
      <c r="TZZ208" s="165"/>
      <c r="UAA208" s="165"/>
      <c r="UAB208" s="168"/>
      <c r="UAC208" s="165"/>
      <c r="UAD208" s="165"/>
      <c r="UAE208" s="165"/>
      <c r="UAF208" s="168"/>
      <c r="UAG208" s="165"/>
      <c r="UAH208" s="165"/>
      <c r="UAI208" s="165"/>
      <c r="UAJ208" s="168"/>
      <c r="UAK208" s="165"/>
      <c r="UAL208" s="165"/>
      <c r="UAM208" s="165"/>
      <c r="UAN208" s="168"/>
      <c r="UAO208" s="165"/>
      <c r="UAP208" s="165"/>
      <c r="UAQ208" s="165"/>
      <c r="UAR208" s="168"/>
      <c r="UAS208" s="165"/>
      <c r="UAT208" s="165"/>
      <c r="UAU208" s="165"/>
      <c r="UAV208" s="168"/>
      <c r="UAW208" s="165"/>
      <c r="UAX208" s="165"/>
      <c r="UAY208" s="165"/>
      <c r="UAZ208" s="168"/>
      <c r="UBA208" s="165"/>
      <c r="UBB208" s="165"/>
      <c r="UBC208" s="165"/>
      <c r="UBD208" s="168"/>
      <c r="UBE208" s="165"/>
      <c r="UBF208" s="165"/>
      <c r="UBG208" s="165"/>
      <c r="UBH208" s="168"/>
      <c r="UBI208" s="165"/>
      <c r="UBJ208" s="165"/>
      <c r="UBK208" s="165"/>
      <c r="UBL208" s="168"/>
      <c r="UBM208" s="165"/>
      <c r="UBN208" s="165"/>
      <c r="UBO208" s="165"/>
      <c r="UBP208" s="168"/>
      <c r="UBQ208" s="165"/>
      <c r="UBR208" s="165"/>
      <c r="UBS208" s="165"/>
      <c r="UBT208" s="168"/>
      <c r="UBU208" s="165"/>
      <c r="UBV208" s="165"/>
      <c r="UBW208" s="165"/>
      <c r="UBX208" s="168"/>
      <c r="UBY208" s="165"/>
      <c r="UBZ208" s="165"/>
      <c r="UCA208" s="165"/>
      <c r="UCB208" s="168"/>
      <c r="UCC208" s="165"/>
      <c r="UCD208" s="165"/>
      <c r="UCE208" s="165"/>
      <c r="UCF208" s="168"/>
      <c r="UCG208" s="165"/>
      <c r="UCH208" s="165"/>
      <c r="UCI208" s="165"/>
      <c r="UCJ208" s="168"/>
      <c r="UCK208" s="165"/>
      <c r="UCL208" s="165"/>
      <c r="UCM208" s="165"/>
      <c r="UCN208" s="168"/>
      <c r="UCO208" s="165"/>
      <c r="UCP208" s="165"/>
      <c r="UCQ208" s="165"/>
      <c r="UCR208" s="168"/>
      <c r="UCS208" s="165"/>
      <c r="UCT208" s="165"/>
      <c r="UCU208" s="165"/>
      <c r="UCV208" s="168"/>
      <c r="UCW208" s="165"/>
      <c r="UCX208" s="165"/>
      <c r="UCY208" s="165"/>
      <c r="UCZ208" s="168"/>
      <c r="UDA208" s="165"/>
      <c r="UDB208" s="165"/>
      <c r="UDC208" s="165"/>
      <c r="UDD208" s="168"/>
      <c r="UDE208" s="165"/>
      <c r="UDF208" s="165"/>
      <c r="UDG208" s="165"/>
      <c r="UDH208" s="168"/>
      <c r="UDI208" s="165"/>
      <c r="UDJ208" s="165"/>
      <c r="UDK208" s="165"/>
      <c r="UDL208" s="168"/>
      <c r="UDM208" s="165"/>
      <c r="UDN208" s="165"/>
      <c r="UDO208" s="165"/>
      <c r="UDP208" s="168"/>
      <c r="UDQ208" s="165"/>
      <c r="UDR208" s="165"/>
      <c r="UDS208" s="165"/>
      <c r="UDT208" s="168"/>
      <c r="UDU208" s="165"/>
      <c r="UDV208" s="165"/>
      <c r="UDW208" s="165"/>
      <c r="UDX208" s="168"/>
      <c r="UDY208" s="165"/>
      <c r="UDZ208" s="165"/>
      <c r="UEA208" s="165"/>
      <c r="UEB208" s="168"/>
      <c r="UEC208" s="165"/>
      <c r="UED208" s="165"/>
      <c r="UEE208" s="165"/>
      <c r="UEF208" s="168"/>
      <c r="UEG208" s="165"/>
      <c r="UEH208" s="165"/>
      <c r="UEI208" s="165"/>
      <c r="UEJ208" s="168"/>
      <c r="UEK208" s="165"/>
      <c r="UEL208" s="165"/>
      <c r="UEM208" s="165"/>
      <c r="UEN208" s="168"/>
      <c r="UEO208" s="165"/>
      <c r="UEP208" s="165"/>
      <c r="UEQ208" s="165"/>
      <c r="UER208" s="168"/>
      <c r="UES208" s="165"/>
      <c r="UET208" s="165"/>
      <c r="UEU208" s="165"/>
      <c r="UEV208" s="168"/>
      <c r="UEW208" s="165"/>
      <c r="UEX208" s="165"/>
      <c r="UEY208" s="165"/>
      <c r="UEZ208" s="168"/>
      <c r="UFA208" s="165"/>
      <c r="UFB208" s="165"/>
      <c r="UFC208" s="165"/>
      <c r="UFD208" s="168"/>
      <c r="UFE208" s="165"/>
      <c r="UFF208" s="165"/>
      <c r="UFG208" s="165"/>
      <c r="UFH208" s="168"/>
      <c r="UFI208" s="165"/>
      <c r="UFJ208" s="165"/>
      <c r="UFK208" s="165"/>
      <c r="UFL208" s="168"/>
      <c r="UFM208" s="165"/>
      <c r="UFN208" s="165"/>
      <c r="UFO208" s="165"/>
      <c r="UFP208" s="168"/>
      <c r="UFQ208" s="165"/>
      <c r="UFR208" s="165"/>
      <c r="UFS208" s="165"/>
      <c r="UFT208" s="168"/>
      <c r="UFU208" s="165"/>
      <c r="UFV208" s="165"/>
      <c r="UFW208" s="165"/>
      <c r="UFX208" s="168"/>
      <c r="UFY208" s="165"/>
      <c r="UFZ208" s="165"/>
      <c r="UGA208" s="165"/>
      <c r="UGB208" s="168"/>
      <c r="UGC208" s="165"/>
      <c r="UGD208" s="165"/>
      <c r="UGE208" s="165"/>
      <c r="UGF208" s="168"/>
      <c r="UGG208" s="165"/>
      <c r="UGH208" s="165"/>
      <c r="UGI208" s="165"/>
      <c r="UGJ208" s="168"/>
      <c r="UGK208" s="165"/>
      <c r="UGL208" s="165"/>
      <c r="UGM208" s="165"/>
      <c r="UGN208" s="168"/>
      <c r="UGO208" s="165"/>
      <c r="UGP208" s="165"/>
      <c r="UGQ208" s="165"/>
      <c r="UGR208" s="168"/>
      <c r="UGS208" s="165"/>
      <c r="UGT208" s="165"/>
      <c r="UGU208" s="165"/>
      <c r="UGV208" s="168"/>
      <c r="UGW208" s="165"/>
      <c r="UGX208" s="165"/>
      <c r="UGY208" s="165"/>
      <c r="UGZ208" s="168"/>
      <c r="UHA208" s="165"/>
      <c r="UHB208" s="165"/>
      <c r="UHC208" s="165"/>
      <c r="UHD208" s="168"/>
      <c r="UHE208" s="165"/>
      <c r="UHF208" s="165"/>
      <c r="UHG208" s="165"/>
      <c r="UHH208" s="168"/>
      <c r="UHI208" s="165"/>
      <c r="UHJ208" s="165"/>
      <c r="UHK208" s="165"/>
      <c r="UHL208" s="168"/>
      <c r="UHM208" s="165"/>
      <c r="UHN208" s="165"/>
      <c r="UHO208" s="165"/>
      <c r="UHP208" s="168"/>
      <c r="UHQ208" s="165"/>
      <c r="UHR208" s="165"/>
      <c r="UHS208" s="165"/>
      <c r="UHT208" s="168"/>
      <c r="UHU208" s="165"/>
      <c r="UHV208" s="165"/>
      <c r="UHW208" s="165"/>
      <c r="UHX208" s="168"/>
      <c r="UHY208" s="165"/>
      <c r="UHZ208" s="165"/>
      <c r="UIA208" s="165"/>
      <c r="UIB208" s="168"/>
      <c r="UIC208" s="165"/>
      <c r="UID208" s="165"/>
      <c r="UIE208" s="165"/>
      <c r="UIF208" s="168"/>
      <c r="UIG208" s="165"/>
      <c r="UIH208" s="165"/>
      <c r="UII208" s="165"/>
      <c r="UIJ208" s="168"/>
      <c r="UIK208" s="165"/>
      <c r="UIL208" s="165"/>
      <c r="UIM208" s="165"/>
      <c r="UIN208" s="168"/>
      <c r="UIO208" s="165"/>
      <c r="UIP208" s="165"/>
      <c r="UIQ208" s="165"/>
      <c r="UIR208" s="168"/>
      <c r="UIS208" s="165"/>
      <c r="UIT208" s="165"/>
      <c r="UIU208" s="165"/>
      <c r="UIV208" s="168"/>
      <c r="UIW208" s="165"/>
      <c r="UIX208" s="165"/>
      <c r="UIY208" s="165"/>
      <c r="UIZ208" s="168"/>
      <c r="UJA208" s="165"/>
      <c r="UJB208" s="165"/>
      <c r="UJC208" s="165"/>
      <c r="UJD208" s="168"/>
      <c r="UJE208" s="165"/>
      <c r="UJF208" s="165"/>
      <c r="UJG208" s="165"/>
      <c r="UJH208" s="168"/>
      <c r="UJI208" s="165"/>
      <c r="UJJ208" s="165"/>
      <c r="UJK208" s="165"/>
      <c r="UJL208" s="168"/>
      <c r="UJM208" s="165"/>
      <c r="UJN208" s="165"/>
      <c r="UJO208" s="165"/>
      <c r="UJP208" s="168"/>
      <c r="UJQ208" s="165"/>
      <c r="UJR208" s="165"/>
      <c r="UJS208" s="165"/>
      <c r="UJT208" s="168"/>
      <c r="UJU208" s="165"/>
      <c r="UJV208" s="165"/>
      <c r="UJW208" s="165"/>
      <c r="UJX208" s="168"/>
      <c r="UJY208" s="165"/>
      <c r="UJZ208" s="165"/>
      <c r="UKA208" s="165"/>
      <c r="UKB208" s="168"/>
      <c r="UKC208" s="165"/>
      <c r="UKD208" s="165"/>
      <c r="UKE208" s="165"/>
      <c r="UKF208" s="168"/>
      <c r="UKG208" s="165"/>
      <c r="UKH208" s="165"/>
      <c r="UKI208" s="165"/>
      <c r="UKJ208" s="168"/>
      <c r="UKK208" s="165"/>
      <c r="UKL208" s="165"/>
      <c r="UKM208" s="165"/>
      <c r="UKN208" s="168"/>
      <c r="UKO208" s="165"/>
      <c r="UKP208" s="165"/>
      <c r="UKQ208" s="165"/>
      <c r="UKR208" s="168"/>
      <c r="UKS208" s="165"/>
      <c r="UKT208" s="165"/>
      <c r="UKU208" s="165"/>
      <c r="UKV208" s="168"/>
      <c r="UKW208" s="165"/>
      <c r="UKX208" s="165"/>
      <c r="UKY208" s="165"/>
      <c r="UKZ208" s="168"/>
      <c r="ULA208" s="165"/>
      <c r="ULB208" s="165"/>
      <c r="ULC208" s="165"/>
      <c r="ULD208" s="168"/>
      <c r="ULE208" s="165"/>
      <c r="ULF208" s="165"/>
      <c r="ULG208" s="165"/>
      <c r="ULH208" s="168"/>
      <c r="ULI208" s="165"/>
      <c r="ULJ208" s="165"/>
      <c r="ULK208" s="165"/>
      <c r="ULL208" s="168"/>
      <c r="ULM208" s="165"/>
      <c r="ULN208" s="165"/>
      <c r="ULO208" s="165"/>
      <c r="ULP208" s="168"/>
      <c r="ULQ208" s="165"/>
      <c r="ULR208" s="165"/>
      <c r="ULS208" s="165"/>
      <c r="ULT208" s="168"/>
      <c r="ULU208" s="165"/>
      <c r="ULV208" s="165"/>
      <c r="ULW208" s="165"/>
      <c r="ULX208" s="168"/>
      <c r="ULY208" s="165"/>
      <c r="ULZ208" s="165"/>
      <c r="UMA208" s="165"/>
      <c r="UMB208" s="168"/>
      <c r="UMC208" s="165"/>
      <c r="UMD208" s="165"/>
      <c r="UME208" s="165"/>
      <c r="UMF208" s="168"/>
      <c r="UMG208" s="165"/>
      <c r="UMH208" s="165"/>
      <c r="UMI208" s="165"/>
      <c r="UMJ208" s="168"/>
      <c r="UMK208" s="165"/>
      <c r="UML208" s="165"/>
      <c r="UMM208" s="165"/>
      <c r="UMN208" s="168"/>
      <c r="UMO208" s="165"/>
      <c r="UMP208" s="165"/>
      <c r="UMQ208" s="165"/>
      <c r="UMR208" s="168"/>
      <c r="UMS208" s="165"/>
      <c r="UMT208" s="165"/>
      <c r="UMU208" s="165"/>
      <c r="UMV208" s="168"/>
      <c r="UMW208" s="165"/>
      <c r="UMX208" s="165"/>
      <c r="UMY208" s="165"/>
      <c r="UMZ208" s="168"/>
      <c r="UNA208" s="165"/>
      <c r="UNB208" s="165"/>
      <c r="UNC208" s="165"/>
      <c r="UND208" s="168"/>
      <c r="UNE208" s="165"/>
      <c r="UNF208" s="165"/>
      <c r="UNG208" s="165"/>
      <c r="UNH208" s="168"/>
      <c r="UNI208" s="165"/>
      <c r="UNJ208" s="165"/>
      <c r="UNK208" s="165"/>
      <c r="UNL208" s="168"/>
      <c r="UNM208" s="165"/>
      <c r="UNN208" s="165"/>
      <c r="UNO208" s="165"/>
      <c r="UNP208" s="168"/>
      <c r="UNQ208" s="165"/>
      <c r="UNR208" s="165"/>
      <c r="UNS208" s="165"/>
      <c r="UNT208" s="168"/>
      <c r="UNU208" s="165"/>
      <c r="UNV208" s="165"/>
      <c r="UNW208" s="165"/>
      <c r="UNX208" s="168"/>
      <c r="UNY208" s="165"/>
      <c r="UNZ208" s="165"/>
      <c r="UOA208" s="165"/>
      <c r="UOB208" s="168"/>
      <c r="UOC208" s="165"/>
      <c r="UOD208" s="165"/>
      <c r="UOE208" s="165"/>
      <c r="UOF208" s="168"/>
      <c r="UOG208" s="165"/>
      <c r="UOH208" s="165"/>
      <c r="UOI208" s="165"/>
      <c r="UOJ208" s="168"/>
      <c r="UOK208" s="165"/>
      <c r="UOL208" s="165"/>
      <c r="UOM208" s="165"/>
      <c r="UON208" s="168"/>
      <c r="UOO208" s="165"/>
      <c r="UOP208" s="165"/>
      <c r="UOQ208" s="165"/>
      <c r="UOR208" s="168"/>
      <c r="UOS208" s="165"/>
      <c r="UOT208" s="165"/>
      <c r="UOU208" s="165"/>
      <c r="UOV208" s="168"/>
      <c r="UOW208" s="165"/>
      <c r="UOX208" s="165"/>
      <c r="UOY208" s="165"/>
      <c r="UOZ208" s="168"/>
      <c r="UPA208" s="165"/>
      <c r="UPB208" s="165"/>
      <c r="UPC208" s="165"/>
      <c r="UPD208" s="168"/>
      <c r="UPE208" s="165"/>
      <c r="UPF208" s="165"/>
      <c r="UPG208" s="165"/>
      <c r="UPH208" s="168"/>
      <c r="UPI208" s="165"/>
      <c r="UPJ208" s="165"/>
      <c r="UPK208" s="165"/>
      <c r="UPL208" s="168"/>
      <c r="UPM208" s="165"/>
      <c r="UPN208" s="165"/>
      <c r="UPO208" s="165"/>
      <c r="UPP208" s="168"/>
      <c r="UPQ208" s="165"/>
      <c r="UPR208" s="165"/>
      <c r="UPS208" s="165"/>
      <c r="UPT208" s="168"/>
      <c r="UPU208" s="165"/>
      <c r="UPV208" s="165"/>
      <c r="UPW208" s="165"/>
      <c r="UPX208" s="168"/>
      <c r="UPY208" s="165"/>
      <c r="UPZ208" s="165"/>
      <c r="UQA208" s="165"/>
      <c r="UQB208" s="168"/>
      <c r="UQC208" s="165"/>
      <c r="UQD208" s="165"/>
      <c r="UQE208" s="165"/>
      <c r="UQF208" s="168"/>
      <c r="UQG208" s="165"/>
      <c r="UQH208" s="165"/>
      <c r="UQI208" s="165"/>
      <c r="UQJ208" s="168"/>
      <c r="UQK208" s="165"/>
      <c r="UQL208" s="165"/>
      <c r="UQM208" s="165"/>
      <c r="UQN208" s="168"/>
      <c r="UQO208" s="165"/>
      <c r="UQP208" s="165"/>
      <c r="UQQ208" s="165"/>
      <c r="UQR208" s="168"/>
      <c r="UQS208" s="165"/>
      <c r="UQT208" s="165"/>
      <c r="UQU208" s="165"/>
      <c r="UQV208" s="168"/>
      <c r="UQW208" s="165"/>
      <c r="UQX208" s="165"/>
      <c r="UQY208" s="165"/>
      <c r="UQZ208" s="168"/>
      <c r="URA208" s="165"/>
      <c r="URB208" s="165"/>
      <c r="URC208" s="165"/>
      <c r="URD208" s="168"/>
      <c r="URE208" s="165"/>
      <c r="URF208" s="165"/>
      <c r="URG208" s="165"/>
      <c r="URH208" s="168"/>
      <c r="URI208" s="165"/>
      <c r="URJ208" s="165"/>
      <c r="URK208" s="165"/>
      <c r="URL208" s="168"/>
      <c r="URM208" s="165"/>
      <c r="URN208" s="165"/>
      <c r="URO208" s="165"/>
      <c r="URP208" s="168"/>
      <c r="URQ208" s="165"/>
      <c r="URR208" s="165"/>
      <c r="URS208" s="165"/>
      <c r="URT208" s="168"/>
      <c r="URU208" s="165"/>
      <c r="URV208" s="165"/>
      <c r="URW208" s="165"/>
      <c r="URX208" s="168"/>
      <c r="URY208" s="165"/>
      <c r="URZ208" s="165"/>
      <c r="USA208" s="165"/>
      <c r="USB208" s="168"/>
      <c r="USC208" s="165"/>
      <c r="USD208" s="165"/>
      <c r="USE208" s="165"/>
      <c r="USF208" s="168"/>
      <c r="USG208" s="165"/>
      <c r="USH208" s="165"/>
      <c r="USI208" s="165"/>
      <c r="USJ208" s="168"/>
      <c r="USK208" s="165"/>
      <c r="USL208" s="165"/>
      <c r="USM208" s="165"/>
      <c r="USN208" s="168"/>
      <c r="USO208" s="165"/>
      <c r="USP208" s="165"/>
      <c r="USQ208" s="165"/>
      <c r="USR208" s="168"/>
      <c r="USS208" s="165"/>
      <c r="UST208" s="165"/>
      <c r="USU208" s="165"/>
      <c r="USV208" s="168"/>
      <c r="USW208" s="165"/>
      <c r="USX208" s="165"/>
      <c r="USY208" s="165"/>
      <c r="USZ208" s="168"/>
      <c r="UTA208" s="165"/>
      <c r="UTB208" s="165"/>
      <c r="UTC208" s="165"/>
      <c r="UTD208" s="168"/>
      <c r="UTE208" s="165"/>
      <c r="UTF208" s="165"/>
      <c r="UTG208" s="165"/>
      <c r="UTH208" s="168"/>
      <c r="UTI208" s="165"/>
      <c r="UTJ208" s="165"/>
      <c r="UTK208" s="165"/>
      <c r="UTL208" s="168"/>
      <c r="UTM208" s="165"/>
      <c r="UTN208" s="165"/>
      <c r="UTO208" s="165"/>
      <c r="UTP208" s="168"/>
      <c r="UTQ208" s="165"/>
      <c r="UTR208" s="165"/>
      <c r="UTS208" s="165"/>
      <c r="UTT208" s="168"/>
      <c r="UTU208" s="165"/>
      <c r="UTV208" s="165"/>
      <c r="UTW208" s="165"/>
      <c r="UTX208" s="168"/>
      <c r="UTY208" s="165"/>
      <c r="UTZ208" s="165"/>
      <c r="UUA208" s="165"/>
      <c r="UUB208" s="168"/>
      <c r="UUC208" s="165"/>
      <c r="UUD208" s="165"/>
      <c r="UUE208" s="165"/>
      <c r="UUF208" s="168"/>
      <c r="UUG208" s="165"/>
      <c r="UUH208" s="165"/>
      <c r="UUI208" s="165"/>
      <c r="UUJ208" s="168"/>
      <c r="UUK208" s="165"/>
      <c r="UUL208" s="165"/>
      <c r="UUM208" s="165"/>
      <c r="UUN208" s="168"/>
      <c r="UUO208" s="165"/>
      <c r="UUP208" s="165"/>
      <c r="UUQ208" s="165"/>
      <c r="UUR208" s="168"/>
      <c r="UUS208" s="165"/>
      <c r="UUT208" s="165"/>
      <c r="UUU208" s="165"/>
      <c r="UUV208" s="168"/>
      <c r="UUW208" s="165"/>
      <c r="UUX208" s="165"/>
      <c r="UUY208" s="165"/>
      <c r="UUZ208" s="168"/>
      <c r="UVA208" s="165"/>
      <c r="UVB208" s="165"/>
      <c r="UVC208" s="165"/>
      <c r="UVD208" s="168"/>
      <c r="UVE208" s="165"/>
      <c r="UVF208" s="165"/>
      <c r="UVG208" s="165"/>
      <c r="UVH208" s="168"/>
      <c r="UVI208" s="165"/>
      <c r="UVJ208" s="165"/>
      <c r="UVK208" s="165"/>
      <c r="UVL208" s="168"/>
      <c r="UVM208" s="165"/>
      <c r="UVN208" s="165"/>
      <c r="UVO208" s="165"/>
      <c r="UVP208" s="168"/>
      <c r="UVQ208" s="165"/>
      <c r="UVR208" s="165"/>
      <c r="UVS208" s="165"/>
      <c r="UVT208" s="168"/>
      <c r="UVU208" s="165"/>
      <c r="UVV208" s="165"/>
      <c r="UVW208" s="165"/>
      <c r="UVX208" s="168"/>
      <c r="UVY208" s="165"/>
      <c r="UVZ208" s="165"/>
      <c r="UWA208" s="165"/>
      <c r="UWB208" s="168"/>
      <c r="UWC208" s="165"/>
      <c r="UWD208" s="165"/>
      <c r="UWE208" s="165"/>
      <c r="UWF208" s="168"/>
      <c r="UWG208" s="165"/>
      <c r="UWH208" s="165"/>
      <c r="UWI208" s="165"/>
      <c r="UWJ208" s="168"/>
      <c r="UWK208" s="165"/>
      <c r="UWL208" s="165"/>
      <c r="UWM208" s="165"/>
      <c r="UWN208" s="168"/>
      <c r="UWO208" s="165"/>
      <c r="UWP208" s="165"/>
      <c r="UWQ208" s="165"/>
      <c r="UWR208" s="168"/>
      <c r="UWS208" s="165"/>
      <c r="UWT208" s="165"/>
      <c r="UWU208" s="165"/>
      <c r="UWV208" s="168"/>
      <c r="UWW208" s="165"/>
      <c r="UWX208" s="165"/>
      <c r="UWY208" s="165"/>
      <c r="UWZ208" s="168"/>
      <c r="UXA208" s="165"/>
      <c r="UXB208" s="165"/>
      <c r="UXC208" s="165"/>
      <c r="UXD208" s="168"/>
      <c r="UXE208" s="165"/>
      <c r="UXF208" s="165"/>
      <c r="UXG208" s="165"/>
      <c r="UXH208" s="168"/>
      <c r="UXI208" s="165"/>
      <c r="UXJ208" s="165"/>
      <c r="UXK208" s="165"/>
      <c r="UXL208" s="168"/>
      <c r="UXM208" s="165"/>
      <c r="UXN208" s="165"/>
      <c r="UXO208" s="165"/>
      <c r="UXP208" s="168"/>
      <c r="UXQ208" s="165"/>
      <c r="UXR208" s="165"/>
      <c r="UXS208" s="165"/>
      <c r="UXT208" s="168"/>
      <c r="UXU208" s="165"/>
      <c r="UXV208" s="165"/>
      <c r="UXW208" s="165"/>
      <c r="UXX208" s="168"/>
      <c r="UXY208" s="165"/>
      <c r="UXZ208" s="165"/>
      <c r="UYA208" s="165"/>
      <c r="UYB208" s="168"/>
      <c r="UYC208" s="165"/>
      <c r="UYD208" s="165"/>
      <c r="UYE208" s="165"/>
      <c r="UYF208" s="168"/>
      <c r="UYG208" s="165"/>
      <c r="UYH208" s="165"/>
      <c r="UYI208" s="165"/>
      <c r="UYJ208" s="168"/>
      <c r="UYK208" s="165"/>
      <c r="UYL208" s="165"/>
      <c r="UYM208" s="165"/>
      <c r="UYN208" s="168"/>
      <c r="UYO208" s="165"/>
      <c r="UYP208" s="165"/>
      <c r="UYQ208" s="165"/>
      <c r="UYR208" s="168"/>
      <c r="UYS208" s="165"/>
      <c r="UYT208" s="165"/>
      <c r="UYU208" s="165"/>
      <c r="UYV208" s="168"/>
      <c r="UYW208" s="165"/>
      <c r="UYX208" s="165"/>
      <c r="UYY208" s="165"/>
      <c r="UYZ208" s="168"/>
      <c r="UZA208" s="165"/>
      <c r="UZB208" s="165"/>
      <c r="UZC208" s="165"/>
      <c r="UZD208" s="168"/>
      <c r="UZE208" s="165"/>
      <c r="UZF208" s="165"/>
      <c r="UZG208" s="165"/>
      <c r="UZH208" s="168"/>
      <c r="UZI208" s="165"/>
      <c r="UZJ208" s="165"/>
      <c r="UZK208" s="165"/>
      <c r="UZL208" s="168"/>
      <c r="UZM208" s="165"/>
      <c r="UZN208" s="165"/>
      <c r="UZO208" s="165"/>
      <c r="UZP208" s="168"/>
      <c r="UZQ208" s="165"/>
      <c r="UZR208" s="165"/>
      <c r="UZS208" s="165"/>
      <c r="UZT208" s="168"/>
      <c r="UZU208" s="165"/>
      <c r="UZV208" s="165"/>
      <c r="UZW208" s="165"/>
      <c r="UZX208" s="168"/>
      <c r="UZY208" s="165"/>
      <c r="UZZ208" s="165"/>
      <c r="VAA208" s="165"/>
      <c r="VAB208" s="168"/>
      <c r="VAC208" s="165"/>
      <c r="VAD208" s="165"/>
      <c r="VAE208" s="165"/>
      <c r="VAF208" s="168"/>
      <c r="VAG208" s="165"/>
      <c r="VAH208" s="165"/>
      <c r="VAI208" s="165"/>
      <c r="VAJ208" s="168"/>
      <c r="VAK208" s="165"/>
      <c r="VAL208" s="165"/>
      <c r="VAM208" s="165"/>
      <c r="VAN208" s="168"/>
      <c r="VAO208" s="165"/>
      <c r="VAP208" s="165"/>
      <c r="VAQ208" s="165"/>
      <c r="VAR208" s="168"/>
      <c r="VAS208" s="165"/>
      <c r="VAT208" s="165"/>
      <c r="VAU208" s="165"/>
      <c r="VAV208" s="168"/>
      <c r="VAW208" s="165"/>
      <c r="VAX208" s="165"/>
      <c r="VAY208" s="165"/>
      <c r="VAZ208" s="168"/>
      <c r="VBA208" s="165"/>
      <c r="VBB208" s="165"/>
      <c r="VBC208" s="165"/>
      <c r="VBD208" s="168"/>
      <c r="VBE208" s="165"/>
      <c r="VBF208" s="165"/>
      <c r="VBG208" s="165"/>
      <c r="VBH208" s="168"/>
      <c r="VBI208" s="165"/>
      <c r="VBJ208" s="165"/>
      <c r="VBK208" s="165"/>
      <c r="VBL208" s="168"/>
      <c r="VBM208" s="165"/>
      <c r="VBN208" s="165"/>
      <c r="VBO208" s="165"/>
      <c r="VBP208" s="168"/>
      <c r="VBQ208" s="165"/>
      <c r="VBR208" s="165"/>
      <c r="VBS208" s="165"/>
      <c r="VBT208" s="168"/>
      <c r="VBU208" s="165"/>
      <c r="VBV208" s="165"/>
      <c r="VBW208" s="165"/>
      <c r="VBX208" s="168"/>
      <c r="VBY208" s="165"/>
      <c r="VBZ208" s="165"/>
      <c r="VCA208" s="165"/>
      <c r="VCB208" s="168"/>
      <c r="VCC208" s="165"/>
      <c r="VCD208" s="165"/>
      <c r="VCE208" s="165"/>
      <c r="VCF208" s="168"/>
      <c r="VCG208" s="165"/>
      <c r="VCH208" s="165"/>
      <c r="VCI208" s="165"/>
      <c r="VCJ208" s="168"/>
      <c r="VCK208" s="165"/>
      <c r="VCL208" s="165"/>
      <c r="VCM208" s="165"/>
      <c r="VCN208" s="168"/>
      <c r="VCO208" s="165"/>
      <c r="VCP208" s="165"/>
      <c r="VCQ208" s="165"/>
      <c r="VCR208" s="168"/>
      <c r="VCS208" s="165"/>
      <c r="VCT208" s="165"/>
      <c r="VCU208" s="165"/>
      <c r="VCV208" s="168"/>
      <c r="VCW208" s="165"/>
      <c r="VCX208" s="165"/>
      <c r="VCY208" s="165"/>
      <c r="VCZ208" s="168"/>
      <c r="VDA208" s="165"/>
      <c r="VDB208" s="165"/>
      <c r="VDC208" s="165"/>
      <c r="VDD208" s="168"/>
      <c r="VDE208" s="165"/>
      <c r="VDF208" s="165"/>
      <c r="VDG208" s="165"/>
      <c r="VDH208" s="168"/>
      <c r="VDI208" s="165"/>
      <c r="VDJ208" s="165"/>
      <c r="VDK208" s="165"/>
      <c r="VDL208" s="168"/>
      <c r="VDM208" s="165"/>
      <c r="VDN208" s="165"/>
      <c r="VDO208" s="165"/>
      <c r="VDP208" s="168"/>
      <c r="VDQ208" s="165"/>
      <c r="VDR208" s="165"/>
      <c r="VDS208" s="165"/>
      <c r="VDT208" s="168"/>
      <c r="VDU208" s="165"/>
      <c r="VDV208" s="165"/>
      <c r="VDW208" s="165"/>
      <c r="VDX208" s="168"/>
      <c r="VDY208" s="165"/>
      <c r="VDZ208" s="165"/>
      <c r="VEA208" s="165"/>
      <c r="VEB208" s="168"/>
      <c r="VEC208" s="165"/>
      <c r="VED208" s="165"/>
      <c r="VEE208" s="165"/>
      <c r="VEF208" s="168"/>
      <c r="VEG208" s="165"/>
      <c r="VEH208" s="165"/>
      <c r="VEI208" s="165"/>
      <c r="VEJ208" s="168"/>
      <c r="VEK208" s="165"/>
      <c r="VEL208" s="165"/>
      <c r="VEM208" s="165"/>
      <c r="VEN208" s="168"/>
      <c r="VEO208" s="165"/>
      <c r="VEP208" s="165"/>
      <c r="VEQ208" s="165"/>
      <c r="VER208" s="168"/>
      <c r="VES208" s="165"/>
      <c r="VET208" s="165"/>
      <c r="VEU208" s="165"/>
      <c r="VEV208" s="168"/>
      <c r="VEW208" s="165"/>
      <c r="VEX208" s="165"/>
      <c r="VEY208" s="165"/>
      <c r="VEZ208" s="168"/>
      <c r="VFA208" s="165"/>
      <c r="VFB208" s="165"/>
      <c r="VFC208" s="165"/>
      <c r="VFD208" s="168"/>
      <c r="VFE208" s="165"/>
      <c r="VFF208" s="165"/>
      <c r="VFG208" s="165"/>
      <c r="VFH208" s="168"/>
      <c r="VFI208" s="165"/>
      <c r="VFJ208" s="165"/>
      <c r="VFK208" s="165"/>
      <c r="VFL208" s="168"/>
      <c r="VFM208" s="165"/>
      <c r="VFN208" s="165"/>
      <c r="VFO208" s="165"/>
      <c r="VFP208" s="168"/>
      <c r="VFQ208" s="165"/>
      <c r="VFR208" s="165"/>
      <c r="VFS208" s="165"/>
      <c r="VFT208" s="168"/>
      <c r="VFU208" s="165"/>
      <c r="VFV208" s="165"/>
      <c r="VFW208" s="165"/>
      <c r="VFX208" s="168"/>
      <c r="VFY208" s="165"/>
      <c r="VFZ208" s="165"/>
      <c r="VGA208" s="165"/>
      <c r="VGB208" s="168"/>
      <c r="VGC208" s="165"/>
      <c r="VGD208" s="165"/>
      <c r="VGE208" s="165"/>
      <c r="VGF208" s="168"/>
      <c r="VGG208" s="165"/>
      <c r="VGH208" s="165"/>
      <c r="VGI208" s="165"/>
      <c r="VGJ208" s="168"/>
      <c r="VGK208" s="165"/>
      <c r="VGL208" s="165"/>
      <c r="VGM208" s="165"/>
      <c r="VGN208" s="168"/>
      <c r="VGO208" s="165"/>
      <c r="VGP208" s="165"/>
      <c r="VGQ208" s="165"/>
      <c r="VGR208" s="168"/>
      <c r="VGS208" s="165"/>
      <c r="VGT208" s="165"/>
      <c r="VGU208" s="165"/>
      <c r="VGV208" s="168"/>
      <c r="VGW208" s="165"/>
      <c r="VGX208" s="165"/>
      <c r="VGY208" s="165"/>
      <c r="VGZ208" s="168"/>
      <c r="VHA208" s="165"/>
      <c r="VHB208" s="165"/>
      <c r="VHC208" s="165"/>
      <c r="VHD208" s="168"/>
      <c r="VHE208" s="165"/>
      <c r="VHF208" s="165"/>
      <c r="VHG208" s="165"/>
      <c r="VHH208" s="168"/>
      <c r="VHI208" s="165"/>
      <c r="VHJ208" s="165"/>
      <c r="VHK208" s="165"/>
      <c r="VHL208" s="168"/>
      <c r="VHM208" s="165"/>
      <c r="VHN208" s="165"/>
      <c r="VHO208" s="165"/>
      <c r="VHP208" s="168"/>
      <c r="VHQ208" s="165"/>
      <c r="VHR208" s="165"/>
      <c r="VHS208" s="165"/>
      <c r="VHT208" s="168"/>
      <c r="VHU208" s="165"/>
      <c r="VHV208" s="165"/>
      <c r="VHW208" s="165"/>
      <c r="VHX208" s="168"/>
      <c r="VHY208" s="165"/>
      <c r="VHZ208" s="165"/>
      <c r="VIA208" s="165"/>
      <c r="VIB208" s="168"/>
      <c r="VIC208" s="165"/>
      <c r="VID208" s="165"/>
      <c r="VIE208" s="165"/>
      <c r="VIF208" s="168"/>
      <c r="VIG208" s="165"/>
      <c r="VIH208" s="165"/>
      <c r="VII208" s="165"/>
      <c r="VIJ208" s="168"/>
      <c r="VIK208" s="165"/>
      <c r="VIL208" s="165"/>
      <c r="VIM208" s="165"/>
      <c r="VIN208" s="168"/>
      <c r="VIO208" s="165"/>
      <c r="VIP208" s="165"/>
      <c r="VIQ208" s="165"/>
      <c r="VIR208" s="168"/>
      <c r="VIS208" s="165"/>
      <c r="VIT208" s="165"/>
      <c r="VIU208" s="165"/>
      <c r="VIV208" s="168"/>
      <c r="VIW208" s="165"/>
      <c r="VIX208" s="165"/>
      <c r="VIY208" s="165"/>
      <c r="VIZ208" s="168"/>
      <c r="VJA208" s="165"/>
      <c r="VJB208" s="165"/>
      <c r="VJC208" s="165"/>
      <c r="VJD208" s="168"/>
      <c r="VJE208" s="165"/>
      <c r="VJF208" s="165"/>
      <c r="VJG208" s="165"/>
      <c r="VJH208" s="168"/>
      <c r="VJI208" s="165"/>
      <c r="VJJ208" s="165"/>
      <c r="VJK208" s="165"/>
      <c r="VJL208" s="168"/>
      <c r="VJM208" s="165"/>
      <c r="VJN208" s="165"/>
      <c r="VJO208" s="165"/>
      <c r="VJP208" s="168"/>
      <c r="VJQ208" s="165"/>
      <c r="VJR208" s="165"/>
      <c r="VJS208" s="165"/>
      <c r="VJT208" s="168"/>
      <c r="VJU208" s="165"/>
      <c r="VJV208" s="165"/>
      <c r="VJW208" s="165"/>
      <c r="VJX208" s="168"/>
      <c r="VJY208" s="165"/>
      <c r="VJZ208" s="165"/>
      <c r="VKA208" s="165"/>
      <c r="VKB208" s="168"/>
      <c r="VKC208" s="165"/>
      <c r="VKD208" s="165"/>
      <c r="VKE208" s="165"/>
      <c r="VKF208" s="168"/>
      <c r="VKG208" s="165"/>
      <c r="VKH208" s="165"/>
      <c r="VKI208" s="165"/>
      <c r="VKJ208" s="168"/>
      <c r="VKK208" s="165"/>
      <c r="VKL208" s="165"/>
      <c r="VKM208" s="165"/>
      <c r="VKN208" s="168"/>
      <c r="VKO208" s="165"/>
      <c r="VKP208" s="165"/>
      <c r="VKQ208" s="165"/>
      <c r="VKR208" s="168"/>
      <c r="VKS208" s="165"/>
      <c r="VKT208" s="165"/>
      <c r="VKU208" s="165"/>
      <c r="VKV208" s="168"/>
      <c r="VKW208" s="165"/>
      <c r="VKX208" s="165"/>
      <c r="VKY208" s="165"/>
      <c r="VKZ208" s="168"/>
      <c r="VLA208" s="165"/>
      <c r="VLB208" s="165"/>
      <c r="VLC208" s="165"/>
      <c r="VLD208" s="168"/>
      <c r="VLE208" s="165"/>
      <c r="VLF208" s="165"/>
      <c r="VLG208" s="165"/>
      <c r="VLH208" s="168"/>
      <c r="VLI208" s="165"/>
      <c r="VLJ208" s="165"/>
      <c r="VLK208" s="165"/>
      <c r="VLL208" s="168"/>
      <c r="VLM208" s="165"/>
      <c r="VLN208" s="165"/>
      <c r="VLO208" s="165"/>
      <c r="VLP208" s="168"/>
      <c r="VLQ208" s="165"/>
      <c r="VLR208" s="165"/>
      <c r="VLS208" s="165"/>
      <c r="VLT208" s="168"/>
      <c r="VLU208" s="165"/>
      <c r="VLV208" s="165"/>
      <c r="VLW208" s="165"/>
      <c r="VLX208" s="168"/>
      <c r="VLY208" s="165"/>
      <c r="VLZ208" s="165"/>
      <c r="VMA208" s="165"/>
      <c r="VMB208" s="168"/>
      <c r="VMC208" s="165"/>
      <c r="VMD208" s="165"/>
      <c r="VME208" s="165"/>
      <c r="VMF208" s="168"/>
      <c r="VMG208" s="165"/>
      <c r="VMH208" s="165"/>
      <c r="VMI208" s="165"/>
      <c r="VMJ208" s="168"/>
      <c r="VMK208" s="165"/>
      <c r="VML208" s="165"/>
      <c r="VMM208" s="165"/>
      <c r="VMN208" s="168"/>
      <c r="VMO208" s="165"/>
      <c r="VMP208" s="165"/>
      <c r="VMQ208" s="165"/>
      <c r="VMR208" s="168"/>
      <c r="VMS208" s="165"/>
      <c r="VMT208" s="165"/>
      <c r="VMU208" s="165"/>
      <c r="VMV208" s="168"/>
      <c r="VMW208" s="165"/>
      <c r="VMX208" s="165"/>
      <c r="VMY208" s="165"/>
      <c r="VMZ208" s="168"/>
      <c r="VNA208" s="165"/>
      <c r="VNB208" s="165"/>
      <c r="VNC208" s="165"/>
      <c r="VND208" s="168"/>
      <c r="VNE208" s="165"/>
      <c r="VNF208" s="165"/>
      <c r="VNG208" s="165"/>
      <c r="VNH208" s="168"/>
      <c r="VNI208" s="165"/>
      <c r="VNJ208" s="165"/>
      <c r="VNK208" s="165"/>
      <c r="VNL208" s="168"/>
      <c r="VNM208" s="165"/>
      <c r="VNN208" s="165"/>
      <c r="VNO208" s="165"/>
      <c r="VNP208" s="168"/>
      <c r="VNQ208" s="165"/>
      <c r="VNR208" s="165"/>
      <c r="VNS208" s="165"/>
      <c r="VNT208" s="168"/>
      <c r="VNU208" s="165"/>
      <c r="VNV208" s="165"/>
      <c r="VNW208" s="165"/>
      <c r="VNX208" s="168"/>
      <c r="VNY208" s="165"/>
      <c r="VNZ208" s="165"/>
      <c r="VOA208" s="165"/>
      <c r="VOB208" s="168"/>
      <c r="VOC208" s="165"/>
      <c r="VOD208" s="165"/>
      <c r="VOE208" s="165"/>
      <c r="VOF208" s="168"/>
      <c r="VOG208" s="165"/>
      <c r="VOH208" s="165"/>
      <c r="VOI208" s="165"/>
      <c r="VOJ208" s="168"/>
      <c r="VOK208" s="165"/>
      <c r="VOL208" s="165"/>
      <c r="VOM208" s="165"/>
      <c r="VON208" s="168"/>
      <c r="VOO208" s="165"/>
      <c r="VOP208" s="165"/>
      <c r="VOQ208" s="165"/>
      <c r="VOR208" s="168"/>
      <c r="VOS208" s="165"/>
      <c r="VOT208" s="165"/>
      <c r="VOU208" s="165"/>
      <c r="VOV208" s="168"/>
      <c r="VOW208" s="165"/>
      <c r="VOX208" s="165"/>
      <c r="VOY208" s="165"/>
      <c r="VOZ208" s="168"/>
      <c r="VPA208" s="165"/>
      <c r="VPB208" s="165"/>
      <c r="VPC208" s="165"/>
      <c r="VPD208" s="168"/>
      <c r="VPE208" s="165"/>
      <c r="VPF208" s="165"/>
      <c r="VPG208" s="165"/>
      <c r="VPH208" s="168"/>
      <c r="VPI208" s="165"/>
      <c r="VPJ208" s="165"/>
      <c r="VPK208" s="165"/>
      <c r="VPL208" s="168"/>
      <c r="VPM208" s="165"/>
      <c r="VPN208" s="165"/>
      <c r="VPO208" s="165"/>
      <c r="VPP208" s="168"/>
      <c r="VPQ208" s="165"/>
      <c r="VPR208" s="165"/>
      <c r="VPS208" s="165"/>
      <c r="VPT208" s="168"/>
      <c r="VPU208" s="165"/>
      <c r="VPV208" s="165"/>
      <c r="VPW208" s="165"/>
      <c r="VPX208" s="168"/>
      <c r="VPY208" s="165"/>
      <c r="VPZ208" s="165"/>
      <c r="VQA208" s="165"/>
      <c r="VQB208" s="168"/>
      <c r="VQC208" s="165"/>
      <c r="VQD208" s="165"/>
      <c r="VQE208" s="165"/>
      <c r="VQF208" s="168"/>
      <c r="VQG208" s="165"/>
      <c r="VQH208" s="165"/>
      <c r="VQI208" s="165"/>
      <c r="VQJ208" s="168"/>
      <c r="VQK208" s="165"/>
      <c r="VQL208" s="165"/>
      <c r="VQM208" s="165"/>
      <c r="VQN208" s="168"/>
      <c r="VQO208" s="165"/>
      <c r="VQP208" s="165"/>
      <c r="VQQ208" s="165"/>
      <c r="VQR208" s="168"/>
      <c r="VQS208" s="165"/>
      <c r="VQT208" s="165"/>
      <c r="VQU208" s="165"/>
      <c r="VQV208" s="168"/>
      <c r="VQW208" s="165"/>
      <c r="VQX208" s="165"/>
      <c r="VQY208" s="165"/>
      <c r="VQZ208" s="168"/>
      <c r="VRA208" s="165"/>
      <c r="VRB208" s="165"/>
      <c r="VRC208" s="165"/>
      <c r="VRD208" s="168"/>
      <c r="VRE208" s="165"/>
      <c r="VRF208" s="165"/>
      <c r="VRG208" s="165"/>
      <c r="VRH208" s="168"/>
      <c r="VRI208" s="165"/>
      <c r="VRJ208" s="165"/>
      <c r="VRK208" s="165"/>
      <c r="VRL208" s="168"/>
      <c r="VRM208" s="165"/>
      <c r="VRN208" s="165"/>
      <c r="VRO208" s="165"/>
      <c r="VRP208" s="168"/>
      <c r="VRQ208" s="165"/>
      <c r="VRR208" s="165"/>
      <c r="VRS208" s="165"/>
      <c r="VRT208" s="168"/>
      <c r="VRU208" s="165"/>
      <c r="VRV208" s="165"/>
      <c r="VRW208" s="165"/>
      <c r="VRX208" s="168"/>
      <c r="VRY208" s="165"/>
      <c r="VRZ208" s="165"/>
      <c r="VSA208" s="165"/>
      <c r="VSB208" s="168"/>
      <c r="VSC208" s="165"/>
      <c r="VSD208" s="165"/>
      <c r="VSE208" s="165"/>
      <c r="VSF208" s="168"/>
      <c r="VSG208" s="165"/>
      <c r="VSH208" s="165"/>
      <c r="VSI208" s="165"/>
      <c r="VSJ208" s="168"/>
      <c r="VSK208" s="165"/>
      <c r="VSL208" s="165"/>
      <c r="VSM208" s="165"/>
      <c r="VSN208" s="168"/>
      <c r="VSO208" s="165"/>
      <c r="VSP208" s="165"/>
      <c r="VSQ208" s="165"/>
      <c r="VSR208" s="168"/>
      <c r="VSS208" s="165"/>
      <c r="VST208" s="165"/>
      <c r="VSU208" s="165"/>
      <c r="VSV208" s="168"/>
      <c r="VSW208" s="165"/>
      <c r="VSX208" s="165"/>
      <c r="VSY208" s="165"/>
      <c r="VSZ208" s="168"/>
      <c r="VTA208" s="165"/>
      <c r="VTB208" s="165"/>
      <c r="VTC208" s="165"/>
      <c r="VTD208" s="168"/>
      <c r="VTE208" s="165"/>
      <c r="VTF208" s="165"/>
      <c r="VTG208" s="165"/>
      <c r="VTH208" s="168"/>
      <c r="VTI208" s="165"/>
      <c r="VTJ208" s="165"/>
      <c r="VTK208" s="165"/>
      <c r="VTL208" s="168"/>
      <c r="VTM208" s="165"/>
      <c r="VTN208" s="165"/>
      <c r="VTO208" s="165"/>
      <c r="VTP208" s="168"/>
      <c r="VTQ208" s="165"/>
      <c r="VTR208" s="165"/>
      <c r="VTS208" s="165"/>
      <c r="VTT208" s="168"/>
      <c r="VTU208" s="165"/>
      <c r="VTV208" s="165"/>
      <c r="VTW208" s="165"/>
      <c r="VTX208" s="168"/>
      <c r="VTY208" s="165"/>
      <c r="VTZ208" s="165"/>
      <c r="VUA208" s="165"/>
      <c r="VUB208" s="168"/>
      <c r="VUC208" s="165"/>
      <c r="VUD208" s="165"/>
      <c r="VUE208" s="165"/>
      <c r="VUF208" s="168"/>
      <c r="VUG208" s="165"/>
      <c r="VUH208" s="165"/>
      <c r="VUI208" s="165"/>
      <c r="VUJ208" s="168"/>
      <c r="VUK208" s="165"/>
      <c r="VUL208" s="165"/>
      <c r="VUM208" s="165"/>
      <c r="VUN208" s="168"/>
      <c r="VUO208" s="165"/>
      <c r="VUP208" s="165"/>
      <c r="VUQ208" s="165"/>
      <c r="VUR208" s="168"/>
      <c r="VUS208" s="165"/>
      <c r="VUT208" s="165"/>
      <c r="VUU208" s="165"/>
      <c r="VUV208" s="168"/>
      <c r="VUW208" s="165"/>
      <c r="VUX208" s="165"/>
      <c r="VUY208" s="165"/>
      <c r="VUZ208" s="168"/>
      <c r="VVA208" s="165"/>
      <c r="VVB208" s="165"/>
      <c r="VVC208" s="165"/>
      <c r="VVD208" s="168"/>
      <c r="VVE208" s="165"/>
      <c r="VVF208" s="165"/>
      <c r="VVG208" s="165"/>
      <c r="VVH208" s="168"/>
      <c r="VVI208" s="165"/>
      <c r="VVJ208" s="165"/>
      <c r="VVK208" s="165"/>
      <c r="VVL208" s="168"/>
      <c r="VVM208" s="165"/>
      <c r="VVN208" s="165"/>
      <c r="VVO208" s="165"/>
      <c r="VVP208" s="168"/>
      <c r="VVQ208" s="165"/>
      <c r="VVR208" s="165"/>
      <c r="VVS208" s="165"/>
      <c r="VVT208" s="168"/>
      <c r="VVU208" s="165"/>
      <c r="VVV208" s="165"/>
      <c r="VVW208" s="165"/>
      <c r="VVX208" s="168"/>
      <c r="VVY208" s="165"/>
      <c r="VVZ208" s="165"/>
      <c r="VWA208" s="165"/>
      <c r="VWB208" s="168"/>
      <c r="VWC208" s="165"/>
      <c r="VWD208" s="165"/>
      <c r="VWE208" s="165"/>
      <c r="VWF208" s="168"/>
      <c r="VWG208" s="165"/>
      <c r="VWH208" s="165"/>
      <c r="VWI208" s="165"/>
      <c r="VWJ208" s="168"/>
      <c r="VWK208" s="165"/>
      <c r="VWL208" s="165"/>
      <c r="VWM208" s="165"/>
      <c r="VWN208" s="168"/>
      <c r="VWO208" s="165"/>
      <c r="VWP208" s="165"/>
      <c r="VWQ208" s="165"/>
      <c r="VWR208" s="168"/>
      <c r="VWS208" s="165"/>
      <c r="VWT208" s="165"/>
      <c r="VWU208" s="165"/>
      <c r="VWV208" s="168"/>
      <c r="VWW208" s="165"/>
      <c r="VWX208" s="165"/>
      <c r="VWY208" s="165"/>
      <c r="VWZ208" s="168"/>
      <c r="VXA208" s="165"/>
      <c r="VXB208" s="165"/>
      <c r="VXC208" s="165"/>
      <c r="VXD208" s="168"/>
      <c r="VXE208" s="165"/>
      <c r="VXF208" s="165"/>
      <c r="VXG208" s="165"/>
      <c r="VXH208" s="168"/>
      <c r="VXI208" s="165"/>
      <c r="VXJ208" s="165"/>
      <c r="VXK208" s="165"/>
      <c r="VXL208" s="168"/>
      <c r="VXM208" s="165"/>
      <c r="VXN208" s="165"/>
      <c r="VXO208" s="165"/>
      <c r="VXP208" s="168"/>
      <c r="VXQ208" s="165"/>
      <c r="VXR208" s="165"/>
      <c r="VXS208" s="165"/>
      <c r="VXT208" s="168"/>
      <c r="VXU208" s="165"/>
      <c r="VXV208" s="165"/>
      <c r="VXW208" s="165"/>
      <c r="VXX208" s="168"/>
      <c r="VXY208" s="165"/>
      <c r="VXZ208" s="165"/>
      <c r="VYA208" s="165"/>
      <c r="VYB208" s="168"/>
      <c r="VYC208" s="165"/>
      <c r="VYD208" s="165"/>
      <c r="VYE208" s="165"/>
      <c r="VYF208" s="168"/>
      <c r="VYG208" s="165"/>
      <c r="VYH208" s="165"/>
      <c r="VYI208" s="165"/>
      <c r="VYJ208" s="168"/>
      <c r="VYK208" s="165"/>
      <c r="VYL208" s="165"/>
      <c r="VYM208" s="165"/>
      <c r="VYN208" s="168"/>
      <c r="VYO208" s="165"/>
      <c r="VYP208" s="165"/>
      <c r="VYQ208" s="165"/>
      <c r="VYR208" s="168"/>
      <c r="VYS208" s="165"/>
      <c r="VYT208" s="165"/>
      <c r="VYU208" s="165"/>
      <c r="VYV208" s="168"/>
      <c r="VYW208" s="165"/>
      <c r="VYX208" s="165"/>
      <c r="VYY208" s="165"/>
      <c r="VYZ208" s="168"/>
      <c r="VZA208" s="165"/>
      <c r="VZB208" s="165"/>
      <c r="VZC208" s="165"/>
      <c r="VZD208" s="168"/>
      <c r="VZE208" s="165"/>
      <c r="VZF208" s="165"/>
      <c r="VZG208" s="165"/>
      <c r="VZH208" s="168"/>
      <c r="VZI208" s="165"/>
      <c r="VZJ208" s="165"/>
      <c r="VZK208" s="165"/>
      <c r="VZL208" s="168"/>
      <c r="VZM208" s="165"/>
      <c r="VZN208" s="165"/>
      <c r="VZO208" s="165"/>
      <c r="VZP208" s="168"/>
      <c r="VZQ208" s="165"/>
      <c r="VZR208" s="165"/>
      <c r="VZS208" s="165"/>
      <c r="VZT208" s="168"/>
      <c r="VZU208" s="165"/>
      <c r="VZV208" s="165"/>
      <c r="VZW208" s="165"/>
      <c r="VZX208" s="168"/>
      <c r="VZY208" s="165"/>
      <c r="VZZ208" s="165"/>
      <c r="WAA208" s="165"/>
      <c r="WAB208" s="168"/>
      <c r="WAC208" s="165"/>
      <c r="WAD208" s="165"/>
      <c r="WAE208" s="165"/>
      <c r="WAF208" s="168"/>
      <c r="WAG208" s="165"/>
      <c r="WAH208" s="165"/>
      <c r="WAI208" s="165"/>
      <c r="WAJ208" s="168"/>
      <c r="WAK208" s="165"/>
      <c r="WAL208" s="165"/>
      <c r="WAM208" s="165"/>
      <c r="WAN208" s="168"/>
      <c r="WAO208" s="165"/>
      <c r="WAP208" s="165"/>
      <c r="WAQ208" s="165"/>
      <c r="WAR208" s="168"/>
      <c r="WAS208" s="165"/>
      <c r="WAT208" s="165"/>
      <c r="WAU208" s="165"/>
      <c r="WAV208" s="168"/>
      <c r="WAW208" s="165"/>
      <c r="WAX208" s="165"/>
      <c r="WAY208" s="165"/>
      <c r="WAZ208" s="168"/>
      <c r="WBA208" s="165"/>
      <c r="WBB208" s="165"/>
      <c r="WBC208" s="165"/>
      <c r="WBD208" s="168"/>
      <c r="WBE208" s="165"/>
      <c r="WBF208" s="165"/>
      <c r="WBG208" s="165"/>
      <c r="WBH208" s="168"/>
      <c r="WBI208" s="165"/>
      <c r="WBJ208" s="165"/>
      <c r="WBK208" s="165"/>
      <c r="WBL208" s="168"/>
      <c r="WBM208" s="165"/>
      <c r="WBN208" s="165"/>
      <c r="WBO208" s="165"/>
      <c r="WBP208" s="168"/>
      <c r="WBQ208" s="165"/>
      <c r="WBR208" s="165"/>
      <c r="WBS208" s="165"/>
      <c r="WBT208" s="168"/>
      <c r="WBU208" s="165"/>
      <c r="WBV208" s="165"/>
      <c r="WBW208" s="165"/>
      <c r="WBX208" s="168"/>
      <c r="WBY208" s="165"/>
      <c r="WBZ208" s="165"/>
      <c r="WCA208" s="165"/>
      <c r="WCB208" s="168"/>
      <c r="WCC208" s="165"/>
      <c r="WCD208" s="165"/>
      <c r="WCE208" s="165"/>
      <c r="WCF208" s="168"/>
      <c r="WCG208" s="165"/>
      <c r="WCH208" s="165"/>
      <c r="WCI208" s="165"/>
      <c r="WCJ208" s="168"/>
      <c r="WCK208" s="165"/>
      <c r="WCL208" s="165"/>
      <c r="WCM208" s="165"/>
      <c r="WCN208" s="168"/>
      <c r="WCO208" s="165"/>
      <c r="WCP208" s="165"/>
      <c r="WCQ208" s="165"/>
      <c r="WCR208" s="168"/>
      <c r="WCS208" s="165"/>
      <c r="WCT208" s="165"/>
      <c r="WCU208" s="165"/>
      <c r="WCV208" s="168"/>
      <c r="WCW208" s="165"/>
      <c r="WCX208" s="165"/>
      <c r="WCY208" s="165"/>
      <c r="WCZ208" s="168"/>
      <c r="WDA208" s="165"/>
      <c r="WDB208" s="165"/>
      <c r="WDC208" s="165"/>
      <c r="WDD208" s="168"/>
      <c r="WDE208" s="165"/>
      <c r="WDF208" s="165"/>
      <c r="WDG208" s="165"/>
      <c r="WDH208" s="168"/>
      <c r="WDI208" s="165"/>
      <c r="WDJ208" s="165"/>
      <c r="WDK208" s="165"/>
      <c r="WDL208" s="168"/>
      <c r="WDM208" s="165"/>
      <c r="WDN208" s="165"/>
      <c r="WDO208" s="165"/>
      <c r="WDP208" s="168"/>
      <c r="WDQ208" s="165"/>
      <c r="WDR208" s="165"/>
      <c r="WDS208" s="165"/>
      <c r="WDT208" s="168"/>
      <c r="WDU208" s="165"/>
      <c r="WDV208" s="165"/>
      <c r="WDW208" s="165"/>
      <c r="WDX208" s="168"/>
      <c r="WDY208" s="165"/>
      <c r="WDZ208" s="165"/>
      <c r="WEA208" s="165"/>
      <c r="WEB208" s="168"/>
      <c r="WEC208" s="165"/>
      <c r="WED208" s="165"/>
      <c r="WEE208" s="165"/>
      <c r="WEF208" s="168"/>
      <c r="WEG208" s="165"/>
      <c r="WEH208" s="165"/>
      <c r="WEI208" s="165"/>
      <c r="WEJ208" s="168"/>
      <c r="WEK208" s="165"/>
      <c r="WEL208" s="165"/>
      <c r="WEM208" s="165"/>
      <c r="WEN208" s="168"/>
      <c r="WEO208" s="165"/>
      <c r="WEP208" s="165"/>
      <c r="WEQ208" s="165"/>
      <c r="WER208" s="168"/>
      <c r="WES208" s="165"/>
      <c r="WET208" s="165"/>
      <c r="WEU208" s="165"/>
      <c r="WEV208" s="168"/>
      <c r="WEW208" s="165"/>
      <c r="WEX208" s="165"/>
      <c r="WEY208" s="165"/>
      <c r="WEZ208" s="168"/>
      <c r="WFA208" s="165"/>
      <c r="WFB208" s="165"/>
      <c r="WFC208" s="165"/>
      <c r="WFD208" s="168"/>
      <c r="WFE208" s="165"/>
      <c r="WFF208" s="165"/>
      <c r="WFG208" s="165"/>
      <c r="WFH208" s="168"/>
      <c r="WFI208" s="165"/>
      <c r="WFJ208" s="165"/>
      <c r="WFK208" s="165"/>
      <c r="WFL208" s="168"/>
      <c r="WFM208" s="165"/>
      <c r="WFN208" s="165"/>
      <c r="WFO208" s="165"/>
      <c r="WFP208" s="168"/>
      <c r="WFQ208" s="165"/>
      <c r="WFR208" s="165"/>
      <c r="WFS208" s="165"/>
      <c r="WFT208" s="168"/>
      <c r="WFU208" s="165"/>
      <c r="WFV208" s="165"/>
      <c r="WFW208" s="165"/>
      <c r="WFX208" s="168"/>
      <c r="WFY208" s="165"/>
      <c r="WFZ208" s="165"/>
      <c r="WGA208" s="165"/>
      <c r="WGB208" s="168"/>
      <c r="WGC208" s="165"/>
      <c r="WGD208" s="165"/>
      <c r="WGE208" s="165"/>
      <c r="WGF208" s="168"/>
      <c r="WGG208" s="165"/>
      <c r="WGH208" s="165"/>
      <c r="WGI208" s="165"/>
      <c r="WGJ208" s="168"/>
      <c r="WGK208" s="165"/>
      <c r="WGL208" s="165"/>
      <c r="WGM208" s="165"/>
      <c r="WGN208" s="168"/>
      <c r="WGO208" s="165"/>
      <c r="WGP208" s="165"/>
      <c r="WGQ208" s="165"/>
      <c r="WGR208" s="168"/>
      <c r="WGS208" s="165"/>
      <c r="WGT208" s="165"/>
      <c r="WGU208" s="165"/>
      <c r="WGV208" s="168"/>
      <c r="WGW208" s="165"/>
      <c r="WGX208" s="165"/>
      <c r="WGY208" s="165"/>
      <c r="WGZ208" s="168"/>
      <c r="WHA208" s="165"/>
      <c r="WHB208" s="165"/>
      <c r="WHC208" s="165"/>
      <c r="WHD208" s="168"/>
      <c r="WHE208" s="165"/>
      <c r="WHF208" s="165"/>
      <c r="WHG208" s="165"/>
      <c r="WHH208" s="168"/>
      <c r="WHI208" s="165"/>
      <c r="WHJ208" s="165"/>
      <c r="WHK208" s="165"/>
      <c r="WHL208" s="168"/>
      <c r="WHM208" s="165"/>
      <c r="WHN208" s="165"/>
      <c r="WHO208" s="165"/>
      <c r="WHP208" s="168"/>
      <c r="WHQ208" s="165"/>
      <c r="WHR208" s="165"/>
      <c r="WHS208" s="165"/>
      <c r="WHT208" s="168"/>
      <c r="WHU208" s="165"/>
      <c r="WHV208" s="165"/>
      <c r="WHW208" s="165"/>
      <c r="WHX208" s="168"/>
      <c r="WHY208" s="165"/>
      <c r="WHZ208" s="165"/>
      <c r="WIA208" s="165"/>
      <c r="WIB208" s="168"/>
      <c r="WIC208" s="165"/>
      <c r="WID208" s="165"/>
      <c r="WIE208" s="165"/>
      <c r="WIF208" s="168"/>
      <c r="WIG208" s="165"/>
      <c r="WIH208" s="165"/>
      <c r="WII208" s="165"/>
      <c r="WIJ208" s="168"/>
      <c r="WIK208" s="165"/>
      <c r="WIL208" s="165"/>
      <c r="WIM208" s="165"/>
      <c r="WIN208" s="168"/>
      <c r="WIO208" s="165"/>
      <c r="WIP208" s="165"/>
      <c r="WIQ208" s="165"/>
      <c r="WIR208" s="168"/>
      <c r="WIS208" s="165"/>
      <c r="WIT208" s="165"/>
      <c r="WIU208" s="165"/>
      <c r="WIV208" s="168"/>
      <c r="WIW208" s="165"/>
      <c r="WIX208" s="165"/>
      <c r="WIY208" s="165"/>
      <c r="WIZ208" s="168"/>
      <c r="WJA208" s="165"/>
      <c r="WJB208" s="165"/>
      <c r="WJC208" s="165"/>
      <c r="WJD208" s="168"/>
      <c r="WJE208" s="165"/>
      <c r="WJF208" s="165"/>
      <c r="WJG208" s="165"/>
      <c r="WJH208" s="168"/>
      <c r="WJI208" s="165"/>
      <c r="WJJ208" s="165"/>
      <c r="WJK208" s="165"/>
      <c r="WJL208" s="168"/>
      <c r="WJM208" s="165"/>
      <c r="WJN208" s="165"/>
      <c r="WJO208" s="165"/>
      <c r="WJP208" s="168"/>
      <c r="WJQ208" s="165"/>
      <c r="WJR208" s="165"/>
      <c r="WJS208" s="165"/>
      <c r="WJT208" s="168"/>
      <c r="WJU208" s="165"/>
      <c r="WJV208" s="165"/>
      <c r="WJW208" s="165"/>
      <c r="WJX208" s="168"/>
      <c r="WJY208" s="165"/>
      <c r="WJZ208" s="165"/>
      <c r="WKA208" s="165"/>
      <c r="WKB208" s="168"/>
      <c r="WKC208" s="165"/>
      <c r="WKD208" s="165"/>
      <c r="WKE208" s="165"/>
      <c r="WKF208" s="168"/>
      <c r="WKG208" s="165"/>
      <c r="WKH208" s="165"/>
      <c r="WKI208" s="165"/>
      <c r="WKJ208" s="168"/>
      <c r="WKK208" s="165"/>
      <c r="WKL208" s="165"/>
      <c r="WKM208" s="165"/>
      <c r="WKN208" s="168"/>
      <c r="WKO208" s="165"/>
      <c r="WKP208" s="165"/>
      <c r="WKQ208" s="165"/>
      <c r="WKR208" s="168"/>
      <c r="WKS208" s="165"/>
      <c r="WKT208" s="165"/>
      <c r="WKU208" s="165"/>
      <c r="WKV208" s="168"/>
      <c r="WKW208" s="165"/>
      <c r="WKX208" s="165"/>
      <c r="WKY208" s="165"/>
      <c r="WKZ208" s="168"/>
      <c r="WLA208" s="165"/>
      <c r="WLB208" s="165"/>
      <c r="WLC208" s="165"/>
      <c r="WLD208" s="168"/>
      <c r="WLE208" s="165"/>
      <c r="WLF208" s="165"/>
      <c r="WLG208" s="165"/>
      <c r="WLH208" s="168"/>
      <c r="WLI208" s="165"/>
      <c r="WLJ208" s="165"/>
      <c r="WLK208" s="165"/>
      <c r="WLL208" s="168"/>
      <c r="WLM208" s="165"/>
      <c r="WLN208" s="165"/>
      <c r="WLO208" s="165"/>
      <c r="WLP208" s="168"/>
      <c r="WLQ208" s="165"/>
      <c r="WLR208" s="165"/>
      <c r="WLS208" s="165"/>
      <c r="WLT208" s="168"/>
      <c r="WLU208" s="165"/>
      <c r="WLV208" s="165"/>
      <c r="WLW208" s="165"/>
      <c r="WLX208" s="168"/>
      <c r="WLY208" s="165"/>
      <c r="WLZ208" s="165"/>
      <c r="WMA208" s="165"/>
      <c r="WMB208" s="168"/>
      <c r="WMC208" s="165"/>
      <c r="WMD208" s="165"/>
      <c r="WME208" s="165"/>
      <c r="WMF208" s="168"/>
      <c r="WMG208" s="165"/>
      <c r="WMH208" s="165"/>
      <c r="WMI208" s="165"/>
      <c r="WMJ208" s="168"/>
      <c r="WMK208" s="165"/>
      <c r="WML208" s="165"/>
      <c r="WMM208" s="165"/>
      <c r="WMN208" s="168"/>
      <c r="WMO208" s="165"/>
      <c r="WMP208" s="165"/>
      <c r="WMQ208" s="165"/>
      <c r="WMR208" s="168"/>
      <c r="WMS208" s="165"/>
      <c r="WMT208" s="165"/>
      <c r="WMU208" s="165"/>
      <c r="WMV208" s="168"/>
      <c r="WMW208" s="165"/>
      <c r="WMX208" s="165"/>
      <c r="WMY208" s="165"/>
      <c r="WMZ208" s="168"/>
      <c r="WNA208" s="165"/>
      <c r="WNB208" s="165"/>
      <c r="WNC208" s="165"/>
      <c r="WND208" s="168"/>
      <c r="WNE208" s="165"/>
      <c r="WNF208" s="165"/>
      <c r="WNG208" s="165"/>
      <c r="WNH208" s="168"/>
      <c r="WNI208" s="165"/>
      <c r="WNJ208" s="165"/>
      <c r="WNK208" s="165"/>
      <c r="WNL208" s="168"/>
      <c r="WNM208" s="165"/>
      <c r="WNN208" s="165"/>
      <c r="WNO208" s="165"/>
      <c r="WNP208" s="168"/>
      <c r="WNQ208" s="165"/>
      <c r="WNR208" s="165"/>
      <c r="WNS208" s="165"/>
      <c r="WNT208" s="168"/>
      <c r="WNU208" s="165"/>
      <c r="WNV208" s="165"/>
      <c r="WNW208" s="165"/>
      <c r="WNX208" s="168"/>
      <c r="WNY208" s="165"/>
      <c r="WNZ208" s="165"/>
      <c r="WOA208" s="165"/>
      <c r="WOB208" s="168"/>
      <c r="WOC208" s="165"/>
      <c r="WOD208" s="165"/>
      <c r="WOE208" s="165"/>
      <c r="WOF208" s="168"/>
      <c r="WOG208" s="165"/>
      <c r="WOH208" s="165"/>
      <c r="WOI208" s="165"/>
      <c r="WOJ208" s="168"/>
      <c r="WOK208" s="165"/>
      <c r="WOL208" s="165"/>
      <c r="WOM208" s="165"/>
      <c r="WON208" s="168"/>
      <c r="WOO208" s="165"/>
      <c r="WOP208" s="165"/>
      <c r="WOQ208" s="165"/>
      <c r="WOR208" s="168"/>
      <c r="WOS208" s="165"/>
      <c r="WOT208" s="165"/>
      <c r="WOU208" s="165"/>
      <c r="WOV208" s="168"/>
      <c r="WOW208" s="165"/>
      <c r="WOX208" s="165"/>
      <c r="WOY208" s="165"/>
      <c r="WOZ208" s="168"/>
      <c r="WPA208" s="165"/>
      <c r="WPB208" s="165"/>
      <c r="WPC208" s="165"/>
      <c r="WPD208" s="168"/>
      <c r="WPE208" s="165"/>
      <c r="WPF208" s="165"/>
      <c r="WPG208" s="165"/>
      <c r="WPH208" s="168"/>
      <c r="WPI208" s="165"/>
      <c r="WPJ208" s="165"/>
      <c r="WPK208" s="165"/>
      <c r="WPL208" s="168"/>
      <c r="WPM208" s="165"/>
      <c r="WPN208" s="165"/>
      <c r="WPO208" s="165"/>
      <c r="WPP208" s="168"/>
      <c r="WPQ208" s="165"/>
      <c r="WPR208" s="165"/>
      <c r="WPS208" s="165"/>
      <c r="WPT208" s="168"/>
      <c r="WPU208" s="165"/>
      <c r="WPV208" s="165"/>
      <c r="WPW208" s="165"/>
      <c r="WPX208" s="168"/>
      <c r="WPY208" s="165"/>
      <c r="WPZ208" s="165"/>
      <c r="WQA208" s="165"/>
      <c r="WQB208" s="168"/>
      <c r="WQC208" s="165"/>
      <c r="WQD208" s="165"/>
      <c r="WQE208" s="165"/>
      <c r="WQF208" s="168"/>
      <c r="WQG208" s="165"/>
      <c r="WQH208" s="165"/>
      <c r="WQI208" s="165"/>
      <c r="WQJ208" s="168"/>
      <c r="WQK208" s="165"/>
      <c r="WQL208" s="165"/>
      <c r="WQM208" s="165"/>
      <c r="WQN208" s="168"/>
      <c r="WQO208" s="165"/>
      <c r="WQP208" s="165"/>
      <c r="WQQ208" s="165"/>
      <c r="WQR208" s="168"/>
      <c r="WQS208" s="165"/>
      <c r="WQT208" s="165"/>
      <c r="WQU208" s="165"/>
      <c r="WQV208" s="168"/>
      <c r="WQW208" s="165"/>
      <c r="WQX208" s="165"/>
      <c r="WQY208" s="165"/>
      <c r="WQZ208" s="168"/>
      <c r="WRA208" s="165"/>
      <c r="WRB208" s="165"/>
      <c r="WRC208" s="165"/>
      <c r="WRD208" s="168"/>
      <c r="WRE208" s="165"/>
      <c r="WRF208" s="165"/>
      <c r="WRG208" s="165"/>
      <c r="WRH208" s="168"/>
      <c r="WRI208" s="165"/>
      <c r="WRJ208" s="165"/>
      <c r="WRK208" s="165"/>
      <c r="WRL208" s="168"/>
      <c r="WRM208" s="165"/>
      <c r="WRN208" s="165"/>
      <c r="WRO208" s="165"/>
      <c r="WRP208" s="168"/>
      <c r="WRQ208" s="165"/>
      <c r="WRR208" s="165"/>
      <c r="WRS208" s="165"/>
      <c r="WRT208" s="168"/>
      <c r="WRU208" s="165"/>
      <c r="WRV208" s="165"/>
      <c r="WRW208" s="165"/>
      <c r="WRX208" s="168"/>
      <c r="WRY208" s="165"/>
      <c r="WRZ208" s="165"/>
      <c r="WSA208" s="165"/>
      <c r="WSB208" s="168"/>
      <c r="WSC208" s="165"/>
      <c r="WSD208" s="165"/>
      <c r="WSE208" s="165"/>
      <c r="WSF208" s="168"/>
      <c r="WSG208" s="165"/>
      <c r="WSH208" s="165"/>
      <c r="WSI208" s="165"/>
      <c r="WSJ208" s="168"/>
      <c r="WSK208" s="165"/>
      <c r="WSL208" s="165"/>
      <c r="WSM208" s="165"/>
      <c r="WSN208" s="168"/>
      <c r="WSO208" s="165"/>
      <c r="WSP208" s="165"/>
      <c r="WSQ208" s="165"/>
      <c r="WSR208" s="168"/>
      <c r="WSS208" s="165"/>
      <c r="WST208" s="165"/>
      <c r="WSU208" s="165"/>
      <c r="WSV208" s="168"/>
      <c r="WSW208" s="165"/>
      <c r="WSX208" s="165"/>
      <c r="WSY208" s="165"/>
      <c r="WSZ208" s="168"/>
      <c r="WTA208" s="165"/>
      <c r="WTB208" s="165"/>
      <c r="WTC208" s="165"/>
      <c r="WTD208" s="168"/>
      <c r="WTE208" s="165"/>
      <c r="WTF208" s="165"/>
      <c r="WTG208" s="165"/>
      <c r="WTH208" s="168"/>
      <c r="WTI208" s="165"/>
      <c r="WTJ208" s="165"/>
      <c r="WTK208" s="165"/>
      <c r="WTL208" s="168"/>
      <c r="WTM208" s="165"/>
      <c r="WTN208" s="165"/>
      <c r="WTO208" s="165"/>
      <c r="WTP208" s="168"/>
      <c r="WTQ208" s="165"/>
      <c r="WTR208" s="165"/>
      <c r="WTS208" s="165"/>
      <c r="WTT208" s="168"/>
      <c r="WTU208" s="165"/>
      <c r="WTV208" s="165"/>
      <c r="WTW208" s="165"/>
      <c r="WTX208" s="168"/>
      <c r="WTY208" s="165"/>
      <c r="WTZ208" s="165"/>
      <c r="WUA208" s="165"/>
      <c r="WUB208" s="168"/>
      <c r="WUC208" s="165"/>
      <c r="WUD208" s="165"/>
      <c r="WUE208" s="165"/>
      <c r="WUF208" s="168"/>
      <c r="WUG208" s="165"/>
      <c r="WUH208" s="165"/>
      <c r="WUI208" s="165"/>
      <c r="WUJ208" s="168"/>
      <c r="WUK208" s="165"/>
      <c r="WUL208" s="165"/>
      <c r="WUM208" s="165"/>
      <c r="WUN208" s="168"/>
      <c r="WUO208" s="165"/>
      <c r="WUP208" s="165"/>
      <c r="WUQ208" s="165"/>
      <c r="WUR208" s="168"/>
      <c r="WUS208" s="165"/>
      <c r="WUT208" s="165"/>
      <c r="WUU208" s="165"/>
      <c r="WUV208" s="168"/>
      <c r="WUW208" s="165"/>
      <c r="WUX208" s="165"/>
      <c r="WUY208" s="165"/>
      <c r="WUZ208" s="168"/>
      <c r="WVA208" s="165"/>
      <c r="WVB208" s="165"/>
      <c r="WVC208" s="165"/>
      <c r="WVD208" s="168"/>
      <c r="WVE208" s="165"/>
      <c r="WVF208" s="165"/>
      <c r="WVG208" s="165"/>
      <c r="WVH208" s="168"/>
      <c r="WVI208" s="165"/>
      <c r="WVJ208" s="165"/>
      <c r="WVK208" s="165"/>
      <c r="WVL208" s="168"/>
      <c r="WVM208" s="165"/>
      <c r="WVN208" s="165"/>
      <c r="WVO208" s="165"/>
      <c r="WVP208" s="168"/>
      <c r="WVQ208" s="165"/>
      <c r="WVR208" s="165"/>
      <c r="WVS208" s="165"/>
      <c r="WVT208" s="168"/>
      <c r="WVU208" s="165"/>
      <c r="WVV208" s="165"/>
      <c r="WVW208" s="165"/>
      <c r="WVX208" s="168"/>
      <c r="WVY208" s="165"/>
      <c r="WVZ208" s="165"/>
      <c r="WWA208" s="165"/>
      <c r="WWB208" s="168"/>
      <c r="WWC208" s="165"/>
      <c r="WWD208" s="165"/>
      <c r="WWE208" s="165"/>
      <c r="WWF208" s="168"/>
      <c r="WWG208" s="165"/>
      <c r="WWH208" s="165"/>
      <c r="WWI208" s="165"/>
      <c r="WWJ208" s="168"/>
      <c r="WWK208" s="165"/>
      <c r="WWL208" s="165"/>
      <c r="WWM208" s="165"/>
      <c r="WWN208" s="168"/>
      <c r="WWO208" s="165"/>
      <c r="WWP208" s="165"/>
      <c r="WWQ208" s="165"/>
      <c r="WWR208" s="168"/>
      <c r="WWS208" s="165"/>
      <c r="WWT208" s="165"/>
      <c r="WWU208" s="165"/>
      <c r="WWV208" s="168"/>
      <c r="WWW208" s="165"/>
      <c r="WWX208" s="165"/>
      <c r="WWY208" s="165"/>
      <c r="WWZ208" s="168"/>
      <c r="WXA208" s="165"/>
      <c r="WXB208" s="165"/>
      <c r="WXC208" s="165"/>
      <c r="WXD208" s="168"/>
      <c r="WXE208" s="165"/>
      <c r="WXF208" s="165"/>
      <c r="WXG208" s="165"/>
      <c r="WXH208" s="168"/>
      <c r="WXI208" s="165"/>
      <c r="WXJ208" s="165"/>
      <c r="WXK208" s="165"/>
      <c r="WXL208" s="168"/>
      <c r="WXM208" s="165"/>
      <c r="WXN208" s="165"/>
      <c r="WXO208" s="165"/>
      <c r="WXP208" s="168"/>
      <c r="WXQ208" s="165"/>
      <c r="WXR208" s="165"/>
      <c r="WXS208" s="165"/>
      <c r="WXT208" s="168"/>
      <c r="WXU208" s="165"/>
      <c r="WXV208" s="165"/>
      <c r="WXW208" s="165"/>
      <c r="WXX208" s="168"/>
      <c r="WXY208" s="165"/>
      <c r="WXZ208" s="165"/>
      <c r="WYA208" s="165"/>
      <c r="WYB208" s="168"/>
      <c r="WYC208" s="165"/>
      <c r="WYD208" s="165"/>
      <c r="WYE208" s="165"/>
      <c r="WYF208" s="168"/>
      <c r="WYG208" s="165"/>
      <c r="WYH208" s="165"/>
      <c r="WYI208" s="165"/>
      <c r="WYJ208" s="168"/>
      <c r="WYK208" s="165"/>
      <c r="WYL208" s="165"/>
      <c r="WYM208" s="165"/>
      <c r="WYN208" s="168"/>
      <c r="WYO208" s="165"/>
      <c r="WYP208" s="165"/>
      <c r="WYQ208" s="165"/>
      <c r="WYR208" s="168"/>
      <c r="WYS208" s="165"/>
      <c r="WYT208" s="165"/>
      <c r="WYU208" s="165"/>
      <c r="WYV208" s="168"/>
      <c r="WYW208" s="165"/>
      <c r="WYX208" s="165"/>
      <c r="WYY208" s="165"/>
      <c r="WYZ208" s="168"/>
      <c r="WZA208" s="165"/>
      <c r="WZB208" s="165"/>
      <c r="WZC208" s="165"/>
      <c r="WZD208" s="168"/>
      <c r="WZE208" s="165"/>
      <c r="WZF208" s="165"/>
      <c r="WZG208" s="165"/>
      <c r="WZH208" s="168"/>
      <c r="WZI208" s="165"/>
      <c r="WZJ208" s="165"/>
      <c r="WZK208" s="165"/>
      <c r="WZL208" s="168"/>
      <c r="WZM208" s="165"/>
      <c r="WZN208" s="165"/>
      <c r="WZO208" s="165"/>
      <c r="WZP208" s="168"/>
      <c r="WZQ208" s="165"/>
      <c r="WZR208" s="165"/>
      <c r="WZS208" s="165"/>
      <c r="WZT208" s="168"/>
      <c r="WZU208" s="165"/>
      <c r="WZV208" s="165"/>
      <c r="WZW208" s="165"/>
      <c r="WZX208" s="168"/>
      <c r="WZY208" s="165"/>
      <c r="WZZ208" s="165"/>
      <c r="XAA208" s="165"/>
      <c r="XAB208" s="168"/>
      <c r="XAC208" s="165"/>
      <c r="XAD208" s="165"/>
      <c r="XAE208" s="165"/>
      <c r="XAF208" s="168"/>
      <c r="XAG208" s="165"/>
      <c r="XAH208" s="165"/>
      <c r="XAI208" s="165"/>
      <c r="XAJ208" s="168"/>
      <c r="XAK208" s="165"/>
      <c r="XAL208" s="165"/>
      <c r="XAM208" s="165"/>
      <c r="XAN208" s="168"/>
      <c r="XAO208" s="165"/>
      <c r="XAP208" s="165"/>
      <c r="XAQ208" s="165"/>
      <c r="XAR208" s="168"/>
      <c r="XAS208" s="165"/>
      <c r="XAT208" s="165"/>
      <c r="XAU208" s="165"/>
      <c r="XAV208" s="168"/>
      <c r="XAW208" s="165"/>
      <c r="XAX208" s="165"/>
      <c r="XAY208" s="165"/>
      <c r="XAZ208" s="168"/>
      <c r="XBA208" s="165"/>
      <c r="XBB208" s="165"/>
      <c r="XBC208" s="165"/>
      <c r="XBD208" s="168"/>
      <c r="XBE208" s="165"/>
      <c r="XBF208" s="165"/>
      <c r="XBG208" s="165"/>
      <c r="XBH208" s="168"/>
      <c r="XBI208" s="165"/>
      <c r="XBJ208" s="165"/>
      <c r="XBK208" s="165"/>
      <c r="XBL208" s="168"/>
      <c r="XBM208" s="165"/>
      <c r="XBN208" s="165"/>
      <c r="XBO208" s="165"/>
      <c r="XBP208" s="168"/>
      <c r="XBQ208" s="165"/>
      <c r="XBR208" s="165"/>
      <c r="XBS208" s="165"/>
      <c r="XBT208" s="168"/>
      <c r="XBU208" s="165"/>
      <c r="XBV208" s="165"/>
      <c r="XBW208" s="165"/>
      <c r="XBX208" s="168"/>
      <c r="XBY208" s="165"/>
      <c r="XBZ208" s="165"/>
      <c r="XCA208" s="165"/>
      <c r="XCB208" s="168"/>
      <c r="XCC208" s="165"/>
      <c r="XCD208" s="165"/>
      <c r="XCE208" s="165"/>
      <c r="XCF208" s="168"/>
      <c r="XCG208" s="165"/>
      <c r="XCH208" s="165"/>
      <c r="XCI208" s="165"/>
      <c r="XCJ208" s="168"/>
      <c r="XCK208" s="165"/>
      <c r="XCL208" s="165"/>
      <c r="XCM208" s="165"/>
      <c r="XCN208" s="168"/>
      <c r="XCO208" s="165"/>
      <c r="XCP208" s="165"/>
      <c r="XCQ208" s="165"/>
      <c r="XCR208" s="168"/>
      <c r="XCS208" s="165"/>
      <c r="XCT208" s="165"/>
      <c r="XCU208" s="165"/>
      <c r="XCV208" s="168"/>
      <c r="XCW208" s="165"/>
      <c r="XCX208" s="165"/>
      <c r="XCY208" s="165"/>
      <c r="XCZ208" s="168"/>
      <c r="XDA208" s="165"/>
      <c r="XDB208" s="165"/>
      <c r="XDC208" s="165"/>
      <c r="XDD208" s="168"/>
      <c r="XDE208" s="165"/>
      <c r="XDF208" s="165"/>
      <c r="XDG208" s="165"/>
      <c r="XDH208" s="168"/>
      <c r="XDI208" s="165"/>
      <c r="XDJ208" s="165"/>
      <c r="XDK208" s="165"/>
      <c r="XDL208" s="168"/>
      <c r="XDM208" s="165"/>
      <c r="XDN208" s="165"/>
      <c r="XDO208" s="165"/>
      <c r="XDP208" s="168"/>
      <c r="XDQ208" s="165"/>
      <c r="XDR208" s="165"/>
      <c r="XDS208" s="165"/>
      <c r="XDT208" s="168"/>
      <c r="XDU208" s="165"/>
      <c r="XDV208" s="165"/>
      <c r="XDW208" s="165"/>
      <c r="XDX208" s="168"/>
      <c r="XDY208" s="165"/>
      <c r="XDZ208" s="165"/>
      <c r="XEA208" s="165"/>
      <c r="XEB208" s="168"/>
      <c r="XEC208" s="165"/>
      <c r="XED208" s="165"/>
      <c r="XEE208" s="165"/>
      <c r="XEF208" s="168"/>
      <c r="XEG208" s="165"/>
      <c r="XEH208" s="165"/>
      <c r="XEI208" s="165"/>
      <c r="XEJ208" s="168"/>
      <c r="XEK208" s="165"/>
      <c r="XEL208" s="165"/>
      <c r="XEM208" s="165"/>
      <c r="XEN208" s="168"/>
      <c r="XEO208" s="165"/>
      <c r="XEP208" s="165"/>
      <c r="XEQ208" s="165"/>
      <c r="XER208" s="168"/>
      <c r="XES208" s="165"/>
      <c r="XET208" s="165"/>
      <c r="XEU208" s="165"/>
      <c r="XEV208" s="168"/>
      <c r="XEW208" s="165"/>
      <c r="XEX208" s="165"/>
      <c r="XEY208" s="165"/>
      <c r="XEZ208" s="168"/>
      <c r="XFA208" s="165"/>
      <c r="XFB208" s="165"/>
      <c r="XFC208" s="165"/>
      <c r="XFD208" s="168"/>
    </row>
    <row r="209" spans="1:16384" s="181" customFormat="1">
      <c r="A209" s="165"/>
      <c r="B209" s="208" t="s">
        <v>691</v>
      </c>
      <c r="C209" s="162" t="s">
        <v>505</v>
      </c>
      <c r="D209" s="165" t="s">
        <v>689</v>
      </c>
      <c r="E209" s="165" t="s">
        <v>709</v>
      </c>
      <c r="F209" s="165" t="s">
        <v>708</v>
      </c>
      <c r="G209" s="168" t="s">
        <v>155</v>
      </c>
      <c r="H209" s="211" t="str">
        <f t="shared" si="13"/>
        <v>EXEC INS_fsm_state_transition @tx_fsm_type_name='LOAN', @tx_state_name='SL_GENERATED', @tx_action_name='CAD_RETURN', @tx_next_state_name='CAD_RETURNED',  @tx_login_name='nazdaq_prod'</v>
      </c>
      <c r="I209" s="165"/>
      <c r="J209" s="165"/>
      <c r="K209" s="165"/>
      <c r="L209" s="168"/>
      <c r="M209" s="165"/>
      <c r="N209" s="165"/>
      <c r="O209" s="165"/>
      <c r="P209" s="168"/>
      <c r="Q209" s="165"/>
      <c r="R209" s="165"/>
      <c r="S209" s="165"/>
      <c r="T209" s="168"/>
      <c r="U209" s="165"/>
      <c r="V209" s="165"/>
      <c r="W209" s="165"/>
      <c r="X209" s="168"/>
      <c r="Y209" s="165"/>
      <c r="Z209" s="165"/>
      <c r="AA209" s="165"/>
      <c r="AB209" s="168"/>
      <c r="AC209" s="165"/>
      <c r="AD209" s="165"/>
      <c r="AE209" s="165"/>
      <c r="AF209" s="168"/>
      <c r="AG209" s="165"/>
      <c r="AH209" s="165"/>
      <c r="AI209" s="165"/>
      <c r="AJ209" s="168"/>
      <c r="AK209" s="165"/>
      <c r="AL209" s="165"/>
      <c r="AM209" s="165"/>
      <c r="AN209" s="168"/>
      <c r="AO209" s="165"/>
      <c r="AP209" s="165"/>
      <c r="AQ209" s="165"/>
      <c r="AR209" s="168"/>
      <c r="AS209" s="165"/>
      <c r="AT209" s="165"/>
      <c r="AU209" s="165"/>
      <c r="AV209" s="168"/>
      <c r="AW209" s="165"/>
      <c r="AX209" s="165"/>
      <c r="AY209" s="165"/>
      <c r="AZ209" s="168"/>
      <c r="BA209" s="165"/>
      <c r="BB209" s="165"/>
      <c r="BC209" s="165"/>
      <c r="BD209" s="168"/>
      <c r="BE209" s="165"/>
      <c r="BF209" s="165"/>
      <c r="BG209" s="165"/>
      <c r="BH209" s="168"/>
      <c r="BI209" s="165"/>
      <c r="BJ209" s="165"/>
      <c r="BK209" s="165"/>
      <c r="BL209" s="168"/>
      <c r="BM209" s="165"/>
      <c r="BN209" s="165"/>
      <c r="BO209" s="165"/>
      <c r="BP209" s="168"/>
      <c r="BQ209" s="165"/>
      <c r="BR209" s="165"/>
      <c r="BS209" s="165"/>
      <c r="BT209" s="168"/>
      <c r="BU209" s="165"/>
      <c r="BV209" s="165"/>
      <c r="BW209" s="165"/>
      <c r="BX209" s="168"/>
      <c r="BY209" s="165"/>
      <c r="BZ209" s="165"/>
      <c r="CA209" s="165"/>
      <c r="CB209" s="168"/>
      <c r="CC209" s="165"/>
      <c r="CD209" s="165"/>
      <c r="CE209" s="165"/>
      <c r="CF209" s="168"/>
      <c r="CG209" s="165"/>
      <c r="CH209" s="165"/>
      <c r="CI209" s="165"/>
      <c r="CJ209" s="168"/>
      <c r="CK209" s="165"/>
      <c r="CL209" s="165"/>
      <c r="CM209" s="165"/>
      <c r="CN209" s="168"/>
      <c r="CO209" s="165"/>
      <c r="CP209" s="165"/>
      <c r="CQ209" s="165"/>
      <c r="CR209" s="168"/>
      <c r="CS209" s="165"/>
      <c r="CT209" s="165"/>
      <c r="CU209" s="165"/>
      <c r="CV209" s="168"/>
      <c r="CW209" s="165"/>
      <c r="CX209" s="165"/>
      <c r="CY209" s="165"/>
      <c r="CZ209" s="168"/>
      <c r="DA209" s="165"/>
      <c r="DB209" s="165"/>
      <c r="DC209" s="165"/>
      <c r="DD209" s="168"/>
      <c r="DE209" s="165"/>
      <c r="DF209" s="165"/>
      <c r="DG209" s="165"/>
      <c r="DH209" s="168"/>
      <c r="DI209" s="165"/>
      <c r="DJ209" s="165"/>
      <c r="DK209" s="165"/>
      <c r="DL209" s="168"/>
      <c r="DM209" s="165"/>
      <c r="DN209" s="165"/>
      <c r="DO209" s="165"/>
      <c r="DP209" s="168"/>
      <c r="DQ209" s="165"/>
      <c r="DR209" s="165"/>
      <c r="DS209" s="165"/>
      <c r="DT209" s="168"/>
      <c r="DU209" s="165"/>
      <c r="DV209" s="165"/>
      <c r="DW209" s="165"/>
      <c r="DX209" s="168"/>
      <c r="DY209" s="165"/>
      <c r="DZ209" s="165"/>
      <c r="EA209" s="165"/>
      <c r="EB209" s="168"/>
      <c r="EC209" s="165"/>
      <c r="ED209" s="165"/>
      <c r="EE209" s="165"/>
      <c r="EF209" s="168"/>
      <c r="EG209" s="165"/>
      <c r="EH209" s="165"/>
      <c r="EI209" s="165"/>
      <c r="EJ209" s="168"/>
      <c r="EK209" s="165"/>
      <c r="EL209" s="165"/>
      <c r="EM209" s="165"/>
      <c r="EN209" s="168"/>
      <c r="EO209" s="165"/>
      <c r="EP209" s="165"/>
      <c r="EQ209" s="165"/>
      <c r="ER209" s="168"/>
      <c r="ES209" s="165"/>
      <c r="ET209" s="165"/>
      <c r="EU209" s="165"/>
      <c r="EV209" s="168"/>
      <c r="EW209" s="165"/>
      <c r="EX209" s="165"/>
      <c r="EY209" s="165"/>
      <c r="EZ209" s="168"/>
      <c r="FA209" s="165"/>
      <c r="FB209" s="165"/>
      <c r="FC209" s="165"/>
      <c r="FD209" s="168"/>
      <c r="FE209" s="165"/>
      <c r="FF209" s="165"/>
      <c r="FG209" s="165"/>
      <c r="FH209" s="168"/>
      <c r="FI209" s="165"/>
      <c r="FJ209" s="165"/>
      <c r="FK209" s="165"/>
      <c r="FL209" s="168"/>
      <c r="FM209" s="165"/>
      <c r="FN209" s="165"/>
      <c r="FO209" s="165"/>
      <c r="FP209" s="168"/>
      <c r="FQ209" s="165"/>
      <c r="FR209" s="165"/>
      <c r="FS209" s="165"/>
      <c r="FT209" s="168"/>
      <c r="FU209" s="165"/>
      <c r="FV209" s="165"/>
      <c r="FW209" s="165"/>
      <c r="FX209" s="168"/>
      <c r="FY209" s="165"/>
      <c r="FZ209" s="165"/>
      <c r="GA209" s="165"/>
      <c r="GB209" s="168"/>
      <c r="GC209" s="165"/>
      <c r="GD209" s="165"/>
      <c r="GE209" s="165"/>
      <c r="GF209" s="168"/>
      <c r="GG209" s="165"/>
      <c r="GH209" s="165"/>
      <c r="GI209" s="165"/>
      <c r="GJ209" s="168"/>
      <c r="GK209" s="165"/>
      <c r="GL209" s="165"/>
      <c r="GM209" s="165"/>
      <c r="GN209" s="168"/>
      <c r="GO209" s="165"/>
      <c r="GP209" s="165"/>
      <c r="GQ209" s="165"/>
      <c r="GR209" s="168"/>
      <c r="GS209" s="165"/>
      <c r="GT209" s="165"/>
      <c r="GU209" s="165"/>
      <c r="GV209" s="168"/>
      <c r="GW209" s="165"/>
      <c r="GX209" s="165"/>
      <c r="GY209" s="165"/>
      <c r="GZ209" s="168"/>
      <c r="HA209" s="165"/>
      <c r="HB209" s="165"/>
      <c r="HC209" s="165"/>
      <c r="HD209" s="168"/>
      <c r="HE209" s="165"/>
      <c r="HF209" s="165"/>
      <c r="HG209" s="165"/>
      <c r="HH209" s="168"/>
      <c r="HI209" s="165"/>
      <c r="HJ209" s="165"/>
      <c r="HK209" s="165"/>
      <c r="HL209" s="168"/>
      <c r="HM209" s="165"/>
      <c r="HN209" s="165"/>
      <c r="HO209" s="165"/>
      <c r="HP209" s="168"/>
      <c r="HQ209" s="165"/>
      <c r="HR209" s="165"/>
      <c r="HS209" s="165"/>
      <c r="HT209" s="168"/>
      <c r="HU209" s="165"/>
      <c r="HV209" s="165"/>
      <c r="HW209" s="165"/>
      <c r="HX209" s="168"/>
      <c r="HY209" s="165"/>
      <c r="HZ209" s="165"/>
      <c r="IA209" s="165"/>
      <c r="IB209" s="168"/>
      <c r="IC209" s="165"/>
      <c r="ID209" s="165"/>
      <c r="IE209" s="165"/>
      <c r="IF209" s="168"/>
      <c r="IG209" s="165"/>
      <c r="IH209" s="165"/>
      <c r="II209" s="165"/>
      <c r="IJ209" s="168"/>
      <c r="IK209" s="165"/>
      <c r="IL209" s="165"/>
      <c r="IM209" s="165"/>
      <c r="IN209" s="168"/>
      <c r="IO209" s="165"/>
      <c r="IP209" s="165"/>
      <c r="IQ209" s="165"/>
      <c r="IR209" s="168"/>
      <c r="IS209" s="165"/>
      <c r="IT209" s="165"/>
      <c r="IU209" s="165"/>
      <c r="IV209" s="168"/>
      <c r="IW209" s="165"/>
      <c r="IX209" s="165"/>
      <c r="IY209" s="165"/>
      <c r="IZ209" s="168"/>
      <c r="JA209" s="165"/>
      <c r="JB209" s="165"/>
      <c r="JC209" s="165"/>
      <c r="JD209" s="168"/>
      <c r="JE209" s="165"/>
      <c r="JF209" s="165"/>
      <c r="JG209" s="165"/>
      <c r="JH209" s="168"/>
      <c r="JI209" s="165"/>
      <c r="JJ209" s="165"/>
      <c r="JK209" s="165"/>
      <c r="JL209" s="168"/>
      <c r="JM209" s="165"/>
      <c r="JN209" s="165"/>
      <c r="JO209" s="165"/>
      <c r="JP209" s="168"/>
      <c r="JQ209" s="165"/>
      <c r="JR209" s="165"/>
      <c r="JS209" s="165"/>
      <c r="JT209" s="168"/>
      <c r="JU209" s="165"/>
      <c r="JV209" s="165"/>
      <c r="JW209" s="165"/>
      <c r="JX209" s="168"/>
      <c r="JY209" s="165"/>
      <c r="JZ209" s="165"/>
      <c r="KA209" s="165"/>
      <c r="KB209" s="168"/>
      <c r="KC209" s="165"/>
      <c r="KD209" s="165"/>
      <c r="KE209" s="165"/>
      <c r="KF209" s="168"/>
      <c r="KG209" s="165"/>
      <c r="KH209" s="165"/>
      <c r="KI209" s="165"/>
      <c r="KJ209" s="168"/>
      <c r="KK209" s="165"/>
      <c r="KL209" s="165"/>
      <c r="KM209" s="165"/>
      <c r="KN209" s="168"/>
      <c r="KO209" s="165"/>
      <c r="KP209" s="165"/>
      <c r="KQ209" s="165"/>
      <c r="KR209" s="168"/>
      <c r="KS209" s="165"/>
      <c r="KT209" s="165"/>
      <c r="KU209" s="165"/>
      <c r="KV209" s="168"/>
      <c r="KW209" s="165"/>
      <c r="KX209" s="165"/>
      <c r="KY209" s="165"/>
      <c r="KZ209" s="168"/>
      <c r="LA209" s="165"/>
      <c r="LB209" s="165"/>
      <c r="LC209" s="165"/>
      <c r="LD209" s="168"/>
      <c r="LE209" s="165"/>
      <c r="LF209" s="165"/>
      <c r="LG209" s="165"/>
      <c r="LH209" s="168"/>
      <c r="LI209" s="165"/>
      <c r="LJ209" s="165"/>
      <c r="LK209" s="165"/>
      <c r="LL209" s="168"/>
      <c r="LM209" s="165"/>
      <c r="LN209" s="165"/>
      <c r="LO209" s="165"/>
      <c r="LP209" s="168"/>
      <c r="LQ209" s="165"/>
      <c r="LR209" s="165"/>
      <c r="LS209" s="165"/>
      <c r="LT209" s="168"/>
      <c r="LU209" s="165"/>
      <c r="LV209" s="165"/>
      <c r="LW209" s="165"/>
      <c r="LX209" s="168"/>
      <c r="LY209" s="165"/>
      <c r="LZ209" s="165"/>
      <c r="MA209" s="165"/>
      <c r="MB209" s="168"/>
      <c r="MC209" s="165"/>
      <c r="MD209" s="165"/>
      <c r="ME209" s="165"/>
      <c r="MF209" s="168"/>
      <c r="MG209" s="165"/>
      <c r="MH209" s="165"/>
      <c r="MI209" s="165"/>
      <c r="MJ209" s="168"/>
      <c r="MK209" s="165"/>
      <c r="ML209" s="165"/>
      <c r="MM209" s="165"/>
      <c r="MN209" s="168"/>
      <c r="MO209" s="165"/>
      <c r="MP209" s="165"/>
      <c r="MQ209" s="165"/>
      <c r="MR209" s="168"/>
      <c r="MS209" s="165"/>
      <c r="MT209" s="165"/>
      <c r="MU209" s="165"/>
      <c r="MV209" s="168"/>
      <c r="MW209" s="165"/>
      <c r="MX209" s="165"/>
      <c r="MY209" s="165"/>
      <c r="MZ209" s="168"/>
      <c r="NA209" s="165"/>
      <c r="NB209" s="165"/>
      <c r="NC209" s="165"/>
      <c r="ND209" s="168"/>
      <c r="NE209" s="165"/>
      <c r="NF209" s="165"/>
      <c r="NG209" s="165"/>
      <c r="NH209" s="168"/>
      <c r="NI209" s="165"/>
      <c r="NJ209" s="165"/>
      <c r="NK209" s="165"/>
      <c r="NL209" s="168"/>
      <c r="NM209" s="165"/>
      <c r="NN209" s="165"/>
      <c r="NO209" s="165"/>
      <c r="NP209" s="168"/>
      <c r="NQ209" s="165"/>
      <c r="NR209" s="165"/>
      <c r="NS209" s="165"/>
      <c r="NT209" s="168"/>
      <c r="NU209" s="165"/>
      <c r="NV209" s="165"/>
      <c r="NW209" s="165"/>
      <c r="NX209" s="168"/>
      <c r="NY209" s="165"/>
      <c r="NZ209" s="165"/>
      <c r="OA209" s="165"/>
      <c r="OB209" s="168"/>
      <c r="OC209" s="165"/>
      <c r="OD209" s="165"/>
      <c r="OE209" s="165"/>
      <c r="OF209" s="168"/>
      <c r="OG209" s="165"/>
      <c r="OH209" s="165"/>
      <c r="OI209" s="165"/>
      <c r="OJ209" s="168"/>
      <c r="OK209" s="165"/>
      <c r="OL209" s="165"/>
      <c r="OM209" s="165"/>
      <c r="ON209" s="168"/>
      <c r="OO209" s="165"/>
      <c r="OP209" s="165"/>
      <c r="OQ209" s="165"/>
      <c r="OR209" s="168"/>
      <c r="OS209" s="165"/>
      <c r="OT209" s="165"/>
      <c r="OU209" s="165"/>
      <c r="OV209" s="168"/>
      <c r="OW209" s="165"/>
      <c r="OX209" s="165"/>
      <c r="OY209" s="165"/>
      <c r="OZ209" s="168"/>
      <c r="PA209" s="165"/>
      <c r="PB209" s="165"/>
      <c r="PC209" s="165"/>
      <c r="PD209" s="168"/>
      <c r="PE209" s="165"/>
      <c r="PF209" s="165"/>
      <c r="PG209" s="165"/>
      <c r="PH209" s="168"/>
      <c r="PI209" s="165"/>
      <c r="PJ209" s="165"/>
      <c r="PK209" s="165"/>
      <c r="PL209" s="168"/>
      <c r="PM209" s="165"/>
      <c r="PN209" s="165"/>
      <c r="PO209" s="165"/>
      <c r="PP209" s="168"/>
      <c r="PQ209" s="165"/>
      <c r="PR209" s="165"/>
      <c r="PS209" s="165"/>
      <c r="PT209" s="168"/>
      <c r="PU209" s="165"/>
      <c r="PV209" s="165"/>
      <c r="PW209" s="165"/>
      <c r="PX209" s="168"/>
      <c r="PY209" s="165"/>
      <c r="PZ209" s="165"/>
      <c r="QA209" s="165"/>
      <c r="QB209" s="168"/>
      <c r="QC209" s="165"/>
      <c r="QD209" s="165"/>
      <c r="QE209" s="165"/>
      <c r="QF209" s="168"/>
      <c r="QG209" s="165"/>
      <c r="QH209" s="165"/>
      <c r="QI209" s="165"/>
      <c r="QJ209" s="168"/>
      <c r="QK209" s="165"/>
      <c r="QL209" s="165"/>
      <c r="QM209" s="165"/>
      <c r="QN209" s="168"/>
      <c r="QO209" s="165"/>
      <c r="QP209" s="165"/>
      <c r="QQ209" s="165"/>
      <c r="QR209" s="168"/>
      <c r="QS209" s="165"/>
      <c r="QT209" s="165"/>
      <c r="QU209" s="165"/>
      <c r="QV209" s="168"/>
      <c r="QW209" s="165"/>
      <c r="QX209" s="165"/>
      <c r="QY209" s="165"/>
      <c r="QZ209" s="168"/>
      <c r="RA209" s="165"/>
      <c r="RB209" s="165"/>
      <c r="RC209" s="165"/>
      <c r="RD209" s="168"/>
      <c r="RE209" s="165"/>
      <c r="RF209" s="165"/>
      <c r="RG209" s="165"/>
      <c r="RH209" s="168"/>
      <c r="RI209" s="165"/>
      <c r="RJ209" s="165"/>
      <c r="RK209" s="165"/>
      <c r="RL209" s="168"/>
      <c r="RM209" s="165"/>
      <c r="RN209" s="165"/>
      <c r="RO209" s="165"/>
      <c r="RP209" s="168"/>
      <c r="RQ209" s="165"/>
      <c r="RR209" s="165"/>
      <c r="RS209" s="165"/>
      <c r="RT209" s="168"/>
      <c r="RU209" s="165"/>
      <c r="RV209" s="165"/>
      <c r="RW209" s="165"/>
      <c r="RX209" s="168"/>
      <c r="RY209" s="165"/>
      <c r="RZ209" s="165"/>
      <c r="SA209" s="165"/>
      <c r="SB209" s="168"/>
      <c r="SC209" s="165"/>
      <c r="SD209" s="165"/>
      <c r="SE209" s="165"/>
      <c r="SF209" s="168"/>
      <c r="SG209" s="165"/>
      <c r="SH209" s="165"/>
      <c r="SI209" s="165"/>
      <c r="SJ209" s="168"/>
      <c r="SK209" s="165"/>
      <c r="SL209" s="165"/>
      <c r="SM209" s="165"/>
      <c r="SN209" s="168"/>
      <c r="SO209" s="165"/>
      <c r="SP209" s="165"/>
      <c r="SQ209" s="165"/>
      <c r="SR209" s="168"/>
      <c r="SS209" s="165"/>
      <c r="ST209" s="165"/>
      <c r="SU209" s="165"/>
      <c r="SV209" s="168"/>
      <c r="SW209" s="165"/>
      <c r="SX209" s="165"/>
      <c r="SY209" s="165"/>
      <c r="SZ209" s="168"/>
      <c r="TA209" s="165"/>
      <c r="TB209" s="165"/>
      <c r="TC209" s="165"/>
      <c r="TD209" s="168"/>
      <c r="TE209" s="165"/>
      <c r="TF209" s="165"/>
      <c r="TG209" s="165"/>
      <c r="TH209" s="168"/>
      <c r="TI209" s="165"/>
      <c r="TJ209" s="165"/>
      <c r="TK209" s="165"/>
      <c r="TL209" s="168"/>
      <c r="TM209" s="165"/>
      <c r="TN209" s="165"/>
      <c r="TO209" s="165"/>
      <c r="TP209" s="168"/>
      <c r="TQ209" s="165"/>
      <c r="TR209" s="165"/>
      <c r="TS209" s="165"/>
      <c r="TT209" s="168"/>
      <c r="TU209" s="165"/>
      <c r="TV209" s="165"/>
      <c r="TW209" s="165"/>
      <c r="TX209" s="168"/>
      <c r="TY209" s="165"/>
      <c r="TZ209" s="165"/>
      <c r="UA209" s="165"/>
      <c r="UB209" s="168"/>
      <c r="UC209" s="165"/>
      <c r="UD209" s="165"/>
      <c r="UE209" s="165"/>
      <c r="UF209" s="168"/>
      <c r="UG209" s="165"/>
      <c r="UH209" s="165"/>
      <c r="UI209" s="165"/>
      <c r="UJ209" s="168"/>
      <c r="UK209" s="165"/>
      <c r="UL209" s="165"/>
      <c r="UM209" s="165"/>
      <c r="UN209" s="168"/>
      <c r="UO209" s="165"/>
      <c r="UP209" s="165"/>
      <c r="UQ209" s="165"/>
      <c r="UR209" s="168"/>
      <c r="US209" s="165"/>
      <c r="UT209" s="165"/>
      <c r="UU209" s="165"/>
      <c r="UV209" s="168"/>
      <c r="UW209" s="165"/>
      <c r="UX209" s="165"/>
      <c r="UY209" s="165"/>
      <c r="UZ209" s="168"/>
      <c r="VA209" s="165"/>
      <c r="VB209" s="165"/>
      <c r="VC209" s="165"/>
      <c r="VD209" s="168"/>
      <c r="VE209" s="165"/>
      <c r="VF209" s="165"/>
      <c r="VG209" s="165"/>
      <c r="VH209" s="168"/>
      <c r="VI209" s="165"/>
      <c r="VJ209" s="165"/>
      <c r="VK209" s="165"/>
      <c r="VL209" s="168"/>
      <c r="VM209" s="165"/>
      <c r="VN209" s="165"/>
      <c r="VO209" s="165"/>
      <c r="VP209" s="168"/>
      <c r="VQ209" s="165"/>
      <c r="VR209" s="165"/>
      <c r="VS209" s="165"/>
      <c r="VT209" s="168"/>
      <c r="VU209" s="165"/>
      <c r="VV209" s="165"/>
      <c r="VW209" s="165"/>
      <c r="VX209" s="168"/>
      <c r="VY209" s="165"/>
      <c r="VZ209" s="165"/>
      <c r="WA209" s="165"/>
      <c r="WB209" s="168"/>
      <c r="WC209" s="165"/>
      <c r="WD209" s="165"/>
      <c r="WE209" s="165"/>
      <c r="WF209" s="168"/>
      <c r="WG209" s="165"/>
      <c r="WH209" s="165"/>
      <c r="WI209" s="165"/>
      <c r="WJ209" s="168"/>
      <c r="WK209" s="165"/>
      <c r="WL209" s="165"/>
      <c r="WM209" s="165"/>
      <c r="WN209" s="168"/>
      <c r="WO209" s="165"/>
      <c r="WP209" s="165"/>
      <c r="WQ209" s="165"/>
      <c r="WR209" s="168"/>
      <c r="WS209" s="165"/>
      <c r="WT209" s="165"/>
      <c r="WU209" s="165"/>
      <c r="WV209" s="168"/>
      <c r="WW209" s="165"/>
      <c r="WX209" s="165"/>
      <c r="WY209" s="165"/>
      <c r="WZ209" s="168"/>
      <c r="XA209" s="165"/>
      <c r="XB209" s="165"/>
      <c r="XC209" s="165"/>
      <c r="XD209" s="168"/>
      <c r="XE209" s="165"/>
      <c r="XF209" s="165"/>
      <c r="XG209" s="165"/>
      <c r="XH209" s="168"/>
      <c r="XI209" s="165"/>
      <c r="XJ209" s="165"/>
      <c r="XK209" s="165"/>
      <c r="XL209" s="168"/>
      <c r="XM209" s="165"/>
      <c r="XN209" s="165"/>
      <c r="XO209" s="165"/>
      <c r="XP209" s="168"/>
      <c r="XQ209" s="165"/>
      <c r="XR209" s="165"/>
      <c r="XS209" s="165"/>
      <c r="XT209" s="168"/>
      <c r="XU209" s="165"/>
      <c r="XV209" s="165"/>
      <c r="XW209" s="165"/>
      <c r="XX209" s="168"/>
      <c r="XY209" s="165"/>
      <c r="XZ209" s="165"/>
      <c r="YA209" s="165"/>
      <c r="YB209" s="168"/>
      <c r="YC209" s="165"/>
      <c r="YD209" s="165"/>
      <c r="YE209" s="165"/>
      <c r="YF209" s="168"/>
      <c r="YG209" s="165"/>
      <c r="YH209" s="165"/>
      <c r="YI209" s="165"/>
      <c r="YJ209" s="168"/>
      <c r="YK209" s="165"/>
      <c r="YL209" s="165"/>
      <c r="YM209" s="165"/>
      <c r="YN209" s="168"/>
      <c r="YO209" s="165"/>
      <c r="YP209" s="165"/>
      <c r="YQ209" s="165"/>
      <c r="YR209" s="168"/>
      <c r="YS209" s="165"/>
      <c r="YT209" s="165"/>
      <c r="YU209" s="165"/>
      <c r="YV209" s="168"/>
      <c r="YW209" s="165"/>
      <c r="YX209" s="165"/>
      <c r="YY209" s="165"/>
      <c r="YZ209" s="168"/>
      <c r="ZA209" s="165"/>
      <c r="ZB209" s="165"/>
      <c r="ZC209" s="165"/>
      <c r="ZD209" s="168"/>
      <c r="ZE209" s="165"/>
      <c r="ZF209" s="165"/>
      <c r="ZG209" s="165"/>
      <c r="ZH209" s="168"/>
      <c r="ZI209" s="165"/>
      <c r="ZJ209" s="165"/>
      <c r="ZK209" s="165"/>
      <c r="ZL209" s="168"/>
      <c r="ZM209" s="165"/>
      <c r="ZN209" s="165"/>
      <c r="ZO209" s="165"/>
      <c r="ZP209" s="168"/>
      <c r="ZQ209" s="165"/>
      <c r="ZR209" s="165"/>
      <c r="ZS209" s="165"/>
      <c r="ZT209" s="168"/>
      <c r="ZU209" s="165"/>
      <c r="ZV209" s="165"/>
      <c r="ZW209" s="165"/>
      <c r="ZX209" s="168"/>
      <c r="ZY209" s="165"/>
      <c r="ZZ209" s="165"/>
      <c r="AAA209" s="165"/>
      <c r="AAB209" s="168"/>
      <c r="AAC209" s="165"/>
      <c r="AAD209" s="165"/>
      <c r="AAE209" s="165"/>
      <c r="AAF209" s="168"/>
      <c r="AAG209" s="165"/>
      <c r="AAH209" s="165"/>
      <c r="AAI209" s="165"/>
      <c r="AAJ209" s="168"/>
      <c r="AAK209" s="165"/>
      <c r="AAL209" s="165"/>
      <c r="AAM209" s="165"/>
      <c r="AAN209" s="168"/>
      <c r="AAO209" s="165"/>
      <c r="AAP209" s="165"/>
      <c r="AAQ209" s="165"/>
      <c r="AAR209" s="168"/>
      <c r="AAS209" s="165"/>
      <c r="AAT209" s="165"/>
      <c r="AAU209" s="165"/>
      <c r="AAV209" s="168"/>
      <c r="AAW209" s="165"/>
      <c r="AAX209" s="165"/>
      <c r="AAY209" s="165"/>
      <c r="AAZ209" s="168"/>
      <c r="ABA209" s="165"/>
      <c r="ABB209" s="165"/>
      <c r="ABC209" s="165"/>
      <c r="ABD209" s="168"/>
      <c r="ABE209" s="165"/>
      <c r="ABF209" s="165"/>
      <c r="ABG209" s="165"/>
      <c r="ABH209" s="168"/>
      <c r="ABI209" s="165"/>
      <c r="ABJ209" s="165"/>
      <c r="ABK209" s="165"/>
      <c r="ABL209" s="168"/>
      <c r="ABM209" s="165"/>
      <c r="ABN209" s="165"/>
      <c r="ABO209" s="165"/>
      <c r="ABP209" s="168"/>
      <c r="ABQ209" s="165"/>
      <c r="ABR209" s="165"/>
      <c r="ABS209" s="165"/>
      <c r="ABT209" s="168"/>
      <c r="ABU209" s="165"/>
      <c r="ABV209" s="165"/>
      <c r="ABW209" s="165"/>
      <c r="ABX209" s="168"/>
      <c r="ABY209" s="165"/>
      <c r="ABZ209" s="165"/>
      <c r="ACA209" s="165"/>
      <c r="ACB209" s="168"/>
      <c r="ACC209" s="165"/>
      <c r="ACD209" s="165"/>
      <c r="ACE209" s="165"/>
      <c r="ACF209" s="168"/>
      <c r="ACG209" s="165"/>
      <c r="ACH209" s="165"/>
      <c r="ACI209" s="165"/>
      <c r="ACJ209" s="168"/>
      <c r="ACK209" s="165"/>
      <c r="ACL209" s="165"/>
      <c r="ACM209" s="165"/>
      <c r="ACN209" s="168"/>
      <c r="ACO209" s="165"/>
      <c r="ACP209" s="165"/>
      <c r="ACQ209" s="165"/>
      <c r="ACR209" s="168"/>
      <c r="ACS209" s="165"/>
      <c r="ACT209" s="165"/>
      <c r="ACU209" s="165"/>
      <c r="ACV209" s="168"/>
      <c r="ACW209" s="165"/>
      <c r="ACX209" s="165"/>
      <c r="ACY209" s="165"/>
      <c r="ACZ209" s="168"/>
      <c r="ADA209" s="165"/>
      <c r="ADB209" s="165"/>
      <c r="ADC209" s="165"/>
      <c r="ADD209" s="168"/>
      <c r="ADE209" s="165"/>
      <c r="ADF209" s="165"/>
      <c r="ADG209" s="165"/>
      <c r="ADH209" s="168"/>
      <c r="ADI209" s="165"/>
      <c r="ADJ209" s="165"/>
      <c r="ADK209" s="165"/>
      <c r="ADL209" s="168"/>
      <c r="ADM209" s="165"/>
      <c r="ADN209" s="165"/>
      <c r="ADO209" s="165"/>
      <c r="ADP209" s="168"/>
      <c r="ADQ209" s="165"/>
      <c r="ADR209" s="165"/>
      <c r="ADS209" s="165"/>
      <c r="ADT209" s="168"/>
      <c r="ADU209" s="165"/>
      <c r="ADV209" s="165"/>
      <c r="ADW209" s="165"/>
      <c r="ADX209" s="168"/>
      <c r="ADY209" s="165"/>
      <c r="ADZ209" s="165"/>
      <c r="AEA209" s="165"/>
      <c r="AEB209" s="168"/>
      <c r="AEC209" s="165"/>
      <c r="AED209" s="165"/>
      <c r="AEE209" s="165"/>
      <c r="AEF209" s="168"/>
      <c r="AEG209" s="165"/>
      <c r="AEH209" s="165"/>
      <c r="AEI209" s="165"/>
      <c r="AEJ209" s="168"/>
      <c r="AEK209" s="165"/>
      <c r="AEL209" s="165"/>
      <c r="AEM209" s="165"/>
      <c r="AEN209" s="168"/>
      <c r="AEO209" s="165"/>
      <c r="AEP209" s="165"/>
      <c r="AEQ209" s="165"/>
      <c r="AER209" s="168"/>
      <c r="AES209" s="165"/>
      <c r="AET209" s="165"/>
      <c r="AEU209" s="165"/>
      <c r="AEV209" s="168"/>
      <c r="AEW209" s="165"/>
      <c r="AEX209" s="165"/>
      <c r="AEY209" s="165"/>
      <c r="AEZ209" s="168"/>
      <c r="AFA209" s="165"/>
      <c r="AFB209" s="165"/>
      <c r="AFC209" s="165"/>
      <c r="AFD209" s="168"/>
      <c r="AFE209" s="165"/>
      <c r="AFF209" s="165"/>
      <c r="AFG209" s="165"/>
      <c r="AFH209" s="168"/>
      <c r="AFI209" s="165"/>
      <c r="AFJ209" s="165"/>
      <c r="AFK209" s="165"/>
      <c r="AFL209" s="168"/>
      <c r="AFM209" s="165"/>
      <c r="AFN209" s="165"/>
      <c r="AFO209" s="165"/>
      <c r="AFP209" s="168"/>
      <c r="AFQ209" s="165"/>
      <c r="AFR209" s="165"/>
      <c r="AFS209" s="165"/>
      <c r="AFT209" s="168"/>
      <c r="AFU209" s="165"/>
      <c r="AFV209" s="165"/>
      <c r="AFW209" s="165"/>
      <c r="AFX209" s="168"/>
      <c r="AFY209" s="165"/>
      <c r="AFZ209" s="165"/>
      <c r="AGA209" s="165"/>
      <c r="AGB209" s="168"/>
      <c r="AGC209" s="165"/>
      <c r="AGD209" s="165"/>
      <c r="AGE209" s="165"/>
      <c r="AGF209" s="168"/>
      <c r="AGG209" s="165"/>
      <c r="AGH209" s="165"/>
      <c r="AGI209" s="165"/>
      <c r="AGJ209" s="168"/>
      <c r="AGK209" s="165"/>
      <c r="AGL209" s="165"/>
      <c r="AGM209" s="165"/>
      <c r="AGN209" s="168"/>
      <c r="AGO209" s="165"/>
      <c r="AGP209" s="165"/>
      <c r="AGQ209" s="165"/>
      <c r="AGR209" s="168"/>
      <c r="AGS209" s="165"/>
      <c r="AGT209" s="165"/>
      <c r="AGU209" s="165"/>
      <c r="AGV209" s="168"/>
      <c r="AGW209" s="165"/>
      <c r="AGX209" s="165"/>
      <c r="AGY209" s="165"/>
      <c r="AGZ209" s="168"/>
      <c r="AHA209" s="165"/>
      <c r="AHB209" s="165"/>
      <c r="AHC209" s="165"/>
      <c r="AHD209" s="168"/>
      <c r="AHE209" s="165"/>
      <c r="AHF209" s="165"/>
      <c r="AHG209" s="165"/>
      <c r="AHH209" s="168"/>
      <c r="AHI209" s="165"/>
      <c r="AHJ209" s="165"/>
      <c r="AHK209" s="165"/>
      <c r="AHL209" s="168"/>
      <c r="AHM209" s="165"/>
      <c r="AHN209" s="165"/>
      <c r="AHO209" s="165"/>
      <c r="AHP209" s="168"/>
      <c r="AHQ209" s="165"/>
      <c r="AHR209" s="165"/>
      <c r="AHS209" s="165"/>
      <c r="AHT209" s="168"/>
      <c r="AHU209" s="165"/>
      <c r="AHV209" s="165"/>
      <c r="AHW209" s="165"/>
      <c r="AHX209" s="168"/>
      <c r="AHY209" s="165"/>
      <c r="AHZ209" s="165"/>
      <c r="AIA209" s="165"/>
      <c r="AIB209" s="168"/>
      <c r="AIC209" s="165"/>
      <c r="AID209" s="165"/>
      <c r="AIE209" s="165"/>
      <c r="AIF209" s="168"/>
      <c r="AIG209" s="165"/>
      <c r="AIH209" s="165"/>
      <c r="AII209" s="165"/>
      <c r="AIJ209" s="168"/>
      <c r="AIK209" s="165"/>
      <c r="AIL209" s="165"/>
      <c r="AIM209" s="165"/>
      <c r="AIN209" s="168"/>
      <c r="AIO209" s="165"/>
      <c r="AIP209" s="165"/>
      <c r="AIQ209" s="165"/>
      <c r="AIR209" s="168"/>
      <c r="AIS209" s="165"/>
      <c r="AIT209" s="165"/>
      <c r="AIU209" s="165"/>
      <c r="AIV209" s="168"/>
      <c r="AIW209" s="165"/>
      <c r="AIX209" s="165"/>
      <c r="AIY209" s="165"/>
      <c r="AIZ209" s="168"/>
      <c r="AJA209" s="165"/>
      <c r="AJB209" s="165"/>
      <c r="AJC209" s="165"/>
      <c r="AJD209" s="168"/>
      <c r="AJE209" s="165"/>
      <c r="AJF209" s="165"/>
      <c r="AJG209" s="165"/>
      <c r="AJH209" s="168"/>
      <c r="AJI209" s="165"/>
      <c r="AJJ209" s="165"/>
      <c r="AJK209" s="165"/>
      <c r="AJL209" s="168"/>
      <c r="AJM209" s="165"/>
      <c r="AJN209" s="165"/>
      <c r="AJO209" s="165"/>
      <c r="AJP209" s="168"/>
      <c r="AJQ209" s="165"/>
      <c r="AJR209" s="165"/>
      <c r="AJS209" s="165"/>
      <c r="AJT209" s="168"/>
      <c r="AJU209" s="165"/>
      <c r="AJV209" s="165"/>
      <c r="AJW209" s="165"/>
      <c r="AJX209" s="168"/>
      <c r="AJY209" s="165"/>
      <c r="AJZ209" s="165"/>
      <c r="AKA209" s="165"/>
      <c r="AKB209" s="168"/>
      <c r="AKC209" s="165"/>
      <c r="AKD209" s="165"/>
      <c r="AKE209" s="165"/>
      <c r="AKF209" s="168"/>
      <c r="AKG209" s="165"/>
      <c r="AKH209" s="165"/>
      <c r="AKI209" s="165"/>
      <c r="AKJ209" s="168"/>
      <c r="AKK209" s="165"/>
      <c r="AKL209" s="165"/>
      <c r="AKM209" s="165"/>
      <c r="AKN209" s="168"/>
      <c r="AKO209" s="165"/>
      <c r="AKP209" s="165"/>
      <c r="AKQ209" s="165"/>
      <c r="AKR209" s="168"/>
      <c r="AKS209" s="165"/>
      <c r="AKT209" s="165"/>
      <c r="AKU209" s="165"/>
      <c r="AKV209" s="168"/>
      <c r="AKW209" s="165"/>
      <c r="AKX209" s="165"/>
      <c r="AKY209" s="165"/>
      <c r="AKZ209" s="168"/>
      <c r="ALA209" s="165"/>
      <c r="ALB209" s="165"/>
      <c r="ALC209" s="165"/>
      <c r="ALD209" s="168"/>
      <c r="ALE209" s="165"/>
      <c r="ALF209" s="165"/>
      <c r="ALG209" s="165"/>
      <c r="ALH209" s="168"/>
      <c r="ALI209" s="165"/>
      <c r="ALJ209" s="165"/>
      <c r="ALK209" s="165"/>
      <c r="ALL209" s="168"/>
      <c r="ALM209" s="165"/>
      <c r="ALN209" s="165"/>
      <c r="ALO209" s="165"/>
      <c r="ALP209" s="168"/>
      <c r="ALQ209" s="165"/>
      <c r="ALR209" s="165"/>
      <c r="ALS209" s="165"/>
      <c r="ALT209" s="168"/>
      <c r="ALU209" s="165"/>
      <c r="ALV209" s="165"/>
      <c r="ALW209" s="165"/>
      <c r="ALX209" s="168"/>
      <c r="ALY209" s="165"/>
      <c r="ALZ209" s="165"/>
      <c r="AMA209" s="165"/>
      <c r="AMB209" s="168"/>
      <c r="AMC209" s="165"/>
      <c r="AMD209" s="165"/>
      <c r="AME209" s="165"/>
      <c r="AMF209" s="168"/>
      <c r="AMG209" s="165"/>
      <c r="AMH209" s="165"/>
      <c r="AMI209" s="165"/>
      <c r="AMJ209" s="168"/>
      <c r="AMK209" s="165"/>
      <c r="AML209" s="165"/>
      <c r="AMM209" s="165"/>
      <c r="AMN209" s="168"/>
      <c r="AMO209" s="165"/>
      <c r="AMP209" s="165"/>
      <c r="AMQ209" s="165"/>
      <c r="AMR209" s="168"/>
      <c r="AMS209" s="165"/>
      <c r="AMT209" s="165"/>
      <c r="AMU209" s="165"/>
      <c r="AMV209" s="168"/>
      <c r="AMW209" s="165"/>
      <c r="AMX209" s="165"/>
      <c r="AMY209" s="165"/>
      <c r="AMZ209" s="168"/>
      <c r="ANA209" s="165"/>
      <c r="ANB209" s="165"/>
      <c r="ANC209" s="165"/>
      <c r="AND209" s="168"/>
      <c r="ANE209" s="165"/>
      <c r="ANF209" s="165"/>
      <c r="ANG209" s="165"/>
      <c r="ANH209" s="168"/>
      <c r="ANI209" s="165"/>
      <c r="ANJ209" s="165"/>
      <c r="ANK209" s="165"/>
      <c r="ANL209" s="168"/>
      <c r="ANM209" s="165"/>
      <c r="ANN209" s="165"/>
      <c r="ANO209" s="165"/>
      <c r="ANP209" s="168"/>
      <c r="ANQ209" s="165"/>
      <c r="ANR209" s="165"/>
      <c r="ANS209" s="165"/>
      <c r="ANT209" s="168"/>
      <c r="ANU209" s="165"/>
      <c r="ANV209" s="165"/>
      <c r="ANW209" s="165"/>
      <c r="ANX209" s="168"/>
      <c r="ANY209" s="165"/>
      <c r="ANZ209" s="165"/>
      <c r="AOA209" s="165"/>
      <c r="AOB209" s="168"/>
      <c r="AOC209" s="165"/>
      <c r="AOD209" s="165"/>
      <c r="AOE209" s="165"/>
      <c r="AOF209" s="168"/>
      <c r="AOG209" s="165"/>
      <c r="AOH209" s="165"/>
      <c r="AOI209" s="165"/>
      <c r="AOJ209" s="168"/>
      <c r="AOK209" s="165"/>
      <c r="AOL209" s="165"/>
      <c r="AOM209" s="165"/>
      <c r="AON209" s="168"/>
      <c r="AOO209" s="165"/>
      <c r="AOP209" s="165"/>
      <c r="AOQ209" s="165"/>
      <c r="AOR209" s="168"/>
      <c r="AOS209" s="165"/>
      <c r="AOT209" s="165"/>
      <c r="AOU209" s="165"/>
      <c r="AOV209" s="168"/>
      <c r="AOW209" s="165"/>
      <c r="AOX209" s="165"/>
      <c r="AOY209" s="165"/>
      <c r="AOZ209" s="168"/>
      <c r="APA209" s="165"/>
      <c r="APB209" s="165"/>
      <c r="APC209" s="165"/>
      <c r="APD209" s="168"/>
      <c r="APE209" s="165"/>
      <c r="APF209" s="165"/>
      <c r="APG209" s="165"/>
      <c r="APH209" s="168"/>
      <c r="API209" s="165"/>
      <c r="APJ209" s="165"/>
      <c r="APK209" s="165"/>
      <c r="APL209" s="168"/>
      <c r="APM209" s="165"/>
      <c r="APN209" s="165"/>
      <c r="APO209" s="165"/>
      <c r="APP209" s="168"/>
      <c r="APQ209" s="165"/>
      <c r="APR209" s="165"/>
      <c r="APS209" s="165"/>
      <c r="APT209" s="168"/>
      <c r="APU209" s="165"/>
      <c r="APV209" s="165"/>
      <c r="APW209" s="165"/>
      <c r="APX209" s="168"/>
      <c r="APY209" s="165"/>
      <c r="APZ209" s="165"/>
      <c r="AQA209" s="165"/>
      <c r="AQB209" s="168"/>
      <c r="AQC209" s="165"/>
      <c r="AQD209" s="165"/>
      <c r="AQE209" s="165"/>
      <c r="AQF209" s="168"/>
      <c r="AQG209" s="165"/>
      <c r="AQH209" s="165"/>
      <c r="AQI209" s="165"/>
      <c r="AQJ209" s="168"/>
      <c r="AQK209" s="165"/>
      <c r="AQL209" s="165"/>
      <c r="AQM209" s="165"/>
      <c r="AQN209" s="168"/>
      <c r="AQO209" s="165"/>
      <c r="AQP209" s="165"/>
      <c r="AQQ209" s="165"/>
      <c r="AQR209" s="168"/>
      <c r="AQS209" s="165"/>
      <c r="AQT209" s="165"/>
      <c r="AQU209" s="165"/>
      <c r="AQV209" s="168"/>
      <c r="AQW209" s="165"/>
      <c r="AQX209" s="165"/>
      <c r="AQY209" s="165"/>
      <c r="AQZ209" s="168"/>
      <c r="ARA209" s="165"/>
      <c r="ARB209" s="165"/>
      <c r="ARC209" s="165"/>
      <c r="ARD209" s="168"/>
      <c r="ARE209" s="165"/>
      <c r="ARF209" s="165"/>
      <c r="ARG209" s="165"/>
      <c r="ARH209" s="168"/>
      <c r="ARI209" s="165"/>
      <c r="ARJ209" s="165"/>
      <c r="ARK209" s="165"/>
      <c r="ARL209" s="168"/>
      <c r="ARM209" s="165"/>
      <c r="ARN209" s="165"/>
      <c r="ARO209" s="165"/>
      <c r="ARP209" s="168"/>
      <c r="ARQ209" s="165"/>
      <c r="ARR209" s="165"/>
      <c r="ARS209" s="165"/>
      <c r="ART209" s="168"/>
      <c r="ARU209" s="165"/>
      <c r="ARV209" s="165"/>
      <c r="ARW209" s="165"/>
      <c r="ARX209" s="168"/>
      <c r="ARY209" s="165"/>
      <c r="ARZ209" s="165"/>
      <c r="ASA209" s="165"/>
      <c r="ASB209" s="168"/>
      <c r="ASC209" s="165"/>
      <c r="ASD209" s="165"/>
      <c r="ASE209" s="165"/>
      <c r="ASF209" s="168"/>
      <c r="ASG209" s="165"/>
      <c r="ASH209" s="165"/>
      <c r="ASI209" s="165"/>
      <c r="ASJ209" s="168"/>
      <c r="ASK209" s="165"/>
      <c r="ASL209" s="165"/>
      <c r="ASM209" s="165"/>
      <c r="ASN209" s="168"/>
      <c r="ASO209" s="165"/>
      <c r="ASP209" s="165"/>
      <c r="ASQ209" s="165"/>
      <c r="ASR209" s="168"/>
      <c r="ASS209" s="165"/>
      <c r="AST209" s="165"/>
      <c r="ASU209" s="165"/>
      <c r="ASV209" s="168"/>
      <c r="ASW209" s="165"/>
      <c r="ASX209" s="165"/>
      <c r="ASY209" s="165"/>
      <c r="ASZ209" s="168"/>
      <c r="ATA209" s="165"/>
      <c r="ATB209" s="165"/>
      <c r="ATC209" s="165"/>
      <c r="ATD209" s="168"/>
      <c r="ATE209" s="165"/>
      <c r="ATF209" s="165"/>
      <c r="ATG209" s="165"/>
      <c r="ATH209" s="168"/>
      <c r="ATI209" s="165"/>
      <c r="ATJ209" s="165"/>
      <c r="ATK209" s="165"/>
      <c r="ATL209" s="168"/>
      <c r="ATM209" s="165"/>
      <c r="ATN209" s="165"/>
      <c r="ATO209" s="165"/>
      <c r="ATP209" s="168"/>
      <c r="ATQ209" s="165"/>
      <c r="ATR209" s="165"/>
      <c r="ATS209" s="165"/>
      <c r="ATT209" s="168"/>
      <c r="ATU209" s="165"/>
      <c r="ATV209" s="165"/>
      <c r="ATW209" s="165"/>
      <c r="ATX209" s="168"/>
      <c r="ATY209" s="165"/>
      <c r="ATZ209" s="165"/>
      <c r="AUA209" s="165"/>
      <c r="AUB209" s="168"/>
      <c r="AUC209" s="165"/>
      <c r="AUD209" s="165"/>
      <c r="AUE209" s="165"/>
      <c r="AUF209" s="168"/>
      <c r="AUG209" s="165"/>
      <c r="AUH209" s="165"/>
      <c r="AUI209" s="165"/>
      <c r="AUJ209" s="168"/>
      <c r="AUK209" s="165"/>
      <c r="AUL209" s="165"/>
      <c r="AUM209" s="165"/>
      <c r="AUN209" s="168"/>
      <c r="AUO209" s="165"/>
      <c r="AUP209" s="165"/>
      <c r="AUQ209" s="165"/>
      <c r="AUR209" s="168"/>
      <c r="AUS209" s="165"/>
      <c r="AUT209" s="165"/>
      <c r="AUU209" s="165"/>
      <c r="AUV209" s="168"/>
      <c r="AUW209" s="165"/>
      <c r="AUX209" s="165"/>
      <c r="AUY209" s="165"/>
      <c r="AUZ209" s="168"/>
      <c r="AVA209" s="165"/>
      <c r="AVB209" s="165"/>
      <c r="AVC209" s="165"/>
      <c r="AVD209" s="168"/>
      <c r="AVE209" s="165"/>
      <c r="AVF209" s="165"/>
      <c r="AVG209" s="165"/>
      <c r="AVH209" s="168"/>
      <c r="AVI209" s="165"/>
      <c r="AVJ209" s="165"/>
      <c r="AVK209" s="165"/>
      <c r="AVL209" s="168"/>
      <c r="AVM209" s="165"/>
      <c r="AVN209" s="165"/>
      <c r="AVO209" s="165"/>
      <c r="AVP209" s="168"/>
      <c r="AVQ209" s="165"/>
      <c r="AVR209" s="165"/>
      <c r="AVS209" s="165"/>
      <c r="AVT209" s="168"/>
      <c r="AVU209" s="165"/>
      <c r="AVV209" s="165"/>
      <c r="AVW209" s="165"/>
      <c r="AVX209" s="168"/>
      <c r="AVY209" s="165"/>
      <c r="AVZ209" s="165"/>
      <c r="AWA209" s="165"/>
      <c r="AWB209" s="168"/>
      <c r="AWC209" s="165"/>
      <c r="AWD209" s="165"/>
      <c r="AWE209" s="165"/>
      <c r="AWF209" s="168"/>
      <c r="AWG209" s="165"/>
      <c r="AWH209" s="165"/>
      <c r="AWI209" s="165"/>
      <c r="AWJ209" s="168"/>
      <c r="AWK209" s="165"/>
      <c r="AWL209" s="165"/>
      <c r="AWM209" s="165"/>
      <c r="AWN209" s="168"/>
      <c r="AWO209" s="165"/>
      <c r="AWP209" s="165"/>
      <c r="AWQ209" s="165"/>
      <c r="AWR209" s="168"/>
      <c r="AWS209" s="165"/>
      <c r="AWT209" s="165"/>
      <c r="AWU209" s="165"/>
      <c r="AWV209" s="168"/>
      <c r="AWW209" s="165"/>
      <c r="AWX209" s="165"/>
      <c r="AWY209" s="165"/>
      <c r="AWZ209" s="168"/>
      <c r="AXA209" s="165"/>
      <c r="AXB209" s="165"/>
      <c r="AXC209" s="165"/>
      <c r="AXD209" s="168"/>
      <c r="AXE209" s="165"/>
      <c r="AXF209" s="165"/>
      <c r="AXG209" s="165"/>
      <c r="AXH209" s="168"/>
      <c r="AXI209" s="165"/>
      <c r="AXJ209" s="165"/>
      <c r="AXK209" s="165"/>
      <c r="AXL209" s="168"/>
      <c r="AXM209" s="165"/>
      <c r="AXN209" s="165"/>
      <c r="AXO209" s="165"/>
      <c r="AXP209" s="168"/>
      <c r="AXQ209" s="165"/>
      <c r="AXR209" s="165"/>
      <c r="AXS209" s="165"/>
      <c r="AXT209" s="168"/>
      <c r="AXU209" s="165"/>
      <c r="AXV209" s="165"/>
      <c r="AXW209" s="165"/>
      <c r="AXX209" s="168"/>
      <c r="AXY209" s="165"/>
      <c r="AXZ209" s="165"/>
      <c r="AYA209" s="165"/>
      <c r="AYB209" s="168"/>
      <c r="AYC209" s="165"/>
      <c r="AYD209" s="165"/>
      <c r="AYE209" s="165"/>
      <c r="AYF209" s="168"/>
      <c r="AYG209" s="165"/>
      <c r="AYH209" s="165"/>
      <c r="AYI209" s="165"/>
      <c r="AYJ209" s="168"/>
      <c r="AYK209" s="165"/>
      <c r="AYL209" s="165"/>
      <c r="AYM209" s="165"/>
      <c r="AYN209" s="168"/>
      <c r="AYO209" s="165"/>
      <c r="AYP209" s="165"/>
      <c r="AYQ209" s="165"/>
      <c r="AYR209" s="168"/>
      <c r="AYS209" s="165"/>
      <c r="AYT209" s="165"/>
      <c r="AYU209" s="165"/>
      <c r="AYV209" s="168"/>
      <c r="AYW209" s="165"/>
      <c r="AYX209" s="165"/>
      <c r="AYY209" s="165"/>
      <c r="AYZ209" s="168"/>
      <c r="AZA209" s="165"/>
      <c r="AZB209" s="165"/>
      <c r="AZC209" s="165"/>
      <c r="AZD209" s="168"/>
      <c r="AZE209" s="165"/>
      <c r="AZF209" s="165"/>
      <c r="AZG209" s="165"/>
      <c r="AZH209" s="168"/>
      <c r="AZI209" s="165"/>
      <c r="AZJ209" s="165"/>
      <c r="AZK209" s="165"/>
      <c r="AZL209" s="168"/>
      <c r="AZM209" s="165"/>
      <c r="AZN209" s="165"/>
      <c r="AZO209" s="165"/>
      <c r="AZP209" s="168"/>
      <c r="AZQ209" s="165"/>
      <c r="AZR209" s="165"/>
      <c r="AZS209" s="165"/>
      <c r="AZT209" s="168"/>
      <c r="AZU209" s="165"/>
      <c r="AZV209" s="165"/>
      <c r="AZW209" s="165"/>
      <c r="AZX209" s="168"/>
      <c r="AZY209" s="165"/>
      <c r="AZZ209" s="165"/>
      <c r="BAA209" s="165"/>
      <c r="BAB209" s="168"/>
      <c r="BAC209" s="165"/>
      <c r="BAD209" s="165"/>
      <c r="BAE209" s="165"/>
      <c r="BAF209" s="168"/>
      <c r="BAG209" s="165"/>
      <c r="BAH209" s="165"/>
      <c r="BAI209" s="165"/>
      <c r="BAJ209" s="168"/>
      <c r="BAK209" s="165"/>
      <c r="BAL209" s="165"/>
      <c r="BAM209" s="165"/>
      <c r="BAN209" s="168"/>
      <c r="BAO209" s="165"/>
      <c r="BAP209" s="165"/>
      <c r="BAQ209" s="165"/>
      <c r="BAR209" s="168"/>
      <c r="BAS209" s="165"/>
      <c r="BAT209" s="165"/>
      <c r="BAU209" s="165"/>
      <c r="BAV209" s="168"/>
      <c r="BAW209" s="165"/>
      <c r="BAX209" s="165"/>
      <c r="BAY209" s="165"/>
      <c r="BAZ209" s="168"/>
      <c r="BBA209" s="165"/>
      <c r="BBB209" s="165"/>
      <c r="BBC209" s="165"/>
      <c r="BBD209" s="168"/>
      <c r="BBE209" s="165"/>
      <c r="BBF209" s="165"/>
      <c r="BBG209" s="165"/>
      <c r="BBH209" s="168"/>
      <c r="BBI209" s="165"/>
      <c r="BBJ209" s="165"/>
      <c r="BBK209" s="165"/>
      <c r="BBL209" s="168"/>
      <c r="BBM209" s="165"/>
      <c r="BBN209" s="165"/>
      <c r="BBO209" s="165"/>
      <c r="BBP209" s="168"/>
      <c r="BBQ209" s="165"/>
      <c r="BBR209" s="165"/>
      <c r="BBS209" s="165"/>
      <c r="BBT209" s="168"/>
      <c r="BBU209" s="165"/>
      <c r="BBV209" s="165"/>
      <c r="BBW209" s="165"/>
      <c r="BBX209" s="168"/>
      <c r="BBY209" s="165"/>
      <c r="BBZ209" s="165"/>
      <c r="BCA209" s="165"/>
      <c r="BCB209" s="168"/>
      <c r="BCC209" s="165"/>
      <c r="BCD209" s="165"/>
      <c r="BCE209" s="165"/>
      <c r="BCF209" s="168"/>
      <c r="BCG209" s="165"/>
      <c r="BCH209" s="165"/>
      <c r="BCI209" s="165"/>
      <c r="BCJ209" s="168"/>
      <c r="BCK209" s="165"/>
      <c r="BCL209" s="165"/>
      <c r="BCM209" s="165"/>
      <c r="BCN209" s="168"/>
      <c r="BCO209" s="165"/>
      <c r="BCP209" s="165"/>
      <c r="BCQ209" s="165"/>
      <c r="BCR209" s="168"/>
      <c r="BCS209" s="165"/>
      <c r="BCT209" s="165"/>
      <c r="BCU209" s="165"/>
      <c r="BCV209" s="168"/>
      <c r="BCW209" s="165"/>
      <c r="BCX209" s="165"/>
      <c r="BCY209" s="165"/>
      <c r="BCZ209" s="168"/>
      <c r="BDA209" s="165"/>
      <c r="BDB209" s="165"/>
      <c r="BDC209" s="165"/>
      <c r="BDD209" s="168"/>
      <c r="BDE209" s="165"/>
      <c r="BDF209" s="165"/>
      <c r="BDG209" s="165"/>
      <c r="BDH209" s="168"/>
      <c r="BDI209" s="165"/>
      <c r="BDJ209" s="165"/>
      <c r="BDK209" s="165"/>
      <c r="BDL209" s="168"/>
      <c r="BDM209" s="165"/>
      <c r="BDN209" s="165"/>
      <c r="BDO209" s="165"/>
      <c r="BDP209" s="168"/>
      <c r="BDQ209" s="165"/>
      <c r="BDR209" s="165"/>
      <c r="BDS209" s="165"/>
      <c r="BDT209" s="168"/>
      <c r="BDU209" s="165"/>
      <c r="BDV209" s="165"/>
      <c r="BDW209" s="165"/>
      <c r="BDX209" s="168"/>
      <c r="BDY209" s="165"/>
      <c r="BDZ209" s="165"/>
      <c r="BEA209" s="165"/>
      <c r="BEB209" s="168"/>
      <c r="BEC209" s="165"/>
      <c r="BED209" s="165"/>
      <c r="BEE209" s="165"/>
      <c r="BEF209" s="168"/>
      <c r="BEG209" s="165"/>
      <c r="BEH209" s="165"/>
      <c r="BEI209" s="165"/>
      <c r="BEJ209" s="168"/>
      <c r="BEK209" s="165"/>
      <c r="BEL209" s="165"/>
      <c r="BEM209" s="165"/>
      <c r="BEN209" s="168"/>
      <c r="BEO209" s="165"/>
      <c r="BEP209" s="165"/>
      <c r="BEQ209" s="165"/>
      <c r="BER209" s="168"/>
      <c r="BES209" s="165"/>
      <c r="BET209" s="165"/>
      <c r="BEU209" s="165"/>
      <c r="BEV209" s="168"/>
      <c r="BEW209" s="165"/>
      <c r="BEX209" s="165"/>
      <c r="BEY209" s="165"/>
      <c r="BEZ209" s="168"/>
      <c r="BFA209" s="165"/>
      <c r="BFB209" s="165"/>
      <c r="BFC209" s="165"/>
      <c r="BFD209" s="168"/>
      <c r="BFE209" s="165"/>
      <c r="BFF209" s="165"/>
      <c r="BFG209" s="165"/>
      <c r="BFH209" s="168"/>
      <c r="BFI209" s="165"/>
      <c r="BFJ209" s="165"/>
      <c r="BFK209" s="165"/>
      <c r="BFL209" s="168"/>
      <c r="BFM209" s="165"/>
      <c r="BFN209" s="165"/>
      <c r="BFO209" s="165"/>
      <c r="BFP209" s="168"/>
      <c r="BFQ209" s="165"/>
      <c r="BFR209" s="165"/>
      <c r="BFS209" s="165"/>
      <c r="BFT209" s="168"/>
      <c r="BFU209" s="165"/>
      <c r="BFV209" s="165"/>
      <c r="BFW209" s="165"/>
      <c r="BFX209" s="168"/>
      <c r="BFY209" s="165"/>
      <c r="BFZ209" s="165"/>
      <c r="BGA209" s="165"/>
      <c r="BGB209" s="168"/>
      <c r="BGC209" s="165"/>
      <c r="BGD209" s="165"/>
      <c r="BGE209" s="165"/>
      <c r="BGF209" s="168"/>
      <c r="BGG209" s="165"/>
      <c r="BGH209" s="165"/>
      <c r="BGI209" s="165"/>
      <c r="BGJ209" s="168"/>
      <c r="BGK209" s="165"/>
      <c r="BGL209" s="165"/>
      <c r="BGM209" s="165"/>
      <c r="BGN209" s="168"/>
      <c r="BGO209" s="165"/>
      <c r="BGP209" s="165"/>
      <c r="BGQ209" s="165"/>
      <c r="BGR209" s="168"/>
      <c r="BGS209" s="165"/>
      <c r="BGT209" s="165"/>
      <c r="BGU209" s="165"/>
      <c r="BGV209" s="168"/>
      <c r="BGW209" s="165"/>
      <c r="BGX209" s="165"/>
      <c r="BGY209" s="165"/>
      <c r="BGZ209" s="168"/>
      <c r="BHA209" s="165"/>
      <c r="BHB209" s="165"/>
      <c r="BHC209" s="165"/>
      <c r="BHD209" s="168"/>
      <c r="BHE209" s="165"/>
      <c r="BHF209" s="165"/>
      <c r="BHG209" s="165"/>
      <c r="BHH209" s="168"/>
      <c r="BHI209" s="165"/>
      <c r="BHJ209" s="165"/>
      <c r="BHK209" s="165"/>
      <c r="BHL209" s="168"/>
      <c r="BHM209" s="165"/>
      <c r="BHN209" s="165"/>
      <c r="BHO209" s="165"/>
      <c r="BHP209" s="168"/>
      <c r="BHQ209" s="165"/>
      <c r="BHR209" s="165"/>
      <c r="BHS209" s="165"/>
      <c r="BHT209" s="168"/>
      <c r="BHU209" s="165"/>
      <c r="BHV209" s="165"/>
      <c r="BHW209" s="165"/>
      <c r="BHX209" s="168"/>
      <c r="BHY209" s="165"/>
      <c r="BHZ209" s="165"/>
      <c r="BIA209" s="165"/>
      <c r="BIB209" s="168"/>
      <c r="BIC209" s="165"/>
      <c r="BID209" s="165"/>
      <c r="BIE209" s="165"/>
      <c r="BIF209" s="168"/>
      <c r="BIG209" s="165"/>
      <c r="BIH209" s="165"/>
      <c r="BII209" s="165"/>
      <c r="BIJ209" s="168"/>
      <c r="BIK209" s="165"/>
      <c r="BIL209" s="165"/>
      <c r="BIM209" s="165"/>
      <c r="BIN209" s="168"/>
      <c r="BIO209" s="165"/>
      <c r="BIP209" s="165"/>
      <c r="BIQ209" s="165"/>
      <c r="BIR209" s="168"/>
      <c r="BIS209" s="165"/>
      <c r="BIT209" s="165"/>
      <c r="BIU209" s="165"/>
      <c r="BIV209" s="168"/>
      <c r="BIW209" s="165"/>
      <c r="BIX209" s="165"/>
      <c r="BIY209" s="165"/>
      <c r="BIZ209" s="168"/>
      <c r="BJA209" s="165"/>
      <c r="BJB209" s="165"/>
      <c r="BJC209" s="165"/>
      <c r="BJD209" s="168"/>
      <c r="BJE209" s="165"/>
      <c r="BJF209" s="165"/>
      <c r="BJG209" s="165"/>
      <c r="BJH209" s="168"/>
      <c r="BJI209" s="165"/>
      <c r="BJJ209" s="165"/>
      <c r="BJK209" s="165"/>
      <c r="BJL209" s="168"/>
      <c r="BJM209" s="165"/>
      <c r="BJN209" s="165"/>
      <c r="BJO209" s="165"/>
      <c r="BJP209" s="168"/>
      <c r="BJQ209" s="165"/>
      <c r="BJR209" s="165"/>
      <c r="BJS209" s="165"/>
      <c r="BJT209" s="168"/>
      <c r="BJU209" s="165"/>
      <c r="BJV209" s="165"/>
      <c r="BJW209" s="165"/>
      <c r="BJX209" s="168"/>
      <c r="BJY209" s="165"/>
      <c r="BJZ209" s="165"/>
      <c r="BKA209" s="165"/>
      <c r="BKB209" s="168"/>
      <c r="BKC209" s="165"/>
      <c r="BKD209" s="165"/>
      <c r="BKE209" s="165"/>
      <c r="BKF209" s="168"/>
      <c r="BKG209" s="165"/>
      <c r="BKH209" s="165"/>
      <c r="BKI209" s="165"/>
      <c r="BKJ209" s="168"/>
      <c r="BKK209" s="165"/>
      <c r="BKL209" s="165"/>
      <c r="BKM209" s="165"/>
      <c r="BKN209" s="168"/>
      <c r="BKO209" s="165"/>
      <c r="BKP209" s="165"/>
      <c r="BKQ209" s="165"/>
      <c r="BKR209" s="168"/>
      <c r="BKS209" s="165"/>
      <c r="BKT209" s="165"/>
      <c r="BKU209" s="165"/>
      <c r="BKV209" s="168"/>
      <c r="BKW209" s="165"/>
      <c r="BKX209" s="165"/>
      <c r="BKY209" s="165"/>
      <c r="BKZ209" s="168"/>
      <c r="BLA209" s="165"/>
      <c r="BLB209" s="165"/>
      <c r="BLC209" s="165"/>
      <c r="BLD209" s="168"/>
      <c r="BLE209" s="165"/>
      <c r="BLF209" s="165"/>
      <c r="BLG209" s="165"/>
      <c r="BLH209" s="168"/>
      <c r="BLI209" s="165"/>
      <c r="BLJ209" s="165"/>
      <c r="BLK209" s="165"/>
      <c r="BLL209" s="168"/>
      <c r="BLM209" s="165"/>
      <c r="BLN209" s="165"/>
      <c r="BLO209" s="165"/>
      <c r="BLP209" s="168"/>
      <c r="BLQ209" s="165"/>
      <c r="BLR209" s="165"/>
      <c r="BLS209" s="165"/>
      <c r="BLT209" s="168"/>
      <c r="BLU209" s="165"/>
      <c r="BLV209" s="165"/>
      <c r="BLW209" s="165"/>
      <c r="BLX209" s="168"/>
      <c r="BLY209" s="165"/>
      <c r="BLZ209" s="165"/>
      <c r="BMA209" s="165"/>
      <c r="BMB209" s="168"/>
      <c r="BMC209" s="165"/>
      <c r="BMD209" s="165"/>
      <c r="BME209" s="165"/>
      <c r="BMF209" s="168"/>
      <c r="BMG209" s="165"/>
      <c r="BMH209" s="165"/>
      <c r="BMI209" s="165"/>
      <c r="BMJ209" s="168"/>
      <c r="BMK209" s="165"/>
      <c r="BML209" s="165"/>
      <c r="BMM209" s="165"/>
      <c r="BMN209" s="168"/>
      <c r="BMO209" s="165"/>
      <c r="BMP209" s="165"/>
      <c r="BMQ209" s="165"/>
      <c r="BMR209" s="168"/>
      <c r="BMS209" s="165"/>
      <c r="BMT209" s="165"/>
      <c r="BMU209" s="165"/>
      <c r="BMV209" s="168"/>
      <c r="BMW209" s="165"/>
      <c r="BMX209" s="165"/>
      <c r="BMY209" s="165"/>
      <c r="BMZ209" s="168"/>
      <c r="BNA209" s="165"/>
      <c r="BNB209" s="165"/>
      <c r="BNC209" s="165"/>
      <c r="BND209" s="168"/>
      <c r="BNE209" s="165"/>
      <c r="BNF209" s="165"/>
      <c r="BNG209" s="165"/>
      <c r="BNH209" s="168"/>
      <c r="BNI209" s="165"/>
      <c r="BNJ209" s="165"/>
      <c r="BNK209" s="165"/>
      <c r="BNL209" s="168"/>
      <c r="BNM209" s="165"/>
      <c r="BNN209" s="165"/>
      <c r="BNO209" s="165"/>
      <c r="BNP209" s="168"/>
      <c r="BNQ209" s="165"/>
      <c r="BNR209" s="165"/>
      <c r="BNS209" s="165"/>
      <c r="BNT209" s="168"/>
      <c r="BNU209" s="165"/>
      <c r="BNV209" s="165"/>
      <c r="BNW209" s="165"/>
      <c r="BNX209" s="168"/>
      <c r="BNY209" s="165"/>
      <c r="BNZ209" s="165"/>
      <c r="BOA209" s="165"/>
      <c r="BOB209" s="168"/>
      <c r="BOC209" s="165"/>
      <c r="BOD209" s="165"/>
      <c r="BOE209" s="165"/>
      <c r="BOF209" s="168"/>
      <c r="BOG209" s="165"/>
      <c r="BOH209" s="165"/>
      <c r="BOI209" s="165"/>
      <c r="BOJ209" s="168"/>
      <c r="BOK209" s="165"/>
      <c r="BOL209" s="165"/>
      <c r="BOM209" s="165"/>
      <c r="BON209" s="168"/>
      <c r="BOO209" s="165"/>
      <c r="BOP209" s="165"/>
      <c r="BOQ209" s="165"/>
      <c r="BOR209" s="168"/>
      <c r="BOS209" s="165"/>
      <c r="BOT209" s="165"/>
      <c r="BOU209" s="165"/>
      <c r="BOV209" s="168"/>
      <c r="BOW209" s="165"/>
      <c r="BOX209" s="165"/>
      <c r="BOY209" s="165"/>
      <c r="BOZ209" s="168"/>
      <c r="BPA209" s="165"/>
      <c r="BPB209" s="165"/>
      <c r="BPC209" s="165"/>
      <c r="BPD209" s="168"/>
      <c r="BPE209" s="165"/>
      <c r="BPF209" s="165"/>
      <c r="BPG209" s="165"/>
      <c r="BPH209" s="168"/>
      <c r="BPI209" s="165"/>
      <c r="BPJ209" s="165"/>
      <c r="BPK209" s="165"/>
      <c r="BPL209" s="168"/>
      <c r="BPM209" s="165"/>
      <c r="BPN209" s="165"/>
      <c r="BPO209" s="165"/>
      <c r="BPP209" s="168"/>
      <c r="BPQ209" s="165"/>
      <c r="BPR209" s="165"/>
      <c r="BPS209" s="165"/>
      <c r="BPT209" s="168"/>
      <c r="BPU209" s="165"/>
      <c r="BPV209" s="165"/>
      <c r="BPW209" s="165"/>
      <c r="BPX209" s="168"/>
      <c r="BPY209" s="165"/>
      <c r="BPZ209" s="165"/>
      <c r="BQA209" s="165"/>
      <c r="BQB209" s="168"/>
      <c r="BQC209" s="165"/>
      <c r="BQD209" s="165"/>
      <c r="BQE209" s="165"/>
      <c r="BQF209" s="168"/>
      <c r="BQG209" s="165"/>
      <c r="BQH209" s="165"/>
      <c r="BQI209" s="165"/>
      <c r="BQJ209" s="168"/>
      <c r="BQK209" s="165"/>
      <c r="BQL209" s="165"/>
      <c r="BQM209" s="165"/>
      <c r="BQN209" s="168"/>
      <c r="BQO209" s="165"/>
      <c r="BQP209" s="165"/>
      <c r="BQQ209" s="165"/>
      <c r="BQR209" s="168"/>
      <c r="BQS209" s="165"/>
      <c r="BQT209" s="165"/>
      <c r="BQU209" s="165"/>
      <c r="BQV209" s="168"/>
      <c r="BQW209" s="165"/>
      <c r="BQX209" s="165"/>
      <c r="BQY209" s="165"/>
      <c r="BQZ209" s="168"/>
      <c r="BRA209" s="165"/>
      <c r="BRB209" s="165"/>
      <c r="BRC209" s="165"/>
      <c r="BRD209" s="168"/>
      <c r="BRE209" s="165"/>
      <c r="BRF209" s="165"/>
      <c r="BRG209" s="165"/>
      <c r="BRH209" s="168"/>
      <c r="BRI209" s="165"/>
      <c r="BRJ209" s="165"/>
      <c r="BRK209" s="165"/>
      <c r="BRL209" s="168"/>
      <c r="BRM209" s="165"/>
      <c r="BRN209" s="165"/>
      <c r="BRO209" s="165"/>
      <c r="BRP209" s="168"/>
      <c r="BRQ209" s="165"/>
      <c r="BRR209" s="165"/>
      <c r="BRS209" s="165"/>
      <c r="BRT209" s="168"/>
      <c r="BRU209" s="165"/>
      <c r="BRV209" s="165"/>
      <c r="BRW209" s="165"/>
      <c r="BRX209" s="168"/>
      <c r="BRY209" s="165"/>
      <c r="BRZ209" s="165"/>
      <c r="BSA209" s="165"/>
      <c r="BSB209" s="168"/>
      <c r="BSC209" s="165"/>
      <c r="BSD209" s="165"/>
      <c r="BSE209" s="165"/>
      <c r="BSF209" s="168"/>
      <c r="BSG209" s="165"/>
      <c r="BSH209" s="165"/>
      <c r="BSI209" s="165"/>
      <c r="BSJ209" s="168"/>
      <c r="BSK209" s="165"/>
      <c r="BSL209" s="165"/>
      <c r="BSM209" s="165"/>
      <c r="BSN209" s="168"/>
      <c r="BSO209" s="165"/>
      <c r="BSP209" s="165"/>
      <c r="BSQ209" s="165"/>
      <c r="BSR209" s="168"/>
      <c r="BSS209" s="165"/>
      <c r="BST209" s="165"/>
      <c r="BSU209" s="165"/>
      <c r="BSV209" s="168"/>
      <c r="BSW209" s="165"/>
      <c r="BSX209" s="165"/>
      <c r="BSY209" s="165"/>
      <c r="BSZ209" s="168"/>
      <c r="BTA209" s="165"/>
      <c r="BTB209" s="165"/>
      <c r="BTC209" s="165"/>
      <c r="BTD209" s="168"/>
      <c r="BTE209" s="165"/>
      <c r="BTF209" s="165"/>
      <c r="BTG209" s="165"/>
      <c r="BTH209" s="168"/>
      <c r="BTI209" s="165"/>
      <c r="BTJ209" s="165"/>
      <c r="BTK209" s="165"/>
      <c r="BTL209" s="168"/>
      <c r="BTM209" s="165"/>
      <c r="BTN209" s="165"/>
      <c r="BTO209" s="165"/>
      <c r="BTP209" s="168"/>
      <c r="BTQ209" s="165"/>
      <c r="BTR209" s="165"/>
      <c r="BTS209" s="165"/>
      <c r="BTT209" s="168"/>
      <c r="BTU209" s="165"/>
      <c r="BTV209" s="165"/>
      <c r="BTW209" s="165"/>
      <c r="BTX209" s="168"/>
      <c r="BTY209" s="165"/>
      <c r="BTZ209" s="165"/>
      <c r="BUA209" s="165"/>
      <c r="BUB209" s="168"/>
      <c r="BUC209" s="165"/>
      <c r="BUD209" s="165"/>
      <c r="BUE209" s="165"/>
      <c r="BUF209" s="168"/>
      <c r="BUG209" s="165"/>
      <c r="BUH209" s="165"/>
      <c r="BUI209" s="165"/>
      <c r="BUJ209" s="168"/>
      <c r="BUK209" s="165"/>
      <c r="BUL209" s="165"/>
      <c r="BUM209" s="165"/>
      <c r="BUN209" s="168"/>
      <c r="BUO209" s="165"/>
      <c r="BUP209" s="165"/>
      <c r="BUQ209" s="165"/>
      <c r="BUR209" s="168"/>
      <c r="BUS209" s="165"/>
      <c r="BUT209" s="165"/>
      <c r="BUU209" s="165"/>
      <c r="BUV209" s="168"/>
      <c r="BUW209" s="165"/>
      <c r="BUX209" s="165"/>
      <c r="BUY209" s="165"/>
      <c r="BUZ209" s="168"/>
      <c r="BVA209" s="165"/>
      <c r="BVB209" s="165"/>
      <c r="BVC209" s="165"/>
      <c r="BVD209" s="168"/>
      <c r="BVE209" s="165"/>
      <c r="BVF209" s="165"/>
      <c r="BVG209" s="165"/>
      <c r="BVH209" s="168"/>
      <c r="BVI209" s="165"/>
      <c r="BVJ209" s="165"/>
      <c r="BVK209" s="165"/>
      <c r="BVL209" s="168"/>
      <c r="BVM209" s="165"/>
      <c r="BVN209" s="165"/>
      <c r="BVO209" s="165"/>
      <c r="BVP209" s="168"/>
      <c r="BVQ209" s="165"/>
      <c r="BVR209" s="165"/>
      <c r="BVS209" s="165"/>
      <c r="BVT209" s="168"/>
      <c r="BVU209" s="165"/>
      <c r="BVV209" s="165"/>
      <c r="BVW209" s="165"/>
      <c r="BVX209" s="168"/>
      <c r="BVY209" s="165"/>
      <c r="BVZ209" s="165"/>
      <c r="BWA209" s="165"/>
      <c r="BWB209" s="168"/>
      <c r="BWC209" s="165"/>
      <c r="BWD209" s="165"/>
      <c r="BWE209" s="165"/>
      <c r="BWF209" s="168"/>
      <c r="BWG209" s="165"/>
      <c r="BWH209" s="165"/>
      <c r="BWI209" s="165"/>
      <c r="BWJ209" s="168"/>
      <c r="BWK209" s="165"/>
      <c r="BWL209" s="165"/>
      <c r="BWM209" s="165"/>
      <c r="BWN209" s="168"/>
      <c r="BWO209" s="165"/>
      <c r="BWP209" s="165"/>
      <c r="BWQ209" s="165"/>
      <c r="BWR209" s="168"/>
      <c r="BWS209" s="165"/>
      <c r="BWT209" s="165"/>
      <c r="BWU209" s="165"/>
      <c r="BWV209" s="168"/>
      <c r="BWW209" s="165"/>
      <c r="BWX209" s="165"/>
      <c r="BWY209" s="165"/>
      <c r="BWZ209" s="168"/>
      <c r="BXA209" s="165"/>
      <c r="BXB209" s="165"/>
      <c r="BXC209" s="165"/>
      <c r="BXD209" s="168"/>
      <c r="BXE209" s="165"/>
      <c r="BXF209" s="165"/>
      <c r="BXG209" s="165"/>
      <c r="BXH209" s="168"/>
      <c r="BXI209" s="165"/>
      <c r="BXJ209" s="165"/>
      <c r="BXK209" s="165"/>
      <c r="BXL209" s="168"/>
      <c r="BXM209" s="165"/>
      <c r="BXN209" s="165"/>
      <c r="BXO209" s="165"/>
      <c r="BXP209" s="168"/>
      <c r="BXQ209" s="165"/>
      <c r="BXR209" s="165"/>
      <c r="BXS209" s="165"/>
      <c r="BXT209" s="168"/>
      <c r="BXU209" s="165"/>
      <c r="BXV209" s="165"/>
      <c r="BXW209" s="165"/>
      <c r="BXX209" s="168"/>
      <c r="BXY209" s="165"/>
      <c r="BXZ209" s="165"/>
      <c r="BYA209" s="165"/>
      <c r="BYB209" s="168"/>
      <c r="BYC209" s="165"/>
      <c r="BYD209" s="165"/>
      <c r="BYE209" s="165"/>
      <c r="BYF209" s="168"/>
      <c r="BYG209" s="165"/>
      <c r="BYH209" s="165"/>
      <c r="BYI209" s="165"/>
      <c r="BYJ209" s="168"/>
      <c r="BYK209" s="165"/>
      <c r="BYL209" s="165"/>
      <c r="BYM209" s="165"/>
      <c r="BYN209" s="168"/>
      <c r="BYO209" s="165"/>
      <c r="BYP209" s="165"/>
      <c r="BYQ209" s="165"/>
      <c r="BYR209" s="168"/>
      <c r="BYS209" s="165"/>
      <c r="BYT209" s="165"/>
      <c r="BYU209" s="165"/>
      <c r="BYV209" s="168"/>
      <c r="BYW209" s="165"/>
      <c r="BYX209" s="165"/>
      <c r="BYY209" s="165"/>
      <c r="BYZ209" s="168"/>
      <c r="BZA209" s="165"/>
      <c r="BZB209" s="165"/>
      <c r="BZC209" s="165"/>
      <c r="BZD209" s="168"/>
      <c r="BZE209" s="165"/>
      <c r="BZF209" s="165"/>
      <c r="BZG209" s="165"/>
      <c r="BZH209" s="168"/>
      <c r="BZI209" s="165"/>
      <c r="BZJ209" s="165"/>
      <c r="BZK209" s="165"/>
      <c r="BZL209" s="168"/>
      <c r="BZM209" s="165"/>
      <c r="BZN209" s="165"/>
      <c r="BZO209" s="165"/>
      <c r="BZP209" s="168"/>
      <c r="BZQ209" s="165"/>
      <c r="BZR209" s="165"/>
      <c r="BZS209" s="165"/>
      <c r="BZT209" s="168"/>
      <c r="BZU209" s="165"/>
      <c r="BZV209" s="165"/>
      <c r="BZW209" s="165"/>
      <c r="BZX209" s="168"/>
      <c r="BZY209" s="165"/>
      <c r="BZZ209" s="165"/>
      <c r="CAA209" s="165"/>
      <c r="CAB209" s="168"/>
      <c r="CAC209" s="165"/>
      <c r="CAD209" s="165"/>
      <c r="CAE209" s="165"/>
      <c r="CAF209" s="168"/>
      <c r="CAG209" s="165"/>
      <c r="CAH209" s="165"/>
      <c r="CAI209" s="165"/>
      <c r="CAJ209" s="168"/>
      <c r="CAK209" s="165"/>
      <c r="CAL209" s="165"/>
      <c r="CAM209" s="165"/>
      <c r="CAN209" s="168"/>
      <c r="CAO209" s="165"/>
      <c r="CAP209" s="165"/>
      <c r="CAQ209" s="165"/>
      <c r="CAR209" s="168"/>
      <c r="CAS209" s="165"/>
      <c r="CAT209" s="165"/>
      <c r="CAU209" s="165"/>
      <c r="CAV209" s="168"/>
      <c r="CAW209" s="165"/>
      <c r="CAX209" s="165"/>
      <c r="CAY209" s="165"/>
      <c r="CAZ209" s="168"/>
      <c r="CBA209" s="165"/>
      <c r="CBB209" s="165"/>
      <c r="CBC209" s="165"/>
      <c r="CBD209" s="168"/>
      <c r="CBE209" s="165"/>
      <c r="CBF209" s="165"/>
      <c r="CBG209" s="165"/>
      <c r="CBH209" s="168"/>
      <c r="CBI209" s="165"/>
      <c r="CBJ209" s="165"/>
      <c r="CBK209" s="165"/>
      <c r="CBL209" s="168"/>
      <c r="CBM209" s="165"/>
      <c r="CBN209" s="165"/>
      <c r="CBO209" s="165"/>
      <c r="CBP209" s="168"/>
      <c r="CBQ209" s="165"/>
      <c r="CBR209" s="165"/>
      <c r="CBS209" s="165"/>
      <c r="CBT209" s="168"/>
      <c r="CBU209" s="165"/>
      <c r="CBV209" s="165"/>
      <c r="CBW209" s="165"/>
      <c r="CBX209" s="168"/>
      <c r="CBY209" s="165"/>
      <c r="CBZ209" s="165"/>
      <c r="CCA209" s="165"/>
      <c r="CCB209" s="168"/>
      <c r="CCC209" s="165"/>
      <c r="CCD209" s="165"/>
      <c r="CCE209" s="165"/>
      <c r="CCF209" s="168"/>
      <c r="CCG209" s="165"/>
      <c r="CCH209" s="165"/>
      <c r="CCI209" s="165"/>
      <c r="CCJ209" s="168"/>
      <c r="CCK209" s="165"/>
      <c r="CCL209" s="165"/>
      <c r="CCM209" s="165"/>
      <c r="CCN209" s="168"/>
      <c r="CCO209" s="165"/>
      <c r="CCP209" s="165"/>
      <c r="CCQ209" s="165"/>
      <c r="CCR209" s="168"/>
      <c r="CCS209" s="165"/>
      <c r="CCT209" s="165"/>
      <c r="CCU209" s="165"/>
      <c r="CCV209" s="168"/>
      <c r="CCW209" s="165"/>
      <c r="CCX209" s="165"/>
      <c r="CCY209" s="165"/>
      <c r="CCZ209" s="168"/>
      <c r="CDA209" s="165"/>
      <c r="CDB209" s="165"/>
      <c r="CDC209" s="165"/>
      <c r="CDD209" s="168"/>
      <c r="CDE209" s="165"/>
      <c r="CDF209" s="165"/>
      <c r="CDG209" s="165"/>
      <c r="CDH209" s="168"/>
      <c r="CDI209" s="165"/>
      <c r="CDJ209" s="165"/>
      <c r="CDK209" s="165"/>
      <c r="CDL209" s="168"/>
      <c r="CDM209" s="165"/>
      <c r="CDN209" s="165"/>
      <c r="CDO209" s="165"/>
      <c r="CDP209" s="168"/>
      <c r="CDQ209" s="165"/>
      <c r="CDR209" s="165"/>
      <c r="CDS209" s="165"/>
      <c r="CDT209" s="168"/>
      <c r="CDU209" s="165"/>
      <c r="CDV209" s="165"/>
      <c r="CDW209" s="165"/>
      <c r="CDX209" s="168"/>
      <c r="CDY209" s="165"/>
      <c r="CDZ209" s="165"/>
      <c r="CEA209" s="165"/>
      <c r="CEB209" s="168"/>
      <c r="CEC209" s="165"/>
      <c r="CED209" s="165"/>
      <c r="CEE209" s="165"/>
      <c r="CEF209" s="168"/>
      <c r="CEG209" s="165"/>
      <c r="CEH209" s="165"/>
      <c r="CEI209" s="165"/>
      <c r="CEJ209" s="168"/>
      <c r="CEK209" s="165"/>
      <c r="CEL209" s="165"/>
      <c r="CEM209" s="165"/>
      <c r="CEN209" s="168"/>
      <c r="CEO209" s="165"/>
      <c r="CEP209" s="165"/>
      <c r="CEQ209" s="165"/>
      <c r="CER209" s="168"/>
      <c r="CES209" s="165"/>
      <c r="CET209" s="165"/>
      <c r="CEU209" s="165"/>
      <c r="CEV209" s="168"/>
      <c r="CEW209" s="165"/>
      <c r="CEX209" s="165"/>
      <c r="CEY209" s="165"/>
      <c r="CEZ209" s="168"/>
      <c r="CFA209" s="165"/>
      <c r="CFB209" s="165"/>
      <c r="CFC209" s="165"/>
      <c r="CFD209" s="168"/>
      <c r="CFE209" s="165"/>
      <c r="CFF209" s="165"/>
      <c r="CFG209" s="165"/>
      <c r="CFH209" s="168"/>
      <c r="CFI209" s="165"/>
      <c r="CFJ209" s="165"/>
      <c r="CFK209" s="165"/>
      <c r="CFL209" s="168"/>
      <c r="CFM209" s="165"/>
      <c r="CFN209" s="165"/>
      <c r="CFO209" s="165"/>
      <c r="CFP209" s="168"/>
      <c r="CFQ209" s="165"/>
      <c r="CFR209" s="165"/>
      <c r="CFS209" s="165"/>
      <c r="CFT209" s="168"/>
      <c r="CFU209" s="165"/>
      <c r="CFV209" s="165"/>
      <c r="CFW209" s="165"/>
      <c r="CFX209" s="168"/>
      <c r="CFY209" s="165"/>
      <c r="CFZ209" s="165"/>
      <c r="CGA209" s="165"/>
      <c r="CGB209" s="168"/>
      <c r="CGC209" s="165"/>
      <c r="CGD209" s="165"/>
      <c r="CGE209" s="165"/>
      <c r="CGF209" s="168"/>
      <c r="CGG209" s="165"/>
      <c r="CGH209" s="165"/>
      <c r="CGI209" s="165"/>
      <c r="CGJ209" s="168"/>
      <c r="CGK209" s="165"/>
      <c r="CGL209" s="165"/>
      <c r="CGM209" s="165"/>
      <c r="CGN209" s="168"/>
      <c r="CGO209" s="165"/>
      <c r="CGP209" s="165"/>
      <c r="CGQ209" s="165"/>
      <c r="CGR209" s="168"/>
      <c r="CGS209" s="165"/>
      <c r="CGT209" s="165"/>
      <c r="CGU209" s="165"/>
      <c r="CGV209" s="168"/>
      <c r="CGW209" s="165"/>
      <c r="CGX209" s="165"/>
      <c r="CGY209" s="165"/>
      <c r="CGZ209" s="168"/>
      <c r="CHA209" s="165"/>
      <c r="CHB209" s="165"/>
      <c r="CHC209" s="165"/>
      <c r="CHD209" s="168"/>
      <c r="CHE209" s="165"/>
      <c r="CHF209" s="165"/>
      <c r="CHG209" s="165"/>
      <c r="CHH209" s="168"/>
      <c r="CHI209" s="165"/>
      <c r="CHJ209" s="165"/>
      <c r="CHK209" s="165"/>
      <c r="CHL209" s="168"/>
      <c r="CHM209" s="165"/>
      <c r="CHN209" s="165"/>
      <c r="CHO209" s="165"/>
      <c r="CHP209" s="168"/>
      <c r="CHQ209" s="165"/>
      <c r="CHR209" s="165"/>
      <c r="CHS209" s="165"/>
      <c r="CHT209" s="168"/>
      <c r="CHU209" s="165"/>
      <c r="CHV209" s="165"/>
      <c r="CHW209" s="165"/>
      <c r="CHX209" s="168"/>
      <c r="CHY209" s="165"/>
      <c r="CHZ209" s="165"/>
      <c r="CIA209" s="165"/>
      <c r="CIB209" s="168"/>
      <c r="CIC209" s="165"/>
      <c r="CID209" s="165"/>
      <c r="CIE209" s="165"/>
      <c r="CIF209" s="168"/>
      <c r="CIG209" s="165"/>
      <c r="CIH209" s="165"/>
      <c r="CII209" s="165"/>
      <c r="CIJ209" s="168"/>
      <c r="CIK209" s="165"/>
      <c r="CIL209" s="165"/>
      <c r="CIM209" s="165"/>
      <c r="CIN209" s="168"/>
      <c r="CIO209" s="165"/>
      <c r="CIP209" s="165"/>
      <c r="CIQ209" s="165"/>
      <c r="CIR209" s="168"/>
      <c r="CIS209" s="165"/>
      <c r="CIT209" s="165"/>
      <c r="CIU209" s="165"/>
      <c r="CIV209" s="168"/>
      <c r="CIW209" s="165"/>
      <c r="CIX209" s="165"/>
      <c r="CIY209" s="165"/>
      <c r="CIZ209" s="168"/>
      <c r="CJA209" s="165"/>
      <c r="CJB209" s="165"/>
      <c r="CJC209" s="165"/>
      <c r="CJD209" s="168"/>
      <c r="CJE209" s="165"/>
      <c r="CJF209" s="165"/>
      <c r="CJG209" s="165"/>
      <c r="CJH209" s="168"/>
      <c r="CJI209" s="165"/>
      <c r="CJJ209" s="165"/>
      <c r="CJK209" s="165"/>
      <c r="CJL209" s="168"/>
      <c r="CJM209" s="165"/>
      <c r="CJN209" s="165"/>
      <c r="CJO209" s="165"/>
      <c r="CJP209" s="168"/>
      <c r="CJQ209" s="165"/>
      <c r="CJR209" s="165"/>
      <c r="CJS209" s="165"/>
      <c r="CJT209" s="168"/>
      <c r="CJU209" s="165"/>
      <c r="CJV209" s="165"/>
      <c r="CJW209" s="165"/>
      <c r="CJX209" s="168"/>
      <c r="CJY209" s="165"/>
      <c r="CJZ209" s="165"/>
      <c r="CKA209" s="165"/>
      <c r="CKB209" s="168"/>
      <c r="CKC209" s="165"/>
      <c r="CKD209" s="165"/>
      <c r="CKE209" s="165"/>
      <c r="CKF209" s="168"/>
      <c r="CKG209" s="165"/>
      <c r="CKH209" s="165"/>
      <c r="CKI209" s="165"/>
      <c r="CKJ209" s="168"/>
      <c r="CKK209" s="165"/>
      <c r="CKL209" s="165"/>
      <c r="CKM209" s="165"/>
      <c r="CKN209" s="168"/>
      <c r="CKO209" s="165"/>
      <c r="CKP209" s="165"/>
      <c r="CKQ209" s="165"/>
      <c r="CKR209" s="168"/>
      <c r="CKS209" s="165"/>
      <c r="CKT209" s="165"/>
      <c r="CKU209" s="165"/>
      <c r="CKV209" s="168"/>
      <c r="CKW209" s="165"/>
      <c r="CKX209" s="165"/>
      <c r="CKY209" s="165"/>
      <c r="CKZ209" s="168"/>
      <c r="CLA209" s="165"/>
      <c r="CLB209" s="165"/>
      <c r="CLC209" s="165"/>
      <c r="CLD209" s="168"/>
      <c r="CLE209" s="165"/>
      <c r="CLF209" s="165"/>
      <c r="CLG209" s="165"/>
      <c r="CLH209" s="168"/>
      <c r="CLI209" s="165"/>
      <c r="CLJ209" s="165"/>
      <c r="CLK209" s="165"/>
      <c r="CLL209" s="168"/>
      <c r="CLM209" s="165"/>
      <c r="CLN209" s="165"/>
      <c r="CLO209" s="165"/>
      <c r="CLP209" s="168"/>
      <c r="CLQ209" s="165"/>
      <c r="CLR209" s="165"/>
      <c r="CLS209" s="165"/>
      <c r="CLT209" s="168"/>
      <c r="CLU209" s="165"/>
      <c r="CLV209" s="165"/>
      <c r="CLW209" s="165"/>
      <c r="CLX209" s="168"/>
      <c r="CLY209" s="165"/>
      <c r="CLZ209" s="165"/>
      <c r="CMA209" s="165"/>
      <c r="CMB209" s="168"/>
      <c r="CMC209" s="165"/>
      <c r="CMD209" s="165"/>
      <c r="CME209" s="165"/>
      <c r="CMF209" s="168"/>
      <c r="CMG209" s="165"/>
      <c r="CMH209" s="165"/>
      <c r="CMI209" s="165"/>
      <c r="CMJ209" s="168"/>
      <c r="CMK209" s="165"/>
      <c r="CML209" s="165"/>
      <c r="CMM209" s="165"/>
      <c r="CMN209" s="168"/>
      <c r="CMO209" s="165"/>
      <c r="CMP209" s="165"/>
      <c r="CMQ209" s="165"/>
      <c r="CMR209" s="168"/>
      <c r="CMS209" s="165"/>
      <c r="CMT209" s="165"/>
      <c r="CMU209" s="165"/>
      <c r="CMV209" s="168"/>
      <c r="CMW209" s="165"/>
      <c r="CMX209" s="165"/>
      <c r="CMY209" s="165"/>
      <c r="CMZ209" s="168"/>
      <c r="CNA209" s="165"/>
      <c r="CNB209" s="165"/>
      <c r="CNC209" s="165"/>
      <c r="CND209" s="168"/>
      <c r="CNE209" s="165"/>
      <c r="CNF209" s="165"/>
      <c r="CNG209" s="165"/>
      <c r="CNH209" s="168"/>
      <c r="CNI209" s="165"/>
      <c r="CNJ209" s="165"/>
      <c r="CNK209" s="165"/>
      <c r="CNL209" s="168"/>
      <c r="CNM209" s="165"/>
      <c r="CNN209" s="165"/>
      <c r="CNO209" s="165"/>
      <c r="CNP209" s="168"/>
      <c r="CNQ209" s="165"/>
      <c r="CNR209" s="165"/>
      <c r="CNS209" s="165"/>
      <c r="CNT209" s="168"/>
      <c r="CNU209" s="165"/>
      <c r="CNV209" s="165"/>
      <c r="CNW209" s="165"/>
      <c r="CNX209" s="168"/>
      <c r="CNY209" s="165"/>
      <c r="CNZ209" s="165"/>
      <c r="COA209" s="165"/>
      <c r="COB209" s="168"/>
      <c r="COC209" s="165"/>
      <c r="COD209" s="165"/>
      <c r="COE209" s="165"/>
      <c r="COF209" s="168"/>
      <c r="COG209" s="165"/>
      <c r="COH209" s="165"/>
      <c r="COI209" s="165"/>
      <c r="COJ209" s="168"/>
      <c r="COK209" s="165"/>
      <c r="COL209" s="165"/>
      <c r="COM209" s="165"/>
      <c r="CON209" s="168"/>
      <c r="COO209" s="165"/>
      <c r="COP209" s="165"/>
      <c r="COQ209" s="165"/>
      <c r="COR209" s="168"/>
      <c r="COS209" s="165"/>
      <c r="COT209" s="165"/>
      <c r="COU209" s="165"/>
      <c r="COV209" s="168"/>
      <c r="COW209" s="165"/>
      <c r="COX209" s="165"/>
      <c r="COY209" s="165"/>
      <c r="COZ209" s="168"/>
      <c r="CPA209" s="165"/>
      <c r="CPB209" s="165"/>
      <c r="CPC209" s="165"/>
      <c r="CPD209" s="168"/>
      <c r="CPE209" s="165"/>
      <c r="CPF209" s="165"/>
      <c r="CPG209" s="165"/>
      <c r="CPH209" s="168"/>
      <c r="CPI209" s="165"/>
      <c r="CPJ209" s="165"/>
      <c r="CPK209" s="165"/>
      <c r="CPL209" s="168"/>
      <c r="CPM209" s="165"/>
      <c r="CPN209" s="165"/>
      <c r="CPO209" s="165"/>
      <c r="CPP209" s="168"/>
      <c r="CPQ209" s="165"/>
      <c r="CPR209" s="165"/>
      <c r="CPS209" s="165"/>
      <c r="CPT209" s="168"/>
      <c r="CPU209" s="165"/>
      <c r="CPV209" s="165"/>
      <c r="CPW209" s="165"/>
      <c r="CPX209" s="168"/>
      <c r="CPY209" s="165"/>
      <c r="CPZ209" s="165"/>
      <c r="CQA209" s="165"/>
      <c r="CQB209" s="168"/>
      <c r="CQC209" s="165"/>
      <c r="CQD209" s="165"/>
      <c r="CQE209" s="165"/>
      <c r="CQF209" s="168"/>
      <c r="CQG209" s="165"/>
      <c r="CQH209" s="165"/>
      <c r="CQI209" s="165"/>
      <c r="CQJ209" s="168"/>
      <c r="CQK209" s="165"/>
      <c r="CQL209" s="165"/>
      <c r="CQM209" s="165"/>
      <c r="CQN209" s="168"/>
      <c r="CQO209" s="165"/>
      <c r="CQP209" s="165"/>
      <c r="CQQ209" s="165"/>
      <c r="CQR209" s="168"/>
      <c r="CQS209" s="165"/>
      <c r="CQT209" s="165"/>
      <c r="CQU209" s="165"/>
      <c r="CQV209" s="168"/>
      <c r="CQW209" s="165"/>
      <c r="CQX209" s="165"/>
      <c r="CQY209" s="165"/>
      <c r="CQZ209" s="168"/>
      <c r="CRA209" s="165"/>
      <c r="CRB209" s="165"/>
      <c r="CRC209" s="165"/>
      <c r="CRD209" s="168"/>
      <c r="CRE209" s="165"/>
      <c r="CRF209" s="165"/>
      <c r="CRG209" s="165"/>
      <c r="CRH209" s="168"/>
      <c r="CRI209" s="165"/>
      <c r="CRJ209" s="165"/>
      <c r="CRK209" s="165"/>
      <c r="CRL209" s="168"/>
      <c r="CRM209" s="165"/>
      <c r="CRN209" s="165"/>
      <c r="CRO209" s="165"/>
      <c r="CRP209" s="168"/>
      <c r="CRQ209" s="165"/>
      <c r="CRR209" s="165"/>
      <c r="CRS209" s="165"/>
      <c r="CRT209" s="168"/>
      <c r="CRU209" s="165"/>
      <c r="CRV209" s="165"/>
      <c r="CRW209" s="165"/>
      <c r="CRX209" s="168"/>
      <c r="CRY209" s="165"/>
      <c r="CRZ209" s="165"/>
      <c r="CSA209" s="165"/>
      <c r="CSB209" s="168"/>
      <c r="CSC209" s="165"/>
      <c r="CSD209" s="165"/>
      <c r="CSE209" s="165"/>
      <c r="CSF209" s="168"/>
      <c r="CSG209" s="165"/>
      <c r="CSH209" s="165"/>
      <c r="CSI209" s="165"/>
      <c r="CSJ209" s="168"/>
      <c r="CSK209" s="165"/>
      <c r="CSL209" s="165"/>
      <c r="CSM209" s="165"/>
      <c r="CSN209" s="168"/>
      <c r="CSO209" s="165"/>
      <c r="CSP209" s="165"/>
      <c r="CSQ209" s="165"/>
      <c r="CSR209" s="168"/>
      <c r="CSS209" s="165"/>
      <c r="CST209" s="165"/>
      <c r="CSU209" s="165"/>
      <c r="CSV209" s="168"/>
      <c r="CSW209" s="165"/>
      <c r="CSX209" s="165"/>
      <c r="CSY209" s="165"/>
      <c r="CSZ209" s="168"/>
      <c r="CTA209" s="165"/>
      <c r="CTB209" s="165"/>
      <c r="CTC209" s="165"/>
      <c r="CTD209" s="168"/>
      <c r="CTE209" s="165"/>
      <c r="CTF209" s="165"/>
      <c r="CTG209" s="165"/>
      <c r="CTH209" s="168"/>
      <c r="CTI209" s="165"/>
      <c r="CTJ209" s="165"/>
      <c r="CTK209" s="165"/>
      <c r="CTL209" s="168"/>
      <c r="CTM209" s="165"/>
      <c r="CTN209" s="165"/>
      <c r="CTO209" s="165"/>
      <c r="CTP209" s="168"/>
      <c r="CTQ209" s="165"/>
      <c r="CTR209" s="165"/>
      <c r="CTS209" s="165"/>
      <c r="CTT209" s="168"/>
      <c r="CTU209" s="165"/>
      <c r="CTV209" s="165"/>
      <c r="CTW209" s="165"/>
      <c r="CTX209" s="168"/>
      <c r="CTY209" s="165"/>
      <c r="CTZ209" s="165"/>
      <c r="CUA209" s="165"/>
      <c r="CUB209" s="168"/>
      <c r="CUC209" s="165"/>
      <c r="CUD209" s="165"/>
      <c r="CUE209" s="165"/>
      <c r="CUF209" s="168"/>
      <c r="CUG209" s="165"/>
      <c r="CUH209" s="165"/>
      <c r="CUI209" s="165"/>
      <c r="CUJ209" s="168"/>
      <c r="CUK209" s="165"/>
      <c r="CUL209" s="165"/>
      <c r="CUM209" s="165"/>
      <c r="CUN209" s="168"/>
      <c r="CUO209" s="165"/>
      <c r="CUP209" s="165"/>
      <c r="CUQ209" s="165"/>
      <c r="CUR209" s="168"/>
      <c r="CUS209" s="165"/>
      <c r="CUT209" s="165"/>
      <c r="CUU209" s="165"/>
      <c r="CUV209" s="168"/>
      <c r="CUW209" s="165"/>
      <c r="CUX209" s="165"/>
      <c r="CUY209" s="165"/>
      <c r="CUZ209" s="168"/>
      <c r="CVA209" s="165"/>
      <c r="CVB209" s="165"/>
      <c r="CVC209" s="165"/>
      <c r="CVD209" s="168"/>
      <c r="CVE209" s="165"/>
      <c r="CVF209" s="165"/>
      <c r="CVG209" s="165"/>
      <c r="CVH209" s="168"/>
      <c r="CVI209" s="165"/>
      <c r="CVJ209" s="165"/>
      <c r="CVK209" s="165"/>
      <c r="CVL209" s="168"/>
      <c r="CVM209" s="165"/>
      <c r="CVN209" s="165"/>
      <c r="CVO209" s="165"/>
      <c r="CVP209" s="168"/>
      <c r="CVQ209" s="165"/>
      <c r="CVR209" s="165"/>
      <c r="CVS209" s="165"/>
      <c r="CVT209" s="168"/>
      <c r="CVU209" s="165"/>
      <c r="CVV209" s="165"/>
      <c r="CVW209" s="165"/>
      <c r="CVX209" s="168"/>
      <c r="CVY209" s="165"/>
      <c r="CVZ209" s="165"/>
      <c r="CWA209" s="165"/>
      <c r="CWB209" s="168"/>
      <c r="CWC209" s="165"/>
      <c r="CWD209" s="165"/>
      <c r="CWE209" s="165"/>
      <c r="CWF209" s="168"/>
      <c r="CWG209" s="165"/>
      <c r="CWH209" s="165"/>
      <c r="CWI209" s="165"/>
      <c r="CWJ209" s="168"/>
      <c r="CWK209" s="165"/>
      <c r="CWL209" s="165"/>
      <c r="CWM209" s="165"/>
      <c r="CWN209" s="168"/>
      <c r="CWO209" s="165"/>
      <c r="CWP209" s="165"/>
      <c r="CWQ209" s="165"/>
      <c r="CWR209" s="168"/>
      <c r="CWS209" s="165"/>
      <c r="CWT209" s="165"/>
      <c r="CWU209" s="165"/>
      <c r="CWV209" s="168"/>
      <c r="CWW209" s="165"/>
      <c r="CWX209" s="165"/>
      <c r="CWY209" s="165"/>
      <c r="CWZ209" s="168"/>
      <c r="CXA209" s="165"/>
      <c r="CXB209" s="165"/>
      <c r="CXC209" s="165"/>
      <c r="CXD209" s="168"/>
      <c r="CXE209" s="165"/>
      <c r="CXF209" s="165"/>
      <c r="CXG209" s="165"/>
      <c r="CXH209" s="168"/>
      <c r="CXI209" s="165"/>
      <c r="CXJ209" s="165"/>
      <c r="CXK209" s="165"/>
      <c r="CXL209" s="168"/>
      <c r="CXM209" s="165"/>
      <c r="CXN209" s="165"/>
      <c r="CXO209" s="165"/>
      <c r="CXP209" s="168"/>
      <c r="CXQ209" s="165"/>
      <c r="CXR209" s="165"/>
      <c r="CXS209" s="165"/>
      <c r="CXT209" s="168"/>
      <c r="CXU209" s="165"/>
      <c r="CXV209" s="165"/>
      <c r="CXW209" s="165"/>
      <c r="CXX209" s="168"/>
      <c r="CXY209" s="165"/>
      <c r="CXZ209" s="165"/>
      <c r="CYA209" s="165"/>
      <c r="CYB209" s="168"/>
      <c r="CYC209" s="165"/>
      <c r="CYD209" s="165"/>
      <c r="CYE209" s="165"/>
      <c r="CYF209" s="168"/>
      <c r="CYG209" s="165"/>
      <c r="CYH209" s="165"/>
      <c r="CYI209" s="165"/>
      <c r="CYJ209" s="168"/>
      <c r="CYK209" s="165"/>
      <c r="CYL209" s="165"/>
      <c r="CYM209" s="165"/>
      <c r="CYN209" s="168"/>
      <c r="CYO209" s="165"/>
      <c r="CYP209" s="165"/>
      <c r="CYQ209" s="165"/>
      <c r="CYR209" s="168"/>
      <c r="CYS209" s="165"/>
      <c r="CYT209" s="165"/>
      <c r="CYU209" s="165"/>
      <c r="CYV209" s="168"/>
      <c r="CYW209" s="165"/>
      <c r="CYX209" s="165"/>
      <c r="CYY209" s="165"/>
      <c r="CYZ209" s="168"/>
      <c r="CZA209" s="165"/>
      <c r="CZB209" s="165"/>
      <c r="CZC209" s="165"/>
      <c r="CZD209" s="168"/>
      <c r="CZE209" s="165"/>
      <c r="CZF209" s="165"/>
      <c r="CZG209" s="165"/>
      <c r="CZH209" s="168"/>
      <c r="CZI209" s="165"/>
      <c r="CZJ209" s="165"/>
      <c r="CZK209" s="165"/>
      <c r="CZL209" s="168"/>
      <c r="CZM209" s="165"/>
      <c r="CZN209" s="165"/>
      <c r="CZO209" s="165"/>
      <c r="CZP209" s="168"/>
      <c r="CZQ209" s="165"/>
      <c r="CZR209" s="165"/>
      <c r="CZS209" s="165"/>
      <c r="CZT209" s="168"/>
      <c r="CZU209" s="165"/>
      <c r="CZV209" s="165"/>
      <c r="CZW209" s="165"/>
      <c r="CZX209" s="168"/>
      <c r="CZY209" s="165"/>
      <c r="CZZ209" s="165"/>
      <c r="DAA209" s="165"/>
      <c r="DAB209" s="168"/>
      <c r="DAC209" s="165"/>
      <c r="DAD209" s="165"/>
      <c r="DAE209" s="165"/>
      <c r="DAF209" s="168"/>
      <c r="DAG209" s="165"/>
      <c r="DAH209" s="165"/>
      <c r="DAI209" s="165"/>
      <c r="DAJ209" s="168"/>
      <c r="DAK209" s="165"/>
      <c r="DAL209" s="165"/>
      <c r="DAM209" s="165"/>
      <c r="DAN209" s="168"/>
      <c r="DAO209" s="165"/>
      <c r="DAP209" s="165"/>
      <c r="DAQ209" s="165"/>
      <c r="DAR209" s="168"/>
      <c r="DAS209" s="165"/>
      <c r="DAT209" s="165"/>
      <c r="DAU209" s="165"/>
      <c r="DAV209" s="168"/>
      <c r="DAW209" s="165"/>
      <c r="DAX209" s="165"/>
      <c r="DAY209" s="165"/>
      <c r="DAZ209" s="168"/>
      <c r="DBA209" s="165"/>
      <c r="DBB209" s="165"/>
      <c r="DBC209" s="165"/>
      <c r="DBD209" s="168"/>
      <c r="DBE209" s="165"/>
      <c r="DBF209" s="165"/>
      <c r="DBG209" s="165"/>
      <c r="DBH209" s="168"/>
      <c r="DBI209" s="165"/>
      <c r="DBJ209" s="165"/>
      <c r="DBK209" s="165"/>
      <c r="DBL209" s="168"/>
      <c r="DBM209" s="165"/>
      <c r="DBN209" s="165"/>
      <c r="DBO209" s="165"/>
      <c r="DBP209" s="168"/>
      <c r="DBQ209" s="165"/>
      <c r="DBR209" s="165"/>
      <c r="DBS209" s="165"/>
      <c r="DBT209" s="168"/>
      <c r="DBU209" s="165"/>
      <c r="DBV209" s="165"/>
      <c r="DBW209" s="165"/>
      <c r="DBX209" s="168"/>
      <c r="DBY209" s="165"/>
      <c r="DBZ209" s="165"/>
      <c r="DCA209" s="165"/>
      <c r="DCB209" s="168"/>
      <c r="DCC209" s="165"/>
      <c r="DCD209" s="165"/>
      <c r="DCE209" s="165"/>
      <c r="DCF209" s="168"/>
      <c r="DCG209" s="165"/>
      <c r="DCH209" s="165"/>
      <c r="DCI209" s="165"/>
      <c r="DCJ209" s="168"/>
      <c r="DCK209" s="165"/>
      <c r="DCL209" s="165"/>
      <c r="DCM209" s="165"/>
      <c r="DCN209" s="168"/>
      <c r="DCO209" s="165"/>
      <c r="DCP209" s="165"/>
      <c r="DCQ209" s="165"/>
      <c r="DCR209" s="168"/>
      <c r="DCS209" s="165"/>
      <c r="DCT209" s="165"/>
      <c r="DCU209" s="165"/>
      <c r="DCV209" s="168"/>
      <c r="DCW209" s="165"/>
      <c r="DCX209" s="165"/>
      <c r="DCY209" s="165"/>
      <c r="DCZ209" s="168"/>
      <c r="DDA209" s="165"/>
      <c r="DDB209" s="165"/>
      <c r="DDC209" s="165"/>
      <c r="DDD209" s="168"/>
      <c r="DDE209" s="165"/>
      <c r="DDF209" s="165"/>
      <c r="DDG209" s="165"/>
      <c r="DDH209" s="168"/>
      <c r="DDI209" s="165"/>
      <c r="DDJ209" s="165"/>
      <c r="DDK209" s="165"/>
      <c r="DDL209" s="168"/>
      <c r="DDM209" s="165"/>
      <c r="DDN209" s="165"/>
      <c r="DDO209" s="165"/>
      <c r="DDP209" s="168"/>
      <c r="DDQ209" s="165"/>
      <c r="DDR209" s="165"/>
      <c r="DDS209" s="165"/>
      <c r="DDT209" s="168"/>
      <c r="DDU209" s="165"/>
      <c r="DDV209" s="165"/>
      <c r="DDW209" s="165"/>
      <c r="DDX209" s="168"/>
      <c r="DDY209" s="165"/>
      <c r="DDZ209" s="165"/>
      <c r="DEA209" s="165"/>
      <c r="DEB209" s="168"/>
      <c r="DEC209" s="165"/>
      <c r="DED209" s="165"/>
      <c r="DEE209" s="165"/>
      <c r="DEF209" s="168"/>
      <c r="DEG209" s="165"/>
      <c r="DEH209" s="165"/>
      <c r="DEI209" s="165"/>
      <c r="DEJ209" s="168"/>
      <c r="DEK209" s="165"/>
      <c r="DEL209" s="165"/>
      <c r="DEM209" s="165"/>
      <c r="DEN209" s="168"/>
      <c r="DEO209" s="165"/>
      <c r="DEP209" s="165"/>
      <c r="DEQ209" s="165"/>
      <c r="DER209" s="168"/>
      <c r="DES209" s="165"/>
      <c r="DET209" s="165"/>
      <c r="DEU209" s="165"/>
      <c r="DEV209" s="168"/>
      <c r="DEW209" s="165"/>
      <c r="DEX209" s="165"/>
      <c r="DEY209" s="165"/>
      <c r="DEZ209" s="168"/>
      <c r="DFA209" s="165"/>
      <c r="DFB209" s="165"/>
      <c r="DFC209" s="165"/>
      <c r="DFD209" s="168"/>
      <c r="DFE209" s="165"/>
      <c r="DFF209" s="165"/>
      <c r="DFG209" s="165"/>
      <c r="DFH209" s="168"/>
      <c r="DFI209" s="165"/>
      <c r="DFJ209" s="165"/>
      <c r="DFK209" s="165"/>
      <c r="DFL209" s="168"/>
      <c r="DFM209" s="165"/>
      <c r="DFN209" s="165"/>
      <c r="DFO209" s="165"/>
      <c r="DFP209" s="168"/>
      <c r="DFQ209" s="165"/>
      <c r="DFR209" s="165"/>
      <c r="DFS209" s="165"/>
      <c r="DFT209" s="168"/>
      <c r="DFU209" s="165"/>
      <c r="DFV209" s="165"/>
      <c r="DFW209" s="165"/>
      <c r="DFX209" s="168"/>
      <c r="DFY209" s="165"/>
      <c r="DFZ209" s="165"/>
      <c r="DGA209" s="165"/>
      <c r="DGB209" s="168"/>
      <c r="DGC209" s="165"/>
      <c r="DGD209" s="165"/>
      <c r="DGE209" s="165"/>
      <c r="DGF209" s="168"/>
      <c r="DGG209" s="165"/>
      <c r="DGH209" s="165"/>
      <c r="DGI209" s="165"/>
      <c r="DGJ209" s="168"/>
      <c r="DGK209" s="165"/>
      <c r="DGL209" s="165"/>
      <c r="DGM209" s="165"/>
      <c r="DGN209" s="168"/>
      <c r="DGO209" s="165"/>
      <c r="DGP209" s="165"/>
      <c r="DGQ209" s="165"/>
      <c r="DGR209" s="168"/>
      <c r="DGS209" s="165"/>
      <c r="DGT209" s="165"/>
      <c r="DGU209" s="165"/>
      <c r="DGV209" s="168"/>
      <c r="DGW209" s="165"/>
      <c r="DGX209" s="165"/>
      <c r="DGY209" s="165"/>
      <c r="DGZ209" s="168"/>
      <c r="DHA209" s="165"/>
      <c r="DHB209" s="165"/>
      <c r="DHC209" s="165"/>
      <c r="DHD209" s="168"/>
      <c r="DHE209" s="165"/>
      <c r="DHF209" s="165"/>
      <c r="DHG209" s="165"/>
      <c r="DHH209" s="168"/>
      <c r="DHI209" s="165"/>
      <c r="DHJ209" s="165"/>
      <c r="DHK209" s="165"/>
      <c r="DHL209" s="168"/>
      <c r="DHM209" s="165"/>
      <c r="DHN209" s="165"/>
      <c r="DHO209" s="165"/>
      <c r="DHP209" s="168"/>
      <c r="DHQ209" s="165"/>
      <c r="DHR209" s="165"/>
      <c r="DHS209" s="165"/>
      <c r="DHT209" s="168"/>
      <c r="DHU209" s="165"/>
      <c r="DHV209" s="165"/>
      <c r="DHW209" s="165"/>
      <c r="DHX209" s="168"/>
      <c r="DHY209" s="165"/>
      <c r="DHZ209" s="165"/>
      <c r="DIA209" s="165"/>
      <c r="DIB209" s="168"/>
      <c r="DIC209" s="165"/>
      <c r="DID209" s="165"/>
      <c r="DIE209" s="165"/>
      <c r="DIF209" s="168"/>
      <c r="DIG209" s="165"/>
      <c r="DIH209" s="165"/>
      <c r="DII209" s="165"/>
      <c r="DIJ209" s="168"/>
      <c r="DIK209" s="165"/>
      <c r="DIL209" s="165"/>
      <c r="DIM209" s="165"/>
      <c r="DIN209" s="168"/>
      <c r="DIO209" s="165"/>
      <c r="DIP209" s="165"/>
      <c r="DIQ209" s="165"/>
      <c r="DIR209" s="168"/>
      <c r="DIS209" s="165"/>
      <c r="DIT209" s="165"/>
      <c r="DIU209" s="165"/>
      <c r="DIV209" s="168"/>
      <c r="DIW209" s="165"/>
      <c r="DIX209" s="165"/>
      <c r="DIY209" s="165"/>
      <c r="DIZ209" s="168"/>
      <c r="DJA209" s="165"/>
      <c r="DJB209" s="165"/>
      <c r="DJC209" s="165"/>
      <c r="DJD209" s="168"/>
      <c r="DJE209" s="165"/>
      <c r="DJF209" s="165"/>
      <c r="DJG209" s="165"/>
      <c r="DJH209" s="168"/>
      <c r="DJI209" s="165"/>
      <c r="DJJ209" s="165"/>
      <c r="DJK209" s="165"/>
      <c r="DJL209" s="168"/>
      <c r="DJM209" s="165"/>
      <c r="DJN209" s="165"/>
      <c r="DJO209" s="165"/>
      <c r="DJP209" s="168"/>
      <c r="DJQ209" s="165"/>
      <c r="DJR209" s="165"/>
      <c r="DJS209" s="165"/>
      <c r="DJT209" s="168"/>
      <c r="DJU209" s="165"/>
      <c r="DJV209" s="165"/>
      <c r="DJW209" s="165"/>
      <c r="DJX209" s="168"/>
      <c r="DJY209" s="165"/>
      <c r="DJZ209" s="165"/>
      <c r="DKA209" s="165"/>
      <c r="DKB209" s="168"/>
      <c r="DKC209" s="165"/>
      <c r="DKD209" s="165"/>
      <c r="DKE209" s="165"/>
      <c r="DKF209" s="168"/>
      <c r="DKG209" s="165"/>
      <c r="DKH209" s="165"/>
      <c r="DKI209" s="165"/>
      <c r="DKJ209" s="168"/>
      <c r="DKK209" s="165"/>
      <c r="DKL209" s="165"/>
      <c r="DKM209" s="165"/>
      <c r="DKN209" s="168"/>
      <c r="DKO209" s="165"/>
      <c r="DKP209" s="165"/>
      <c r="DKQ209" s="165"/>
      <c r="DKR209" s="168"/>
      <c r="DKS209" s="165"/>
      <c r="DKT209" s="165"/>
      <c r="DKU209" s="165"/>
      <c r="DKV209" s="168"/>
      <c r="DKW209" s="165"/>
      <c r="DKX209" s="165"/>
      <c r="DKY209" s="165"/>
      <c r="DKZ209" s="168"/>
      <c r="DLA209" s="165"/>
      <c r="DLB209" s="165"/>
      <c r="DLC209" s="165"/>
      <c r="DLD209" s="168"/>
      <c r="DLE209" s="165"/>
      <c r="DLF209" s="165"/>
      <c r="DLG209" s="165"/>
      <c r="DLH209" s="168"/>
      <c r="DLI209" s="165"/>
      <c r="DLJ209" s="165"/>
      <c r="DLK209" s="165"/>
      <c r="DLL209" s="168"/>
      <c r="DLM209" s="165"/>
      <c r="DLN209" s="165"/>
      <c r="DLO209" s="165"/>
      <c r="DLP209" s="168"/>
      <c r="DLQ209" s="165"/>
      <c r="DLR209" s="165"/>
      <c r="DLS209" s="165"/>
      <c r="DLT209" s="168"/>
      <c r="DLU209" s="165"/>
      <c r="DLV209" s="165"/>
      <c r="DLW209" s="165"/>
      <c r="DLX209" s="168"/>
      <c r="DLY209" s="165"/>
      <c r="DLZ209" s="165"/>
      <c r="DMA209" s="165"/>
      <c r="DMB209" s="168"/>
      <c r="DMC209" s="165"/>
      <c r="DMD209" s="165"/>
      <c r="DME209" s="165"/>
      <c r="DMF209" s="168"/>
      <c r="DMG209" s="165"/>
      <c r="DMH209" s="165"/>
      <c r="DMI209" s="165"/>
      <c r="DMJ209" s="168"/>
      <c r="DMK209" s="165"/>
      <c r="DML209" s="165"/>
      <c r="DMM209" s="165"/>
      <c r="DMN209" s="168"/>
      <c r="DMO209" s="165"/>
      <c r="DMP209" s="165"/>
      <c r="DMQ209" s="165"/>
      <c r="DMR209" s="168"/>
      <c r="DMS209" s="165"/>
      <c r="DMT209" s="165"/>
      <c r="DMU209" s="165"/>
      <c r="DMV209" s="168"/>
      <c r="DMW209" s="165"/>
      <c r="DMX209" s="165"/>
      <c r="DMY209" s="165"/>
      <c r="DMZ209" s="168"/>
      <c r="DNA209" s="165"/>
      <c r="DNB209" s="165"/>
      <c r="DNC209" s="165"/>
      <c r="DND209" s="168"/>
      <c r="DNE209" s="165"/>
      <c r="DNF209" s="165"/>
      <c r="DNG209" s="165"/>
      <c r="DNH209" s="168"/>
      <c r="DNI209" s="165"/>
      <c r="DNJ209" s="165"/>
      <c r="DNK209" s="165"/>
      <c r="DNL209" s="168"/>
      <c r="DNM209" s="165"/>
      <c r="DNN209" s="165"/>
      <c r="DNO209" s="165"/>
      <c r="DNP209" s="168"/>
      <c r="DNQ209" s="165"/>
      <c r="DNR209" s="165"/>
      <c r="DNS209" s="165"/>
      <c r="DNT209" s="168"/>
      <c r="DNU209" s="165"/>
      <c r="DNV209" s="165"/>
      <c r="DNW209" s="165"/>
      <c r="DNX209" s="168"/>
      <c r="DNY209" s="165"/>
      <c r="DNZ209" s="165"/>
      <c r="DOA209" s="165"/>
      <c r="DOB209" s="168"/>
      <c r="DOC209" s="165"/>
      <c r="DOD209" s="165"/>
      <c r="DOE209" s="165"/>
      <c r="DOF209" s="168"/>
      <c r="DOG209" s="165"/>
      <c r="DOH209" s="165"/>
      <c r="DOI209" s="165"/>
      <c r="DOJ209" s="168"/>
      <c r="DOK209" s="165"/>
      <c r="DOL209" s="165"/>
      <c r="DOM209" s="165"/>
      <c r="DON209" s="168"/>
      <c r="DOO209" s="165"/>
      <c r="DOP209" s="165"/>
      <c r="DOQ209" s="165"/>
      <c r="DOR209" s="168"/>
      <c r="DOS209" s="165"/>
      <c r="DOT209" s="165"/>
      <c r="DOU209" s="165"/>
      <c r="DOV209" s="168"/>
      <c r="DOW209" s="165"/>
      <c r="DOX209" s="165"/>
      <c r="DOY209" s="165"/>
      <c r="DOZ209" s="168"/>
      <c r="DPA209" s="165"/>
      <c r="DPB209" s="165"/>
      <c r="DPC209" s="165"/>
      <c r="DPD209" s="168"/>
      <c r="DPE209" s="165"/>
      <c r="DPF209" s="165"/>
      <c r="DPG209" s="165"/>
      <c r="DPH209" s="168"/>
      <c r="DPI209" s="165"/>
      <c r="DPJ209" s="165"/>
      <c r="DPK209" s="165"/>
      <c r="DPL209" s="168"/>
      <c r="DPM209" s="165"/>
      <c r="DPN209" s="165"/>
      <c r="DPO209" s="165"/>
      <c r="DPP209" s="168"/>
      <c r="DPQ209" s="165"/>
      <c r="DPR209" s="165"/>
      <c r="DPS209" s="165"/>
      <c r="DPT209" s="168"/>
      <c r="DPU209" s="165"/>
      <c r="DPV209" s="165"/>
      <c r="DPW209" s="165"/>
      <c r="DPX209" s="168"/>
      <c r="DPY209" s="165"/>
      <c r="DPZ209" s="165"/>
      <c r="DQA209" s="165"/>
      <c r="DQB209" s="168"/>
      <c r="DQC209" s="165"/>
      <c r="DQD209" s="165"/>
      <c r="DQE209" s="165"/>
      <c r="DQF209" s="168"/>
      <c r="DQG209" s="165"/>
      <c r="DQH209" s="165"/>
      <c r="DQI209" s="165"/>
      <c r="DQJ209" s="168"/>
      <c r="DQK209" s="165"/>
      <c r="DQL209" s="165"/>
      <c r="DQM209" s="165"/>
      <c r="DQN209" s="168"/>
      <c r="DQO209" s="165"/>
      <c r="DQP209" s="165"/>
      <c r="DQQ209" s="165"/>
      <c r="DQR209" s="168"/>
      <c r="DQS209" s="165"/>
      <c r="DQT209" s="165"/>
      <c r="DQU209" s="165"/>
      <c r="DQV209" s="168"/>
      <c r="DQW209" s="165"/>
      <c r="DQX209" s="165"/>
      <c r="DQY209" s="165"/>
      <c r="DQZ209" s="168"/>
      <c r="DRA209" s="165"/>
      <c r="DRB209" s="165"/>
      <c r="DRC209" s="165"/>
      <c r="DRD209" s="168"/>
      <c r="DRE209" s="165"/>
      <c r="DRF209" s="165"/>
      <c r="DRG209" s="165"/>
      <c r="DRH209" s="168"/>
      <c r="DRI209" s="165"/>
      <c r="DRJ209" s="165"/>
      <c r="DRK209" s="165"/>
      <c r="DRL209" s="168"/>
      <c r="DRM209" s="165"/>
      <c r="DRN209" s="165"/>
      <c r="DRO209" s="165"/>
      <c r="DRP209" s="168"/>
      <c r="DRQ209" s="165"/>
      <c r="DRR209" s="165"/>
      <c r="DRS209" s="165"/>
      <c r="DRT209" s="168"/>
      <c r="DRU209" s="165"/>
      <c r="DRV209" s="165"/>
      <c r="DRW209" s="165"/>
      <c r="DRX209" s="168"/>
      <c r="DRY209" s="165"/>
      <c r="DRZ209" s="165"/>
      <c r="DSA209" s="165"/>
      <c r="DSB209" s="168"/>
      <c r="DSC209" s="165"/>
      <c r="DSD209" s="165"/>
      <c r="DSE209" s="165"/>
      <c r="DSF209" s="168"/>
      <c r="DSG209" s="165"/>
      <c r="DSH209" s="165"/>
      <c r="DSI209" s="165"/>
      <c r="DSJ209" s="168"/>
      <c r="DSK209" s="165"/>
      <c r="DSL209" s="165"/>
      <c r="DSM209" s="165"/>
      <c r="DSN209" s="168"/>
      <c r="DSO209" s="165"/>
      <c r="DSP209" s="165"/>
      <c r="DSQ209" s="165"/>
      <c r="DSR209" s="168"/>
      <c r="DSS209" s="165"/>
      <c r="DST209" s="165"/>
      <c r="DSU209" s="165"/>
      <c r="DSV209" s="168"/>
      <c r="DSW209" s="165"/>
      <c r="DSX209" s="165"/>
      <c r="DSY209" s="165"/>
      <c r="DSZ209" s="168"/>
      <c r="DTA209" s="165"/>
      <c r="DTB209" s="165"/>
      <c r="DTC209" s="165"/>
      <c r="DTD209" s="168"/>
      <c r="DTE209" s="165"/>
      <c r="DTF209" s="165"/>
      <c r="DTG209" s="165"/>
      <c r="DTH209" s="168"/>
      <c r="DTI209" s="165"/>
      <c r="DTJ209" s="165"/>
      <c r="DTK209" s="165"/>
      <c r="DTL209" s="168"/>
      <c r="DTM209" s="165"/>
      <c r="DTN209" s="165"/>
      <c r="DTO209" s="165"/>
      <c r="DTP209" s="168"/>
      <c r="DTQ209" s="165"/>
      <c r="DTR209" s="165"/>
      <c r="DTS209" s="165"/>
      <c r="DTT209" s="168"/>
      <c r="DTU209" s="165"/>
      <c r="DTV209" s="165"/>
      <c r="DTW209" s="165"/>
      <c r="DTX209" s="168"/>
      <c r="DTY209" s="165"/>
      <c r="DTZ209" s="165"/>
      <c r="DUA209" s="165"/>
      <c r="DUB209" s="168"/>
      <c r="DUC209" s="165"/>
      <c r="DUD209" s="165"/>
      <c r="DUE209" s="165"/>
      <c r="DUF209" s="168"/>
      <c r="DUG209" s="165"/>
      <c r="DUH209" s="165"/>
      <c r="DUI209" s="165"/>
      <c r="DUJ209" s="168"/>
      <c r="DUK209" s="165"/>
      <c r="DUL209" s="165"/>
      <c r="DUM209" s="165"/>
      <c r="DUN209" s="168"/>
      <c r="DUO209" s="165"/>
      <c r="DUP209" s="165"/>
      <c r="DUQ209" s="165"/>
      <c r="DUR209" s="168"/>
      <c r="DUS209" s="165"/>
      <c r="DUT209" s="165"/>
      <c r="DUU209" s="165"/>
      <c r="DUV209" s="168"/>
      <c r="DUW209" s="165"/>
      <c r="DUX209" s="165"/>
      <c r="DUY209" s="165"/>
      <c r="DUZ209" s="168"/>
      <c r="DVA209" s="165"/>
      <c r="DVB209" s="165"/>
      <c r="DVC209" s="165"/>
      <c r="DVD209" s="168"/>
      <c r="DVE209" s="165"/>
      <c r="DVF209" s="165"/>
      <c r="DVG209" s="165"/>
      <c r="DVH209" s="168"/>
      <c r="DVI209" s="165"/>
      <c r="DVJ209" s="165"/>
      <c r="DVK209" s="165"/>
      <c r="DVL209" s="168"/>
      <c r="DVM209" s="165"/>
      <c r="DVN209" s="165"/>
      <c r="DVO209" s="165"/>
      <c r="DVP209" s="168"/>
      <c r="DVQ209" s="165"/>
      <c r="DVR209" s="165"/>
      <c r="DVS209" s="165"/>
      <c r="DVT209" s="168"/>
      <c r="DVU209" s="165"/>
      <c r="DVV209" s="165"/>
      <c r="DVW209" s="165"/>
      <c r="DVX209" s="168"/>
      <c r="DVY209" s="165"/>
      <c r="DVZ209" s="165"/>
      <c r="DWA209" s="165"/>
      <c r="DWB209" s="168"/>
      <c r="DWC209" s="165"/>
      <c r="DWD209" s="165"/>
      <c r="DWE209" s="165"/>
      <c r="DWF209" s="168"/>
      <c r="DWG209" s="165"/>
      <c r="DWH209" s="165"/>
      <c r="DWI209" s="165"/>
      <c r="DWJ209" s="168"/>
      <c r="DWK209" s="165"/>
      <c r="DWL209" s="165"/>
      <c r="DWM209" s="165"/>
      <c r="DWN209" s="168"/>
      <c r="DWO209" s="165"/>
      <c r="DWP209" s="165"/>
      <c r="DWQ209" s="165"/>
      <c r="DWR209" s="168"/>
      <c r="DWS209" s="165"/>
      <c r="DWT209" s="165"/>
      <c r="DWU209" s="165"/>
      <c r="DWV209" s="168"/>
      <c r="DWW209" s="165"/>
      <c r="DWX209" s="165"/>
      <c r="DWY209" s="165"/>
      <c r="DWZ209" s="168"/>
      <c r="DXA209" s="165"/>
      <c r="DXB209" s="165"/>
      <c r="DXC209" s="165"/>
      <c r="DXD209" s="168"/>
      <c r="DXE209" s="165"/>
      <c r="DXF209" s="165"/>
      <c r="DXG209" s="165"/>
      <c r="DXH209" s="168"/>
      <c r="DXI209" s="165"/>
      <c r="DXJ209" s="165"/>
      <c r="DXK209" s="165"/>
      <c r="DXL209" s="168"/>
      <c r="DXM209" s="165"/>
      <c r="DXN209" s="165"/>
      <c r="DXO209" s="165"/>
      <c r="DXP209" s="168"/>
      <c r="DXQ209" s="165"/>
      <c r="DXR209" s="165"/>
      <c r="DXS209" s="165"/>
      <c r="DXT209" s="168"/>
      <c r="DXU209" s="165"/>
      <c r="DXV209" s="165"/>
      <c r="DXW209" s="165"/>
      <c r="DXX209" s="168"/>
      <c r="DXY209" s="165"/>
      <c r="DXZ209" s="165"/>
      <c r="DYA209" s="165"/>
      <c r="DYB209" s="168"/>
      <c r="DYC209" s="165"/>
      <c r="DYD209" s="165"/>
      <c r="DYE209" s="165"/>
      <c r="DYF209" s="168"/>
      <c r="DYG209" s="165"/>
      <c r="DYH209" s="165"/>
      <c r="DYI209" s="165"/>
      <c r="DYJ209" s="168"/>
      <c r="DYK209" s="165"/>
      <c r="DYL209" s="165"/>
      <c r="DYM209" s="165"/>
      <c r="DYN209" s="168"/>
      <c r="DYO209" s="165"/>
      <c r="DYP209" s="165"/>
      <c r="DYQ209" s="165"/>
      <c r="DYR209" s="168"/>
      <c r="DYS209" s="165"/>
      <c r="DYT209" s="165"/>
      <c r="DYU209" s="165"/>
      <c r="DYV209" s="168"/>
      <c r="DYW209" s="165"/>
      <c r="DYX209" s="165"/>
      <c r="DYY209" s="165"/>
      <c r="DYZ209" s="168"/>
      <c r="DZA209" s="165"/>
      <c r="DZB209" s="165"/>
      <c r="DZC209" s="165"/>
      <c r="DZD209" s="168"/>
      <c r="DZE209" s="165"/>
      <c r="DZF209" s="165"/>
      <c r="DZG209" s="165"/>
      <c r="DZH209" s="168"/>
      <c r="DZI209" s="165"/>
      <c r="DZJ209" s="165"/>
      <c r="DZK209" s="165"/>
      <c r="DZL209" s="168"/>
      <c r="DZM209" s="165"/>
      <c r="DZN209" s="165"/>
      <c r="DZO209" s="165"/>
      <c r="DZP209" s="168"/>
      <c r="DZQ209" s="165"/>
      <c r="DZR209" s="165"/>
      <c r="DZS209" s="165"/>
      <c r="DZT209" s="168"/>
      <c r="DZU209" s="165"/>
      <c r="DZV209" s="165"/>
      <c r="DZW209" s="165"/>
      <c r="DZX209" s="168"/>
      <c r="DZY209" s="165"/>
      <c r="DZZ209" s="165"/>
      <c r="EAA209" s="165"/>
      <c r="EAB209" s="168"/>
      <c r="EAC209" s="165"/>
      <c r="EAD209" s="165"/>
      <c r="EAE209" s="165"/>
      <c r="EAF209" s="168"/>
      <c r="EAG209" s="165"/>
      <c r="EAH209" s="165"/>
      <c r="EAI209" s="165"/>
      <c r="EAJ209" s="168"/>
      <c r="EAK209" s="165"/>
      <c r="EAL209" s="165"/>
      <c r="EAM209" s="165"/>
      <c r="EAN209" s="168"/>
      <c r="EAO209" s="165"/>
      <c r="EAP209" s="165"/>
      <c r="EAQ209" s="165"/>
      <c r="EAR209" s="168"/>
      <c r="EAS209" s="165"/>
      <c r="EAT209" s="165"/>
      <c r="EAU209" s="165"/>
      <c r="EAV209" s="168"/>
      <c r="EAW209" s="165"/>
      <c r="EAX209" s="165"/>
      <c r="EAY209" s="165"/>
      <c r="EAZ209" s="168"/>
      <c r="EBA209" s="165"/>
      <c r="EBB209" s="165"/>
      <c r="EBC209" s="165"/>
      <c r="EBD209" s="168"/>
      <c r="EBE209" s="165"/>
      <c r="EBF209" s="165"/>
      <c r="EBG209" s="165"/>
      <c r="EBH209" s="168"/>
      <c r="EBI209" s="165"/>
      <c r="EBJ209" s="165"/>
      <c r="EBK209" s="165"/>
      <c r="EBL209" s="168"/>
      <c r="EBM209" s="165"/>
      <c r="EBN209" s="165"/>
      <c r="EBO209" s="165"/>
      <c r="EBP209" s="168"/>
      <c r="EBQ209" s="165"/>
      <c r="EBR209" s="165"/>
      <c r="EBS209" s="165"/>
      <c r="EBT209" s="168"/>
      <c r="EBU209" s="165"/>
      <c r="EBV209" s="165"/>
      <c r="EBW209" s="165"/>
      <c r="EBX209" s="168"/>
      <c r="EBY209" s="165"/>
      <c r="EBZ209" s="165"/>
      <c r="ECA209" s="165"/>
      <c r="ECB209" s="168"/>
      <c r="ECC209" s="165"/>
      <c r="ECD209" s="165"/>
      <c r="ECE209" s="165"/>
      <c r="ECF209" s="168"/>
      <c r="ECG209" s="165"/>
      <c r="ECH209" s="165"/>
      <c r="ECI209" s="165"/>
      <c r="ECJ209" s="168"/>
      <c r="ECK209" s="165"/>
      <c r="ECL209" s="165"/>
      <c r="ECM209" s="165"/>
      <c r="ECN209" s="168"/>
      <c r="ECO209" s="165"/>
      <c r="ECP209" s="165"/>
      <c r="ECQ209" s="165"/>
      <c r="ECR209" s="168"/>
      <c r="ECS209" s="165"/>
      <c r="ECT209" s="165"/>
      <c r="ECU209" s="165"/>
      <c r="ECV209" s="168"/>
      <c r="ECW209" s="165"/>
      <c r="ECX209" s="165"/>
      <c r="ECY209" s="165"/>
      <c r="ECZ209" s="168"/>
      <c r="EDA209" s="165"/>
      <c r="EDB209" s="165"/>
      <c r="EDC209" s="165"/>
      <c r="EDD209" s="168"/>
      <c r="EDE209" s="165"/>
      <c r="EDF209" s="165"/>
      <c r="EDG209" s="165"/>
      <c r="EDH209" s="168"/>
      <c r="EDI209" s="165"/>
      <c r="EDJ209" s="165"/>
      <c r="EDK209" s="165"/>
      <c r="EDL209" s="168"/>
      <c r="EDM209" s="165"/>
      <c r="EDN209" s="165"/>
      <c r="EDO209" s="165"/>
      <c r="EDP209" s="168"/>
      <c r="EDQ209" s="165"/>
      <c r="EDR209" s="165"/>
      <c r="EDS209" s="165"/>
      <c r="EDT209" s="168"/>
      <c r="EDU209" s="165"/>
      <c r="EDV209" s="165"/>
      <c r="EDW209" s="165"/>
      <c r="EDX209" s="168"/>
      <c r="EDY209" s="165"/>
      <c r="EDZ209" s="165"/>
      <c r="EEA209" s="165"/>
      <c r="EEB209" s="168"/>
      <c r="EEC209" s="165"/>
      <c r="EED209" s="165"/>
      <c r="EEE209" s="165"/>
      <c r="EEF209" s="168"/>
      <c r="EEG209" s="165"/>
      <c r="EEH209" s="165"/>
      <c r="EEI209" s="165"/>
      <c r="EEJ209" s="168"/>
      <c r="EEK209" s="165"/>
      <c r="EEL209" s="165"/>
      <c r="EEM209" s="165"/>
      <c r="EEN209" s="168"/>
      <c r="EEO209" s="165"/>
      <c r="EEP209" s="165"/>
      <c r="EEQ209" s="165"/>
      <c r="EER209" s="168"/>
      <c r="EES209" s="165"/>
      <c r="EET209" s="165"/>
      <c r="EEU209" s="165"/>
      <c r="EEV209" s="168"/>
      <c r="EEW209" s="165"/>
      <c r="EEX209" s="165"/>
      <c r="EEY209" s="165"/>
      <c r="EEZ209" s="168"/>
      <c r="EFA209" s="165"/>
      <c r="EFB209" s="165"/>
      <c r="EFC209" s="165"/>
      <c r="EFD209" s="168"/>
      <c r="EFE209" s="165"/>
      <c r="EFF209" s="165"/>
      <c r="EFG209" s="165"/>
      <c r="EFH209" s="168"/>
      <c r="EFI209" s="165"/>
      <c r="EFJ209" s="165"/>
      <c r="EFK209" s="165"/>
      <c r="EFL209" s="168"/>
      <c r="EFM209" s="165"/>
      <c r="EFN209" s="165"/>
      <c r="EFO209" s="165"/>
      <c r="EFP209" s="168"/>
      <c r="EFQ209" s="165"/>
      <c r="EFR209" s="165"/>
      <c r="EFS209" s="165"/>
      <c r="EFT209" s="168"/>
      <c r="EFU209" s="165"/>
      <c r="EFV209" s="165"/>
      <c r="EFW209" s="165"/>
      <c r="EFX209" s="168"/>
      <c r="EFY209" s="165"/>
      <c r="EFZ209" s="165"/>
      <c r="EGA209" s="165"/>
      <c r="EGB209" s="168"/>
      <c r="EGC209" s="165"/>
      <c r="EGD209" s="165"/>
      <c r="EGE209" s="165"/>
      <c r="EGF209" s="168"/>
      <c r="EGG209" s="165"/>
      <c r="EGH209" s="165"/>
      <c r="EGI209" s="165"/>
      <c r="EGJ209" s="168"/>
      <c r="EGK209" s="165"/>
      <c r="EGL209" s="165"/>
      <c r="EGM209" s="165"/>
      <c r="EGN209" s="168"/>
      <c r="EGO209" s="165"/>
      <c r="EGP209" s="165"/>
      <c r="EGQ209" s="165"/>
      <c r="EGR209" s="168"/>
      <c r="EGS209" s="165"/>
      <c r="EGT209" s="165"/>
      <c r="EGU209" s="165"/>
      <c r="EGV209" s="168"/>
      <c r="EGW209" s="165"/>
      <c r="EGX209" s="165"/>
      <c r="EGY209" s="165"/>
      <c r="EGZ209" s="168"/>
      <c r="EHA209" s="165"/>
      <c r="EHB209" s="165"/>
      <c r="EHC209" s="165"/>
      <c r="EHD209" s="168"/>
      <c r="EHE209" s="165"/>
      <c r="EHF209" s="165"/>
      <c r="EHG209" s="165"/>
      <c r="EHH209" s="168"/>
      <c r="EHI209" s="165"/>
      <c r="EHJ209" s="165"/>
      <c r="EHK209" s="165"/>
      <c r="EHL209" s="168"/>
      <c r="EHM209" s="165"/>
      <c r="EHN209" s="165"/>
      <c r="EHO209" s="165"/>
      <c r="EHP209" s="168"/>
      <c r="EHQ209" s="165"/>
      <c r="EHR209" s="165"/>
      <c r="EHS209" s="165"/>
      <c r="EHT209" s="168"/>
      <c r="EHU209" s="165"/>
      <c r="EHV209" s="165"/>
      <c r="EHW209" s="165"/>
      <c r="EHX209" s="168"/>
      <c r="EHY209" s="165"/>
      <c r="EHZ209" s="165"/>
      <c r="EIA209" s="165"/>
      <c r="EIB209" s="168"/>
      <c r="EIC209" s="165"/>
      <c r="EID209" s="165"/>
      <c r="EIE209" s="165"/>
      <c r="EIF209" s="168"/>
      <c r="EIG209" s="165"/>
      <c r="EIH209" s="165"/>
      <c r="EII209" s="165"/>
      <c r="EIJ209" s="168"/>
      <c r="EIK209" s="165"/>
      <c r="EIL209" s="165"/>
      <c r="EIM209" s="165"/>
      <c r="EIN209" s="168"/>
      <c r="EIO209" s="165"/>
      <c r="EIP209" s="165"/>
      <c r="EIQ209" s="165"/>
      <c r="EIR209" s="168"/>
      <c r="EIS209" s="165"/>
      <c r="EIT209" s="165"/>
      <c r="EIU209" s="165"/>
      <c r="EIV209" s="168"/>
      <c r="EIW209" s="165"/>
      <c r="EIX209" s="165"/>
      <c r="EIY209" s="165"/>
      <c r="EIZ209" s="168"/>
      <c r="EJA209" s="165"/>
      <c r="EJB209" s="165"/>
      <c r="EJC209" s="165"/>
      <c r="EJD209" s="168"/>
      <c r="EJE209" s="165"/>
      <c r="EJF209" s="165"/>
      <c r="EJG209" s="165"/>
      <c r="EJH209" s="168"/>
      <c r="EJI209" s="165"/>
      <c r="EJJ209" s="165"/>
      <c r="EJK209" s="165"/>
      <c r="EJL209" s="168"/>
      <c r="EJM209" s="165"/>
      <c r="EJN209" s="165"/>
      <c r="EJO209" s="165"/>
      <c r="EJP209" s="168"/>
      <c r="EJQ209" s="165"/>
      <c r="EJR209" s="165"/>
      <c r="EJS209" s="165"/>
      <c r="EJT209" s="168"/>
      <c r="EJU209" s="165"/>
      <c r="EJV209" s="165"/>
      <c r="EJW209" s="165"/>
      <c r="EJX209" s="168"/>
      <c r="EJY209" s="165"/>
      <c r="EJZ209" s="165"/>
      <c r="EKA209" s="165"/>
      <c r="EKB209" s="168"/>
      <c r="EKC209" s="165"/>
      <c r="EKD209" s="165"/>
      <c r="EKE209" s="165"/>
      <c r="EKF209" s="168"/>
      <c r="EKG209" s="165"/>
      <c r="EKH209" s="165"/>
      <c r="EKI209" s="165"/>
      <c r="EKJ209" s="168"/>
      <c r="EKK209" s="165"/>
      <c r="EKL209" s="165"/>
      <c r="EKM209" s="165"/>
      <c r="EKN209" s="168"/>
      <c r="EKO209" s="165"/>
      <c r="EKP209" s="165"/>
      <c r="EKQ209" s="165"/>
      <c r="EKR209" s="168"/>
      <c r="EKS209" s="165"/>
      <c r="EKT209" s="165"/>
      <c r="EKU209" s="165"/>
      <c r="EKV209" s="168"/>
      <c r="EKW209" s="165"/>
      <c r="EKX209" s="165"/>
      <c r="EKY209" s="165"/>
      <c r="EKZ209" s="168"/>
      <c r="ELA209" s="165"/>
      <c r="ELB209" s="165"/>
      <c r="ELC209" s="165"/>
      <c r="ELD209" s="168"/>
      <c r="ELE209" s="165"/>
      <c r="ELF209" s="165"/>
      <c r="ELG209" s="165"/>
      <c r="ELH209" s="168"/>
      <c r="ELI209" s="165"/>
      <c r="ELJ209" s="165"/>
      <c r="ELK209" s="165"/>
      <c r="ELL209" s="168"/>
      <c r="ELM209" s="165"/>
      <c r="ELN209" s="165"/>
      <c r="ELO209" s="165"/>
      <c r="ELP209" s="168"/>
      <c r="ELQ209" s="165"/>
      <c r="ELR209" s="165"/>
      <c r="ELS209" s="165"/>
      <c r="ELT209" s="168"/>
      <c r="ELU209" s="165"/>
      <c r="ELV209" s="165"/>
      <c r="ELW209" s="165"/>
      <c r="ELX209" s="168"/>
      <c r="ELY209" s="165"/>
      <c r="ELZ209" s="165"/>
      <c r="EMA209" s="165"/>
      <c r="EMB209" s="168"/>
      <c r="EMC209" s="165"/>
      <c r="EMD209" s="165"/>
      <c r="EME209" s="165"/>
      <c r="EMF209" s="168"/>
      <c r="EMG209" s="165"/>
      <c r="EMH209" s="165"/>
      <c r="EMI209" s="165"/>
      <c r="EMJ209" s="168"/>
      <c r="EMK209" s="165"/>
      <c r="EML209" s="165"/>
      <c r="EMM209" s="165"/>
      <c r="EMN209" s="168"/>
      <c r="EMO209" s="165"/>
      <c r="EMP209" s="165"/>
      <c r="EMQ209" s="165"/>
      <c r="EMR209" s="168"/>
      <c r="EMS209" s="165"/>
      <c r="EMT209" s="165"/>
      <c r="EMU209" s="165"/>
      <c r="EMV209" s="168"/>
      <c r="EMW209" s="165"/>
      <c r="EMX209" s="165"/>
      <c r="EMY209" s="165"/>
      <c r="EMZ209" s="168"/>
      <c r="ENA209" s="165"/>
      <c r="ENB209" s="165"/>
      <c r="ENC209" s="165"/>
      <c r="END209" s="168"/>
      <c r="ENE209" s="165"/>
      <c r="ENF209" s="165"/>
      <c r="ENG209" s="165"/>
      <c r="ENH209" s="168"/>
      <c r="ENI209" s="165"/>
      <c r="ENJ209" s="165"/>
      <c r="ENK209" s="165"/>
      <c r="ENL209" s="168"/>
      <c r="ENM209" s="165"/>
      <c r="ENN209" s="165"/>
      <c r="ENO209" s="165"/>
      <c r="ENP209" s="168"/>
      <c r="ENQ209" s="165"/>
      <c r="ENR209" s="165"/>
      <c r="ENS209" s="165"/>
      <c r="ENT209" s="168"/>
      <c r="ENU209" s="165"/>
      <c r="ENV209" s="165"/>
      <c r="ENW209" s="165"/>
      <c r="ENX209" s="168"/>
      <c r="ENY209" s="165"/>
      <c r="ENZ209" s="165"/>
      <c r="EOA209" s="165"/>
      <c r="EOB209" s="168"/>
      <c r="EOC209" s="165"/>
      <c r="EOD209" s="165"/>
      <c r="EOE209" s="165"/>
      <c r="EOF209" s="168"/>
      <c r="EOG209" s="165"/>
      <c r="EOH209" s="165"/>
      <c r="EOI209" s="165"/>
      <c r="EOJ209" s="168"/>
      <c r="EOK209" s="165"/>
      <c r="EOL209" s="165"/>
      <c r="EOM209" s="165"/>
      <c r="EON209" s="168"/>
      <c r="EOO209" s="165"/>
      <c r="EOP209" s="165"/>
      <c r="EOQ209" s="165"/>
      <c r="EOR209" s="168"/>
      <c r="EOS209" s="165"/>
      <c r="EOT209" s="165"/>
      <c r="EOU209" s="165"/>
      <c r="EOV209" s="168"/>
      <c r="EOW209" s="165"/>
      <c r="EOX209" s="165"/>
      <c r="EOY209" s="165"/>
      <c r="EOZ209" s="168"/>
      <c r="EPA209" s="165"/>
      <c r="EPB209" s="165"/>
      <c r="EPC209" s="165"/>
      <c r="EPD209" s="168"/>
      <c r="EPE209" s="165"/>
      <c r="EPF209" s="165"/>
      <c r="EPG209" s="165"/>
      <c r="EPH209" s="168"/>
      <c r="EPI209" s="165"/>
      <c r="EPJ209" s="165"/>
      <c r="EPK209" s="165"/>
      <c r="EPL209" s="168"/>
      <c r="EPM209" s="165"/>
      <c r="EPN209" s="165"/>
      <c r="EPO209" s="165"/>
      <c r="EPP209" s="168"/>
      <c r="EPQ209" s="165"/>
      <c r="EPR209" s="165"/>
      <c r="EPS209" s="165"/>
      <c r="EPT209" s="168"/>
      <c r="EPU209" s="165"/>
      <c r="EPV209" s="165"/>
      <c r="EPW209" s="165"/>
      <c r="EPX209" s="168"/>
      <c r="EPY209" s="165"/>
      <c r="EPZ209" s="165"/>
      <c r="EQA209" s="165"/>
      <c r="EQB209" s="168"/>
      <c r="EQC209" s="165"/>
      <c r="EQD209" s="165"/>
      <c r="EQE209" s="165"/>
      <c r="EQF209" s="168"/>
      <c r="EQG209" s="165"/>
      <c r="EQH209" s="165"/>
      <c r="EQI209" s="165"/>
      <c r="EQJ209" s="168"/>
      <c r="EQK209" s="165"/>
      <c r="EQL209" s="165"/>
      <c r="EQM209" s="165"/>
      <c r="EQN209" s="168"/>
      <c r="EQO209" s="165"/>
      <c r="EQP209" s="165"/>
      <c r="EQQ209" s="165"/>
      <c r="EQR209" s="168"/>
      <c r="EQS209" s="165"/>
      <c r="EQT209" s="165"/>
      <c r="EQU209" s="165"/>
      <c r="EQV209" s="168"/>
      <c r="EQW209" s="165"/>
      <c r="EQX209" s="165"/>
      <c r="EQY209" s="165"/>
      <c r="EQZ209" s="168"/>
      <c r="ERA209" s="165"/>
      <c r="ERB209" s="165"/>
      <c r="ERC209" s="165"/>
      <c r="ERD209" s="168"/>
      <c r="ERE209" s="165"/>
      <c r="ERF209" s="165"/>
      <c r="ERG209" s="165"/>
      <c r="ERH209" s="168"/>
      <c r="ERI209" s="165"/>
      <c r="ERJ209" s="165"/>
      <c r="ERK209" s="165"/>
      <c r="ERL209" s="168"/>
      <c r="ERM209" s="165"/>
      <c r="ERN209" s="165"/>
      <c r="ERO209" s="165"/>
      <c r="ERP209" s="168"/>
      <c r="ERQ209" s="165"/>
      <c r="ERR209" s="165"/>
      <c r="ERS209" s="165"/>
      <c r="ERT209" s="168"/>
      <c r="ERU209" s="165"/>
      <c r="ERV209" s="165"/>
      <c r="ERW209" s="165"/>
      <c r="ERX209" s="168"/>
      <c r="ERY209" s="165"/>
      <c r="ERZ209" s="165"/>
      <c r="ESA209" s="165"/>
      <c r="ESB209" s="168"/>
      <c r="ESC209" s="165"/>
      <c r="ESD209" s="165"/>
      <c r="ESE209" s="165"/>
      <c r="ESF209" s="168"/>
      <c r="ESG209" s="165"/>
      <c r="ESH209" s="165"/>
      <c r="ESI209" s="165"/>
      <c r="ESJ209" s="168"/>
      <c r="ESK209" s="165"/>
      <c r="ESL209" s="165"/>
      <c r="ESM209" s="165"/>
      <c r="ESN209" s="168"/>
      <c r="ESO209" s="165"/>
      <c r="ESP209" s="165"/>
      <c r="ESQ209" s="165"/>
      <c r="ESR209" s="168"/>
      <c r="ESS209" s="165"/>
      <c r="EST209" s="165"/>
      <c r="ESU209" s="165"/>
      <c r="ESV209" s="168"/>
      <c r="ESW209" s="165"/>
      <c r="ESX209" s="165"/>
      <c r="ESY209" s="165"/>
      <c r="ESZ209" s="168"/>
      <c r="ETA209" s="165"/>
      <c r="ETB209" s="165"/>
      <c r="ETC209" s="165"/>
      <c r="ETD209" s="168"/>
      <c r="ETE209" s="165"/>
      <c r="ETF209" s="165"/>
      <c r="ETG209" s="165"/>
      <c r="ETH209" s="168"/>
      <c r="ETI209" s="165"/>
      <c r="ETJ209" s="165"/>
      <c r="ETK209" s="165"/>
      <c r="ETL209" s="168"/>
      <c r="ETM209" s="165"/>
      <c r="ETN209" s="165"/>
      <c r="ETO209" s="165"/>
      <c r="ETP209" s="168"/>
      <c r="ETQ209" s="165"/>
      <c r="ETR209" s="165"/>
      <c r="ETS209" s="165"/>
      <c r="ETT209" s="168"/>
      <c r="ETU209" s="165"/>
      <c r="ETV209" s="165"/>
      <c r="ETW209" s="165"/>
      <c r="ETX209" s="168"/>
      <c r="ETY209" s="165"/>
      <c r="ETZ209" s="165"/>
      <c r="EUA209" s="165"/>
      <c r="EUB209" s="168"/>
      <c r="EUC209" s="165"/>
      <c r="EUD209" s="165"/>
      <c r="EUE209" s="165"/>
      <c r="EUF209" s="168"/>
      <c r="EUG209" s="165"/>
      <c r="EUH209" s="165"/>
      <c r="EUI209" s="165"/>
      <c r="EUJ209" s="168"/>
      <c r="EUK209" s="165"/>
      <c r="EUL209" s="165"/>
      <c r="EUM209" s="165"/>
      <c r="EUN209" s="168"/>
      <c r="EUO209" s="165"/>
      <c r="EUP209" s="165"/>
      <c r="EUQ209" s="165"/>
      <c r="EUR209" s="168"/>
      <c r="EUS209" s="165"/>
      <c r="EUT209" s="165"/>
      <c r="EUU209" s="165"/>
      <c r="EUV209" s="168"/>
      <c r="EUW209" s="165"/>
      <c r="EUX209" s="165"/>
      <c r="EUY209" s="165"/>
      <c r="EUZ209" s="168"/>
      <c r="EVA209" s="165"/>
      <c r="EVB209" s="165"/>
      <c r="EVC209" s="165"/>
      <c r="EVD209" s="168"/>
      <c r="EVE209" s="165"/>
      <c r="EVF209" s="165"/>
      <c r="EVG209" s="165"/>
      <c r="EVH209" s="168"/>
      <c r="EVI209" s="165"/>
      <c r="EVJ209" s="165"/>
      <c r="EVK209" s="165"/>
      <c r="EVL209" s="168"/>
      <c r="EVM209" s="165"/>
      <c r="EVN209" s="165"/>
      <c r="EVO209" s="165"/>
      <c r="EVP209" s="168"/>
      <c r="EVQ209" s="165"/>
      <c r="EVR209" s="165"/>
      <c r="EVS209" s="165"/>
      <c r="EVT209" s="168"/>
      <c r="EVU209" s="165"/>
      <c r="EVV209" s="165"/>
      <c r="EVW209" s="165"/>
      <c r="EVX209" s="168"/>
      <c r="EVY209" s="165"/>
      <c r="EVZ209" s="165"/>
      <c r="EWA209" s="165"/>
      <c r="EWB209" s="168"/>
      <c r="EWC209" s="165"/>
      <c r="EWD209" s="165"/>
      <c r="EWE209" s="165"/>
      <c r="EWF209" s="168"/>
      <c r="EWG209" s="165"/>
      <c r="EWH209" s="165"/>
      <c r="EWI209" s="165"/>
      <c r="EWJ209" s="168"/>
      <c r="EWK209" s="165"/>
      <c r="EWL209" s="165"/>
      <c r="EWM209" s="165"/>
      <c r="EWN209" s="168"/>
      <c r="EWO209" s="165"/>
      <c r="EWP209" s="165"/>
      <c r="EWQ209" s="165"/>
      <c r="EWR209" s="168"/>
      <c r="EWS209" s="165"/>
      <c r="EWT209" s="165"/>
      <c r="EWU209" s="165"/>
      <c r="EWV209" s="168"/>
      <c r="EWW209" s="165"/>
      <c r="EWX209" s="165"/>
      <c r="EWY209" s="165"/>
      <c r="EWZ209" s="168"/>
      <c r="EXA209" s="165"/>
      <c r="EXB209" s="165"/>
      <c r="EXC209" s="165"/>
      <c r="EXD209" s="168"/>
      <c r="EXE209" s="165"/>
      <c r="EXF209" s="165"/>
      <c r="EXG209" s="165"/>
      <c r="EXH209" s="168"/>
      <c r="EXI209" s="165"/>
      <c r="EXJ209" s="165"/>
      <c r="EXK209" s="165"/>
      <c r="EXL209" s="168"/>
      <c r="EXM209" s="165"/>
      <c r="EXN209" s="165"/>
      <c r="EXO209" s="165"/>
      <c r="EXP209" s="168"/>
      <c r="EXQ209" s="165"/>
      <c r="EXR209" s="165"/>
      <c r="EXS209" s="165"/>
      <c r="EXT209" s="168"/>
      <c r="EXU209" s="165"/>
      <c r="EXV209" s="165"/>
      <c r="EXW209" s="165"/>
      <c r="EXX209" s="168"/>
      <c r="EXY209" s="165"/>
      <c r="EXZ209" s="165"/>
      <c r="EYA209" s="165"/>
      <c r="EYB209" s="168"/>
      <c r="EYC209" s="165"/>
      <c r="EYD209" s="165"/>
      <c r="EYE209" s="165"/>
      <c r="EYF209" s="168"/>
      <c r="EYG209" s="165"/>
      <c r="EYH209" s="165"/>
      <c r="EYI209" s="165"/>
      <c r="EYJ209" s="168"/>
      <c r="EYK209" s="165"/>
      <c r="EYL209" s="165"/>
      <c r="EYM209" s="165"/>
      <c r="EYN209" s="168"/>
      <c r="EYO209" s="165"/>
      <c r="EYP209" s="165"/>
      <c r="EYQ209" s="165"/>
      <c r="EYR209" s="168"/>
      <c r="EYS209" s="165"/>
      <c r="EYT209" s="165"/>
      <c r="EYU209" s="165"/>
      <c r="EYV209" s="168"/>
      <c r="EYW209" s="165"/>
      <c r="EYX209" s="165"/>
      <c r="EYY209" s="165"/>
      <c r="EYZ209" s="168"/>
      <c r="EZA209" s="165"/>
      <c r="EZB209" s="165"/>
      <c r="EZC209" s="165"/>
      <c r="EZD209" s="168"/>
      <c r="EZE209" s="165"/>
      <c r="EZF209" s="165"/>
      <c r="EZG209" s="165"/>
      <c r="EZH209" s="168"/>
      <c r="EZI209" s="165"/>
      <c r="EZJ209" s="165"/>
      <c r="EZK209" s="165"/>
      <c r="EZL209" s="168"/>
      <c r="EZM209" s="165"/>
      <c r="EZN209" s="165"/>
      <c r="EZO209" s="165"/>
      <c r="EZP209" s="168"/>
      <c r="EZQ209" s="165"/>
      <c r="EZR209" s="165"/>
      <c r="EZS209" s="165"/>
      <c r="EZT209" s="168"/>
      <c r="EZU209" s="165"/>
      <c r="EZV209" s="165"/>
      <c r="EZW209" s="165"/>
      <c r="EZX209" s="168"/>
      <c r="EZY209" s="165"/>
      <c r="EZZ209" s="165"/>
      <c r="FAA209" s="165"/>
      <c r="FAB209" s="168"/>
      <c r="FAC209" s="165"/>
      <c r="FAD209" s="165"/>
      <c r="FAE209" s="165"/>
      <c r="FAF209" s="168"/>
      <c r="FAG209" s="165"/>
      <c r="FAH209" s="165"/>
      <c r="FAI209" s="165"/>
      <c r="FAJ209" s="168"/>
      <c r="FAK209" s="165"/>
      <c r="FAL209" s="165"/>
      <c r="FAM209" s="165"/>
      <c r="FAN209" s="168"/>
      <c r="FAO209" s="165"/>
      <c r="FAP209" s="165"/>
      <c r="FAQ209" s="165"/>
      <c r="FAR209" s="168"/>
      <c r="FAS209" s="165"/>
      <c r="FAT209" s="165"/>
      <c r="FAU209" s="165"/>
      <c r="FAV209" s="168"/>
      <c r="FAW209" s="165"/>
      <c r="FAX209" s="165"/>
      <c r="FAY209" s="165"/>
      <c r="FAZ209" s="168"/>
      <c r="FBA209" s="165"/>
      <c r="FBB209" s="165"/>
      <c r="FBC209" s="165"/>
      <c r="FBD209" s="168"/>
      <c r="FBE209" s="165"/>
      <c r="FBF209" s="165"/>
      <c r="FBG209" s="165"/>
      <c r="FBH209" s="168"/>
      <c r="FBI209" s="165"/>
      <c r="FBJ209" s="165"/>
      <c r="FBK209" s="165"/>
      <c r="FBL209" s="168"/>
      <c r="FBM209" s="165"/>
      <c r="FBN209" s="165"/>
      <c r="FBO209" s="165"/>
      <c r="FBP209" s="168"/>
      <c r="FBQ209" s="165"/>
      <c r="FBR209" s="165"/>
      <c r="FBS209" s="165"/>
      <c r="FBT209" s="168"/>
      <c r="FBU209" s="165"/>
      <c r="FBV209" s="165"/>
      <c r="FBW209" s="165"/>
      <c r="FBX209" s="168"/>
      <c r="FBY209" s="165"/>
      <c r="FBZ209" s="165"/>
      <c r="FCA209" s="165"/>
      <c r="FCB209" s="168"/>
      <c r="FCC209" s="165"/>
      <c r="FCD209" s="165"/>
      <c r="FCE209" s="165"/>
      <c r="FCF209" s="168"/>
      <c r="FCG209" s="165"/>
      <c r="FCH209" s="165"/>
      <c r="FCI209" s="165"/>
      <c r="FCJ209" s="168"/>
      <c r="FCK209" s="165"/>
      <c r="FCL209" s="165"/>
      <c r="FCM209" s="165"/>
      <c r="FCN209" s="168"/>
      <c r="FCO209" s="165"/>
      <c r="FCP209" s="165"/>
      <c r="FCQ209" s="165"/>
      <c r="FCR209" s="168"/>
      <c r="FCS209" s="165"/>
      <c r="FCT209" s="165"/>
      <c r="FCU209" s="165"/>
      <c r="FCV209" s="168"/>
      <c r="FCW209" s="165"/>
      <c r="FCX209" s="165"/>
      <c r="FCY209" s="165"/>
      <c r="FCZ209" s="168"/>
      <c r="FDA209" s="165"/>
      <c r="FDB209" s="165"/>
      <c r="FDC209" s="165"/>
      <c r="FDD209" s="168"/>
      <c r="FDE209" s="165"/>
      <c r="FDF209" s="165"/>
      <c r="FDG209" s="165"/>
      <c r="FDH209" s="168"/>
      <c r="FDI209" s="165"/>
      <c r="FDJ209" s="165"/>
      <c r="FDK209" s="165"/>
      <c r="FDL209" s="168"/>
      <c r="FDM209" s="165"/>
      <c r="FDN209" s="165"/>
      <c r="FDO209" s="165"/>
      <c r="FDP209" s="168"/>
      <c r="FDQ209" s="165"/>
      <c r="FDR209" s="165"/>
      <c r="FDS209" s="165"/>
      <c r="FDT209" s="168"/>
      <c r="FDU209" s="165"/>
      <c r="FDV209" s="165"/>
      <c r="FDW209" s="165"/>
      <c r="FDX209" s="168"/>
      <c r="FDY209" s="165"/>
      <c r="FDZ209" s="165"/>
      <c r="FEA209" s="165"/>
      <c r="FEB209" s="168"/>
      <c r="FEC209" s="165"/>
      <c r="FED209" s="165"/>
      <c r="FEE209" s="165"/>
      <c r="FEF209" s="168"/>
      <c r="FEG209" s="165"/>
      <c r="FEH209" s="165"/>
      <c r="FEI209" s="165"/>
      <c r="FEJ209" s="168"/>
      <c r="FEK209" s="165"/>
      <c r="FEL209" s="165"/>
      <c r="FEM209" s="165"/>
      <c r="FEN209" s="168"/>
      <c r="FEO209" s="165"/>
      <c r="FEP209" s="165"/>
      <c r="FEQ209" s="165"/>
      <c r="FER209" s="168"/>
      <c r="FES209" s="165"/>
      <c r="FET209" s="165"/>
      <c r="FEU209" s="165"/>
      <c r="FEV209" s="168"/>
      <c r="FEW209" s="165"/>
      <c r="FEX209" s="165"/>
      <c r="FEY209" s="165"/>
      <c r="FEZ209" s="168"/>
      <c r="FFA209" s="165"/>
      <c r="FFB209" s="165"/>
      <c r="FFC209" s="165"/>
      <c r="FFD209" s="168"/>
      <c r="FFE209" s="165"/>
      <c r="FFF209" s="165"/>
      <c r="FFG209" s="165"/>
      <c r="FFH209" s="168"/>
      <c r="FFI209" s="165"/>
      <c r="FFJ209" s="165"/>
      <c r="FFK209" s="165"/>
      <c r="FFL209" s="168"/>
      <c r="FFM209" s="165"/>
      <c r="FFN209" s="165"/>
      <c r="FFO209" s="165"/>
      <c r="FFP209" s="168"/>
      <c r="FFQ209" s="165"/>
      <c r="FFR209" s="165"/>
      <c r="FFS209" s="165"/>
      <c r="FFT209" s="168"/>
      <c r="FFU209" s="165"/>
      <c r="FFV209" s="165"/>
      <c r="FFW209" s="165"/>
      <c r="FFX209" s="168"/>
      <c r="FFY209" s="165"/>
      <c r="FFZ209" s="165"/>
      <c r="FGA209" s="165"/>
      <c r="FGB209" s="168"/>
      <c r="FGC209" s="165"/>
      <c r="FGD209" s="165"/>
      <c r="FGE209" s="165"/>
      <c r="FGF209" s="168"/>
      <c r="FGG209" s="165"/>
      <c r="FGH209" s="165"/>
      <c r="FGI209" s="165"/>
      <c r="FGJ209" s="168"/>
      <c r="FGK209" s="165"/>
      <c r="FGL209" s="165"/>
      <c r="FGM209" s="165"/>
      <c r="FGN209" s="168"/>
      <c r="FGO209" s="165"/>
      <c r="FGP209" s="165"/>
      <c r="FGQ209" s="165"/>
      <c r="FGR209" s="168"/>
      <c r="FGS209" s="165"/>
      <c r="FGT209" s="165"/>
      <c r="FGU209" s="165"/>
      <c r="FGV209" s="168"/>
      <c r="FGW209" s="165"/>
      <c r="FGX209" s="165"/>
      <c r="FGY209" s="165"/>
      <c r="FGZ209" s="168"/>
      <c r="FHA209" s="165"/>
      <c r="FHB209" s="165"/>
      <c r="FHC209" s="165"/>
      <c r="FHD209" s="168"/>
      <c r="FHE209" s="165"/>
      <c r="FHF209" s="165"/>
      <c r="FHG209" s="165"/>
      <c r="FHH209" s="168"/>
      <c r="FHI209" s="165"/>
      <c r="FHJ209" s="165"/>
      <c r="FHK209" s="165"/>
      <c r="FHL209" s="168"/>
      <c r="FHM209" s="165"/>
      <c r="FHN209" s="165"/>
      <c r="FHO209" s="165"/>
      <c r="FHP209" s="168"/>
      <c r="FHQ209" s="165"/>
      <c r="FHR209" s="165"/>
      <c r="FHS209" s="165"/>
      <c r="FHT209" s="168"/>
      <c r="FHU209" s="165"/>
      <c r="FHV209" s="165"/>
      <c r="FHW209" s="165"/>
      <c r="FHX209" s="168"/>
      <c r="FHY209" s="165"/>
      <c r="FHZ209" s="165"/>
      <c r="FIA209" s="165"/>
      <c r="FIB209" s="168"/>
      <c r="FIC209" s="165"/>
      <c r="FID209" s="165"/>
      <c r="FIE209" s="165"/>
      <c r="FIF209" s="168"/>
      <c r="FIG209" s="165"/>
      <c r="FIH209" s="165"/>
      <c r="FII209" s="165"/>
      <c r="FIJ209" s="168"/>
      <c r="FIK209" s="165"/>
      <c r="FIL209" s="165"/>
      <c r="FIM209" s="165"/>
      <c r="FIN209" s="168"/>
      <c r="FIO209" s="165"/>
      <c r="FIP209" s="165"/>
      <c r="FIQ209" s="165"/>
      <c r="FIR209" s="168"/>
      <c r="FIS209" s="165"/>
      <c r="FIT209" s="165"/>
      <c r="FIU209" s="165"/>
      <c r="FIV209" s="168"/>
      <c r="FIW209" s="165"/>
      <c r="FIX209" s="165"/>
      <c r="FIY209" s="165"/>
      <c r="FIZ209" s="168"/>
      <c r="FJA209" s="165"/>
      <c r="FJB209" s="165"/>
      <c r="FJC209" s="165"/>
      <c r="FJD209" s="168"/>
      <c r="FJE209" s="165"/>
      <c r="FJF209" s="165"/>
      <c r="FJG209" s="165"/>
      <c r="FJH209" s="168"/>
      <c r="FJI209" s="165"/>
      <c r="FJJ209" s="165"/>
      <c r="FJK209" s="165"/>
      <c r="FJL209" s="168"/>
      <c r="FJM209" s="165"/>
      <c r="FJN209" s="165"/>
      <c r="FJO209" s="165"/>
      <c r="FJP209" s="168"/>
      <c r="FJQ209" s="165"/>
      <c r="FJR209" s="165"/>
      <c r="FJS209" s="165"/>
      <c r="FJT209" s="168"/>
      <c r="FJU209" s="165"/>
      <c r="FJV209" s="165"/>
      <c r="FJW209" s="165"/>
      <c r="FJX209" s="168"/>
      <c r="FJY209" s="165"/>
      <c r="FJZ209" s="165"/>
      <c r="FKA209" s="165"/>
      <c r="FKB209" s="168"/>
      <c r="FKC209" s="165"/>
      <c r="FKD209" s="165"/>
      <c r="FKE209" s="165"/>
      <c r="FKF209" s="168"/>
      <c r="FKG209" s="165"/>
      <c r="FKH209" s="165"/>
      <c r="FKI209" s="165"/>
      <c r="FKJ209" s="168"/>
      <c r="FKK209" s="165"/>
      <c r="FKL209" s="165"/>
      <c r="FKM209" s="165"/>
      <c r="FKN209" s="168"/>
      <c r="FKO209" s="165"/>
      <c r="FKP209" s="165"/>
      <c r="FKQ209" s="165"/>
      <c r="FKR209" s="168"/>
      <c r="FKS209" s="165"/>
      <c r="FKT209" s="165"/>
      <c r="FKU209" s="165"/>
      <c r="FKV209" s="168"/>
      <c r="FKW209" s="165"/>
      <c r="FKX209" s="165"/>
      <c r="FKY209" s="165"/>
      <c r="FKZ209" s="168"/>
      <c r="FLA209" s="165"/>
      <c r="FLB209" s="165"/>
      <c r="FLC209" s="165"/>
      <c r="FLD209" s="168"/>
      <c r="FLE209" s="165"/>
      <c r="FLF209" s="165"/>
      <c r="FLG209" s="165"/>
      <c r="FLH209" s="168"/>
      <c r="FLI209" s="165"/>
      <c r="FLJ209" s="165"/>
      <c r="FLK209" s="165"/>
      <c r="FLL209" s="168"/>
      <c r="FLM209" s="165"/>
      <c r="FLN209" s="165"/>
      <c r="FLO209" s="165"/>
      <c r="FLP209" s="168"/>
      <c r="FLQ209" s="165"/>
      <c r="FLR209" s="165"/>
      <c r="FLS209" s="165"/>
      <c r="FLT209" s="168"/>
      <c r="FLU209" s="165"/>
      <c r="FLV209" s="165"/>
      <c r="FLW209" s="165"/>
      <c r="FLX209" s="168"/>
      <c r="FLY209" s="165"/>
      <c r="FLZ209" s="165"/>
      <c r="FMA209" s="165"/>
      <c r="FMB209" s="168"/>
      <c r="FMC209" s="165"/>
      <c r="FMD209" s="165"/>
      <c r="FME209" s="165"/>
      <c r="FMF209" s="168"/>
      <c r="FMG209" s="165"/>
      <c r="FMH209" s="165"/>
      <c r="FMI209" s="165"/>
      <c r="FMJ209" s="168"/>
      <c r="FMK209" s="165"/>
      <c r="FML209" s="165"/>
      <c r="FMM209" s="165"/>
      <c r="FMN209" s="168"/>
      <c r="FMO209" s="165"/>
      <c r="FMP209" s="165"/>
      <c r="FMQ209" s="165"/>
      <c r="FMR209" s="168"/>
      <c r="FMS209" s="165"/>
      <c r="FMT209" s="165"/>
      <c r="FMU209" s="165"/>
      <c r="FMV209" s="168"/>
      <c r="FMW209" s="165"/>
      <c r="FMX209" s="165"/>
      <c r="FMY209" s="165"/>
      <c r="FMZ209" s="168"/>
      <c r="FNA209" s="165"/>
      <c r="FNB209" s="165"/>
      <c r="FNC209" s="165"/>
      <c r="FND209" s="168"/>
      <c r="FNE209" s="165"/>
      <c r="FNF209" s="165"/>
      <c r="FNG209" s="165"/>
      <c r="FNH209" s="168"/>
      <c r="FNI209" s="165"/>
      <c r="FNJ209" s="165"/>
      <c r="FNK209" s="165"/>
      <c r="FNL209" s="168"/>
      <c r="FNM209" s="165"/>
      <c r="FNN209" s="165"/>
      <c r="FNO209" s="165"/>
      <c r="FNP209" s="168"/>
      <c r="FNQ209" s="165"/>
      <c r="FNR209" s="165"/>
      <c r="FNS209" s="165"/>
      <c r="FNT209" s="168"/>
      <c r="FNU209" s="165"/>
      <c r="FNV209" s="165"/>
      <c r="FNW209" s="165"/>
      <c r="FNX209" s="168"/>
      <c r="FNY209" s="165"/>
      <c r="FNZ209" s="165"/>
      <c r="FOA209" s="165"/>
      <c r="FOB209" s="168"/>
      <c r="FOC209" s="165"/>
      <c r="FOD209" s="165"/>
      <c r="FOE209" s="165"/>
      <c r="FOF209" s="168"/>
      <c r="FOG209" s="165"/>
      <c r="FOH209" s="165"/>
      <c r="FOI209" s="165"/>
      <c r="FOJ209" s="168"/>
      <c r="FOK209" s="165"/>
      <c r="FOL209" s="165"/>
      <c r="FOM209" s="165"/>
      <c r="FON209" s="168"/>
      <c r="FOO209" s="165"/>
      <c r="FOP209" s="165"/>
      <c r="FOQ209" s="165"/>
      <c r="FOR209" s="168"/>
      <c r="FOS209" s="165"/>
      <c r="FOT209" s="165"/>
      <c r="FOU209" s="165"/>
      <c r="FOV209" s="168"/>
      <c r="FOW209" s="165"/>
      <c r="FOX209" s="165"/>
      <c r="FOY209" s="165"/>
      <c r="FOZ209" s="168"/>
      <c r="FPA209" s="165"/>
      <c r="FPB209" s="165"/>
      <c r="FPC209" s="165"/>
      <c r="FPD209" s="168"/>
      <c r="FPE209" s="165"/>
      <c r="FPF209" s="165"/>
      <c r="FPG209" s="165"/>
      <c r="FPH209" s="168"/>
      <c r="FPI209" s="165"/>
      <c r="FPJ209" s="165"/>
      <c r="FPK209" s="165"/>
      <c r="FPL209" s="168"/>
      <c r="FPM209" s="165"/>
      <c r="FPN209" s="165"/>
      <c r="FPO209" s="165"/>
      <c r="FPP209" s="168"/>
      <c r="FPQ209" s="165"/>
      <c r="FPR209" s="165"/>
      <c r="FPS209" s="165"/>
      <c r="FPT209" s="168"/>
      <c r="FPU209" s="165"/>
      <c r="FPV209" s="165"/>
      <c r="FPW209" s="165"/>
      <c r="FPX209" s="168"/>
      <c r="FPY209" s="165"/>
      <c r="FPZ209" s="165"/>
      <c r="FQA209" s="165"/>
      <c r="FQB209" s="168"/>
      <c r="FQC209" s="165"/>
      <c r="FQD209" s="165"/>
      <c r="FQE209" s="165"/>
      <c r="FQF209" s="168"/>
      <c r="FQG209" s="165"/>
      <c r="FQH209" s="165"/>
      <c r="FQI209" s="165"/>
      <c r="FQJ209" s="168"/>
      <c r="FQK209" s="165"/>
      <c r="FQL209" s="165"/>
      <c r="FQM209" s="165"/>
      <c r="FQN209" s="168"/>
      <c r="FQO209" s="165"/>
      <c r="FQP209" s="165"/>
      <c r="FQQ209" s="165"/>
      <c r="FQR209" s="168"/>
      <c r="FQS209" s="165"/>
      <c r="FQT209" s="165"/>
      <c r="FQU209" s="165"/>
      <c r="FQV209" s="168"/>
      <c r="FQW209" s="165"/>
      <c r="FQX209" s="165"/>
      <c r="FQY209" s="165"/>
      <c r="FQZ209" s="168"/>
      <c r="FRA209" s="165"/>
      <c r="FRB209" s="165"/>
      <c r="FRC209" s="165"/>
      <c r="FRD209" s="168"/>
      <c r="FRE209" s="165"/>
      <c r="FRF209" s="165"/>
      <c r="FRG209" s="165"/>
      <c r="FRH209" s="168"/>
      <c r="FRI209" s="165"/>
      <c r="FRJ209" s="165"/>
      <c r="FRK209" s="165"/>
      <c r="FRL209" s="168"/>
      <c r="FRM209" s="165"/>
      <c r="FRN209" s="165"/>
      <c r="FRO209" s="165"/>
      <c r="FRP209" s="168"/>
      <c r="FRQ209" s="165"/>
      <c r="FRR209" s="165"/>
      <c r="FRS209" s="165"/>
      <c r="FRT209" s="168"/>
      <c r="FRU209" s="165"/>
      <c r="FRV209" s="165"/>
      <c r="FRW209" s="165"/>
      <c r="FRX209" s="168"/>
      <c r="FRY209" s="165"/>
      <c r="FRZ209" s="165"/>
      <c r="FSA209" s="165"/>
      <c r="FSB209" s="168"/>
      <c r="FSC209" s="165"/>
      <c r="FSD209" s="165"/>
      <c r="FSE209" s="165"/>
      <c r="FSF209" s="168"/>
      <c r="FSG209" s="165"/>
      <c r="FSH209" s="165"/>
      <c r="FSI209" s="165"/>
      <c r="FSJ209" s="168"/>
      <c r="FSK209" s="165"/>
      <c r="FSL209" s="165"/>
      <c r="FSM209" s="165"/>
      <c r="FSN209" s="168"/>
      <c r="FSO209" s="165"/>
      <c r="FSP209" s="165"/>
      <c r="FSQ209" s="165"/>
      <c r="FSR209" s="168"/>
      <c r="FSS209" s="165"/>
      <c r="FST209" s="165"/>
      <c r="FSU209" s="165"/>
      <c r="FSV209" s="168"/>
      <c r="FSW209" s="165"/>
      <c r="FSX209" s="165"/>
      <c r="FSY209" s="165"/>
      <c r="FSZ209" s="168"/>
      <c r="FTA209" s="165"/>
      <c r="FTB209" s="165"/>
      <c r="FTC209" s="165"/>
      <c r="FTD209" s="168"/>
      <c r="FTE209" s="165"/>
      <c r="FTF209" s="165"/>
      <c r="FTG209" s="165"/>
      <c r="FTH209" s="168"/>
      <c r="FTI209" s="165"/>
      <c r="FTJ209" s="165"/>
      <c r="FTK209" s="165"/>
      <c r="FTL209" s="168"/>
      <c r="FTM209" s="165"/>
      <c r="FTN209" s="165"/>
      <c r="FTO209" s="165"/>
      <c r="FTP209" s="168"/>
      <c r="FTQ209" s="165"/>
      <c r="FTR209" s="165"/>
      <c r="FTS209" s="165"/>
      <c r="FTT209" s="168"/>
      <c r="FTU209" s="165"/>
      <c r="FTV209" s="165"/>
      <c r="FTW209" s="165"/>
      <c r="FTX209" s="168"/>
      <c r="FTY209" s="165"/>
      <c r="FTZ209" s="165"/>
      <c r="FUA209" s="165"/>
      <c r="FUB209" s="168"/>
      <c r="FUC209" s="165"/>
      <c r="FUD209" s="165"/>
      <c r="FUE209" s="165"/>
      <c r="FUF209" s="168"/>
      <c r="FUG209" s="165"/>
      <c r="FUH209" s="165"/>
      <c r="FUI209" s="165"/>
      <c r="FUJ209" s="168"/>
      <c r="FUK209" s="165"/>
      <c r="FUL209" s="165"/>
      <c r="FUM209" s="165"/>
      <c r="FUN209" s="168"/>
      <c r="FUO209" s="165"/>
      <c r="FUP209" s="165"/>
      <c r="FUQ209" s="165"/>
      <c r="FUR209" s="168"/>
      <c r="FUS209" s="165"/>
      <c r="FUT209" s="165"/>
      <c r="FUU209" s="165"/>
      <c r="FUV209" s="168"/>
      <c r="FUW209" s="165"/>
      <c r="FUX209" s="165"/>
      <c r="FUY209" s="165"/>
      <c r="FUZ209" s="168"/>
      <c r="FVA209" s="165"/>
      <c r="FVB209" s="165"/>
      <c r="FVC209" s="165"/>
      <c r="FVD209" s="168"/>
      <c r="FVE209" s="165"/>
      <c r="FVF209" s="165"/>
      <c r="FVG209" s="165"/>
      <c r="FVH209" s="168"/>
      <c r="FVI209" s="165"/>
      <c r="FVJ209" s="165"/>
      <c r="FVK209" s="165"/>
      <c r="FVL209" s="168"/>
      <c r="FVM209" s="165"/>
      <c r="FVN209" s="165"/>
      <c r="FVO209" s="165"/>
      <c r="FVP209" s="168"/>
      <c r="FVQ209" s="165"/>
      <c r="FVR209" s="165"/>
      <c r="FVS209" s="165"/>
      <c r="FVT209" s="168"/>
      <c r="FVU209" s="165"/>
      <c r="FVV209" s="165"/>
      <c r="FVW209" s="165"/>
      <c r="FVX209" s="168"/>
      <c r="FVY209" s="165"/>
      <c r="FVZ209" s="165"/>
      <c r="FWA209" s="165"/>
      <c r="FWB209" s="168"/>
      <c r="FWC209" s="165"/>
      <c r="FWD209" s="165"/>
      <c r="FWE209" s="165"/>
      <c r="FWF209" s="168"/>
      <c r="FWG209" s="165"/>
      <c r="FWH209" s="165"/>
      <c r="FWI209" s="165"/>
      <c r="FWJ209" s="168"/>
      <c r="FWK209" s="165"/>
      <c r="FWL209" s="165"/>
      <c r="FWM209" s="165"/>
      <c r="FWN209" s="168"/>
      <c r="FWO209" s="165"/>
      <c r="FWP209" s="165"/>
      <c r="FWQ209" s="165"/>
      <c r="FWR209" s="168"/>
      <c r="FWS209" s="165"/>
      <c r="FWT209" s="165"/>
      <c r="FWU209" s="165"/>
      <c r="FWV209" s="168"/>
      <c r="FWW209" s="165"/>
      <c r="FWX209" s="165"/>
      <c r="FWY209" s="165"/>
      <c r="FWZ209" s="168"/>
      <c r="FXA209" s="165"/>
      <c r="FXB209" s="165"/>
      <c r="FXC209" s="165"/>
      <c r="FXD209" s="168"/>
      <c r="FXE209" s="165"/>
      <c r="FXF209" s="165"/>
      <c r="FXG209" s="165"/>
      <c r="FXH209" s="168"/>
      <c r="FXI209" s="165"/>
      <c r="FXJ209" s="165"/>
      <c r="FXK209" s="165"/>
      <c r="FXL209" s="168"/>
      <c r="FXM209" s="165"/>
      <c r="FXN209" s="165"/>
      <c r="FXO209" s="165"/>
      <c r="FXP209" s="168"/>
      <c r="FXQ209" s="165"/>
      <c r="FXR209" s="165"/>
      <c r="FXS209" s="165"/>
      <c r="FXT209" s="168"/>
      <c r="FXU209" s="165"/>
      <c r="FXV209" s="165"/>
      <c r="FXW209" s="165"/>
      <c r="FXX209" s="168"/>
      <c r="FXY209" s="165"/>
      <c r="FXZ209" s="165"/>
      <c r="FYA209" s="165"/>
      <c r="FYB209" s="168"/>
      <c r="FYC209" s="165"/>
      <c r="FYD209" s="165"/>
      <c r="FYE209" s="165"/>
      <c r="FYF209" s="168"/>
      <c r="FYG209" s="165"/>
      <c r="FYH209" s="165"/>
      <c r="FYI209" s="165"/>
      <c r="FYJ209" s="168"/>
      <c r="FYK209" s="165"/>
      <c r="FYL209" s="165"/>
      <c r="FYM209" s="165"/>
      <c r="FYN209" s="168"/>
      <c r="FYO209" s="165"/>
      <c r="FYP209" s="165"/>
      <c r="FYQ209" s="165"/>
      <c r="FYR209" s="168"/>
      <c r="FYS209" s="165"/>
      <c r="FYT209" s="165"/>
      <c r="FYU209" s="165"/>
      <c r="FYV209" s="168"/>
      <c r="FYW209" s="165"/>
      <c r="FYX209" s="165"/>
      <c r="FYY209" s="165"/>
      <c r="FYZ209" s="168"/>
      <c r="FZA209" s="165"/>
      <c r="FZB209" s="165"/>
      <c r="FZC209" s="165"/>
      <c r="FZD209" s="168"/>
      <c r="FZE209" s="165"/>
      <c r="FZF209" s="165"/>
      <c r="FZG209" s="165"/>
      <c r="FZH209" s="168"/>
      <c r="FZI209" s="165"/>
      <c r="FZJ209" s="165"/>
      <c r="FZK209" s="165"/>
      <c r="FZL209" s="168"/>
      <c r="FZM209" s="165"/>
      <c r="FZN209" s="165"/>
      <c r="FZO209" s="165"/>
      <c r="FZP209" s="168"/>
      <c r="FZQ209" s="165"/>
      <c r="FZR209" s="165"/>
      <c r="FZS209" s="165"/>
      <c r="FZT209" s="168"/>
      <c r="FZU209" s="165"/>
      <c r="FZV209" s="165"/>
      <c r="FZW209" s="165"/>
      <c r="FZX209" s="168"/>
      <c r="FZY209" s="165"/>
      <c r="FZZ209" s="165"/>
      <c r="GAA209" s="165"/>
      <c r="GAB209" s="168"/>
      <c r="GAC209" s="165"/>
      <c r="GAD209" s="165"/>
      <c r="GAE209" s="165"/>
      <c r="GAF209" s="168"/>
      <c r="GAG209" s="165"/>
      <c r="GAH209" s="165"/>
      <c r="GAI209" s="165"/>
      <c r="GAJ209" s="168"/>
      <c r="GAK209" s="165"/>
      <c r="GAL209" s="165"/>
      <c r="GAM209" s="165"/>
      <c r="GAN209" s="168"/>
      <c r="GAO209" s="165"/>
      <c r="GAP209" s="165"/>
      <c r="GAQ209" s="165"/>
      <c r="GAR209" s="168"/>
      <c r="GAS209" s="165"/>
      <c r="GAT209" s="165"/>
      <c r="GAU209" s="165"/>
      <c r="GAV209" s="168"/>
      <c r="GAW209" s="165"/>
      <c r="GAX209" s="165"/>
      <c r="GAY209" s="165"/>
      <c r="GAZ209" s="168"/>
      <c r="GBA209" s="165"/>
      <c r="GBB209" s="165"/>
      <c r="GBC209" s="165"/>
      <c r="GBD209" s="168"/>
      <c r="GBE209" s="165"/>
      <c r="GBF209" s="165"/>
      <c r="GBG209" s="165"/>
      <c r="GBH209" s="168"/>
      <c r="GBI209" s="165"/>
      <c r="GBJ209" s="165"/>
      <c r="GBK209" s="165"/>
      <c r="GBL209" s="168"/>
      <c r="GBM209" s="165"/>
      <c r="GBN209" s="165"/>
      <c r="GBO209" s="165"/>
      <c r="GBP209" s="168"/>
      <c r="GBQ209" s="165"/>
      <c r="GBR209" s="165"/>
      <c r="GBS209" s="165"/>
      <c r="GBT209" s="168"/>
      <c r="GBU209" s="165"/>
      <c r="GBV209" s="165"/>
      <c r="GBW209" s="165"/>
      <c r="GBX209" s="168"/>
      <c r="GBY209" s="165"/>
      <c r="GBZ209" s="165"/>
      <c r="GCA209" s="165"/>
      <c r="GCB209" s="168"/>
      <c r="GCC209" s="165"/>
      <c r="GCD209" s="165"/>
      <c r="GCE209" s="165"/>
      <c r="GCF209" s="168"/>
      <c r="GCG209" s="165"/>
      <c r="GCH209" s="165"/>
      <c r="GCI209" s="165"/>
      <c r="GCJ209" s="168"/>
      <c r="GCK209" s="165"/>
      <c r="GCL209" s="165"/>
      <c r="GCM209" s="165"/>
      <c r="GCN209" s="168"/>
      <c r="GCO209" s="165"/>
      <c r="GCP209" s="165"/>
      <c r="GCQ209" s="165"/>
      <c r="GCR209" s="168"/>
      <c r="GCS209" s="165"/>
      <c r="GCT209" s="165"/>
      <c r="GCU209" s="165"/>
      <c r="GCV209" s="168"/>
      <c r="GCW209" s="165"/>
      <c r="GCX209" s="165"/>
      <c r="GCY209" s="165"/>
      <c r="GCZ209" s="168"/>
      <c r="GDA209" s="165"/>
      <c r="GDB209" s="165"/>
      <c r="GDC209" s="165"/>
      <c r="GDD209" s="168"/>
      <c r="GDE209" s="165"/>
      <c r="GDF209" s="165"/>
      <c r="GDG209" s="165"/>
      <c r="GDH209" s="168"/>
      <c r="GDI209" s="165"/>
      <c r="GDJ209" s="165"/>
      <c r="GDK209" s="165"/>
      <c r="GDL209" s="168"/>
      <c r="GDM209" s="165"/>
      <c r="GDN209" s="165"/>
      <c r="GDO209" s="165"/>
      <c r="GDP209" s="168"/>
      <c r="GDQ209" s="165"/>
      <c r="GDR209" s="165"/>
      <c r="GDS209" s="165"/>
      <c r="GDT209" s="168"/>
      <c r="GDU209" s="165"/>
      <c r="GDV209" s="165"/>
      <c r="GDW209" s="165"/>
      <c r="GDX209" s="168"/>
      <c r="GDY209" s="165"/>
      <c r="GDZ209" s="165"/>
      <c r="GEA209" s="165"/>
      <c r="GEB209" s="168"/>
      <c r="GEC209" s="165"/>
      <c r="GED209" s="165"/>
      <c r="GEE209" s="165"/>
      <c r="GEF209" s="168"/>
      <c r="GEG209" s="165"/>
      <c r="GEH209" s="165"/>
      <c r="GEI209" s="165"/>
      <c r="GEJ209" s="168"/>
      <c r="GEK209" s="165"/>
      <c r="GEL209" s="165"/>
      <c r="GEM209" s="165"/>
      <c r="GEN209" s="168"/>
      <c r="GEO209" s="165"/>
      <c r="GEP209" s="165"/>
      <c r="GEQ209" s="165"/>
      <c r="GER209" s="168"/>
      <c r="GES209" s="165"/>
      <c r="GET209" s="165"/>
      <c r="GEU209" s="165"/>
      <c r="GEV209" s="168"/>
      <c r="GEW209" s="165"/>
      <c r="GEX209" s="165"/>
      <c r="GEY209" s="165"/>
      <c r="GEZ209" s="168"/>
      <c r="GFA209" s="165"/>
      <c r="GFB209" s="165"/>
      <c r="GFC209" s="165"/>
      <c r="GFD209" s="168"/>
      <c r="GFE209" s="165"/>
      <c r="GFF209" s="165"/>
      <c r="GFG209" s="165"/>
      <c r="GFH209" s="168"/>
      <c r="GFI209" s="165"/>
      <c r="GFJ209" s="165"/>
      <c r="GFK209" s="165"/>
      <c r="GFL209" s="168"/>
      <c r="GFM209" s="165"/>
      <c r="GFN209" s="165"/>
      <c r="GFO209" s="165"/>
      <c r="GFP209" s="168"/>
      <c r="GFQ209" s="165"/>
      <c r="GFR209" s="165"/>
      <c r="GFS209" s="165"/>
      <c r="GFT209" s="168"/>
      <c r="GFU209" s="165"/>
      <c r="GFV209" s="165"/>
      <c r="GFW209" s="165"/>
      <c r="GFX209" s="168"/>
      <c r="GFY209" s="165"/>
      <c r="GFZ209" s="165"/>
      <c r="GGA209" s="165"/>
      <c r="GGB209" s="168"/>
      <c r="GGC209" s="165"/>
      <c r="GGD209" s="165"/>
      <c r="GGE209" s="165"/>
      <c r="GGF209" s="168"/>
      <c r="GGG209" s="165"/>
      <c r="GGH209" s="165"/>
      <c r="GGI209" s="165"/>
      <c r="GGJ209" s="168"/>
      <c r="GGK209" s="165"/>
      <c r="GGL209" s="165"/>
      <c r="GGM209" s="165"/>
      <c r="GGN209" s="168"/>
      <c r="GGO209" s="165"/>
      <c r="GGP209" s="165"/>
      <c r="GGQ209" s="165"/>
      <c r="GGR209" s="168"/>
      <c r="GGS209" s="165"/>
      <c r="GGT209" s="165"/>
      <c r="GGU209" s="165"/>
      <c r="GGV209" s="168"/>
      <c r="GGW209" s="165"/>
      <c r="GGX209" s="165"/>
      <c r="GGY209" s="165"/>
      <c r="GGZ209" s="168"/>
      <c r="GHA209" s="165"/>
      <c r="GHB209" s="165"/>
      <c r="GHC209" s="165"/>
      <c r="GHD209" s="168"/>
      <c r="GHE209" s="165"/>
      <c r="GHF209" s="165"/>
      <c r="GHG209" s="165"/>
      <c r="GHH209" s="168"/>
      <c r="GHI209" s="165"/>
      <c r="GHJ209" s="165"/>
      <c r="GHK209" s="165"/>
      <c r="GHL209" s="168"/>
      <c r="GHM209" s="165"/>
      <c r="GHN209" s="165"/>
      <c r="GHO209" s="165"/>
      <c r="GHP209" s="168"/>
      <c r="GHQ209" s="165"/>
      <c r="GHR209" s="165"/>
      <c r="GHS209" s="165"/>
      <c r="GHT209" s="168"/>
      <c r="GHU209" s="165"/>
      <c r="GHV209" s="165"/>
      <c r="GHW209" s="165"/>
      <c r="GHX209" s="168"/>
      <c r="GHY209" s="165"/>
      <c r="GHZ209" s="165"/>
      <c r="GIA209" s="165"/>
      <c r="GIB209" s="168"/>
      <c r="GIC209" s="165"/>
      <c r="GID209" s="165"/>
      <c r="GIE209" s="165"/>
      <c r="GIF209" s="168"/>
      <c r="GIG209" s="165"/>
      <c r="GIH209" s="165"/>
      <c r="GII209" s="165"/>
      <c r="GIJ209" s="168"/>
      <c r="GIK209" s="165"/>
      <c r="GIL209" s="165"/>
      <c r="GIM209" s="165"/>
      <c r="GIN209" s="168"/>
      <c r="GIO209" s="165"/>
      <c r="GIP209" s="165"/>
      <c r="GIQ209" s="165"/>
      <c r="GIR209" s="168"/>
      <c r="GIS209" s="165"/>
      <c r="GIT209" s="165"/>
      <c r="GIU209" s="165"/>
      <c r="GIV209" s="168"/>
      <c r="GIW209" s="165"/>
      <c r="GIX209" s="165"/>
      <c r="GIY209" s="165"/>
      <c r="GIZ209" s="168"/>
      <c r="GJA209" s="165"/>
      <c r="GJB209" s="165"/>
      <c r="GJC209" s="165"/>
      <c r="GJD209" s="168"/>
      <c r="GJE209" s="165"/>
      <c r="GJF209" s="165"/>
      <c r="GJG209" s="165"/>
      <c r="GJH209" s="168"/>
      <c r="GJI209" s="165"/>
      <c r="GJJ209" s="165"/>
      <c r="GJK209" s="165"/>
      <c r="GJL209" s="168"/>
      <c r="GJM209" s="165"/>
      <c r="GJN209" s="165"/>
      <c r="GJO209" s="165"/>
      <c r="GJP209" s="168"/>
      <c r="GJQ209" s="165"/>
      <c r="GJR209" s="165"/>
      <c r="GJS209" s="165"/>
      <c r="GJT209" s="168"/>
      <c r="GJU209" s="165"/>
      <c r="GJV209" s="165"/>
      <c r="GJW209" s="165"/>
      <c r="GJX209" s="168"/>
      <c r="GJY209" s="165"/>
      <c r="GJZ209" s="165"/>
      <c r="GKA209" s="165"/>
      <c r="GKB209" s="168"/>
      <c r="GKC209" s="165"/>
      <c r="GKD209" s="165"/>
      <c r="GKE209" s="165"/>
      <c r="GKF209" s="168"/>
      <c r="GKG209" s="165"/>
      <c r="GKH209" s="165"/>
      <c r="GKI209" s="165"/>
      <c r="GKJ209" s="168"/>
      <c r="GKK209" s="165"/>
      <c r="GKL209" s="165"/>
      <c r="GKM209" s="165"/>
      <c r="GKN209" s="168"/>
      <c r="GKO209" s="165"/>
      <c r="GKP209" s="165"/>
      <c r="GKQ209" s="165"/>
      <c r="GKR209" s="168"/>
      <c r="GKS209" s="165"/>
      <c r="GKT209" s="165"/>
      <c r="GKU209" s="165"/>
      <c r="GKV209" s="168"/>
      <c r="GKW209" s="165"/>
      <c r="GKX209" s="165"/>
      <c r="GKY209" s="165"/>
      <c r="GKZ209" s="168"/>
      <c r="GLA209" s="165"/>
      <c r="GLB209" s="165"/>
      <c r="GLC209" s="165"/>
      <c r="GLD209" s="168"/>
      <c r="GLE209" s="165"/>
      <c r="GLF209" s="165"/>
      <c r="GLG209" s="165"/>
      <c r="GLH209" s="168"/>
      <c r="GLI209" s="165"/>
      <c r="GLJ209" s="165"/>
      <c r="GLK209" s="165"/>
      <c r="GLL209" s="168"/>
      <c r="GLM209" s="165"/>
      <c r="GLN209" s="165"/>
      <c r="GLO209" s="165"/>
      <c r="GLP209" s="168"/>
      <c r="GLQ209" s="165"/>
      <c r="GLR209" s="165"/>
      <c r="GLS209" s="165"/>
      <c r="GLT209" s="168"/>
      <c r="GLU209" s="165"/>
      <c r="GLV209" s="165"/>
      <c r="GLW209" s="165"/>
      <c r="GLX209" s="168"/>
      <c r="GLY209" s="165"/>
      <c r="GLZ209" s="165"/>
      <c r="GMA209" s="165"/>
      <c r="GMB209" s="168"/>
      <c r="GMC209" s="165"/>
      <c r="GMD209" s="165"/>
      <c r="GME209" s="165"/>
      <c r="GMF209" s="168"/>
      <c r="GMG209" s="165"/>
      <c r="GMH209" s="165"/>
      <c r="GMI209" s="165"/>
      <c r="GMJ209" s="168"/>
      <c r="GMK209" s="165"/>
      <c r="GML209" s="165"/>
      <c r="GMM209" s="165"/>
      <c r="GMN209" s="168"/>
      <c r="GMO209" s="165"/>
      <c r="GMP209" s="165"/>
      <c r="GMQ209" s="165"/>
      <c r="GMR209" s="168"/>
      <c r="GMS209" s="165"/>
      <c r="GMT209" s="165"/>
      <c r="GMU209" s="165"/>
      <c r="GMV209" s="168"/>
      <c r="GMW209" s="165"/>
      <c r="GMX209" s="165"/>
      <c r="GMY209" s="165"/>
      <c r="GMZ209" s="168"/>
      <c r="GNA209" s="165"/>
      <c r="GNB209" s="165"/>
      <c r="GNC209" s="165"/>
      <c r="GND209" s="168"/>
      <c r="GNE209" s="165"/>
      <c r="GNF209" s="165"/>
      <c r="GNG209" s="165"/>
      <c r="GNH209" s="168"/>
      <c r="GNI209" s="165"/>
      <c r="GNJ209" s="165"/>
      <c r="GNK209" s="165"/>
      <c r="GNL209" s="168"/>
      <c r="GNM209" s="165"/>
      <c r="GNN209" s="165"/>
      <c r="GNO209" s="165"/>
      <c r="GNP209" s="168"/>
      <c r="GNQ209" s="165"/>
      <c r="GNR209" s="165"/>
      <c r="GNS209" s="165"/>
      <c r="GNT209" s="168"/>
      <c r="GNU209" s="165"/>
      <c r="GNV209" s="165"/>
      <c r="GNW209" s="165"/>
      <c r="GNX209" s="168"/>
      <c r="GNY209" s="165"/>
      <c r="GNZ209" s="165"/>
      <c r="GOA209" s="165"/>
      <c r="GOB209" s="168"/>
      <c r="GOC209" s="165"/>
      <c r="GOD209" s="165"/>
      <c r="GOE209" s="165"/>
      <c r="GOF209" s="168"/>
      <c r="GOG209" s="165"/>
      <c r="GOH209" s="165"/>
      <c r="GOI209" s="165"/>
      <c r="GOJ209" s="168"/>
      <c r="GOK209" s="165"/>
      <c r="GOL209" s="165"/>
      <c r="GOM209" s="165"/>
      <c r="GON209" s="168"/>
      <c r="GOO209" s="165"/>
      <c r="GOP209" s="165"/>
      <c r="GOQ209" s="165"/>
      <c r="GOR209" s="168"/>
      <c r="GOS209" s="165"/>
      <c r="GOT209" s="165"/>
      <c r="GOU209" s="165"/>
      <c r="GOV209" s="168"/>
      <c r="GOW209" s="165"/>
      <c r="GOX209" s="165"/>
      <c r="GOY209" s="165"/>
      <c r="GOZ209" s="168"/>
      <c r="GPA209" s="165"/>
      <c r="GPB209" s="165"/>
      <c r="GPC209" s="165"/>
      <c r="GPD209" s="168"/>
      <c r="GPE209" s="165"/>
      <c r="GPF209" s="165"/>
      <c r="GPG209" s="165"/>
      <c r="GPH209" s="168"/>
      <c r="GPI209" s="165"/>
      <c r="GPJ209" s="165"/>
      <c r="GPK209" s="165"/>
      <c r="GPL209" s="168"/>
      <c r="GPM209" s="165"/>
      <c r="GPN209" s="165"/>
      <c r="GPO209" s="165"/>
      <c r="GPP209" s="168"/>
      <c r="GPQ209" s="165"/>
      <c r="GPR209" s="165"/>
      <c r="GPS209" s="165"/>
      <c r="GPT209" s="168"/>
      <c r="GPU209" s="165"/>
      <c r="GPV209" s="165"/>
      <c r="GPW209" s="165"/>
      <c r="GPX209" s="168"/>
      <c r="GPY209" s="165"/>
      <c r="GPZ209" s="165"/>
      <c r="GQA209" s="165"/>
      <c r="GQB209" s="168"/>
      <c r="GQC209" s="165"/>
      <c r="GQD209" s="165"/>
      <c r="GQE209" s="165"/>
      <c r="GQF209" s="168"/>
      <c r="GQG209" s="165"/>
      <c r="GQH209" s="165"/>
      <c r="GQI209" s="165"/>
      <c r="GQJ209" s="168"/>
      <c r="GQK209" s="165"/>
      <c r="GQL209" s="165"/>
      <c r="GQM209" s="165"/>
      <c r="GQN209" s="168"/>
      <c r="GQO209" s="165"/>
      <c r="GQP209" s="165"/>
      <c r="GQQ209" s="165"/>
      <c r="GQR209" s="168"/>
      <c r="GQS209" s="165"/>
      <c r="GQT209" s="165"/>
      <c r="GQU209" s="165"/>
      <c r="GQV209" s="168"/>
      <c r="GQW209" s="165"/>
      <c r="GQX209" s="165"/>
      <c r="GQY209" s="165"/>
      <c r="GQZ209" s="168"/>
      <c r="GRA209" s="165"/>
      <c r="GRB209" s="165"/>
      <c r="GRC209" s="165"/>
      <c r="GRD209" s="168"/>
      <c r="GRE209" s="165"/>
      <c r="GRF209" s="165"/>
      <c r="GRG209" s="165"/>
      <c r="GRH209" s="168"/>
      <c r="GRI209" s="165"/>
      <c r="GRJ209" s="165"/>
      <c r="GRK209" s="165"/>
      <c r="GRL209" s="168"/>
      <c r="GRM209" s="165"/>
      <c r="GRN209" s="165"/>
      <c r="GRO209" s="165"/>
      <c r="GRP209" s="168"/>
      <c r="GRQ209" s="165"/>
      <c r="GRR209" s="165"/>
      <c r="GRS209" s="165"/>
      <c r="GRT209" s="168"/>
      <c r="GRU209" s="165"/>
      <c r="GRV209" s="165"/>
      <c r="GRW209" s="165"/>
      <c r="GRX209" s="168"/>
      <c r="GRY209" s="165"/>
      <c r="GRZ209" s="165"/>
      <c r="GSA209" s="165"/>
      <c r="GSB209" s="168"/>
      <c r="GSC209" s="165"/>
      <c r="GSD209" s="165"/>
      <c r="GSE209" s="165"/>
      <c r="GSF209" s="168"/>
      <c r="GSG209" s="165"/>
      <c r="GSH209" s="165"/>
      <c r="GSI209" s="165"/>
      <c r="GSJ209" s="168"/>
      <c r="GSK209" s="165"/>
      <c r="GSL209" s="165"/>
      <c r="GSM209" s="165"/>
      <c r="GSN209" s="168"/>
      <c r="GSO209" s="165"/>
      <c r="GSP209" s="165"/>
      <c r="GSQ209" s="165"/>
      <c r="GSR209" s="168"/>
      <c r="GSS209" s="165"/>
      <c r="GST209" s="165"/>
      <c r="GSU209" s="165"/>
      <c r="GSV209" s="168"/>
      <c r="GSW209" s="165"/>
      <c r="GSX209" s="165"/>
      <c r="GSY209" s="165"/>
      <c r="GSZ209" s="168"/>
      <c r="GTA209" s="165"/>
      <c r="GTB209" s="165"/>
      <c r="GTC209" s="165"/>
      <c r="GTD209" s="168"/>
      <c r="GTE209" s="165"/>
      <c r="GTF209" s="165"/>
      <c r="GTG209" s="165"/>
      <c r="GTH209" s="168"/>
      <c r="GTI209" s="165"/>
      <c r="GTJ209" s="165"/>
      <c r="GTK209" s="165"/>
      <c r="GTL209" s="168"/>
      <c r="GTM209" s="165"/>
      <c r="GTN209" s="165"/>
      <c r="GTO209" s="165"/>
      <c r="GTP209" s="168"/>
      <c r="GTQ209" s="165"/>
      <c r="GTR209" s="165"/>
      <c r="GTS209" s="165"/>
      <c r="GTT209" s="168"/>
      <c r="GTU209" s="165"/>
      <c r="GTV209" s="165"/>
      <c r="GTW209" s="165"/>
      <c r="GTX209" s="168"/>
      <c r="GTY209" s="165"/>
      <c r="GTZ209" s="165"/>
      <c r="GUA209" s="165"/>
      <c r="GUB209" s="168"/>
      <c r="GUC209" s="165"/>
      <c r="GUD209" s="165"/>
      <c r="GUE209" s="165"/>
      <c r="GUF209" s="168"/>
      <c r="GUG209" s="165"/>
      <c r="GUH209" s="165"/>
      <c r="GUI209" s="165"/>
      <c r="GUJ209" s="168"/>
      <c r="GUK209" s="165"/>
      <c r="GUL209" s="165"/>
      <c r="GUM209" s="165"/>
      <c r="GUN209" s="168"/>
      <c r="GUO209" s="165"/>
      <c r="GUP209" s="165"/>
      <c r="GUQ209" s="165"/>
      <c r="GUR209" s="168"/>
      <c r="GUS209" s="165"/>
      <c r="GUT209" s="165"/>
      <c r="GUU209" s="165"/>
      <c r="GUV209" s="168"/>
      <c r="GUW209" s="165"/>
      <c r="GUX209" s="165"/>
      <c r="GUY209" s="165"/>
      <c r="GUZ209" s="168"/>
      <c r="GVA209" s="165"/>
      <c r="GVB209" s="165"/>
      <c r="GVC209" s="165"/>
      <c r="GVD209" s="168"/>
      <c r="GVE209" s="165"/>
      <c r="GVF209" s="165"/>
      <c r="GVG209" s="165"/>
      <c r="GVH209" s="168"/>
      <c r="GVI209" s="165"/>
      <c r="GVJ209" s="165"/>
      <c r="GVK209" s="165"/>
      <c r="GVL209" s="168"/>
      <c r="GVM209" s="165"/>
      <c r="GVN209" s="165"/>
      <c r="GVO209" s="165"/>
      <c r="GVP209" s="168"/>
      <c r="GVQ209" s="165"/>
      <c r="GVR209" s="165"/>
      <c r="GVS209" s="165"/>
      <c r="GVT209" s="168"/>
      <c r="GVU209" s="165"/>
      <c r="GVV209" s="165"/>
      <c r="GVW209" s="165"/>
      <c r="GVX209" s="168"/>
      <c r="GVY209" s="165"/>
      <c r="GVZ209" s="165"/>
      <c r="GWA209" s="165"/>
      <c r="GWB209" s="168"/>
      <c r="GWC209" s="165"/>
      <c r="GWD209" s="165"/>
      <c r="GWE209" s="165"/>
      <c r="GWF209" s="168"/>
      <c r="GWG209" s="165"/>
      <c r="GWH209" s="165"/>
      <c r="GWI209" s="165"/>
      <c r="GWJ209" s="168"/>
      <c r="GWK209" s="165"/>
      <c r="GWL209" s="165"/>
      <c r="GWM209" s="165"/>
      <c r="GWN209" s="168"/>
      <c r="GWO209" s="165"/>
      <c r="GWP209" s="165"/>
      <c r="GWQ209" s="165"/>
      <c r="GWR209" s="168"/>
      <c r="GWS209" s="165"/>
      <c r="GWT209" s="165"/>
      <c r="GWU209" s="165"/>
      <c r="GWV209" s="168"/>
      <c r="GWW209" s="165"/>
      <c r="GWX209" s="165"/>
      <c r="GWY209" s="165"/>
      <c r="GWZ209" s="168"/>
      <c r="GXA209" s="165"/>
      <c r="GXB209" s="165"/>
      <c r="GXC209" s="165"/>
      <c r="GXD209" s="168"/>
      <c r="GXE209" s="165"/>
      <c r="GXF209" s="165"/>
      <c r="GXG209" s="165"/>
      <c r="GXH209" s="168"/>
      <c r="GXI209" s="165"/>
      <c r="GXJ209" s="165"/>
      <c r="GXK209" s="165"/>
      <c r="GXL209" s="168"/>
      <c r="GXM209" s="165"/>
      <c r="GXN209" s="165"/>
      <c r="GXO209" s="165"/>
      <c r="GXP209" s="168"/>
      <c r="GXQ209" s="165"/>
      <c r="GXR209" s="165"/>
      <c r="GXS209" s="165"/>
      <c r="GXT209" s="168"/>
      <c r="GXU209" s="165"/>
      <c r="GXV209" s="165"/>
      <c r="GXW209" s="165"/>
      <c r="GXX209" s="168"/>
      <c r="GXY209" s="165"/>
      <c r="GXZ209" s="165"/>
      <c r="GYA209" s="165"/>
      <c r="GYB209" s="168"/>
      <c r="GYC209" s="165"/>
      <c r="GYD209" s="165"/>
      <c r="GYE209" s="165"/>
      <c r="GYF209" s="168"/>
      <c r="GYG209" s="165"/>
      <c r="GYH209" s="165"/>
      <c r="GYI209" s="165"/>
      <c r="GYJ209" s="168"/>
      <c r="GYK209" s="165"/>
      <c r="GYL209" s="165"/>
      <c r="GYM209" s="165"/>
      <c r="GYN209" s="168"/>
      <c r="GYO209" s="165"/>
      <c r="GYP209" s="165"/>
      <c r="GYQ209" s="165"/>
      <c r="GYR209" s="168"/>
      <c r="GYS209" s="165"/>
      <c r="GYT209" s="165"/>
      <c r="GYU209" s="165"/>
      <c r="GYV209" s="168"/>
      <c r="GYW209" s="165"/>
      <c r="GYX209" s="165"/>
      <c r="GYY209" s="165"/>
      <c r="GYZ209" s="168"/>
      <c r="GZA209" s="165"/>
      <c r="GZB209" s="165"/>
      <c r="GZC209" s="165"/>
      <c r="GZD209" s="168"/>
      <c r="GZE209" s="165"/>
      <c r="GZF209" s="165"/>
      <c r="GZG209" s="165"/>
      <c r="GZH209" s="168"/>
      <c r="GZI209" s="165"/>
      <c r="GZJ209" s="165"/>
      <c r="GZK209" s="165"/>
      <c r="GZL209" s="168"/>
      <c r="GZM209" s="165"/>
      <c r="GZN209" s="165"/>
      <c r="GZO209" s="165"/>
      <c r="GZP209" s="168"/>
      <c r="GZQ209" s="165"/>
      <c r="GZR209" s="165"/>
      <c r="GZS209" s="165"/>
      <c r="GZT209" s="168"/>
      <c r="GZU209" s="165"/>
      <c r="GZV209" s="165"/>
      <c r="GZW209" s="165"/>
      <c r="GZX209" s="168"/>
      <c r="GZY209" s="165"/>
      <c r="GZZ209" s="165"/>
      <c r="HAA209" s="165"/>
      <c r="HAB209" s="168"/>
      <c r="HAC209" s="165"/>
      <c r="HAD209" s="165"/>
      <c r="HAE209" s="165"/>
      <c r="HAF209" s="168"/>
      <c r="HAG209" s="165"/>
      <c r="HAH209" s="165"/>
      <c r="HAI209" s="165"/>
      <c r="HAJ209" s="168"/>
      <c r="HAK209" s="165"/>
      <c r="HAL209" s="165"/>
      <c r="HAM209" s="165"/>
      <c r="HAN209" s="168"/>
      <c r="HAO209" s="165"/>
      <c r="HAP209" s="165"/>
      <c r="HAQ209" s="165"/>
      <c r="HAR209" s="168"/>
      <c r="HAS209" s="165"/>
      <c r="HAT209" s="165"/>
      <c r="HAU209" s="165"/>
      <c r="HAV209" s="168"/>
      <c r="HAW209" s="165"/>
      <c r="HAX209" s="165"/>
      <c r="HAY209" s="165"/>
      <c r="HAZ209" s="168"/>
      <c r="HBA209" s="165"/>
      <c r="HBB209" s="165"/>
      <c r="HBC209" s="165"/>
      <c r="HBD209" s="168"/>
      <c r="HBE209" s="165"/>
      <c r="HBF209" s="165"/>
      <c r="HBG209" s="165"/>
      <c r="HBH209" s="168"/>
      <c r="HBI209" s="165"/>
      <c r="HBJ209" s="165"/>
      <c r="HBK209" s="165"/>
      <c r="HBL209" s="168"/>
      <c r="HBM209" s="165"/>
      <c r="HBN209" s="165"/>
      <c r="HBO209" s="165"/>
      <c r="HBP209" s="168"/>
      <c r="HBQ209" s="165"/>
      <c r="HBR209" s="165"/>
      <c r="HBS209" s="165"/>
      <c r="HBT209" s="168"/>
      <c r="HBU209" s="165"/>
      <c r="HBV209" s="165"/>
      <c r="HBW209" s="165"/>
      <c r="HBX209" s="168"/>
      <c r="HBY209" s="165"/>
      <c r="HBZ209" s="165"/>
      <c r="HCA209" s="165"/>
      <c r="HCB209" s="168"/>
      <c r="HCC209" s="165"/>
      <c r="HCD209" s="165"/>
      <c r="HCE209" s="165"/>
      <c r="HCF209" s="168"/>
      <c r="HCG209" s="165"/>
      <c r="HCH209" s="165"/>
      <c r="HCI209" s="165"/>
      <c r="HCJ209" s="168"/>
      <c r="HCK209" s="165"/>
      <c r="HCL209" s="165"/>
      <c r="HCM209" s="165"/>
      <c r="HCN209" s="168"/>
      <c r="HCO209" s="165"/>
      <c r="HCP209" s="165"/>
      <c r="HCQ209" s="165"/>
      <c r="HCR209" s="168"/>
      <c r="HCS209" s="165"/>
      <c r="HCT209" s="165"/>
      <c r="HCU209" s="165"/>
      <c r="HCV209" s="168"/>
      <c r="HCW209" s="165"/>
      <c r="HCX209" s="165"/>
      <c r="HCY209" s="165"/>
      <c r="HCZ209" s="168"/>
      <c r="HDA209" s="165"/>
      <c r="HDB209" s="165"/>
      <c r="HDC209" s="165"/>
      <c r="HDD209" s="168"/>
      <c r="HDE209" s="165"/>
      <c r="HDF209" s="165"/>
      <c r="HDG209" s="165"/>
      <c r="HDH209" s="168"/>
      <c r="HDI209" s="165"/>
      <c r="HDJ209" s="165"/>
      <c r="HDK209" s="165"/>
      <c r="HDL209" s="168"/>
      <c r="HDM209" s="165"/>
      <c r="HDN209" s="165"/>
      <c r="HDO209" s="165"/>
      <c r="HDP209" s="168"/>
      <c r="HDQ209" s="165"/>
      <c r="HDR209" s="165"/>
      <c r="HDS209" s="165"/>
      <c r="HDT209" s="168"/>
      <c r="HDU209" s="165"/>
      <c r="HDV209" s="165"/>
      <c r="HDW209" s="165"/>
      <c r="HDX209" s="168"/>
      <c r="HDY209" s="165"/>
      <c r="HDZ209" s="165"/>
      <c r="HEA209" s="165"/>
      <c r="HEB209" s="168"/>
      <c r="HEC209" s="165"/>
      <c r="HED209" s="165"/>
      <c r="HEE209" s="165"/>
      <c r="HEF209" s="168"/>
      <c r="HEG209" s="165"/>
      <c r="HEH209" s="165"/>
      <c r="HEI209" s="165"/>
      <c r="HEJ209" s="168"/>
      <c r="HEK209" s="165"/>
      <c r="HEL209" s="165"/>
      <c r="HEM209" s="165"/>
      <c r="HEN209" s="168"/>
      <c r="HEO209" s="165"/>
      <c r="HEP209" s="165"/>
      <c r="HEQ209" s="165"/>
      <c r="HER209" s="168"/>
      <c r="HES209" s="165"/>
      <c r="HET209" s="165"/>
      <c r="HEU209" s="165"/>
      <c r="HEV209" s="168"/>
      <c r="HEW209" s="165"/>
      <c r="HEX209" s="165"/>
      <c r="HEY209" s="165"/>
      <c r="HEZ209" s="168"/>
      <c r="HFA209" s="165"/>
      <c r="HFB209" s="165"/>
      <c r="HFC209" s="165"/>
      <c r="HFD209" s="168"/>
      <c r="HFE209" s="165"/>
      <c r="HFF209" s="165"/>
      <c r="HFG209" s="165"/>
      <c r="HFH209" s="168"/>
      <c r="HFI209" s="165"/>
      <c r="HFJ209" s="165"/>
      <c r="HFK209" s="165"/>
      <c r="HFL209" s="168"/>
      <c r="HFM209" s="165"/>
      <c r="HFN209" s="165"/>
      <c r="HFO209" s="165"/>
      <c r="HFP209" s="168"/>
      <c r="HFQ209" s="165"/>
      <c r="HFR209" s="165"/>
      <c r="HFS209" s="165"/>
      <c r="HFT209" s="168"/>
      <c r="HFU209" s="165"/>
      <c r="HFV209" s="165"/>
      <c r="HFW209" s="165"/>
      <c r="HFX209" s="168"/>
      <c r="HFY209" s="165"/>
      <c r="HFZ209" s="165"/>
      <c r="HGA209" s="165"/>
      <c r="HGB209" s="168"/>
      <c r="HGC209" s="165"/>
      <c r="HGD209" s="165"/>
      <c r="HGE209" s="165"/>
      <c r="HGF209" s="168"/>
      <c r="HGG209" s="165"/>
      <c r="HGH209" s="165"/>
      <c r="HGI209" s="165"/>
      <c r="HGJ209" s="168"/>
      <c r="HGK209" s="165"/>
      <c r="HGL209" s="165"/>
      <c r="HGM209" s="165"/>
      <c r="HGN209" s="168"/>
      <c r="HGO209" s="165"/>
      <c r="HGP209" s="165"/>
      <c r="HGQ209" s="165"/>
      <c r="HGR209" s="168"/>
      <c r="HGS209" s="165"/>
      <c r="HGT209" s="165"/>
      <c r="HGU209" s="165"/>
      <c r="HGV209" s="168"/>
      <c r="HGW209" s="165"/>
      <c r="HGX209" s="165"/>
      <c r="HGY209" s="165"/>
      <c r="HGZ209" s="168"/>
      <c r="HHA209" s="165"/>
      <c r="HHB209" s="165"/>
      <c r="HHC209" s="165"/>
      <c r="HHD209" s="168"/>
      <c r="HHE209" s="165"/>
      <c r="HHF209" s="165"/>
      <c r="HHG209" s="165"/>
      <c r="HHH209" s="168"/>
      <c r="HHI209" s="165"/>
      <c r="HHJ209" s="165"/>
      <c r="HHK209" s="165"/>
      <c r="HHL209" s="168"/>
      <c r="HHM209" s="165"/>
      <c r="HHN209" s="165"/>
      <c r="HHO209" s="165"/>
      <c r="HHP209" s="168"/>
      <c r="HHQ209" s="165"/>
      <c r="HHR209" s="165"/>
      <c r="HHS209" s="165"/>
      <c r="HHT209" s="168"/>
      <c r="HHU209" s="165"/>
      <c r="HHV209" s="165"/>
      <c r="HHW209" s="165"/>
      <c r="HHX209" s="168"/>
      <c r="HHY209" s="165"/>
      <c r="HHZ209" s="165"/>
      <c r="HIA209" s="165"/>
      <c r="HIB209" s="168"/>
      <c r="HIC209" s="165"/>
      <c r="HID209" s="165"/>
      <c r="HIE209" s="165"/>
      <c r="HIF209" s="168"/>
      <c r="HIG209" s="165"/>
      <c r="HIH209" s="165"/>
      <c r="HII209" s="165"/>
      <c r="HIJ209" s="168"/>
      <c r="HIK209" s="165"/>
      <c r="HIL209" s="165"/>
      <c r="HIM209" s="165"/>
      <c r="HIN209" s="168"/>
      <c r="HIO209" s="165"/>
      <c r="HIP209" s="165"/>
      <c r="HIQ209" s="165"/>
      <c r="HIR209" s="168"/>
      <c r="HIS209" s="165"/>
      <c r="HIT209" s="165"/>
      <c r="HIU209" s="165"/>
      <c r="HIV209" s="168"/>
      <c r="HIW209" s="165"/>
      <c r="HIX209" s="165"/>
      <c r="HIY209" s="165"/>
      <c r="HIZ209" s="168"/>
      <c r="HJA209" s="165"/>
      <c r="HJB209" s="165"/>
      <c r="HJC209" s="165"/>
      <c r="HJD209" s="168"/>
      <c r="HJE209" s="165"/>
      <c r="HJF209" s="165"/>
      <c r="HJG209" s="165"/>
      <c r="HJH209" s="168"/>
      <c r="HJI209" s="165"/>
      <c r="HJJ209" s="165"/>
      <c r="HJK209" s="165"/>
      <c r="HJL209" s="168"/>
      <c r="HJM209" s="165"/>
      <c r="HJN209" s="165"/>
      <c r="HJO209" s="165"/>
      <c r="HJP209" s="168"/>
      <c r="HJQ209" s="165"/>
      <c r="HJR209" s="165"/>
      <c r="HJS209" s="165"/>
      <c r="HJT209" s="168"/>
      <c r="HJU209" s="165"/>
      <c r="HJV209" s="165"/>
      <c r="HJW209" s="165"/>
      <c r="HJX209" s="168"/>
      <c r="HJY209" s="165"/>
      <c r="HJZ209" s="165"/>
      <c r="HKA209" s="165"/>
      <c r="HKB209" s="168"/>
      <c r="HKC209" s="165"/>
      <c r="HKD209" s="165"/>
      <c r="HKE209" s="165"/>
      <c r="HKF209" s="168"/>
      <c r="HKG209" s="165"/>
      <c r="HKH209" s="165"/>
      <c r="HKI209" s="165"/>
      <c r="HKJ209" s="168"/>
      <c r="HKK209" s="165"/>
      <c r="HKL209" s="165"/>
      <c r="HKM209" s="165"/>
      <c r="HKN209" s="168"/>
      <c r="HKO209" s="165"/>
      <c r="HKP209" s="165"/>
      <c r="HKQ209" s="165"/>
      <c r="HKR209" s="168"/>
      <c r="HKS209" s="165"/>
      <c r="HKT209" s="165"/>
      <c r="HKU209" s="165"/>
      <c r="HKV209" s="168"/>
      <c r="HKW209" s="165"/>
      <c r="HKX209" s="165"/>
      <c r="HKY209" s="165"/>
      <c r="HKZ209" s="168"/>
      <c r="HLA209" s="165"/>
      <c r="HLB209" s="165"/>
      <c r="HLC209" s="165"/>
      <c r="HLD209" s="168"/>
      <c r="HLE209" s="165"/>
      <c r="HLF209" s="165"/>
      <c r="HLG209" s="165"/>
      <c r="HLH209" s="168"/>
      <c r="HLI209" s="165"/>
      <c r="HLJ209" s="165"/>
      <c r="HLK209" s="165"/>
      <c r="HLL209" s="168"/>
      <c r="HLM209" s="165"/>
      <c r="HLN209" s="165"/>
      <c r="HLO209" s="165"/>
      <c r="HLP209" s="168"/>
      <c r="HLQ209" s="165"/>
      <c r="HLR209" s="165"/>
      <c r="HLS209" s="165"/>
      <c r="HLT209" s="168"/>
      <c r="HLU209" s="165"/>
      <c r="HLV209" s="165"/>
      <c r="HLW209" s="165"/>
      <c r="HLX209" s="168"/>
      <c r="HLY209" s="165"/>
      <c r="HLZ209" s="165"/>
      <c r="HMA209" s="165"/>
      <c r="HMB209" s="168"/>
      <c r="HMC209" s="165"/>
      <c r="HMD209" s="165"/>
      <c r="HME209" s="165"/>
      <c r="HMF209" s="168"/>
      <c r="HMG209" s="165"/>
      <c r="HMH209" s="165"/>
      <c r="HMI209" s="165"/>
      <c r="HMJ209" s="168"/>
      <c r="HMK209" s="165"/>
      <c r="HML209" s="165"/>
      <c r="HMM209" s="165"/>
      <c r="HMN209" s="168"/>
      <c r="HMO209" s="165"/>
      <c r="HMP209" s="165"/>
      <c r="HMQ209" s="165"/>
      <c r="HMR209" s="168"/>
      <c r="HMS209" s="165"/>
      <c r="HMT209" s="165"/>
      <c r="HMU209" s="165"/>
      <c r="HMV209" s="168"/>
      <c r="HMW209" s="165"/>
      <c r="HMX209" s="165"/>
      <c r="HMY209" s="165"/>
      <c r="HMZ209" s="168"/>
      <c r="HNA209" s="165"/>
      <c r="HNB209" s="165"/>
      <c r="HNC209" s="165"/>
      <c r="HND209" s="168"/>
      <c r="HNE209" s="165"/>
      <c r="HNF209" s="165"/>
      <c r="HNG209" s="165"/>
      <c r="HNH209" s="168"/>
      <c r="HNI209" s="165"/>
      <c r="HNJ209" s="165"/>
      <c r="HNK209" s="165"/>
      <c r="HNL209" s="168"/>
      <c r="HNM209" s="165"/>
      <c r="HNN209" s="165"/>
      <c r="HNO209" s="165"/>
      <c r="HNP209" s="168"/>
      <c r="HNQ209" s="165"/>
      <c r="HNR209" s="165"/>
      <c r="HNS209" s="165"/>
      <c r="HNT209" s="168"/>
      <c r="HNU209" s="165"/>
      <c r="HNV209" s="165"/>
      <c r="HNW209" s="165"/>
      <c r="HNX209" s="168"/>
      <c r="HNY209" s="165"/>
      <c r="HNZ209" s="165"/>
      <c r="HOA209" s="165"/>
      <c r="HOB209" s="168"/>
      <c r="HOC209" s="165"/>
      <c r="HOD209" s="165"/>
      <c r="HOE209" s="165"/>
      <c r="HOF209" s="168"/>
      <c r="HOG209" s="165"/>
      <c r="HOH209" s="165"/>
      <c r="HOI209" s="165"/>
      <c r="HOJ209" s="168"/>
      <c r="HOK209" s="165"/>
      <c r="HOL209" s="165"/>
      <c r="HOM209" s="165"/>
      <c r="HON209" s="168"/>
      <c r="HOO209" s="165"/>
      <c r="HOP209" s="165"/>
      <c r="HOQ209" s="165"/>
      <c r="HOR209" s="168"/>
      <c r="HOS209" s="165"/>
      <c r="HOT209" s="165"/>
      <c r="HOU209" s="165"/>
      <c r="HOV209" s="168"/>
      <c r="HOW209" s="165"/>
      <c r="HOX209" s="165"/>
      <c r="HOY209" s="165"/>
      <c r="HOZ209" s="168"/>
      <c r="HPA209" s="165"/>
      <c r="HPB209" s="165"/>
      <c r="HPC209" s="165"/>
      <c r="HPD209" s="168"/>
      <c r="HPE209" s="165"/>
      <c r="HPF209" s="165"/>
      <c r="HPG209" s="165"/>
      <c r="HPH209" s="168"/>
      <c r="HPI209" s="165"/>
      <c r="HPJ209" s="165"/>
      <c r="HPK209" s="165"/>
      <c r="HPL209" s="168"/>
      <c r="HPM209" s="165"/>
      <c r="HPN209" s="165"/>
      <c r="HPO209" s="165"/>
      <c r="HPP209" s="168"/>
      <c r="HPQ209" s="165"/>
      <c r="HPR209" s="165"/>
      <c r="HPS209" s="165"/>
      <c r="HPT209" s="168"/>
      <c r="HPU209" s="165"/>
      <c r="HPV209" s="165"/>
      <c r="HPW209" s="165"/>
      <c r="HPX209" s="168"/>
      <c r="HPY209" s="165"/>
      <c r="HPZ209" s="165"/>
      <c r="HQA209" s="165"/>
      <c r="HQB209" s="168"/>
      <c r="HQC209" s="165"/>
      <c r="HQD209" s="165"/>
      <c r="HQE209" s="165"/>
      <c r="HQF209" s="168"/>
      <c r="HQG209" s="165"/>
      <c r="HQH209" s="165"/>
      <c r="HQI209" s="165"/>
      <c r="HQJ209" s="168"/>
      <c r="HQK209" s="165"/>
      <c r="HQL209" s="165"/>
      <c r="HQM209" s="165"/>
      <c r="HQN209" s="168"/>
      <c r="HQO209" s="165"/>
      <c r="HQP209" s="165"/>
      <c r="HQQ209" s="165"/>
      <c r="HQR209" s="168"/>
      <c r="HQS209" s="165"/>
      <c r="HQT209" s="165"/>
      <c r="HQU209" s="165"/>
      <c r="HQV209" s="168"/>
      <c r="HQW209" s="165"/>
      <c r="HQX209" s="165"/>
      <c r="HQY209" s="165"/>
      <c r="HQZ209" s="168"/>
      <c r="HRA209" s="165"/>
      <c r="HRB209" s="165"/>
      <c r="HRC209" s="165"/>
      <c r="HRD209" s="168"/>
      <c r="HRE209" s="165"/>
      <c r="HRF209" s="165"/>
      <c r="HRG209" s="165"/>
      <c r="HRH209" s="168"/>
      <c r="HRI209" s="165"/>
      <c r="HRJ209" s="165"/>
      <c r="HRK209" s="165"/>
      <c r="HRL209" s="168"/>
      <c r="HRM209" s="165"/>
      <c r="HRN209" s="165"/>
      <c r="HRO209" s="165"/>
      <c r="HRP209" s="168"/>
      <c r="HRQ209" s="165"/>
      <c r="HRR209" s="165"/>
      <c r="HRS209" s="165"/>
      <c r="HRT209" s="168"/>
      <c r="HRU209" s="165"/>
      <c r="HRV209" s="165"/>
      <c r="HRW209" s="165"/>
      <c r="HRX209" s="168"/>
      <c r="HRY209" s="165"/>
      <c r="HRZ209" s="165"/>
      <c r="HSA209" s="165"/>
      <c r="HSB209" s="168"/>
      <c r="HSC209" s="165"/>
      <c r="HSD209" s="165"/>
      <c r="HSE209" s="165"/>
      <c r="HSF209" s="168"/>
      <c r="HSG209" s="165"/>
      <c r="HSH209" s="165"/>
      <c r="HSI209" s="165"/>
      <c r="HSJ209" s="168"/>
      <c r="HSK209" s="165"/>
      <c r="HSL209" s="165"/>
      <c r="HSM209" s="165"/>
      <c r="HSN209" s="168"/>
      <c r="HSO209" s="165"/>
      <c r="HSP209" s="165"/>
      <c r="HSQ209" s="165"/>
      <c r="HSR209" s="168"/>
      <c r="HSS209" s="165"/>
      <c r="HST209" s="165"/>
      <c r="HSU209" s="165"/>
      <c r="HSV209" s="168"/>
      <c r="HSW209" s="165"/>
      <c r="HSX209" s="165"/>
      <c r="HSY209" s="165"/>
      <c r="HSZ209" s="168"/>
      <c r="HTA209" s="165"/>
      <c r="HTB209" s="165"/>
      <c r="HTC209" s="165"/>
      <c r="HTD209" s="168"/>
      <c r="HTE209" s="165"/>
      <c r="HTF209" s="165"/>
      <c r="HTG209" s="165"/>
      <c r="HTH209" s="168"/>
      <c r="HTI209" s="165"/>
      <c r="HTJ209" s="165"/>
      <c r="HTK209" s="165"/>
      <c r="HTL209" s="168"/>
      <c r="HTM209" s="165"/>
      <c r="HTN209" s="165"/>
      <c r="HTO209" s="165"/>
      <c r="HTP209" s="168"/>
      <c r="HTQ209" s="165"/>
      <c r="HTR209" s="165"/>
      <c r="HTS209" s="165"/>
      <c r="HTT209" s="168"/>
      <c r="HTU209" s="165"/>
      <c r="HTV209" s="165"/>
      <c r="HTW209" s="165"/>
      <c r="HTX209" s="168"/>
      <c r="HTY209" s="165"/>
      <c r="HTZ209" s="165"/>
      <c r="HUA209" s="165"/>
      <c r="HUB209" s="168"/>
      <c r="HUC209" s="165"/>
      <c r="HUD209" s="165"/>
      <c r="HUE209" s="165"/>
      <c r="HUF209" s="168"/>
      <c r="HUG209" s="165"/>
      <c r="HUH209" s="165"/>
      <c r="HUI209" s="165"/>
      <c r="HUJ209" s="168"/>
      <c r="HUK209" s="165"/>
      <c r="HUL209" s="165"/>
      <c r="HUM209" s="165"/>
      <c r="HUN209" s="168"/>
      <c r="HUO209" s="165"/>
      <c r="HUP209" s="165"/>
      <c r="HUQ209" s="165"/>
      <c r="HUR209" s="168"/>
      <c r="HUS209" s="165"/>
      <c r="HUT209" s="165"/>
      <c r="HUU209" s="165"/>
      <c r="HUV209" s="168"/>
      <c r="HUW209" s="165"/>
      <c r="HUX209" s="165"/>
      <c r="HUY209" s="165"/>
      <c r="HUZ209" s="168"/>
      <c r="HVA209" s="165"/>
      <c r="HVB209" s="165"/>
      <c r="HVC209" s="165"/>
      <c r="HVD209" s="168"/>
      <c r="HVE209" s="165"/>
      <c r="HVF209" s="165"/>
      <c r="HVG209" s="165"/>
      <c r="HVH209" s="168"/>
      <c r="HVI209" s="165"/>
      <c r="HVJ209" s="165"/>
      <c r="HVK209" s="165"/>
      <c r="HVL209" s="168"/>
      <c r="HVM209" s="165"/>
      <c r="HVN209" s="165"/>
      <c r="HVO209" s="165"/>
      <c r="HVP209" s="168"/>
      <c r="HVQ209" s="165"/>
      <c r="HVR209" s="165"/>
      <c r="HVS209" s="165"/>
      <c r="HVT209" s="168"/>
      <c r="HVU209" s="165"/>
      <c r="HVV209" s="165"/>
      <c r="HVW209" s="165"/>
      <c r="HVX209" s="168"/>
      <c r="HVY209" s="165"/>
      <c r="HVZ209" s="165"/>
      <c r="HWA209" s="165"/>
      <c r="HWB209" s="168"/>
      <c r="HWC209" s="165"/>
      <c r="HWD209" s="165"/>
      <c r="HWE209" s="165"/>
      <c r="HWF209" s="168"/>
      <c r="HWG209" s="165"/>
      <c r="HWH209" s="165"/>
      <c r="HWI209" s="165"/>
      <c r="HWJ209" s="168"/>
      <c r="HWK209" s="165"/>
      <c r="HWL209" s="165"/>
      <c r="HWM209" s="165"/>
      <c r="HWN209" s="168"/>
      <c r="HWO209" s="165"/>
      <c r="HWP209" s="165"/>
      <c r="HWQ209" s="165"/>
      <c r="HWR209" s="168"/>
      <c r="HWS209" s="165"/>
      <c r="HWT209" s="165"/>
      <c r="HWU209" s="165"/>
      <c r="HWV209" s="168"/>
      <c r="HWW209" s="165"/>
      <c r="HWX209" s="165"/>
      <c r="HWY209" s="165"/>
      <c r="HWZ209" s="168"/>
      <c r="HXA209" s="165"/>
      <c r="HXB209" s="165"/>
      <c r="HXC209" s="165"/>
      <c r="HXD209" s="168"/>
      <c r="HXE209" s="165"/>
      <c r="HXF209" s="165"/>
      <c r="HXG209" s="165"/>
      <c r="HXH209" s="168"/>
      <c r="HXI209" s="165"/>
      <c r="HXJ209" s="165"/>
      <c r="HXK209" s="165"/>
      <c r="HXL209" s="168"/>
      <c r="HXM209" s="165"/>
      <c r="HXN209" s="165"/>
      <c r="HXO209" s="165"/>
      <c r="HXP209" s="168"/>
      <c r="HXQ209" s="165"/>
      <c r="HXR209" s="165"/>
      <c r="HXS209" s="165"/>
      <c r="HXT209" s="168"/>
      <c r="HXU209" s="165"/>
      <c r="HXV209" s="165"/>
      <c r="HXW209" s="165"/>
      <c r="HXX209" s="168"/>
      <c r="HXY209" s="165"/>
      <c r="HXZ209" s="165"/>
      <c r="HYA209" s="165"/>
      <c r="HYB209" s="168"/>
      <c r="HYC209" s="165"/>
      <c r="HYD209" s="165"/>
      <c r="HYE209" s="165"/>
      <c r="HYF209" s="168"/>
      <c r="HYG209" s="165"/>
      <c r="HYH209" s="165"/>
      <c r="HYI209" s="165"/>
      <c r="HYJ209" s="168"/>
      <c r="HYK209" s="165"/>
      <c r="HYL209" s="165"/>
      <c r="HYM209" s="165"/>
      <c r="HYN209" s="168"/>
      <c r="HYO209" s="165"/>
      <c r="HYP209" s="165"/>
      <c r="HYQ209" s="165"/>
      <c r="HYR209" s="168"/>
      <c r="HYS209" s="165"/>
      <c r="HYT209" s="165"/>
      <c r="HYU209" s="165"/>
      <c r="HYV209" s="168"/>
      <c r="HYW209" s="165"/>
      <c r="HYX209" s="165"/>
      <c r="HYY209" s="165"/>
      <c r="HYZ209" s="168"/>
      <c r="HZA209" s="165"/>
      <c r="HZB209" s="165"/>
      <c r="HZC209" s="165"/>
      <c r="HZD209" s="168"/>
      <c r="HZE209" s="165"/>
      <c r="HZF209" s="165"/>
      <c r="HZG209" s="165"/>
      <c r="HZH209" s="168"/>
      <c r="HZI209" s="165"/>
      <c r="HZJ209" s="165"/>
      <c r="HZK209" s="165"/>
      <c r="HZL209" s="168"/>
      <c r="HZM209" s="165"/>
      <c r="HZN209" s="165"/>
      <c r="HZO209" s="165"/>
      <c r="HZP209" s="168"/>
      <c r="HZQ209" s="165"/>
      <c r="HZR209" s="165"/>
      <c r="HZS209" s="165"/>
      <c r="HZT209" s="168"/>
      <c r="HZU209" s="165"/>
      <c r="HZV209" s="165"/>
      <c r="HZW209" s="165"/>
      <c r="HZX209" s="168"/>
      <c r="HZY209" s="165"/>
      <c r="HZZ209" s="165"/>
      <c r="IAA209" s="165"/>
      <c r="IAB209" s="168"/>
      <c r="IAC209" s="165"/>
      <c r="IAD209" s="165"/>
      <c r="IAE209" s="165"/>
      <c r="IAF209" s="168"/>
      <c r="IAG209" s="165"/>
      <c r="IAH209" s="165"/>
      <c r="IAI209" s="165"/>
      <c r="IAJ209" s="168"/>
      <c r="IAK209" s="165"/>
      <c r="IAL209" s="165"/>
      <c r="IAM209" s="165"/>
      <c r="IAN209" s="168"/>
      <c r="IAO209" s="165"/>
      <c r="IAP209" s="165"/>
      <c r="IAQ209" s="165"/>
      <c r="IAR209" s="168"/>
      <c r="IAS209" s="165"/>
      <c r="IAT209" s="165"/>
      <c r="IAU209" s="165"/>
      <c r="IAV209" s="168"/>
      <c r="IAW209" s="165"/>
      <c r="IAX209" s="165"/>
      <c r="IAY209" s="165"/>
      <c r="IAZ209" s="168"/>
      <c r="IBA209" s="165"/>
      <c r="IBB209" s="165"/>
      <c r="IBC209" s="165"/>
      <c r="IBD209" s="168"/>
      <c r="IBE209" s="165"/>
      <c r="IBF209" s="165"/>
      <c r="IBG209" s="165"/>
      <c r="IBH209" s="168"/>
      <c r="IBI209" s="165"/>
      <c r="IBJ209" s="165"/>
      <c r="IBK209" s="165"/>
      <c r="IBL209" s="168"/>
      <c r="IBM209" s="165"/>
      <c r="IBN209" s="165"/>
      <c r="IBO209" s="165"/>
      <c r="IBP209" s="168"/>
      <c r="IBQ209" s="165"/>
      <c r="IBR209" s="165"/>
      <c r="IBS209" s="165"/>
      <c r="IBT209" s="168"/>
      <c r="IBU209" s="165"/>
      <c r="IBV209" s="165"/>
      <c r="IBW209" s="165"/>
      <c r="IBX209" s="168"/>
      <c r="IBY209" s="165"/>
      <c r="IBZ209" s="165"/>
      <c r="ICA209" s="165"/>
      <c r="ICB209" s="168"/>
      <c r="ICC209" s="165"/>
      <c r="ICD209" s="165"/>
      <c r="ICE209" s="165"/>
      <c r="ICF209" s="168"/>
      <c r="ICG209" s="165"/>
      <c r="ICH209" s="165"/>
      <c r="ICI209" s="165"/>
      <c r="ICJ209" s="168"/>
      <c r="ICK209" s="165"/>
      <c r="ICL209" s="165"/>
      <c r="ICM209" s="165"/>
      <c r="ICN209" s="168"/>
      <c r="ICO209" s="165"/>
      <c r="ICP209" s="165"/>
      <c r="ICQ209" s="165"/>
      <c r="ICR209" s="168"/>
      <c r="ICS209" s="165"/>
      <c r="ICT209" s="165"/>
      <c r="ICU209" s="165"/>
      <c r="ICV209" s="168"/>
      <c r="ICW209" s="165"/>
      <c r="ICX209" s="165"/>
      <c r="ICY209" s="165"/>
      <c r="ICZ209" s="168"/>
      <c r="IDA209" s="165"/>
      <c r="IDB209" s="165"/>
      <c r="IDC209" s="165"/>
      <c r="IDD209" s="168"/>
      <c r="IDE209" s="165"/>
      <c r="IDF209" s="165"/>
      <c r="IDG209" s="165"/>
      <c r="IDH209" s="168"/>
      <c r="IDI209" s="165"/>
      <c r="IDJ209" s="165"/>
      <c r="IDK209" s="165"/>
      <c r="IDL209" s="168"/>
      <c r="IDM209" s="165"/>
      <c r="IDN209" s="165"/>
      <c r="IDO209" s="165"/>
      <c r="IDP209" s="168"/>
      <c r="IDQ209" s="165"/>
      <c r="IDR209" s="165"/>
      <c r="IDS209" s="165"/>
      <c r="IDT209" s="168"/>
      <c r="IDU209" s="165"/>
      <c r="IDV209" s="165"/>
      <c r="IDW209" s="165"/>
      <c r="IDX209" s="168"/>
      <c r="IDY209" s="165"/>
      <c r="IDZ209" s="165"/>
      <c r="IEA209" s="165"/>
      <c r="IEB209" s="168"/>
      <c r="IEC209" s="165"/>
      <c r="IED209" s="165"/>
      <c r="IEE209" s="165"/>
      <c r="IEF209" s="168"/>
      <c r="IEG209" s="165"/>
      <c r="IEH209" s="165"/>
      <c r="IEI209" s="165"/>
      <c r="IEJ209" s="168"/>
      <c r="IEK209" s="165"/>
      <c r="IEL209" s="165"/>
      <c r="IEM209" s="165"/>
      <c r="IEN209" s="168"/>
      <c r="IEO209" s="165"/>
      <c r="IEP209" s="165"/>
      <c r="IEQ209" s="165"/>
      <c r="IER209" s="168"/>
      <c r="IES209" s="165"/>
      <c r="IET209" s="165"/>
      <c r="IEU209" s="165"/>
      <c r="IEV209" s="168"/>
      <c r="IEW209" s="165"/>
      <c r="IEX209" s="165"/>
      <c r="IEY209" s="165"/>
      <c r="IEZ209" s="168"/>
      <c r="IFA209" s="165"/>
      <c r="IFB209" s="165"/>
      <c r="IFC209" s="165"/>
      <c r="IFD209" s="168"/>
      <c r="IFE209" s="165"/>
      <c r="IFF209" s="165"/>
      <c r="IFG209" s="165"/>
      <c r="IFH209" s="168"/>
      <c r="IFI209" s="165"/>
      <c r="IFJ209" s="165"/>
      <c r="IFK209" s="165"/>
      <c r="IFL209" s="168"/>
      <c r="IFM209" s="165"/>
      <c r="IFN209" s="165"/>
      <c r="IFO209" s="165"/>
      <c r="IFP209" s="168"/>
      <c r="IFQ209" s="165"/>
      <c r="IFR209" s="165"/>
      <c r="IFS209" s="165"/>
      <c r="IFT209" s="168"/>
      <c r="IFU209" s="165"/>
      <c r="IFV209" s="165"/>
      <c r="IFW209" s="165"/>
      <c r="IFX209" s="168"/>
      <c r="IFY209" s="165"/>
      <c r="IFZ209" s="165"/>
      <c r="IGA209" s="165"/>
      <c r="IGB209" s="168"/>
      <c r="IGC209" s="165"/>
      <c r="IGD209" s="165"/>
      <c r="IGE209" s="165"/>
      <c r="IGF209" s="168"/>
      <c r="IGG209" s="165"/>
      <c r="IGH209" s="165"/>
      <c r="IGI209" s="165"/>
      <c r="IGJ209" s="168"/>
      <c r="IGK209" s="165"/>
      <c r="IGL209" s="165"/>
      <c r="IGM209" s="165"/>
      <c r="IGN209" s="168"/>
      <c r="IGO209" s="165"/>
      <c r="IGP209" s="165"/>
      <c r="IGQ209" s="165"/>
      <c r="IGR209" s="168"/>
      <c r="IGS209" s="165"/>
      <c r="IGT209" s="165"/>
      <c r="IGU209" s="165"/>
      <c r="IGV209" s="168"/>
      <c r="IGW209" s="165"/>
      <c r="IGX209" s="165"/>
      <c r="IGY209" s="165"/>
      <c r="IGZ209" s="168"/>
      <c r="IHA209" s="165"/>
      <c r="IHB209" s="165"/>
      <c r="IHC209" s="165"/>
      <c r="IHD209" s="168"/>
      <c r="IHE209" s="165"/>
      <c r="IHF209" s="165"/>
      <c r="IHG209" s="165"/>
      <c r="IHH209" s="168"/>
      <c r="IHI209" s="165"/>
      <c r="IHJ209" s="165"/>
      <c r="IHK209" s="165"/>
      <c r="IHL209" s="168"/>
      <c r="IHM209" s="165"/>
      <c r="IHN209" s="165"/>
      <c r="IHO209" s="165"/>
      <c r="IHP209" s="168"/>
      <c r="IHQ209" s="165"/>
      <c r="IHR209" s="165"/>
      <c r="IHS209" s="165"/>
      <c r="IHT209" s="168"/>
      <c r="IHU209" s="165"/>
      <c r="IHV209" s="165"/>
      <c r="IHW209" s="165"/>
      <c r="IHX209" s="168"/>
      <c r="IHY209" s="165"/>
      <c r="IHZ209" s="165"/>
      <c r="IIA209" s="165"/>
      <c r="IIB209" s="168"/>
      <c r="IIC209" s="165"/>
      <c r="IID209" s="165"/>
      <c r="IIE209" s="165"/>
      <c r="IIF209" s="168"/>
      <c r="IIG209" s="165"/>
      <c r="IIH209" s="165"/>
      <c r="III209" s="165"/>
      <c r="IIJ209" s="168"/>
      <c r="IIK209" s="165"/>
      <c r="IIL209" s="165"/>
      <c r="IIM209" s="165"/>
      <c r="IIN209" s="168"/>
      <c r="IIO209" s="165"/>
      <c r="IIP209" s="165"/>
      <c r="IIQ209" s="165"/>
      <c r="IIR209" s="168"/>
      <c r="IIS209" s="165"/>
      <c r="IIT209" s="165"/>
      <c r="IIU209" s="165"/>
      <c r="IIV209" s="168"/>
      <c r="IIW209" s="165"/>
      <c r="IIX209" s="165"/>
      <c r="IIY209" s="165"/>
      <c r="IIZ209" s="168"/>
      <c r="IJA209" s="165"/>
      <c r="IJB209" s="165"/>
      <c r="IJC209" s="165"/>
      <c r="IJD209" s="168"/>
      <c r="IJE209" s="165"/>
      <c r="IJF209" s="165"/>
      <c r="IJG209" s="165"/>
      <c r="IJH209" s="168"/>
      <c r="IJI209" s="165"/>
      <c r="IJJ209" s="165"/>
      <c r="IJK209" s="165"/>
      <c r="IJL209" s="168"/>
      <c r="IJM209" s="165"/>
      <c r="IJN209" s="165"/>
      <c r="IJO209" s="165"/>
      <c r="IJP209" s="168"/>
      <c r="IJQ209" s="165"/>
      <c r="IJR209" s="165"/>
      <c r="IJS209" s="165"/>
      <c r="IJT209" s="168"/>
      <c r="IJU209" s="165"/>
      <c r="IJV209" s="165"/>
      <c r="IJW209" s="165"/>
      <c r="IJX209" s="168"/>
      <c r="IJY209" s="165"/>
      <c r="IJZ209" s="165"/>
      <c r="IKA209" s="165"/>
      <c r="IKB209" s="168"/>
      <c r="IKC209" s="165"/>
      <c r="IKD209" s="165"/>
      <c r="IKE209" s="165"/>
      <c r="IKF209" s="168"/>
      <c r="IKG209" s="165"/>
      <c r="IKH209" s="165"/>
      <c r="IKI209" s="165"/>
      <c r="IKJ209" s="168"/>
      <c r="IKK209" s="165"/>
      <c r="IKL209" s="165"/>
      <c r="IKM209" s="165"/>
      <c r="IKN209" s="168"/>
      <c r="IKO209" s="165"/>
      <c r="IKP209" s="165"/>
      <c r="IKQ209" s="165"/>
      <c r="IKR209" s="168"/>
      <c r="IKS209" s="165"/>
      <c r="IKT209" s="165"/>
      <c r="IKU209" s="165"/>
      <c r="IKV209" s="168"/>
      <c r="IKW209" s="165"/>
      <c r="IKX209" s="165"/>
      <c r="IKY209" s="165"/>
      <c r="IKZ209" s="168"/>
      <c r="ILA209" s="165"/>
      <c r="ILB209" s="165"/>
      <c r="ILC209" s="165"/>
      <c r="ILD209" s="168"/>
      <c r="ILE209" s="165"/>
      <c r="ILF209" s="165"/>
      <c r="ILG209" s="165"/>
      <c r="ILH209" s="168"/>
      <c r="ILI209" s="165"/>
      <c r="ILJ209" s="165"/>
      <c r="ILK209" s="165"/>
      <c r="ILL209" s="168"/>
      <c r="ILM209" s="165"/>
      <c r="ILN209" s="165"/>
      <c r="ILO209" s="165"/>
      <c r="ILP209" s="168"/>
      <c r="ILQ209" s="165"/>
      <c r="ILR209" s="165"/>
      <c r="ILS209" s="165"/>
      <c r="ILT209" s="168"/>
      <c r="ILU209" s="165"/>
      <c r="ILV209" s="165"/>
      <c r="ILW209" s="165"/>
      <c r="ILX209" s="168"/>
      <c r="ILY209" s="165"/>
      <c r="ILZ209" s="165"/>
      <c r="IMA209" s="165"/>
      <c r="IMB209" s="168"/>
      <c r="IMC209" s="165"/>
      <c r="IMD209" s="165"/>
      <c r="IME209" s="165"/>
      <c r="IMF209" s="168"/>
      <c r="IMG209" s="165"/>
      <c r="IMH209" s="165"/>
      <c r="IMI209" s="165"/>
      <c r="IMJ209" s="168"/>
      <c r="IMK209" s="165"/>
      <c r="IML209" s="165"/>
      <c r="IMM209" s="165"/>
      <c r="IMN209" s="168"/>
      <c r="IMO209" s="165"/>
      <c r="IMP209" s="165"/>
      <c r="IMQ209" s="165"/>
      <c r="IMR209" s="168"/>
      <c r="IMS209" s="165"/>
      <c r="IMT209" s="165"/>
      <c r="IMU209" s="165"/>
      <c r="IMV209" s="168"/>
      <c r="IMW209" s="165"/>
      <c r="IMX209" s="165"/>
      <c r="IMY209" s="165"/>
      <c r="IMZ209" s="168"/>
      <c r="INA209" s="165"/>
      <c r="INB209" s="165"/>
      <c r="INC209" s="165"/>
      <c r="IND209" s="168"/>
      <c r="INE209" s="165"/>
      <c r="INF209" s="165"/>
      <c r="ING209" s="165"/>
      <c r="INH209" s="168"/>
      <c r="INI209" s="165"/>
      <c r="INJ209" s="165"/>
      <c r="INK209" s="165"/>
      <c r="INL209" s="168"/>
      <c r="INM209" s="165"/>
      <c r="INN209" s="165"/>
      <c r="INO209" s="165"/>
      <c r="INP209" s="168"/>
      <c r="INQ209" s="165"/>
      <c r="INR209" s="165"/>
      <c r="INS209" s="165"/>
      <c r="INT209" s="168"/>
      <c r="INU209" s="165"/>
      <c r="INV209" s="165"/>
      <c r="INW209" s="165"/>
      <c r="INX209" s="168"/>
      <c r="INY209" s="165"/>
      <c r="INZ209" s="165"/>
      <c r="IOA209" s="165"/>
      <c r="IOB209" s="168"/>
      <c r="IOC209" s="165"/>
      <c r="IOD209" s="165"/>
      <c r="IOE209" s="165"/>
      <c r="IOF209" s="168"/>
      <c r="IOG209" s="165"/>
      <c r="IOH209" s="165"/>
      <c r="IOI209" s="165"/>
      <c r="IOJ209" s="168"/>
      <c r="IOK209" s="165"/>
      <c r="IOL209" s="165"/>
      <c r="IOM209" s="165"/>
      <c r="ION209" s="168"/>
      <c r="IOO209" s="165"/>
      <c r="IOP209" s="165"/>
      <c r="IOQ209" s="165"/>
      <c r="IOR209" s="168"/>
      <c r="IOS209" s="165"/>
      <c r="IOT209" s="165"/>
      <c r="IOU209" s="165"/>
      <c r="IOV209" s="168"/>
      <c r="IOW209" s="165"/>
      <c r="IOX209" s="165"/>
      <c r="IOY209" s="165"/>
      <c r="IOZ209" s="168"/>
      <c r="IPA209" s="165"/>
      <c r="IPB209" s="165"/>
      <c r="IPC209" s="165"/>
      <c r="IPD209" s="168"/>
      <c r="IPE209" s="165"/>
      <c r="IPF209" s="165"/>
      <c r="IPG209" s="165"/>
      <c r="IPH209" s="168"/>
      <c r="IPI209" s="165"/>
      <c r="IPJ209" s="165"/>
      <c r="IPK209" s="165"/>
      <c r="IPL209" s="168"/>
      <c r="IPM209" s="165"/>
      <c r="IPN209" s="165"/>
      <c r="IPO209" s="165"/>
      <c r="IPP209" s="168"/>
      <c r="IPQ209" s="165"/>
      <c r="IPR209" s="165"/>
      <c r="IPS209" s="165"/>
      <c r="IPT209" s="168"/>
      <c r="IPU209" s="165"/>
      <c r="IPV209" s="165"/>
      <c r="IPW209" s="165"/>
      <c r="IPX209" s="168"/>
      <c r="IPY209" s="165"/>
      <c r="IPZ209" s="165"/>
      <c r="IQA209" s="165"/>
      <c r="IQB209" s="168"/>
      <c r="IQC209" s="165"/>
      <c r="IQD209" s="165"/>
      <c r="IQE209" s="165"/>
      <c r="IQF209" s="168"/>
      <c r="IQG209" s="165"/>
      <c r="IQH209" s="165"/>
      <c r="IQI209" s="165"/>
      <c r="IQJ209" s="168"/>
      <c r="IQK209" s="165"/>
      <c r="IQL209" s="165"/>
      <c r="IQM209" s="165"/>
      <c r="IQN209" s="168"/>
      <c r="IQO209" s="165"/>
      <c r="IQP209" s="165"/>
      <c r="IQQ209" s="165"/>
      <c r="IQR209" s="168"/>
      <c r="IQS209" s="165"/>
      <c r="IQT209" s="165"/>
      <c r="IQU209" s="165"/>
      <c r="IQV209" s="168"/>
      <c r="IQW209" s="165"/>
      <c r="IQX209" s="165"/>
      <c r="IQY209" s="165"/>
      <c r="IQZ209" s="168"/>
      <c r="IRA209" s="165"/>
      <c r="IRB209" s="165"/>
      <c r="IRC209" s="165"/>
      <c r="IRD209" s="168"/>
      <c r="IRE209" s="165"/>
      <c r="IRF209" s="165"/>
      <c r="IRG209" s="165"/>
      <c r="IRH209" s="168"/>
      <c r="IRI209" s="165"/>
      <c r="IRJ209" s="165"/>
      <c r="IRK209" s="165"/>
      <c r="IRL209" s="168"/>
      <c r="IRM209" s="165"/>
      <c r="IRN209" s="165"/>
      <c r="IRO209" s="165"/>
      <c r="IRP209" s="168"/>
      <c r="IRQ209" s="165"/>
      <c r="IRR209" s="165"/>
      <c r="IRS209" s="165"/>
      <c r="IRT209" s="168"/>
      <c r="IRU209" s="165"/>
      <c r="IRV209" s="165"/>
      <c r="IRW209" s="165"/>
      <c r="IRX209" s="168"/>
      <c r="IRY209" s="165"/>
      <c r="IRZ209" s="165"/>
      <c r="ISA209" s="165"/>
      <c r="ISB209" s="168"/>
      <c r="ISC209" s="165"/>
      <c r="ISD209" s="165"/>
      <c r="ISE209" s="165"/>
      <c r="ISF209" s="168"/>
      <c r="ISG209" s="165"/>
      <c r="ISH209" s="165"/>
      <c r="ISI209" s="165"/>
      <c r="ISJ209" s="168"/>
      <c r="ISK209" s="165"/>
      <c r="ISL209" s="165"/>
      <c r="ISM209" s="165"/>
      <c r="ISN209" s="168"/>
      <c r="ISO209" s="165"/>
      <c r="ISP209" s="165"/>
      <c r="ISQ209" s="165"/>
      <c r="ISR209" s="168"/>
      <c r="ISS209" s="165"/>
      <c r="IST209" s="165"/>
      <c r="ISU209" s="165"/>
      <c r="ISV209" s="168"/>
      <c r="ISW209" s="165"/>
      <c r="ISX209" s="165"/>
      <c r="ISY209" s="165"/>
      <c r="ISZ209" s="168"/>
      <c r="ITA209" s="165"/>
      <c r="ITB209" s="165"/>
      <c r="ITC209" s="165"/>
      <c r="ITD209" s="168"/>
      <c r="ITE209" s="165"/>
      <c r="ITF209" s="165"/>
      <c r="ITG209" s="165"/>
      <c r="ITH209" s="168"/>
      <c r="ITI209" s="165"/>
      <c r="ITJ209" s="165"/>
      <c r="ITK209" s="165"/>
      <c r="ITL209" s="168"/>
      <c r="ITM209" s="165"/>
      <c r="ITN209" s="165"/>
      <c r="ITO209" s="165"/>
      <c r="ITP209" s="168"/>
      <c r="ITQ209" s="165"/>
      <c r="ITR209" s="165"/>
      <c r="ITS209" s="165"/>
      <c r="ITT209" s="168"/>
      <c r="ITU209" s="165"/>
      <c r="ITV209" s="165"/>
      <c r="ITW209" s="165"/>
      <c r="ITX209" s="168"/>
      <c r="ITY209" s="165"/>
      <c r="ITZ209" s="165"/>
      <c r="IUA209" s="165"/>
      <c r="IUB209" s="168"/>
      <c r="IUC209" s="165"/>
      <c r="IUD209" s="165"/>
      <c r="IUE209" s="165"/>
      <c r="IUF209" s="168"/>
      <c r="IUG209" s="165"/>
      <c r="IUH209" s="165"/>
      <c r="IUI209" s="165"/>
      <c r="IUJ209" s="168"/>
      <c r="IUK209" s="165"/>
      <c r="IUL209" s="165"/>
      <c r="IUM209" s="165"/>
      <c r="IUN209" s="168"/>
      <c r="IUO209" s="165"/>
      <c r="IUP209" s="165"/>
      <c r="IUQ209" s="165"/>
      <c r="IUR209" s="168"/>
      <c r="IUS209" s="165"/>
      <c r="IUT209" s="165"/>
      <c r="IUU209" s="165"/>
      <c r="IUV209" s="168"/>
      <c r="IUW209" s="165"/>
      <c r="IUX209" s="165"/>
      <c r="IUY209" s="165"/>
      <c r="IUZ209" s="168"/>
      <c r="IVA209" s="165"/>
      <c r="IVB209" s="165"/>
      <c r="IVC209" s="165"/>
      <c r="IVD209" s="168"/>
      <c r="IVE209" s="165"/>
      <c r="IVF209" s="165"/>
      <c r="IVG209" s="165"/>
      <c r="IVH209" s="168"/>
      <c r="IVI209" s="165"/>
      <c r="IVJ209" s="165"/>
      <c r="IVK209" s="165"/>
      <c r="IVL209" s="168"/>
      <c r="IVM209" s="165"/>
      <c r="IVN209" s="165"/>
      <c r="IVO209" s="165"/>
      <c r="IVP209" s="168"/>
      <c r="IVQ209" s="165"/>
      <c r="IVR209" s="165"/>
      <c r="IVS209" s="165"/>
      <c r="IVT209" s="168"/>
      <c r="IVU209" s="165"/>
      <c r="IVV209" s="165"/>
      <c r="IVW209" s="165"/>
      <c r="IVX209" s="168"/>
      <c r="IVY209" s="165"/>
      <c r="IVZ209" s="165"/>
      <c r="IWA209" s="165"/>
      <c r="IWB209" s="168"/>
      <c r="IWC209" s="165"/>
      <c r="IWD209" s="165"/>
      <c r="IWE209" s="165"/>
      <c r="IWF209" s="168"/>
      <c r="IWG209" s="165"/>
      <c r="IWH209" s="165"/>
      <c r="IWI209" s="165"/>
      <c r="IWJ209" s="168"/>
      <c r="IWK209" s="165"/>
      <c r="IWL209" s="165"/>
      <c r="IWM209" s="165"/>
      <c r="IWN209" s="168"/>
      <c r="IWO209" s="165"/>
      <c r="IWP209" s="165"/>
      <c r="IWQ209" s="165"/>
      <c r="IWR209" s="168"/>
      <c r="IWS209" s="165"/>
      <c r="IWT209" s="165"/>
      <c r="IWU209" s="165"/>
      <c r="IWV209" s="168"/>
      <c r="IWW209" s="165"/>
      <c r="IWX209" s="165"/>
      <c r="IWY209" s="165"/>
      <c r="IWZ209" s="168"/>
      <c r="IXA209" s="165"/>
      <c r="IXB209" s="165"/>
      <c r="IXC209" s="165"/>
      <c r="IXD209" s="168"/>
      <c r="IXE209" s="165"/>
      <c r="IXF209" s="165"/>
      <c r="IXG209" s="165"/>
      <c r="IXH209" s="168"/>
      <c r="IXI209" s="165"/>
      <c r="IXJ209" s="165"/>
      <c r="IXK209" s="165"/>
      <c r="IXL209" s="168"/>
      <c r="IXM209" s="165"/>
      <c r="IXN209" s="165"/>
      <c r="IXO209" s="165"/>
      <c r="IXP209" s="168"/>
      <c r="IXQ209" s="165"/>
      <c r="IXR209" s="165"/>
      <c r="IXS209" s="165"/>
      <c r="IXT209" s="168"/>
      <c r="IXU209" s="165"/>
      <c r="IXV209" s="165"/>
      <c r="IXW209" s="165"/>
      <c r="IXX209" s="168"/>
      <c r="IXY209" s="165"/>
      <c r="IXZ209" s="165"/>
      <c r="IYA209" s="165"/>
      <c r="IYB209" s="168"/>
      <c r="IYC209" s="165"/>
      <c r="IYD209" s="165"/>
      <c r="IYE209" s="165"/>
      <c r="IYF209" s="168"/>
      <c r="IYG209" s="165"/>
      <c r="IYH209" s="165"/>
      <c r="IYI209" s="165"/>
      <c r="IYJ209" s="168"/>
      <c r="IYK209" s="165"/>
      <c r="IYL209" s="165"/>
      <c r="IYM209" s="165"/>
      <c r="IYN209" s="168"/>
      <c r="IYO209" s="165"/>
      <c r="IYP209" s="165"/>
      <c r="IYQ209" s="165"/>
      <c r="IYR209" s="168"/>
      <c r="IYS209" s="165"/>
      <c r="IYT209" s="165"/>
      <c r="IYU209" s="165"/>
      <c r="IYV209" s="168"/>
      <c r="IYW209" s="165"/>
      <c r="IYX209" s="165"/>
      <c r="IYY209" s="165"/>
      <c r="IYZ209" s="168"/>
      <c r="IZA209" s="165"/>
      <c r="IZB209" s="165"/>
      <c r="IZC209" s="165"/>
      <c r="IZD209" s="168"/>
      <c r="IZE209" s="165"/>
      <c r="IZF209" s="165"/>
      <c r="IZG209" s="165"/>
      <c r="IZH209" s="168"/>
      <c r="IZI209" s="165"/>
      <c r="IZJ209" s="165"/>
      <c r="IZK209" s="165"/>
      <c r="IZL209" s="168"/>
      <c r="IZM209" s="165"/>
      <c r="IZN209" s="165"/>
      <c r="IZO209" s="165"/>
      <c r="IZP209" s="168"/>
      <c r="IZQ209" s="165"/>
      <c r="IZR209" s="165"/>
      <c r="IZS209" s="165"/>
      <c r="IZT209" s="168"/>
      <c r="IZU209" s="165"/>
      <c r="IZV209" s="165"/>
      <c r="IZW209" s="165"/>
      <c r="IZX209" s="168"/>
      <c r="IZY209" s="165"/>
      <c r="IZZ209" s="165"/>
      <c r="JAA209" s="165"/>
      <c r="JAB209" s="168"/>
      <c r="JAC209" s="165"/>
      <c r="JAD209" s="165"/>
      <c r="JAE209" s="165"/>
      <c r="JAF209" s="168"/>
      <c r="JAG209" s="165"/>
      <c r="JAH209" s="165"/>
      <c r="JAI209" s="165"/>
      <c r="JAJ209" s="168"/>
      <c r="JAK209" s="165"/>
      <c r="JAL209" s="165"/>
      <c r="JAM209" s="165"/>
      <c r="JAN209" s="168"/>
      <c r="JAO209" s="165"/>
      <c r="JAP209" s="165"/>
      <c r="JAQ209" s="165"/>
      <c r="JAR209" s="168"/>
      <c r="JAS209" s="165"/>
      <c r="JAT209" s="165"/>
      <c r="JAU209" s="165"/>
      <c r="JAV209" s="168"/>
      <c r="JAW209" s="165"/>
      <c r="JAX209" s="165"/>
      <c r="JAY209" s="165"/>
      <c r="JAZ209" s="168"/>
      <c r="JBA209" s="165"/>
      <c r="JBB209" s="165"/>
      <c r="JBC209" s="165"/>
      <c r="JBD209" s="168"/>
      <c r="JBE209" s="165"/>
      <c r="JBF209" s="165"/>
      <c r="JBG209" s="165"/>
      <c r="JBH209" s="168"/>
      <c r="JBI209" s="165"/>
      <c r="JBJ209" s="165"/>
      <c r="JBK209" s="165"/>
      <c r="JBL209" s="168"/>
      <c r="JBM209" s="165"/>
      <c r="JBN209" s="165"/>
      <c r="JBO209" s="165"/>
      <c r="JBP209" s="168"/>
      <c r="JBQ209" s="165"/>
      <c r="JBR209" s="165"/>
      <c r="JBS209" s="165"/>
      <c r="JBT209" s="168"/>
      <c r="JBU209" s="165"/>
      <c r="JBV209" s="165"/>
      <c r="JBW209" s="165"/>
      <c r="JBX209" s="168"/>
      <c r="JBY209" s="165"/>
      <c r="JBZ209" s="165"/>
      <c r="JCA209" s="165"/>
      <c r="JCB209" s="168"/>
      <c r="JCC209" s="165"/>
      <c r="JCD209" s="165"/>
      <c r="JCE209" s="165"/>
      <c r="JCF209" s="168"/>
      <c r="JCG209" s="165"/>
      <c r="JCH209" s="165"/>
      <c r="JCI209" s="165"/>
      <c r="JCJ209" s="168"/>
      <c r="JCK209" s="165"/>
      <c r="JCL209" s="165"/>
      <c r="JCM209" s="165"/>
      <c r="JCN209" s="168"/>
      <c r="JCO209" s="165"/>
      <c r="JCP209" s="165"/>
      <c r="JCQ209" s="165"/>
      <c r="JCR209" s="168"/>
      <c r="JCS209" s="165"/>
      <c r="JCT209" s="165"/>
      <c r="JCU209" s="165"/>
      <c r="JCV209" s="168"/>
      <c r="JCW209" s="165"/>
      <c r="JCX209" s="165"/>
      <c r="JCY209" s="165"/>
      <c r="JCZ209" s="168"/>
      <c r="JDA209" s="165"/>
      <c r="JDB209" s="165"/>
      <c r="JDC209" s="165"/>
      <c r="JDD209" s="168"/>
      <c r="JDE209" s="165"/>
      <c r="JDF209" s="165"/>
      <c r="JDG209" s="165"/>
      <c r="JDH209" s="168"/>
      <c r="JDI209" s="165"/>
      <c r="JDJ209" s="165"/>
      <c r="JDK209" s="165"/>
      <c r="JDL209" s="168"/>
      <c r="JDM209" s="165"/>
      <c r="JDN209" s="165"/>
      <c r="JDO209" s="165"/>
      <c r="JDP209" s="168"/>
      <c r="JDQ209" s="165"/>
      <c r="JDR209" s="165"/>
      <c r="JDS209" s="165"/>
      <c r="JDT209" s="168"/>
      <c r="JDU209" s="165"/>
      <c r="JDV209" s="165"/>
      <c r="JDW209" s="165"/>
      <c r="JDX209" s="168"/>
      <c r="JDY209" s="165"/>
      <c r="JDZ209" s="165"/>
      <c r="JEA209" s="165"/>
      <c r="JEB209" s="168"/>
      <c r="JEC209" s="165"/>
      <c r="JED209" s="165"/>
      <c r="JEE209" s="165"/>
      <c r="JEF209" s="168"/>
      <c r="JEG209" s="165"/>
      <c r="JEH209" s="165"/>
      <c r="JEI209" s="165"/>
      <c r="JEJ209" s="168"/>
      <c r="JEK209" s="165"/>
      <c r="JEL209" s="165"/>
      <c r="JEM209" s="165"/>
      <c r="JEN209" s="168"/>
      <c r="JEO209" s="165"/>
      <c r="JEP209" s="165"/>
      <c r="JEQ209" s="165"/>
      <c r="JER209" s="168"/>
      <c r="JES209" s="165"/>
      <c r="JET209" s="165"/>
      <c r="JEU209" s="165"/>
      <c r="JEV209" s="168"/>
      <c r="JEW209" s="165"/>
      <c r="JEX209" s="165"/>
      <c r="JEY209" s="165"/>
      <c r="JEZ209" s="168"/>
      <c r="JFA209" s="165"/>
      <c r="JFB209" s="165"/>
      <c r="JFC209" s="165"/>
      <c r="JFD209" s="168"/>
      <c r="JFE209" s="165"/>
      <c r="JFF209" s="165"/>
      <c r="JFG209" s="165"/>
      <c r="JFH209" s="168"/>
      <c r="JFI209" s="165"/>
      <c r="JFJ209" s="165"/>
      <c r="JFK209" s="165"/>
      <c r="JFL209" s="168"/>
      <c r="JFM209" s="165"/>
      <c r="JFN209" s="165"/>
      <c r="JFO209" s="165"/>
      <c r="JFP209" s="168"/>
      <c r="JFQ209" s="165"/>
      <c r="JFR209" s="165"/>
      <c r="JFS209" s="165"/>
      <c r="JFT209" s="168"/>
      <c r="JFU209" s="165"/>
      <c r="JFV209" s="165"/>
      <c r="JFW209" s="165"/>
      <c r="JFX209" s="168"/>
      <c r="JFY209" s="165"/>
      <c r="JFZ209" s="165"/>
      <c r="JGA209" s="165"/>
      <c r="JGB209" s="168"/>
      <c r="JGC209" s="165"/>
      <c r="JGD209" s="165"/>
      <c r="JGE209" s="165"/>
      <c r="JGF209" s="168"/>
      <c r="JGG209" s="165"/>
      <c r="JGH209" s="165"/>
      <c r="JGI209" s="165"/>
      <c r="JGJ209" s="168"/>
      <c r="JGK209" s="165"/>
      <c r="JGL209" s="165"/>
      <c r="JGM209" s="165"/>
      <c r="JGN209" s="168"/>
      <c r="JGO209" s="165"/>
      <c r="JGP209" s="165"/>
      <c r="JGQ209" s="165"/>
      <c r="JGR209" s="168"/>
      <c r="JGS209" s="165"/>
      <c r="JGT209" s="165"/>
      <c r="JGU209" s="165"/>
      <c r="JGV209" s="168"/>
      <c r="JGW209" s="165"/>
      <c r="JGX209" s="165"/>
      <c r="JGY209" s="165"/>
      <c r="JGZ209" s="168"/>
      <c r="JHA209" s="165"/>
      <c r="JHB209" s="165"/>
      <c r="JHC209" s="165"/>
      <c r="JHD209" s="168"/>
      <c r="JHE209" s="165"/>
      <c r="JHF209" s="165"/>
      <c r="JHG209" s="165"/>
      <c r="JHH209" s="168"/>
      <c r="JHI209" s="165"/>
      <c r="JHJ209" s="165"/>
      <c r="JHK209" s="165"/>
      <c r="JHL209" s="168"/>
      <c r="JHM209" s="165"/>
      <c r="JHN209" s="165"/>
      <c r="JHO209" s="165"/>
      <c r="JHP209" s="168"/>
      <c r="JHQ209" s="165"/>
      <c r="JHR209" s="165"/>
      <c r="JHS209" s="165"/>
      <c r="JHT209" s="168"/>
      <c r="JHU209" s="165"/>
      <c r="JHV209" s="165"/>
      <c r="JHW209" s="165"/>
      <c r="JHX209" s="168"/>
      <c r="JHY209" s="165"/>
      <c r="JHZ209" s="165"/>
      <c r="JIA209" s="165"/>
      <c r="JIB209" s="168"/>
      <c r="JIC209" s="165"/>
      <c r="JID209" s="165"/>
      <c r="JIE209" s="165"/>
      <c r="JIF209" s="168"/>
      <c r="JIG209" s="165"/>
      <c r="JIH209" s="165"/>
      <c r="JII209" s="165"/>
      <c r="JIJ209" s="168"/>
      <c r="JIK209" s="165"/>
      <c r="JIL209" s="165"/>
      <c r="JIM209" s="165"/>
      <c r="JIN209" s="168"/>
      <c r="JIO209" s="165"/>
      <c r="JIP209" s="165"/>
      <c r="JIQ209" s="165"/>
      <c r="JIR209" s="168"/>
      <c r="JIS209" s="165"/>
      <c r="JIT209" s="165"/>
      <c r="JIU209" s="165"/>
      <c r="JIV209" s="168"/>
      <c r="JIW209" s="165"/>
      <c r="JIX209" s="165"/>
      <c r="JIY209" s="165"/>
      <c r="JIZ209" s="168"/>
      <c r="JJA209" s="165"/>
      <c r="JJB209" s="165"/>
      <c r="JJC209" s="165"/>
      <c r="JJD209" s="168"/>
      <c r="JJE209" s="165"/>
      <c r="JJF209" s="165"/>
      <c r="JJG209" s="165"/>
      <c r="JJH209" s="168"/>
      <c r="JJI209" s="165"/>
      <c r="JJJ209" s="165"/>
      <c r="JJK209" s="165"/>
      <c r="JJL209" s="168"/>
      <c r="JJM209" s="165"/>
      <c r="JJN209" s="165"/>
      <c r="JJO209" s="165"/>
      <c r="JJP209" s="168"/>
      <c r="JJQ209" s="165"/>
      <c r="JJR209" s="165"/>
      <c r="JJS209" s="165"/>
      <c r="JJT209" s="168"/>
      <c r="JJU209" s="165"/>
      <c r="JJV209" s="165"/>
      <c r="JJW209" s="165"/>
      <c r="JJX209" s="168"/>
      <c r="JJY209" s="165"/>
      <c r="JJZ209" s="165"/>
      <c r="JKA209" s="165"/>
      <c r="JKB209" s="168"/>
      <c r="JKC209" s="165"/>
      <c r="JKD209" s="165"/>
      <c r="JKE209" s="165"/>
      <c r="JKF209" s="168"/>
      <c r="JKG209" s="165"/>
      <c r="JKH209" s="165"/>
      <c r="JKI209" s="165"/>
      <c r="JKJ209" s="168"/>
      <c r="JKK209" s="165"/>
      <c r="JKL209" s="165"/>
      <c r="JKM209" s="165"/>
      <c r="JKN209" s="168"/>
      <c r="JKO209" s="165"/>
      <c r="JKP209" s="165"/>
      <c r="JKQ209" s="165"/>
      <c r="JKR209" s="168"/>
      <c r="JKS209" s="165"/>
      <c r="JKT209" s="165"/>
      <c r="JKU209" s="165"/>
      <c r="JKV209" s="168"/>
      <c r="JKW209" s="165"/>
      <c r="JKX209" s="165"/>
      <c r="JKY209" s="165"/>
      <c r="JKZ209" s="168"/>
      <c r="JLA209" s="165"/>
      <c r="JLB209" s="165"/>
      <c r="JLC209" s="165"/>
      <c r="JLD209" s="168"/>
      <c r="JLE209" s="165"/>
      <c r="JLF209" s="165"/>
      <c r="JLG209" s="165"/>
      <c r="JLH209" s="168"/>
      <c r="JLI209" s="165"/>
      <c r="JLJ209" s="165"/>
      <c r="JLK209" s="165"/>
      <c r="JLL209" s="168"/>
      <c r="JLM209" s="165"/>
      <c r="JLN209" s="165"/>
      <c r="JLO209" s="165"/>
      <c r="JLP209" s="168"/>
      <c r="JLQ209" s="165"/>
      <c r="JLR209" s="165"/>
      <c r="JLS209" s="165"/>
      <c r="JLT209" s="168"/>
      <c r="JLU209" s="165"/>
      <c r="JLV209" s="165"/>
      <c r="JLW209" s="165"/>
      <c r="JLX209" s="168"/>
      <c r="JLY209" s="165"/>
      <c r="JLZ209" s="165"/>
      <c r="JMA209" s="165"/>
      <c r="JMB209" s="168"/>
      <c r="JMC209" s="165"/>
      <c r="JMD209" s="165"/>
      <c r="JME209" s="165"/>
      <c r="JMF209" s="168"/>
      <c r="JMG209" s="165"/>
      <c r="JMH209" s="165"/>
      <c r="JMI209" s="165"/>
      <c r="JMJ209" s="168"/>
      <c r="JMK209" s="165"/>
      <c r="JML209" s="165"/>
      <c r="JMM209" s="165"/>
      <c r="JMN209" s="168"/>
      <c r="JMO209" s="165"/>
      <c r="JMP209" s="165"/>
      <c r="JMQ209" s="165"/>
      <c r="JMR209" s="168"/>
      <c r="JMS209" s="165"/>
      <c r="JMT209" s="165"/>
      <c r="JMU209" s="165"/>
      <c r="JMV209" s="168"/>
      <c r="JMW209" s="165"/>
      <c r="JMX209" s="165"/>
      <c r="JMY209" s="165"/>
      <c r="JMZ209" s="168"/>
      <c r="JNA209" s="165"/>
      <c r="JNB209" s="165"/>
      <c r="JNC209" s="165"/>
      <c r="JND209" s="168"/>
      <c r="JNE209" s="165"/>
      <c r="JNF209" s="165"/>
      <c r="JNG209" s="165"/>
      <c r="JNH209" s="168"/>
      <c r="JNI209" s="165"/>
      <c r="JNJ209" s="165"/>
      <c r="JNK209" s="165"/>
      <c r="JNL209" s="168"/>
      <c r="JNM209" s="165"/>
      <c r="JNN209" s="165"/>
      <c r="JNO209" s="165"/>
      <c r="JNP209" s="168"/>
      <c r="JNQ209" s="165"/>
      <c r="JNR209" s="165"/>
      <c r="JNS209" s="165"/>
      <c r="JNT209" s="168"/>
      <c r="JNU209" s="165"/>
      <c r="JNV209" s="165"/>
      <c r="JNW209" s="165"/>
      <c r="JNX209" s="168"/>
      <c r="JNY209" s="165"/>
      <c r="JNZ209" s="165"/>
      <c r="JOA209" s="165"/>
      <c r="JOB209" s="168"/>
      <c r="JOC209" s="165"/>
      <c r="JOD209" s="165"/>
      <c r="JOE209" s="165"/>
      <c r="JOF209" s="168"/>
      <c r="JOG209" s="165"/>
      <c r="JOH209" s="165"/>
      <c r="JOI209" s="165"/>
      <c r="JOJ209" s="168"/>
      <c r="JOK209" s="165"/>
      <c r="JOL209" s="165"/>
      <c r="JOM209" s="165"/>
      <c r="JON209" s="168"/>
      <c r="JOO209" s="165"/>
      <c r="JOP209" s="165"/>
      <c r="JOQ209" s="165"/>
      <c r="JOR209" s="168"/>
      <c r="JOS209" s="165"/>
      <c r="JOT209" s="165"/>
      <c r="JOU209" s="165"/>
      <c r="JOV209" s="168"/>
      <c r="JOW209" s="165"/>
      <c r="JOX209" s="165"/>
      <c r="JOY209" s="165"/>
      <c r="JOZ209" s="168"/>
      <c r="JPA209" s="165"/>
      <c r="JPB209" s="165"/>
      <c r="JPC209" s="165"/>
      <c r="JPD209" s="168"/>
      <c r="JPE209" s="165"/>
      <c r="JPF209" s="165"/>
      <c r="JPG209" s="165"/>
      <c r="JPH209" s="168"/>
      <c r="JPI209" s="165"/>
      <c r="JPJ209" s="165"/>
      <c r="JPK209" s="165"/>
      <c r="JPL209" s="168"/>
      <c r="JPM209" s="165"/>
      <c r="JPN209" s="165"/>
      <c r="JPO209" s="165"/>
      <c r="JPP209" s="168"/>
      <c r="JPQ209" s="165"/>
      <c r="JPR209" s="165"/>
      <c r="JPS209" s="165"/>
      <c r="JPT209" s="168"/>
      <c r="JPU209" s="165"/>
      <c r="JPV209" s="165"/>
      <c r="JPW209" s="165"/>
      <c r="JPX209" s="168"/>
      <c r="JPY209" s="165"/>
      <c r="JPZ209" s="165"/>
      <c r="JQA209" s="165"/>
      <c r="JQB209" s="168"/>
      <c r="JQC209" s="165"/>
      <c r="JQD209" s="165"/>
      <c r="JQE209" s="165"/>
      <c r="JQF209" s="168"/>
      <c r="JQG209" s="165"/>
      <c r="JQH209" s="165"/>
      <c r="JQI209" s="165"/>
      <c r="JQJ209" s="168"/>
      <c r="JQK209" s="165"/>
      <c r="JQL209" s="165"/>
      <c r="JQM209" s="165"/>
      <c r="JQN209" s="168"/>
      <c r="JQO209" s="165"/>
      <c r="JQP209" s="165"/>
      <c r="JQQ209" s="165"/>
      <c r="JQR209" s="168"/>
      <c r="JQS209" s="165"/>
      <c r="JQT209" s="165"/>
      <c r="JQU209" s="165"/>
      <c r="JQV209" s="168"/>
      <c r="JQW209" s="165"/>
      <c r="JQX209" s="165"/>
      <c r="JQY209" s="165"/>
      <c r="JQZ209" s="168"/>
      <c r="JRA209" s="165"/>
      <c r="JRB209" s="165"/>
      <c r="JRC209" s="165"/>
      <c r="JRD209" s="168"/>
      <c r="JRE209" s="165"/>
      <c r="JRF209" s="165"/>
      <c r="JRG209" s="165"/>
      <c r="JRH209" s="168"/>
      <c r="JRI209" s="165"/>
      <c r="JRJ209" s="165"/>
      <c r="JRK209" s="165"/>
      <c r="JRL209" s="168"/>
      <c r="JRM209" s="165"/>
      <c r="JRN209" s="165"/>
      <c r="JRO209" s="165"/>
      <c r="JRP209" s="168"/>
      <c r="JRQ209" s="165"/>
      <c r="JRR209" s="165"/>
      <c r="JRS209" s="165"/>
      <c r="JRT209" s="168"/>
      <c r="JRU209" s="165"/>
      <c r="JRV209" s="165"/>
      <c r="JRW209" s="165"/>
      <c r="JRX209" s="168"/>
      <c r="JRY209" s="165"/>
      <c r="JRZ209" s="165"/>
      <c r="JSA209" s="165"/>
      <c r="JSB209" s="168"/>
      <c r="JSC209" s="165"/>
      <c r="JSD209" s="165"/>
      <c r="JSE209" s="165"/>
      <c r="JSF209" s="168"/>
      <c r="JSG209" s="165"/>
      <c r="JSH209" s="165"/>
      <c r="JSI209" s="165"/>
      <c r="JSJ209" s="168"/>
      <c r="JSK209" s="165"/>
      <c r="JSL209" s="165"/>
      <c r="JSM209" s="165"/>
      <c r="JSN209" s="168"/>
      <c r="JSO209" s="165"/>
      <c r="JSP209" s="165"/>
      <c r="JSQ209" s="165"/>
      <c r="JSR209" s="168"/>
      <c r="JSS209" s="165"/>
      <c r="JST209" s="165"/>
      <c r="JSU209" s="165"/>
      <c r="JSV209" s="168"/>
      <c r="JSW209" s="165"/>
      <c r="JSX209" s="165"/>
      <c r="JSY209" s="165"/>
      <c r="JSZ209" s="168"/>
      <c r="JTA209" s="165"/>
      <c r="JTB209" s="165"/>
      <c r="JTC209" s="165"/>
      <c r="JTD209" s="168"/>
      <c r="JTE209" s="165"/>
      <c r="JTF209" s="165"/>
      <c r="JTG209" s="165"/>
      <c r="JTH209" s="168"/>
      <c r="JTI209" s="165"/>
      <c r="JTJ209" s="165"/>
      <c r="JTK209" s="165"/>
      <c r="JTL209" s="168"/>
      <c r="JTM209" s="165"/>
      <c r="JTN209" s="165"/>
      <c r="JTO209" s="165"/>
      <c r="JTP209" s="168"/>
      <c r="JTQ209" s="165"/>
      <c r="JTR209" s="165"/>
      <c r="JTS209" s="165"/>
      <c r="JTT209" s="168"/>
      <c r="JTU209" s="165"/>
      <c r="JTV209" s="165"/>
      <c r="JTW209" s="165"/>
      <c r="JTX209" s="168"/>
      <c r="JTY209" s="165"/>
      <c r="JTZ209" s="165"/>
      <c r="JUA209" s="165"/>
      <c r="JUB209" s="168"/>
      <c r="JUC209" s="165"/>
      <c r="JUD209" s="165"/>
      <c r="JUE209" s="165"/>
      <c r="JUF209" s="168"/>
      <c r="JUG209" s="165"/>
      <c r="JUH209" s="165"/>
      <c r="JUI209" s="165"/>
      <c r="JUJ209" s="168"/>
      <c r="JUK209" s="165"/>
      <c r="JUL209" s="165"/>
      <c r="JUM209" s="165"/>
      <c r="JUN209" s="168"/>
      <c r="JUO209" s="165"/>
      <c r="JUP209" s="165"/>
      <c r="JUQ209" s="165"/>
      <c r="JUR209" s="168"/>
      <c r="JUS209" s="165"/>
      <c r="JUT209" s="165"/>
      <c r="JUU209" s="165"/>
      <c r="JUV209" s="168"/>
      <c r="JUW209" s="165"/>
      <c r="JUX209" s="165"/>
      <c r="JUY209" s="165"/>
      <c r="JUZ209" s="168"/>
      <c r="JVA209" s="165"/>
      <c r="JVB209" s="165"/>
      <c r="JVC209" s="165"/>
      <c r="JVD209" s="168"/>
      <c r="JVE209" s="165"/>
      <c r="JVF209" s="165"/>
      <c r="JVG209" s="165"/>
      <c r="JVH209" s="168"/>
      <c r="JVI209" s="165"/>
      <c r="JVJ209" s="165"/>
      <c r="JVK209" s="165"/>
      <c r="JVL209" s="168"/>
      <c r="JVM209" s="165"/>
      <c r="JVN209" s="165"/>
      <c r="JVO209" s="165"/>
      <c r="JVP209" s="168"/>
      <c r="JVQ209" s="165"/>
      <c r="JVR209" s="165"/>
      <c r="JVS209" s="165"/>
      <c r="JVT209" s="168"/>
      <c r="JVU209" s="165"/>
      <c r="JVV209" s="165"/>
      <c r="JVW209" s="165"/>
      <c r="JVX209" s="168"/>
      <c r="JVY209" s="165"/>
      <c r="JVZ209" s="165"/>
      <c r="JWA209" s="165"/>
      <c r="JWB209" s="168"/>
      <c r="JWC209" s="165"/>
      <c r="JWD209" s="165"/>
      <c r="JWE209" s="165"/>
      <c r="JWF209" s="168"/>
      <c r="JWG209" s="165"/>
      <c r="JWH209" s="165"/>
      <c r="JWI209" s="165"/>
      <c r="JWJ209" s="168"/>
      <c r="JWK209" s="165"/>
      <c r="JWL209" s="165"/>
      <c r="JWM209" s="165"/>
      <c r="JWN209" s="168"/>
      <c r="JWO209" s="165"/>
      <c r="JWP209" s="165"/>
      <c r="JWQ209" s="165"/>
      <c r="JWR209" s="168"/>
      <c r="JWS209" s="165"/>
      <c r="JWT209" s="165"/>
      <c r="JWU209" s="165"/>
      <c r="JWV209" s="168"/>
      <c r="JWW209" s="165"/>
      <c r="JWX209" s="165"/>
      <c r="JWY209" s="165"/>
      <c r="JWZ209" s="168"/>
      <c r="JXA209" s="165"/>
      <c r="JXB209" s="165"/>
      <c r="JXC209" s="165"/>
      <c r="JXD209" s="168"/>
      <c r="JXE209" s="165"/>
      <c r="JXF209" s="165"/>
      <c r="JXG209" s="165"/>
      <c r="JXH209" s="168"/>
      <c r="JXI209" s="165"/>
      <c r="JXJ209" s="165"/>
      <c r="JXK209" s="165"/>
      <c r="JXL209" s="168"/>
      <c r="JXM209" s="165"/>
      <c r="JXN209" s="165"/>
      <c r="JXO209" s="165"/>
      <c r="JXP209" s="168"/>
      <c r="JXQ209" s="165"/>
      <c r="JXR209" s="165"/>
      <c r="JXS209" s="165"/>
      <c r="JXT209" s="168"/>
      <c r="JXU209" s="165"/>
      <c r="JXV209" s="165"/>
      <c r="JXW209" s="165"/>
      <c r="JXX209" s="168"/>
      <c r="JXY209" s="165"/>
      <c r="JXZ209" s="165"/>
      <c r="JYA209" s="165"/>
      <c r="JYB209" s="168"/>
      <c r="JYC209" s="165"/>
      <c r="JYD209" s="165"/>
      <c r="JYE209" s="165"/>
      <c r="JYF209" s="168"/>
      <c r="JYG209" s="165"/>
      <c r="JYH209" s="165"/>
      <c r="JYI209" s="165"/>
      <c r="JYJ209" s="168"/>
      <c r="JYK209" s="165"/>
      <c r="JYL209" s="165"/>
      <c r="JYM209" s="165"/>
      <c r="JYN209" s="168"/>
      <c r="JYO209" s="165"/>
      <c r="JYP209" s="165"/>
      <c r="JYQ209" s="165"/>
      <c r="JYR209" s="168"/>
      <c r="JYS209" s="165"/>
      <c r="JYT209" s="165"/>
      <c r="JYU209" s="165"/>
      <c r="JYV209" s="168"/>
      <c r="JYW209" s="165"/>
      <c r="JYX209" s="165"/>
      <c r="JYY209" s="165"/>
      <c r="JYZ209" s="168"/>
      <c r="JZA209" s="165"/>
      <c r="JZB209" s="165"/>
      <c r="JZC209" s="165"/>
      <c r="JZD209" s="168"/>
      <c r="JZE209" s="165"/>
      <c r="JZF209" s="165"/>
      <c r="JZG209" s="165"/>
      <c r="JZH209" s="168"/>
      <c r="JZI209" s="165"/>
      <c r="JZJ209" s="165"/>
      <c r="JZK209" s="165"/>
      <c r="JZL209" s="168"/>
      <c r="JZM209" s="165"/>
      <c r="JZN209" s="165"/>
      <c r="JZO209" s="165"/>
      <c r="JZP209" s="168"/>
      <c r="JZQ209" s="165"/>
      <c r="JZR209" s="165"/>
      <c r="JZS209" s="165"/>
      <c r="JZT209" s="168"/>
      <c r="JZU209" s="165"/>
      <c r="JZV209" s="165"/>
      <c r="JZW209" s="165"/>
      <c r="JZX209" s="168"/>
      <c r="JZY209" s="165"/>
      <c r="JZZ209" s="165"/>
      <c r="KAA209" s="165"/>
      <c r="KAB209" s="168"/>
      <c r="KAC209" s="165"/>
      <c r="KAD209" s="165"/>
      <c r="KAE209" s="165"/>
      <c r="KAF209" s="168"/>
      <c r="KAG209" s="165"/>
      <c r="KAH209" s="165"/>
      <c r="KAI209" s="165"/>
      <c r="KAJ209" s="168"/>
      <c r="KAK209" s="165"/>
      <c r="KAL209" s="165"/>
      <c r="KAM209" s="165"/>
      <c r="KAN209" s="168"/>
      <c r="KAO209" s="165"/>
      <c r="KAP209" s="165"/>
      <c r="KAQ209" s="165"/>
      <c r="KAR209" s="168"/>
      <c r="KAS209" s="165"/>
      <c r="KAT209" s="165"/>
      <c r="KAU209" s="165"/>
      <c r="KAV209" s="168"/>
      <c r="KAW209" s="165"/>
      <c r="KAX209" s="165"/>
      <c r="KAY209" s="165"/>
      <c r="KAZ209" s="168"/>
      <c r="KBA209" s="165"/>
      <c r="KBB209" s="165"/>
      <c r="KBC209" s="165"/>
      <c r="KBD209" s="168"/>
      <c r="KBE209" s="165"/>
      <c r="KBF209" s="165"/>
      <c r="KBG209" s="165"/>
      <c r="KBH209" s="168"/>
      <c r="KBI209" s="165"/>
      <c r="KBJ209" s="165"/>
      <c r="KBK209" s="165"/>
      <c r="KBL209" s="168"/>
      <c r="KBM209" s="165"/>
      <c r="KBN209" s="165"/>
      <c r="KBO209" s="165"/>
      <c r="KBP209" s="168"/>
      <c r="KBQ209" s="165"/>
      <c r="KBR209" s="165"/>
      <c r="KBS209" s="165"/>
      <c r="KBT209" s="168"/>
      <c r="KBU209" s="165"/>
      <c r="KBV209" s="165"/>
      <c r="KBW209" s="165"/>
      <c r="KBX209" s="168"/>
      <c r="KBY209" s="165"/>
      <c r="KBZ209" s="165"/>
      <c r="KCA209" s="165"/>
      <c r="KCB209" s="168"/>
      <c r="KCC209" s="165"/>
      <c r="KCD209" s="165"/>
      <c r="KCE209" s="165"/>
      <c r="KCF209" s="168"/>
      <c r="KCG209" s="165"/>
      <c r="KCH209" s="165"/>
      <c r="KCI209" s="165"/>
      <c r="KCJ209" s="168"/>
      <c r="KCK209" s="165"/>
      <c r="KCL209" s="165"/>
      <c r="KCM209" s="165"/>
      <c r="KCN209" s="168"/>
      <c r="KCO209" s="165"/>
      <c r="KCP209" s="165"/>
      <c r="KCQ209" s="165"/>
      <c r="KCR209" s="168"/>
      <c r="KCS209" s="165"/>
      <c r="KCT209" s="165"/>
      <c r="KCU209" s="165"/>
      <c r="KCV209" s="168"/>
      <c r="KCW209" s="165"/>
      <c r="KCX209" s="165"/>
      <c r="KCY209" s="165"/>
      <c r="KCZ209" s="168"/>
      <c r="KDA209" s="165"/>
      <c r="KDB209" s="165"/>
      <c r="KDC209" s="165"/>
      <c r="KDD209" s="168"/>
      <c r="KDE209" s="165"/>
      <c r="KDF209" s="165"/>
      <c r="KDG209" s="165"/>
      <c r="KDH209" s="168"/>
      <c r="KDI209" s="165"/>
      <c r="KDJ209" s="165"/>
      <c r="KDK209" s="165"/>
      <c r="KDL209" s="168"/>
      <c r="KDM209" s="165"/>
      <c r="KDN209" s="165"/>
      <c r="KDO209" s="165"/>
      <c r="KDP209" s="168"/>
      <c r="KDQ209" s="165"/>
      <c r="KDR209" s="165"/>
      <c r="KDS209" s="165"/>
      <c r="KDT209" s="168"/>
      <c r="KDU209" s="165"/>
      <c r="KDV209" s="165"/>
      <c r="KDW209" s="165"/>
      <c r="KDX209" s="168"/>
      <c r="KDY209" s="165"/>
      <c r="KDZ209" s="165"/>
      <c r="KEA209" s="165"/>
      <c r="KEB209" s="168"/>
      <c r="KEC209" s="165"/>
      <c r="KED209" s="165"/>
      <c r="KEE209" s="165"/>
      <c r="KEF209" s="168"/>
      <c r="KEG209" s="165"/>
      <c r="KEH209" s="165"/>
      <c r="KEI209" s="165"/>
      <c r="KEJ209" s="168"/>
      <c r="KEK209" s="165"/>
      <c r="KEL209" s="165"/>
      <c r="KEM209" s="165"/>
      <c r="KEN209" s="168"/>
      <c r="KEO209" s="165"/>
      <c r="KEP209" s="165"/>
      <c r="KEQ209" s="165"/>
      <c r="KER209" s="168"/>
      <c r="KES209" s="165"/>
      <c r="KET209" s="165"/>
      <c r="KEU209" s="165"/>
      <c r="KEV209" s="168"/>
      <c r="KEW209" s="165"/>
      <c r="KEX209" s="165"/>
      <c r="KEY209" s="165"/>
      <c r="KEZ209" s="168"/>
      <c r="KFA209" s="165"/>
      <c r="KFB209" s="165"/>
      <c r="KFC209" s="165"/>
      <c r="KFD209" s="168"/>
      <c r="KFE209" s="165"/>
      <c r="KFF209" s="165"/>
      <c r="KFG209" s="165"/>
      <c r="KFH209" s="168"/>
      <c r="KFI209" s="165"/>
      <c r="KFJ209" s="165"/>
      <c r="KFK209" s="165"/>
      <c r="KFL209" s="168"/>
      <c r="KFM209" s="165"/>
      <c r="KFN209" s="165"/>
      <c r="KFO209" s="165"/>
      <c r="KFP209" s="168"/>
      <c r="KFQ209" s="165"/>
      <c r="KFR209" s="165"/>
      <c r="KFS209" s="165"/>
      <c r="KFT209" s="168"/>
      <c r="KFU209" s="165"/>
      <c r="KFV209" s="165"/>
      <c r="KFW209" s="165"/>
      <c r="KFX209" s="168"/>
      <c r="KFY209" s="165"/>
      <c r="KFZ209" s="165"/>
      <c r="KGA209" s="165"/>
      <c r="KGB209" s="168"/>
      <c r="KGC209" s="165"/>
      <c r="KGD209" s="165"/>
      <c r="KGE209" s="165"/>
      <c r="KGF209" s="168"/>
      <c r="KGG209" s="165"/>
      <c r="KGH209" s="165"/>
      <c r="KGI209" s="165"/>
      <c r="KGJ209" s="168"/>
      <c r="KGK209" s="165"/>
      <c r="KGL209" s="165"/>
      <c r="KGM209" s="165"/>
      <c r="KGN209" s="168"/>
      <c r="KGO209" s="165"/>
      <c r="KGP209" s="165"/>
      <c r="KGQ209" s="165"/>
      <c r="KGR209" s="168"/>
      <c r="KGS209" s="165"/>
      <c r="KGT209" s="165"/>
      <c r="KGU209" s="165"/>
      <c r="KGV209" s="168"/>
      <c r="KGW209" s="165"/>
      <c r="KGX209" s="165"/>
      <c r="KGY209" s="165"/>
      <c r="KGZ209" s="168"/>
      <c r="KHA209" s="165"/>
      <c r="KHB209" s="165"/>
      <c r="KHC209" s="165"/>
      <c r="KHD209" s="168"/>
      <c r="KHE209" s="165"/>
      <c r="KHF209" s="165"/>
      <c r="KHG209" s="165"/>
      <c r="KHH209" s="168"/>
      <c r="KHI209" s="165"/>
      <c r="KHJ209" s="165"/>
      <c r="KHK209" s="165"/>
      <c r="KHL209" s="168"/>
      <c r="KHM209" s="165"/>
      <c r="KHN209" s="165"/>
      <c r="KHO209" s="165"/>
      <c r="KHP209" s="168"/>
      <c r="KHQ209" s="165"/>
      <c r="KHR209" s="165"/>
      <c r="KHS209" s="165"/>
      <c r="KHT209" s="168"/>
      <c r="KHU209" s="165"/>
      <c r="KHV209" s="165"/>
      <c r="KHW209" s="165"/>
      <c r="KHX209" s="168"/>
      <c r="KHY209" s="165"/>
      <c r="KHZ209" s="165"/>
      <c r="KIA209" s="165"/>
      <c r="KIB209" s="168"/>
      <c r="KIC209" s="165"/>
      <c r="KID209" s="165"/>
      <c r="KIE209" s="165"/>
      <c r="KIF209" s="168"/>
      <c r="KIG209" s="165"/>
      <c r="KIH209" s="165"/>
      <c r="KII209" s="165"/>
      <c r="KIJ209" s="168"/>
      <c r="KIK209" s="165"/>
      <c r="KIL209" s="165"/>
      <c r="KIM209" s="165"/>
      <c r="KIN209" s="168"/>
      <c r="KIO209" s="165"/>
      <c r="KIP209" s="165"/>
      <c r="KIQ209" s="165"/>
      <c r="KIR209" s="168"/>
      <c r="KIS209" s="165"/>
      <c r="KIT209" s="165"/>
      <c r="KIU209" s="165"/>
      <c r="KIV209" s="168"/>
      <c r="KIW209" s="165"/>
      <c r="KIX209" s="165"/>
      <c r="KIY209" s="165"/>
      <c r="KIZ209" s="168"/>
      <c r="KJA209" s="165"/>
      <c r="KJB209" s="165"/>
      <c r="KJC209" s="165"/>
      <c r="KJD209" s="168"/>
      <c r="KJE209" s="165"/>
      <c r="KJF209" s="165"/>
      <c r="KJG209" s="165"/>
      <c r="KJH209" s="168"/>
      <c r="KJI209" s="165"/>
      <c r="KJJ209" s="165"/>
      <c r="KJK209" s="165"/>
      <c r="KJL209" s="168"/>
      <c r="KJM209" s="165"/>
      <c r="KJN209" s="165"/>
      <c r="KJO209" s="165"/>
      <c r="KJP209" s="168"/>
      <c r="KJQ209" s="165"/>
      <c r="KJR209" s="165"/>
      <c r="KJS209" s="165"/>
      <c r="KJT209" s="168"/>
      <c r="KJU209" s="165"/>
      <c r="KJV209" s="165"/>
      <c r="KJW209" s="165"/>
      <c r="KJX209" s="168"/>
      <c r="KJY209" s="165"/>
      <c r="KJZ209" s="165"/>
      <c r="KKA209" s="165"/>
      <c r="KKB209" s="168"/>
      <c r="KKC209" s="165"/>
      <c r="KKD209" s="165"/>
      <c r="KKE209" s="165"/>
      <c r="KKF209" s="168"/>
      <c r="KKG209" s="165"/>
      <c r="KKH209" s="165"/>
      <c r="KKI209" s="165"/>
      <c r="KKJ209" s="168"/>
      <c r="KKK209" s="165"/>
      <c r="KKL209" s="165"/>
      <c r="KKM209" s="165"/>
      <c r="KKN209" s="168"/>
      <c r="KKO209" s="165"/>
      <c r="KKP209" s="165"/>
      <c r="KKQ209" s="165"/>
      <c r="KKR209" s="168"/>
      <c r="KKS209" s="165"/>
      <c r="KKT209" s="165"/>
      <c r="KKU209" s="165"/>
      <c r="KKV209" s="168"/>
      <c r="KKW209" s="165"/>
      <c r="KKX209" s="165"/>
      <c r="KKY209" s="165"/>
      <c r="KKZ209" s="168"/>
      <c r="KLA209" s="165"/>
      <c r="KLB209" s="165"/>
      <c r="KLC209" s="165"/>
      <c r="KLD209" s="168"/>
      <c r="KLE209" s="165"/>
      <c r="KLF209" s="165"/>
      <c r="KLG209" s="165"/>
      <c r="KLH209" s="168"/>
      <c r="KLI209" s="165"/>
      <c r="KLJ209" s="165"/>
      <c r="KLK209" s="165"/>
      <c r="KLL209" s="168"/>
      <c r="KLM209" s="165"/>
      <c r="KLN209" s="165"/>
      <c r="KLO209" s="165"/>
      <c r="KLP209" s="168"/>
      <c r="KLQ209" s="165"/>
      <c r="KLR209" s="165"/>
      <c r="KLS209" s="165"/>
      <c r="KLT209" s="168"/>
      <c r="KLU209" s="165"/>
      <c r="KLV209" s="165"/>
      <c r="KLW209" s="165"/>
      <c r="KLX209" s="168"/>
      <c r="KLY209" s="165"/>
      <c r="KLZ209" s="165"/>
      <c r="KMA209" s="165"/>
      <c r="KMB209" s="168"/>
      <c r="KMC209" s="165"/>
      <c r="KMD209" s="165"/>
      <c r="KME209" s="165"/>
      <c r="KMF209" s="168"/>
      <c r="KMG209" s="165"/>
      <c r="KMH209" s="165"/>
      <c r="KMI209" s="165"/>
      <c r="KMJ209" s="168"/>
      <c r="KMK209" s="165"/>
      <c r="KML209" s="165"/>
      <c r="KMM209" s="165"/>
      <c r="KMN209" s="168"/>
      <c r="KMO209" s="165"/>
      <c r="KMP209" s="165"/>
      <c r="KMQ209" s="165"/>
      <c r="KMR209" s="168"/>
      <c r="KMS209" s="165"/>
      <c r="KMT209" s="165"/>
      <c r="KMU209" s="165"/>
      <c r="KMV209" s="168"/>
      <c r="KMW209" s="165"/>
      <c r="KMX209" s="165"/>
      <c r="KMY209" s="165"/>
      <c r="KMZ209" s="168"/>
      <c r="KNA209" s="165"/>
      <c r="KNB209" s="165"/>
      <c r="KNC209" s="165"/>
      <c r="KND209" s="168"/>
      <c r="KNE209" s="165"/>
      <c r="KNF209" s="165"/>
      <c r="KNG209" s="165"/>
      <c r="KNH209" s="168"/>
      <c r="KNI209" s="165"/>
      <c r="KNJ209" s="165"/>
      <c r="KNK209" s="165"/>
      <c r="KNL209" s="168"/>
      <c r="KNM209" s="165"/>
      <c r="KNN209" s="165"/>
      <c r="KNO209" s="165"/>
      <c r="KNP209" s="168"/>
      <c r="KNQ209" s="165"/>
      <c r="KNR209" s="165"/>
      <c r="KNS209" s="165"/>
      <c r="KNT209" s="168"/>
      <c r="KNU209" s="165"/>
      <c r="KNV209" s="165"/>
      <c r="KNW209" s="165"/>
      <c r="KNX209" s="168"/>
      <c r="KNY209" s="165"/>
      <c r="KNZ209" s="165"/>
      <c r="KOA209" s="165"/>
      <c r="KOB209" s="168"/>
      <c r="KOC209" s="165"/>
      <c r="KOD209" s="165"/>
      <c r="KOE209" s="165"/>
      <c r="KOF209" s="168"/>
      <c r="KOG209" s="165"/>
      <c r="KOH209" s="165"/>
      <c r="KOI209" s="165"/>
      <c r="KOJ209" s="168"/>
      <c r="KOK209" s="165"/>
      <c r="KOL209" s="165"/>
      <c r="KOM209" s="165"/>
      <c r="KON209" s="168"/>
      <c r="KOO209" s="165"/>
      <c r="KOP209" s="165"/>
      <c r="KOQ209" s="165"/>
      <c r="KOR209" s="168"/>
      <c r="KOS209" s="165"/>
      <c r="KOT209" s="165"/>
      <c r="KOU209" s="165"/>
      <c r="KOV209" s="168"/>
      <c r="KOW209" s="165"/>
      <c r="KOX209" s="165"/>
      <c r="KOY209" s="165"/>
      <c r="KOZ209" s="168"/>
      <c r="KPA209" s="165"/>
      <c r="KPB209" s="165"/>
      <c r="KPC209" s="165"/>
      <c r="KPD209" s="168"/>
      <c r="KPE209" s="165"/>
      <c r="KPF209" s="165"/>
      <c r="KPG209" s="165"/>
      <c r="KPH209" s="168"/>
      <c r="KPI209" s="165"/>
      <c r="KPJ209" s="165"/>
      <c r="KPK209" s="165"/>
      <c r="KPL209" s="168"/>
      <c r="KPM209" s="165"/>
      <c r="KPN209" s="165"/>
      <c r="KPO209" s="165"/>
      <c r="KPP209" s="168"/>
      <c r="KPQ209" s="165"/>
      <c r="KPR209" s="165"/>
      <c r="KPS209" s="165"/>
      <c r="KPT209" s="168"/>
      <c r="KPU209" s="165"/>
      <c r="KPV209" s="165"/>
      <c r="KPW209" s="165"/>
      <c r="KPX209" s="168"/>
      <c r="KPY209" s="165"/>
      <c r="KPZ209" s="165"/>
      <c r="KQA209" s="165"/>
      <c r="KQB209" s="168"/>
      <c r="KQC209" s="165"/>
      <c r="KQD209" s="165"/>
      <c r="KQE209" s="165"/>
      <c r="KQF209" s="168"/>
      <c r="KQG209" s="165"/>
      <c r="KQH209" s="165"/>
      <c r="KQI209" s="165"/>
      <c r="KQJ209" s="168"/>
      <c r="KQK209" s="165"/>
      <c r="KQL209" s="165"/>
      <c r="KQM209" s="165"/>
      <c r="KQN209" s="168"/>
      <c r="KQO209" s="165"/>
      <c r="KQP209" s="165"/>
      <c r="KQQ209" s="165"/>
      <c r="KQR209" s="168"/>
      <c r="KQS209" s="165"/>
      <c r="KQT209" s="165"/>
      <c r="KQU209" s="165"/>
      <c r="KQV209" s="168"/>
      <c r="KQW209" s="165"/>
      <c r="KQX209" s="165"/>
      <c r="KQY209" s="165"/>
      <c r="KQZ209" s="168"/>
      <c r="KRA209" s="165"/>
      <c r="KRB209" s="165"/>
      <c r="KRC209" s="165"/>
      <c r="KRD209" s="168"/>
      <c r="KRE209" s="165"/>
      <c r="KRF209" s="165"/>
      <c r="KRG209" s="165"/>
      <c r="KRH209" s="168"/>
      <c r="KRI209" s="165"/>
      <c r="KRJ209" s="165"/>
      <c r="KRK209" s="165"/>
      <c r="KRL209" s="168"/>
      <c r="KRM209" s="165"/>
      <c r="KRN209" s="165"/>
      <c r="KRO209" s="165"/>
      <c r="KRP209" s="168"/>
      <c r="KRQ209" s="165"/>
      <c r="KRR209" s="165"/>
      <c r="KRS209" s="165"/>
      <c r="KRT209" s="168"/>
      <c r="KRU209" s="165"/>
      <c r="KRV209" s="165"/>
      <c r="KRW209" s="165"/>
      <c r="KRX209" s="168"/>
      <c r="KRY209" s="165"/>
      <c r="KRZ209" s="165"/>
      <c r="KSA209" s="165"/>
      <c r="KSB209" s="168"/>
      <c r="KSC209" s="165"/>
      <c r="KSD209" s="165"/>
      <c r="KSE209" s="165"/>
      <c r="KSF209" s="168"/>
      <c r="KSG209" s="165"/>
      <c r="KSH209" s="165"/>
      <c r="KSI209" s="165"/>
      <c r="KSJ209" s="168"/>
      <c r="KSK209" s="165"/>
      <c r="KSL209" s="165"/>
      <c r="KSM209" s="165"/>
      <c r="KSN209" s="168"/>
      <c r="KSO209" s="165"/>
      <c r="KSP209" s="165"/>
      <c r="KSQ209" s="165"/>
      <c r="KSR209" s="168"/>
      <c r="KSS209" s="165"/>
      <c r="KST209" s="165"/>
      <c r="KSU209" s="165"/>
      <c r="KSV209" s="168"/>
      <c r="KSW209" s="165"/>
      <c r="KSX209" s="165"/>
      <c r="KSY209" s="165"/>
      <c r="KSZ209" s="168"/>
      <c r="KTA209" s="165"/>
      <c r="KTB209" s="165"/>
      <c r="KTC209" s="165"/>
      <c r="KTD209" s="168"/>
      <c r="KTE209" s="165"/>
      <c r="KTF209" s="165"/>
      <c r="KTG209" s="165"/>
      <c r="KTH209" s="168"/>
      <c r="KTI209" s="165"/>
      <c r="KTJ209" s="165"/>
      <c r="KTK209" s="165"/>
      <c r="KTL209" s="168"/>
      <c r="KTM209" s="165"/>
      <c r="KTN209" s="165"/>
      <c r="KTO209" s="165"/>
      <c r="KTP209" s="168"/>
      <c r="KTQ209" s="165"/>
      <c r="KTR209" s="165"/>
      <c r="KTS209" s="165"/>
      <c r="KTT209" s="168"/>
      <c r="KTU209" s="165"/>
      <c r="KTV209" s="165"/>
      <c r="KTW209" s="165"/>
      <c r="KTX209" s="168"/>
      <c r="KTY209" s="165"/>
      <c r="KTZ209" s="165"/>
      <c r="KUA209" s="165"/>
      <c r="KUB209" s="168"/>
      <c r="KUC209" s="165"/>
      <c r="KUD209" s="165"/>
      <c r="KUE209" s="165"/>
      <c r="KUF209" s="168"/>
      <c r="KUG209" s="165"/>
      <c r="KUH209" s="165"/>
      <c r="KUI209" s="165"/>
      <c r="KUJ209" s="168"/>
      <c r="KUK209" s="165"/>
      <c r="KUL209" s="165"/>
      <c r="KUM209" s="165"/>
      <c r="KUN209" s="168"/>
      <c r="KUO209" s="165"/>
      <c r="KUP209" s="165"/>
      <c r="KUQ209" s="165"/>
      <c r="KUR209" s="168"/>
      <c r="KUS209" s="165"/>
      <c r="KUT209" s="165"/>
      <c r="KUU209" s="165"/>
      <c r="KUV209" s="168"/>
      <c r="KUW209" s="165"/>
      <c r="KUX209" s="165"/>
      <c r="KUY209" s="165"/>
      <c r="KUZ209" s="168"/>
      <c r="KVA209" s="165"/>
      <c r="KVB209" s="165"/>
      <c r="KVC209" s="165"/>
      <c r="KVD209" s="168"/>
      <c r="KVE209" s="165"/>
      <c r="KVF209" s="165"/>
      <c r="KVG209" s="165"/>
      <c r="KVH209" s="168"/>
      <c r="KVI209" s="165"/>
      <c r="KVJ209" s="165"/>
      <c r="KVK209" s="165"/>
      <c r="KVL209" s="168"/>
      <c r="KVM209" s="165"/>
      <c r="KVN209" s="165"/>
      <c r="KVO209" s="165"/>
      <c r="KVP209" s="168"/>
      <c r="KVQ209" s="165"/>
      <c r="KVR209" s="165"/>
      <c r="KVS209" s="165"/>
      <c r="KVT209" s="168"/>
      <c r="KVU209" s="165"/>
      <c r="KVV209" s="165"/>
      <c r="KVW209" s="165"/>
      <c r="KVX209" s="168"/>
      <c r="KVY209" s="165"/>
      <c r="KVZ209" s="165"/>
      <c r="KWA209" s="165"/>
      <c r="KWB209" s="168"/>
      <c r="KWC209" s="165"/>
      <c r="KWD209" s="165"/>
      <c r="KWE209" s="165"/>
      <c r="KWF209" s="168"/>
      <c r="KWG209" s="165"/>
      <c r="KWH209" s="165"/>
      <c r="KWI209" s="165"/>
      <c r="KWJ209" s="168"/>
      <c r="KWK209" s="165"/>
      <c r="KWL209" s="165"/>
      <c r="KWM209" s="165"/>
      <c r="KWN209" s="168"/>
      <c r="KWO209" s="165"/>
      <c r="KWP209" s="165"/>
      <c r="KWQ209" s="165"/>
      <c r="KWR209" s="168"/>
      <c r="KWS209" s="165"/>
      <c r="KWT209" s="165"/>
      <c r="KWU209" s="165"/>
      <c r="KWV209" s="168"/>
      <c r="KWW209" s="165"/>
      <c r="KWX209" s="165"/>
      <c r="KWY209" s="165"/>
      <c r="KWZ209" s="168"/>
      <c r="KXA209" s="165"/>
      <c r="KXB209" s="165"/>
      <c r="KXC209" s="165"/>
      <c r="KXD209" s="168"/>
      <c r="KXE209" s="165"/>
      <c r="KXF209" s="165"/>
      <c r="KXG209" s="165"/>
      <c r="KXH209" s="168"/>
      <c r="KXI209" s="165"/>
      <c r="KXJ209" s="165"/>
      <c r="KXK209" s="165"/>
      <c r="KXL209" s="168"/>
      <c r="KXM209" s="165"/>
      <c r="KXN209" s="165"/>
      <c r="KXO209" s="165"/>
      <c r="KXP209" s="168"/>
      <c r="KXQ209" s="165"/>
      <c r="KXR209" s="165"/>
      <c r="KXS209" s="165"/>
      <c r="KXT209" s="168"/>
      <c r="KXU209" s="165"/>
      <c r="KXV209" s="165"/>
      <c r="KXW209" s="165"/>
      <c r="KXX209" s="168"/>
      <c r="KXY209" s="165"/>
      <c r="KXZ209" s="165"/>
      <c r="KYA209" s="165"/>
      <c r="KYB209" s="168"/>
      <c r="KYC209" s="165"/>
      <c r="KYD209" s="165"/>
      <c r="KYE209" s="165"/>
      <c r="KYF209" s="168"/>
      <c r="KYG209" s="165"/>
      <c r="KYH209" s="165"/>
      <c r="KYI209" s="165"/>
      <c r="KYJ209" s="168"/>
      <c r="KYK209" s="165"/>
      <c r="KYL209" s="165"/>
      <c r="KYM209" s="165"/>
      <c r="KYN209" s="168"/>
      <c r="KYO209" s="165"/>
      <c r="KYP209" s="165"/>
      <c r="KYQ209" s="165"/>
      <c r="KYR209" s="168"/>
      <c r="KYS209" s="165"/>
      <c r="KYT209" s="165"/>
      <c r="KYU209" s="165"/>
      <c r="KYV209" s="168"/>
      <c r="KYW209" s="165"/>
      <c r="KYX209" s="165"/>
      <c r="KYY209" s="165"/>
      <c r="KYZ209" s="168"/>
      <c r="KZA209" s="165"/>
      <c r="KZB209" s="165"/>
      <c r="KZC209" s="165"/>
      <c r="KZD209" s="168"/>
      <c r="KZE209" s="165"/>
      <c r="KZF209" s="165"/>
      <c r="KZG209" s="165"/>
      <c r="KZH209" s="168"/>
      <c r="KZI209" s="165"/>
      <c r="KZJ209" s="165"/>
      <c r="KZK209" s="165"/>
      <c r="KZL209" s="168"/>
      <c r="KZM209" s="165"/>
      <c r="KZN209" s="165"/>
      <c r="KZO209" s="165"/>
      <c r="KZP209" s="168"/>
      <c r="KZQ209" s="165"/>
      <c r="KZR209" s="165"/>
      <c r="KZS209" s="165"/>
      <c r="KZT209" s="168"/>
      <c r="KZU209" s="165"/>
      <c r="KZV209" s="165"/>
      <c r="KZW209" s="165"/>
      <c r="KZX209" s="168"/>
      <c r="KZY209" s="165"/>
      <c r="KZZ209" s="165"/>
      <c r="LAA209" s="165"/>
      <c r="LAB209" s="168"/>
      <c r="LAC209" s="165"/>
      <c r="LAD209" s="165"/>
      <c r="LAE209" s="165"/>
      <c r="LAF209" s="168"/>
      <c r="LAG209" s="165"/>
      <c r="LAH209" s="165"/>
      <c r="LAI209" s="165"/>
      <c r="LAJ209" s="168"/>
      <c r="LAK209" s="165"/>
      <c r="LAL209" s="165"/>
      <c r="LAM209" s="165"/>
      <c r="LAN209" s="168"/>
      <c r="LAO209" s="165"/>
      <c r="LAP209" s="165"/>
      <c r="LAQ209" s="165"/>
      <c r="LAR209" s="168"/>
      <c r="LAS209" s="165"/>
      <c r="LAT209" s="165"/>
      <c r="LAU209" s="165"/>
      <c r="LAV209" s="168"/>
      <c r="LAW209" s="165"/>
      <c r="LAX209" s="165"/>
      <c r="LAY209" s="165"/>
      <c r="LAZ209" s="168"/>
      <c r="LBA209" s="165"/>
      <c r="LBB209" s="165"/>
      <c r="LBC209" s="165"/>
      <c r="LBD209" s="168"/>
      <c r="LBE209" s="165"/>
      <c r="LBF209" s="165"/>
      <c r="LBG209" s="165"/>
      <c r="LBH209" s="168"/>
      <c r="LBI209" s="165"/>
      <c r="LBJ209" s="165"/>
      <c r="LBK209" s="165"/>
      <c r="LBL209" s="168"/>
      <c r="LBM209" s="165"/>
      <c r="LBN209" s="165"/>
      <c r="LBO209" s="165"/>
      <c r="LBP209" s="168"/>
      <c r="LBQ209" s="165"/>
      <c r="LBR209" s="165"/>
      <c r="LBS209" s="165"/>
      <c r="LBT209" s="168"/>
      <c r="LBU209" s="165"/>
      <c r="LBV209" s="165"/>
      <c r="LBW209" s="165"/>
      <c r="LBX209" s="168"/>
      <c r="LBY209" s="165"/>
      <c r="LBZ209" s="165"/>
      <c r="LCA209" s="165"/>
      <c r="LCB209" s="168"/>
      <c r="LCC209" s="165"/>
      <c r="LCD209" s="165"/>
      <c r="LCE209" s="165"/>
      <c r="LCF209" s="168"/>
      <c r="LCG209" s="165"/>
      <c r="LCH209" s="165"/>
      <c r="LCI209" s="165"/>
      <c r="LCJ209" s="168"/>
      <c r="LCK209" s="165"/>
      <c r="LCL209" s="165"/>
      <c r="LCM209" s="165"/>
      <c r="LCN209" s="168"/>
      <c r="LCO209" s="165"/>
      <c r="LCP209" s="165"/>
      <c r="LCQ209" s="165"/>
      <c r="LCR209" s="168"/>
      <c r="LCS209" s="165"/>
      <c r="LCT209" s="165"/>
      <c r="LCU209" s="165"/>
      <c r="LCV209" s="168"/>
      <c r="LCW209" s="165"/>
      <c r="LCX209" s="165"/>
      <c r="LCY209" s="165"/>
      <c r="LCZ209" s="168"/>
      <c r="LDA209" s="165"/>
      <c r="LDB209" s="165"/>
      <c r="LDC209" s="165"/>
      <c r="LDD209" s="168"/>
      <c r="LDE209" s="165"/>
      <c r="LDF209" s="165"/>
      <c r="LDG209" s="165"/>
      <c r="LDH209" s="168"/>
      <c r="LDI209" s="165"/>
      <c r="LDJ209" s="165"/>
      <c r="LDK209" s="165"/>
      <c r="LDL209" s="168"/>
      <c r="LDM209" s="165"/>
      <c r="LDN209" s="165"/>
      <c r="LDO209" s="165"/>
      <c r="LDP209" s="168"/>
      <c r="LDQ209" s="165"/>
      <c r="LDR209" s="165"/>
      <c r="LDS209" s="165"/>
      <c r="LDT209" s="168"/>
      <c r="LDU209" s="165"/>
      <c r="LDV209" s="165"/>
      <c r="LDW209" s="165"/>
      <c r="LDX209" s="168"/>
      <c r="LDY209" s="165"/>
      <c r="LDZ209" s="165"/>
      <c r="LEA209" s="165"/>
      <c r="LEB209" s="168"/>
      <c r="LEC209" s="165"/>
      <c r="LED209" s="165"/>
      <c r="LEE209" s="165"/>
      <c r="LEF209" s="168"/>
      <c r="LEG209" s="165"/>
      <c r="LEH209" s="165"/>
      <c r="LEI209" s="165"/>
      <c r="LEJ209" s="168"/>
      <c r="LEK209" s="165"/>
      <c r="LEL209" s="165"/>
      <c r="LEM209" s="165"/>
      <c r="LEN209" s="168"/>
      <c r="LEO209" s="165"/>
      <c r="LEP209" s="165"/>
      <c r="LEQ209" s="165"/>
      <c r="LER209" s="168"/>
      <c r="LES209" s="165"/>
      <c r="LET209" s="165"/>
      <c r="LEU209" s="165"/>
      <c r="LEV209" s="168"/>
      <c r="LEW209" s="165"/>
      <c r="LEX209" s="165"/>
      <c r="LEY209" s="165"/>
      <c r="LEZ209" s="168"/>
      <c r="LFA209" s="165"/>
      <c r="LFB209" s="165"/>
      <c r="LFC209" s="165"/>
      <c r="LFD209" s="168"/>
      <c r="LFE209" s="165"/>
      <c r="LFF209" s="165"/>
      <c r="LFG209" s="165"/>
      <c r="LFH209" s="168"/>
      <c r="LFI209" s="165"/>
      <c r="LFJ209" s="165"/>
      <c r="LFK209" s="165"/>
      <c r="LFL209" s="168"/>
      <c r="LFM209" s="165"/>
      <c r="LFN209" s="165"/>
      <c r="LFO209" s="165"/>
      <c r="LFP209" s="168"/>
      <c r="LFQ209" s="165"/>
      <c r="LFR209" s="165"/>
      <c r="LFS209" s="165"/>
      <c r="LFT209" s="168"/>
      <c r="LFU209" s="165"/>
      <c r="LFV209" s="165"/>
      <c r="LFW209" s="165"/>
      <c r="LFX209" s="168"/>
      <c r="LFY209" s="165"/>
      <c r="LFZ209" s="165"/>
      <c r="LGA209" s="165"/>
      <c r="LGB209" s="168"/>
      <c r="LGC209" s="165"/>
      <c r="LGD209" s="165"/>
      <c r="LGE209" s="165"/>
      <c r="LGF209" s="168"/>
      <c r="LGG209" s="165"/>
      <c r="LGH209" s="165"/>
      <c r="LGI209" s="165"/>
      <c r="LGJ209" s="168"/>
      <c r="LGK209" s="165"/>
      <c r="LGL209" s="165"/>
      <c r="LGM209" s="165"/>
      <c r="LGN209" s="168"/>
      <c r="LGO209" s="165"/>
      <c r="LGP209" s="165"/>
      <c r="LGQ209" s="165"/>
      <c r="LGR209" s="168"/>
      <c r="LGS209" s="165"/>
      <c r="LGT209" s="165"/>
      <c r="LGU209" s="165"/>
      <c r="LGV209" s="168"/>
      <c r="LGW209" s="165"/>
      <c r="LGX209" s="165"/>
      <c r="LGY209" s="165"/>
      <c r="LGZ209" s="168"/>
      <c r="LHA209" s="165"/>
      <c r="LHB209" s="165"/>
      <c r="LHC209" s="165"/>
      <c r="LHD209" s="168"/>
      <c r="LHE209" s="165"/>
      <c r="LHF209" s="165"/>
      <c r="LHG209" s="165"/>
      <c r="LHH209" s="168"/>
      <c r="LHI209" s="165"/>
      <c r="LHJ209" s="165"/>
      <c r="LHK209" s="165"/>
      <c r="LHL209" s="168"/>
      <c r="LHM209" s="165"/>
      <c r="LHN209" s="165"/>
      <c r="LHO209" s="165"/>
      <c r="LHP209" s="168"/>
      <c r="LHQ209" s="165"/>
      <c r="LHR209" s="165"/>
      <c r="LHS209" s="165"/>
      <c r="LHT209" s="168"/>
      <c r="LHU209" s="165"/>
      <c r="LHV209" s="165"/>
      <c r="LHW209" s="165"/>
      <c r="LHX209" s="168"/>
      <c r="LHY209" s="165"/>
      <c r="LHZ209" s="165"/>
      <c r="LIA209" s="165"/>
      <c r="LIB209" s="168"/>
      <c r="LIC209" s="165"/>
      <c r="LID209" s="165"/>
      <c r="LIE209" s="165"/>
      <c r="LIF209" s="168"/>
      <c r="LIG209" s="165"/>
      <c r="LIH209" s="165"/>
      <c r="LII209" s="165"/>
      <c r="LIJ209" s="168"/>
      <c r="LIK209" s="165"/>
      <c r="LIL209" s="165"/>
      <c r="LIM209" s="165"/>
      <c r="LIN209" s="168"/>
      <c r="LIO209" s="165"/>
      <c r="LIP209" s="165"/>
      <c r="LIQ209" s="165"/>
      <c r="LIR209" s="168"/>
      <c r="LIS209" s="165"/>
      <c r="LIT209" s="165"/>
      <c r="LIU209" s="165"/>
      <c r="LIV209" s="168"/>
      <c r="LIW209" s="165"/>
      <c r="LIX209" s="165"/>
      <c r="LIY209" s="165"/>
      <c r="LIZ209" s="168"/>
      <c r="LJA209" s="165"/>
      <c r="LJB209" s="165"/>
      <c r="LJC209" s="165"/>
      <c r="LJD209" s="168"/>
      <c r="LJE209" s="165"/>
      <c r="LJF209" s="165"/>
      <c r="LJG209" s="165"/>
      <c r="LJH209" s="168"/>
      <c r="LJI209" s="165"/>
      <c r="LJJ209" s="165"/>
      <c r="LJK209" s="165"/>
      <c r="LJL209" s="168"/>
      <c r="LJM209" s="165"/>
      <c r="LJN209" s="165"/>
      <c r="LJO209" s="165"/>
      <c r="LJP209" s="168"/>
      <c r="LJQ209" s="165"/>
      <c r="LJR209" s="165"/>
      <c r="LJS209" s="165"/>
      <c r="LJT209" s="168"/>
      <c r="LJU209" s="165"/>
      <c r="LJV209" s="165"/>
      <c r="LJW209" s="165"/>
      <c r="LJX209" s="168"/>
      <c r="LJY209" s="165"/>
      <c r="LJZ209" s="165"/>
      <c r="LKA209" s="165"/>
      <c r="LKB209" s="168"/>
      <c r="LKC209" s="165"/>
      <c r="LKD209" s="165"/>
      <c r="LKE209" s="165"/>
      <c r="LKF209" s="168"/>
      <c r="LKG209" s="165"/>
      <c r="LKH209" s="165"/>
      <c r="LKI209" s="165"/>
      <c r="LKJ209" s="168"/>
      <c r="LKK209" s="165"/>
      <c r="LKL209" s="165"/>
      <c r="LKM209" s="165"/>
      <c r="LKN209" s="168"/>
      <c r="LKO209" s="165"/>
      <c r="LKP209" s="165"/>
      <c r="LKQ209" s="165"/>
      <c r="LKR209" s="168"/>
      <c r="LKS209" s="165"/>
      <c r="LKT209" s="165"/>
      <c r="LKU209" s="165"/>
      <c r="LKV209" s="168"/>
      <c r="LKW209" s="165"/>
      <c r="LKX209" s="165"/>
      <c r="LKY209" s="165"/>
      <c r="LKZ209" s="168"/>
      <c r="LLA209" s="165"/>
      <c r="LLB209" s="165"/>
      <c r="LLC209" s="165"/>
      <c r="LLD209" s="168"/>
      <c r="LLE209" s="165"/>
      <c r="LLF209" s="165"/>
      <c r="LLG209" s="165"/>
      <c r="LLH209" s="168"/>
      <c r="LLI209" s="165"/>
      <c r="LLJ209" s="165"/>
      <c r="LLK209" s="165"/>
      <c r="LLL209" s="168"/>
      <c r="LLM209" s="165"/>
      <c r="LLN209" s="165"/>
      <c r="LLO209" s="165"/>
      <c r="LLP209" s="168"/>
      <c r="LLQ209" s="165"/>
      <c r="LLR209" s="165"/>
      <c r="LLS209" s="165"/>
      <c r="LLT209" s="168"/>
      <c r="LLU209" s="165"/>
      <c r="LLV209" s="165"/>
      <c r="LLW209" s="165"/>
      <c r="LLX209" s="168"/>
      <c r="LLY209" s="165"/>
      <c r="LLZ209" s="165"/>
      <c r="LMA209" s="165"/>
      <c r="LMB209" s="168"/>
      <c r="LMC209" s="165"/>
      <c r="LMD209" s="165"/>
      <c r="LME209" s="165"/>
      <c r="LMF209" s="168"/>
      <c r="LMG209" s="165"/>
      <c r="LMH209" s="165"/>
      <c r="LMI209" s="165"/>
      <c r="LMJ209" s="168"/>
      <c r="LMK209" s="165"/>
      <c r="LML209" s="165"/>
      <c r="LMM209" s="165"/>
      <c r="LMN209" s="168"/>
      <c r="LMO209" s="165"/>
      <c r="LMP209" s="165"/>
      <c r="LMQ209" s="165"/>
      <c r="LMR209" s="168"/>
      <c r="LMS209" s="165"/>
      <c r="LMT209" s="165"/>
      <c r="LMU209" s="165"/>
      <c r="LMV209" s="168"/>
      <c r="LMW209" s="165"/>
      <c r="LMX209" s="165"/>
      <c r="LMY209" s="165"/>
      <c r="LMZ209" s="168"/>
      <c r="LNA209" s="165"/>
      <c r="LNB209" s="165"/>
      <c r="LNC209" s="165"/>
      <c r="LND209" s="168"/>
      <c r="LNE209" s="165"/>
      <c r="LNF209" s="165"/>
      <c r="LNG209" s="165"/>
      <c r="LNH209" s="168"/>
      <c r="LNI209" s="165"/>
      <c r="LNJ209" s="165"/>
      <c r="LNK209" s="165"/>
      <c r="LNL209" s="168"/>
      <c r="LNM209" s="165"/>
      <c r="LNN209" s="165"/>
      <c r="LNO209" s="165"/>
      <c r="LNP209" s="168"/>
      <c r="LNQ209" s="165"/>
      <c r="LNR209" s="165"/>
      <c r="LNS209" s="165"/>
      <c r="LNT209" s="168"/>
      <c r="LNU209" s="165"/>
      <c r="LNV209" s="165"/>
      <c r="LNW209" s="165"/>
      <c r="LNX209" s="168"/>
      <c r="LNY209" s="165"/>
      <c r="LNZ209" s="165"/>
      <c r="LOA209" s="165"/>
      <c r="LOB209" s="168"/>
      <c r="LOC209" s="165"/>
      <c r="LOD209" s="165"/>
      <c r="LOE209" s="165"/>
      <c r="LOF209" s="168"/>
      <c r="LOG209" s="165"/>
      <c r="LOH209" s="165"/>
      <c r="LOI209" s="165"/>
      <c r="LOJ209" s="168"/>
      <c r="LOK209" s="165"/>
      <c r="LOL209" s="165"/>
      <c r="LOM209" s="165"/>
      <c r="LON209" s="168"/>
      <c r="LOO209" s="165"/>
      <c r="LOP209" s="165"/>
      <c r="LOQ209" s="165"/>
      <c r="LOR209" s="168"/>
      <c r="LOS209" s="165"/>
      <c r="LOT209" s="165"/>
      <c r="LOU209" s="165"/>
      <c r="LOV209" s="168"/>
      <c r="LOW209" s="165"/>
      <c r="LOX209" s="165"/>
      <c r="LOY209" s="165"/>
      <c r="LOZ209" s="168"/>
      <c r="LPA209" s="165"/>
      <c r="LPB209" s="165"/>
      <c r="LPC209" s="165"/>
      <c r="LPD209" s="168"/>
      <c r="LPE209" s="165"/>
      <c r="LPF209" s="165"/>
      <c r="LPG209" s="165"/>
      <c r="LPH209" s="168"/>
      <c r="LPI209" s="165"/>
      <c r="LPJ209" s="165"/>
      <c r="LPK209" s="165"/>
      <c r="LPL209" s="168"/>
      <c r="LPM209" s="165"/>
      <c r="LPN209" s="165"/>
      <c r="LPO209" s="165"/>
      <c r="LPP209" s="168"/>
      <c r="LPQ209" s="165"/>
      <c r="LPR209" s="165"/>
      <c r="LPS209" s="165"/>
      <c r="LPT209" s="168"/>
      <c r="LPU209" s="165"/>
      <c r="LPV209" s="165"/>
      <c r="LPW209" s="165"/>
      <c r="LPX209" s="168"/>
      <c r="LPY209" s="165"/>
      <c r="LPZ209" s="165"/>
      <c r="LQA209" s="165"/>
      <c r="LQB209" s="168"/>
      <c r="LQC209" s="165"/>
      <c r="LQD209" s="165"/>
      <c r="LQE209" s="165"/>
      <c r="LQF209" s="168"/>
      <c r="LQG209" s="165"/>
      <c r="LQH209" s="165"/>
      <c r="LQI209" s="165"/>
      <c r="LQJ209" s="168"/>
      <c r="LQK209" s="165"/>
      <c r="LQL209" s="165"/>
      <c r="LQM209" s="165"/>
      <c r="LQN209" s="168"/>
      <c r="LQO209" s="165"/>
      <c r="LQP209" s="165"/>
      <c r="LQQ209" s="165"/>
      <c r="LQR209" s="168"/>
      <c r="LQS209" s="165"/>
      <c r="LQT209" s="165"/>
      <c r="LQU209" s="165"/>
      <c r="LQV209" s="168"/>
      <c r="LQW209" s="165"/>
      <c r="LQX209" s="165"/>
      <c r="LQY209" s="165"/>
      <c r="LQZ209" s="168"/>
      <c r="LRA209" s="165"/>
      <c r="LRB209" s="165"/>
      <c r="LRC209" s="165"/>
      <c r="LRD209" s="168"/>
      <c r="LRE209" s="165"/>
      <c r="LRF209" s="165"/>
      <c r="LRG209" s="165"/>
      <c r="LRH209" s="168"/>
      <c r="LRI209" s="165"/>
      <c r="LRJ209" s="165"/>
      <c r="LRK209" s="165"/>
      <c r="LRL209" s="168"/>
      <c r="LRM209" s="165"/>
      <c r="LRN209" s="165"/>
      <c r="LRO209" s="165"/>
      <c r="LRP209" s="168"/>
      <c r="LRQ209" s="165"/>
      <c r="LRR209" s="165"/>
      <c r="LRS209" s="165"/>
      <c r="LRT209" s="168"/>
      <c r="LRU209" s="165"/>
      <c r="LRV209" s="165"/>
      <c r="LRW209" s="165"/>
      <c r="LRX209" s="168"/>
      <c r="LRY209" s="165"/>
      <c r="LRZ209" s="165"/>
      <c r="LSA209" s="165"/>
      <c r="LSB209" s="168"/>
      <c r="LSC209" s="165"/>
      <c r="LSD209" s="165"/>
      <c r="LSE209" s="165"/>
      <c r="LSF209" s="168"/>
      <c r="LSG209" s="165"/>
      <c r="LSH209" s="165"/>
      <c r="LSI209" s="165"/>
      <c r="LSJ209" s="168"/>
      <c r="LSK209" s="165"/>
      <c r="LSL209" s="165"/>
      <c r="LSM209" s="165"/>
      <c r="LSN209" s="168"/>
      <c r="LSO209" s="165"/>
      <c r="LSP209" s="165"/>
      <c r="LSQ209" s="165"/>
      <c r="LSR209" s="168"/>
      <c r="LSS209" s="165"/>
      <c r="LST209" s="165"/>
      <c r="LSU209" s="165"/>
      <c r="LSV209" s="168"/>
      <c r="LSW209" s="165"/>
      <c r="LSX209" s="165"/>
      <c r="LSY209" s="165"/>
      <c r="LSZ209" s="168"/>
      <c r="LTA209" s="165"/>
      <c r="LTB209" s="165"/>
      <c r="LTC209" s="165"/>
      <c r="LTD209" s="168"/>
      <c r="LTE209" s="165"/>
      <c r="LTF209" s="165"/>
      <c r="LTG209" s="165"/>
      <c r="LTH209" s="168"/>
      <c r="LTI209" s="165"/>
      <c r="LTJ209" s="165"/>
      <c r="LTK209" s="165"/>
      <c r="LTL209" s="168"/>
      <c r="LTM209" s="165"/>
      <c r="LTN209" s="165"/>
      <c r="LTO209" s="165"/>
      <c r="LTP209" s="168"/>
      <c r="LTQ209" s="165"/>
      <c r="LTR209" s="165"/>
      <c r="LTS209" s="165"/>
      <c r="LTT209" s="168"/>
      <c r="LTU209" s="165"/>
      <c r="LTV209" s="165"/>
      <c r="LTW209" s="165"/>
      <c r="LTX209" s="168"/>
      <c r="LTY209" s="165"/>
      <c r="LTZ209" s="165"/>
      <c r="LUA209" s="165"/>
      <c r="LUB209" s="168"/>
      <c r="LUC209" s="165"/>
      <c r="LUD209" s="165"/>
      <c r="LUE209" s="165"/>
      <c r="LUF209" s="168"/>
      <c r="LUG209" s="165"/>
      <c r="LUH209" s="165"/>
      <c r="LUI209" s="165"/>
      <c r="LUJ209" s="168"/>
      <c r="LUK209" s="165"/>
      <c r="LUL209" s="165"/>
      <c r="LUM209" s="165"/>
      <c r="LUN209" s="168"/>
      <c r="LUO209" s="165"/>
      <c r="LUP209" s="165"/>
      <c r="LUQ209" s="165"/>
      <c r="LUR209" s="168"/>
      <c r="LUS209" s="165"/>
      <c r="LUT209" s="165"/>
      <c r="LUU209" s="165"/>
      <c r="LUV209" s="168"/>
      <c r="LUW209" s="165"/>
      <c r="LUX209" s="165"/>
      <c r="LUY209" s="165"/>
      <c r="LUZ209" s="168"/>
      <c r="LVA209" s="165"/>
      <c r="LVB209" s="165"/>
      <c r="LVC209" s="165"/>
      <c r="LVD209" s="168"/>
      <c r="LVE209" s="165"/>
      <c r="LVF209" s="165"/>
      <c r="LVG209" s="165"/>
      <c r="LVH209" s="168"/>
      <c r="LVI209" s="165"/>
      <c r="LVJ209" s="165"/>
      <c r="LVK209" s="165"/>
      <c r="LVL209" s="168"/>
      <c r="LVM209" s="165"/>
      <c r="LVN209" s="165"/>
      <c r="LVO209" s="165"/>
      <c r="LVP209" s="168"/>
      <c r="LVQ209" s="165"/>
      <c r="LVR209" s="165"/>
      <c r="LVS209" s="165"/>
      <c r="LVT209" s="168"/>
      <c r="LVU209" s="165"/>
      <c r="LVV209" s="165"/>
      <c r="LVW209" s="165"/>
      <c r="LVX209" s="168"/>
      <c r="LVY209" s="165"/>
      <c r="LVZ209" s="165"/>
      <c r="LWA209" s="165"/>
      <c r="LWB209" s="168"/>
      <c r="LWC209" s="165"/>
      <c r="LWD209" s="165"/>
      <c r="LWE209" s="165"/>
      <c r="LWF209" s="168"/>
      <c r="LWG209" s="165"/>
      <c r="LWH209" s="165"/>
      <c r="LWI209" s="165"/>
      <c r="LWJ209" s="168"/>
      <c r="LWK209" s="165"/>
      <c r="LWL209" s="165"/>
      <c r="LWM209" s="165"/>
      <c r="LWN209" s="168"/>
      <c r="LWO209" s="165"/>
      <c r="LWP209" s="165"/>
      <c r="LWQ209" s="165"/>
      <c r="LWR209" s="168"/>
      <c r="LWS209" s="165"/>
      <c r="LWT209" s="165"/>
      <c r="LWU209" s="165"/>
      <c r="LWV209" s="168"/>
      <c r="LWW209" s="165"/>
      <c r="LWX209" s="165"/>
      <c r="LWY209" s="165"/>
      <c r="LWZ209" s="168"/>
      <c r="LXA209" s="165"/>
      <c r="LXB209" s="165"/>
      <c r="LXC209" s="165"/>
      <c r="LXD209" s="168"/>
      <c r="LXE209" s="165"/>
      <c r="LXF209" s="165"/>
      <c r="LXG209" s="165"/>
      <c r="LXH209" s="168"/>
      <c r="LXI209" s="165"/>
      <c r="LXJ209" s="165"/>
      <c r="LXK209" s="165"/>
      <c r="LXL209" s="168"/>
      <c r="LXM209" s="165"/>
      <c r="LXN209" s="165"/>
      <c r="LXO209" s="165"/>
      <c r="LXP209" s="168"/>
      <c r="LXQ209" s="165"/>
      <c r="LXR209" s="165"/>
      <c r="LXS209" s="165"/>
      <c r="LXT209" s="168"/>
      <c r="LXU209" s="165"/>
      <c r="LXV209" s="165"/>
      <c r="LXW209" s="165"/>
      <c r="LXX209" s="168"/>
      <c r="LXY209" s="165"/>
      <c r="LXZ209" s="165"/>
      <c r="LYA209" s="165"/>
      <c r="LYB209" s="168"/>
      <c r="LYC209" s="165"/>
      <c r="LYD209" s="165"/>
      <c r="LYE209" s="165"/>
      <c r="LYF209" s="168"/>
      <c r="LYG209" s="165"/>
      <c r="LYH209" s="165"/>
      <c r="LYI209" s="165"/>
      <c r="LYJ209" s="168"/>
      <c r="LYK209" s="165"/>
      <c r="LYL209" s="165"/>
      <c r="LYM209" s="165"/>
      <c r="LYN209" s="168"/>
      <c r="LYO209" s="165"/>
      <c r="LYP209" s="165"/>
      <c r="LYQ209" s="165"/>
      <c r="LYR209" s="168"/>
      <c r="LYS209" s="165"/>
      <c r="LYT209" s="165"/>
      <c r="LYU209" s="165"/>
      <c r="LYV209" s="168"/>
      <c r="LYW209" s="165"/>
      <c r="LYX209" s="165"/>
      <c r="LYY209" s="165"/>
      <c r="LYZ209" s="168"/>
      <c r="LZA209" s="165"/>
      <c r="LZB209" s="165"/>
      <c r="LZC209" s="165"/>
      <c r="LZD209" s="168"/>
      <c r="LZE209" s="165"/>
      <c r="LZF209" s="165"/>
      <c r="LZG209" s="165"/>
      <c r="LZH209" s="168"/>
      <c r="LZI209" s="165"/>
      <c r="LZJ209" s="165"/>
      <c r="LZK209" s="165"/>
      <c r="LZL209" s="168"/>
      <c r="LZM209" s="165"/>
      <c r="LZN209" s="165"/>
      <c r="LZO209" s="165"/>
      <c r="LZP209" s="168"/>
      <c r="LZQ209" s="165"/>
      <c r="LZR209" s="165"/>
      <c r="LZS209" s="165"/>
      <c r="LZT209" s="168"/>
      <c r="LZU209" s="165"/>
      <c r="LZV209" s="165"/>
      <c r="LZW209" s="165"/>
      <c r="LZX209" s="168"/>
      <c r="LZY209" s="165"/>
      <c r="LZZ209" s="165"/>
      <c r="MAA209" s="165"/>
      <c r="MAB209" s="168"/>
      <c r="MAC209" s="165"/>
      <c r="MAD209" s="165"/>
      <c r="MAE209" s="165"/>
      <c r="MAF209" s="168"/>
      <c r="MAG209" s="165"/>
      <c r="MAH209" s="165"/>
      <c r="MAI209" s="165"/>
      <c r="MAJ209" s="168"/>
      <c r="MAK209" s="165"/>
      <c r="MAL209" s="165"/>
      <c r="MAM209" s="165"/>
      <c r="MAN209" s="168"/>
      <c r="MAO209" s="165"/>
      <c r="MAP209" s="165"/>
      <c r="MAQ209" s="165"/>
      <c r="MAR209" s="168"/>
      <c r="MAS209" s="165"/>
      <c r="MAT209" s="165"/>
      <c r="MAU209" s="165"/>
      <c r="MAV209" s="168"/>
      <c r="MAW209" s="165"/>
      <c r="MAX209" s="165"/>
      <c r="MAY209" s="165"/>
      <c r="MAZ209" s="168"/>
      <c r="MBA209" s="165"/>
      <c r="MBB209" s="165"/>
      <c r="MBC209" s="165"/>
      <c r="MBD209" s="168"/>
      <c r="MBE209" s="165"/>
      <c r="MBF209" s="165"/>
      <c r="MBG209" s="165"/>
      <c r="MBH209" s="168"/>
      <c r="MBI209" s="165"/>
      <c r="MBJ209" s="165"/>
      <c r="MBK209" s="165"/>
      <c r="MBL209" s="168"/>
      <c r="MBM209" s="165"/>
      <c r="MBN209" s="165"/>
      <c r="MBO209" s="165"/>
      <c r="MBP209" s="168"/>
      <c r="MBQ209" s="165"/>
      <c r="MBR209" s="165"/>
      <c r="MBS209" s="165"/>
      <c r="MBT209" s="168"/>
      <c r="MBU209" s="165"/>
      <c r="MBV209" s="165"/>
      <c r="MBW209" s="165"/>
      <c r="MBX209" s="168"/>
      <c r="MBY209" s="165"/>
      <c r="MBZ209" s="165"/>
      <c r="MCA209" s="165"/>
      <c r="MCB209" s="168"/>
      <c r="MCC209" s="165"/>
      <c r="MCD209" s="165"/>
      <c r="MCE209" s="165"/>
      <c r="MCF209" s="168"/>
      <c r="MCG209" s="165"/>
      <c r="MCH209" s="165"/>
      <c r="MCI209" s="165"/>
      <c r="MCJ209" s="168"/>
      <c r="MCK209" s="165"/>
      <c r="MCL209" s="165"/>
      <c r="MCM209" s="165"/>
      <c r="MCN209" s="168"/>
      <c r="MCO209" s="165"/>
      <c r="MCP209" s="165"/>
      <c r="MCQ209" s="165"/>
      <c r="MCR209" s="168"/>
      <c r="MCS209" s="165"/>
      <c r="MCT209" s="165"/>
      <c r="MCU209" s="165"/>
      <c r="MCV209" s="168"/>
      <c r="MCW209" s="165"/>
      <c r="MCX209" s="165"/>
      <c r="MCY209" s="165"/>
      <c r="MCZ209" s="168"/>
      <c r="MDA209" s="165"/>
      <c r="MDB209" s="165"/>
      <c r="MDC209" s="165"/>
      <c r="MDD209" s="168"/>
      <c r="MDE209" s="165"/>
      <c r="MDF209" s="165"/>
      <c r="MDG209" s="165"/>
      <c r="MDH209" s="168"/>
      <c r="MDI209" s="165"/>
      <c r="MDJ209" s="165"/>
      <c r="MDK209" s="165"/>
      <c r="MDL209" s="168"/>
      <c r="MDM209" s="165"/>
      <c r="MDN209" s="165"/>
      <c r="MDO209" s="165"/>
      <c r="MDP209" s="168"/>
      <c r="MDQ209" s="165"/>
      <c r="MDR209" s="165"/>
      <c r="MDS209" s="165"/>
      <c r="MDT209" s="168"/>
      <c r="MDU209" s="165"/>
      <c r="MDV209" s="165"/>
      <c r="MDW209" s="165"/>
      <c r="MDX209" s="168"/>
      <c r="MDY209" s="165"/>
      <c r="MDZ209" s="165"/>
      <c r="MEA209" s="165"/>
      <c r="MEB209" s="168"/>
      <c r="MEC209" s="165"/>
      <c r="MED209" s="165"/>
      <c r="MEE209" s="165"/>
      <c r="MEF209" s="168"/>
      <c r="MEG209" s="165"/>
      <c r="MEH209" s="165"/>
      <c r="MEI209" s="165"/>
      <c r="MEJ209" s="168"/>
      <c r="MEK209" s="165"/>
      <c r="MEL209" s="165"/>
      <c r="MEM209" s="165"/>
      <c r="MEN209" s="168"/>
      <c r="MEO209" s="165"/>
      <c r="MEP209" s="165"/>
      <c r="MEQ209" s="165"/>
      <c r="MER209" s="168"/>
      <c r="MES209" s="165"/>
      <c r="MET209" s="165"/>
      <c r="MEU209" s="165"/>
      <c r="MEV209" s="168"/>
      <c r="MEW209" s="165"/>
      <c r="MEX209" s="165"/>
      <c r="MEY209" s="165"/>
      <c r="MEZ209" s="168"/>
      <c r="MFA209" s="165"/>
      <c r="MFB209" s="165"/>
      <c r="MFC209" s="165"/>
      <c r="MFD209" s="168"/>
      <c r="MFE209" s="165"/>
      <c r="MFF209" s="165"/>
      <c r="MFG209" s="165"/>
      <c r="MFH209" s="168"/>
      <c r="MFI209" s="165"/>
      <c r="MFJ209" s="165"/>
      <c r="MFK209" s="165"/>
      <c r="MFL209" s="168"/>
      <c r="MFM209" s="165"/>
      <c r="MFN209" s="165"/>
      <c r="MFO209" s="165"/>
      <c r="MFP209" s="168"/>
      <c r="MFQ209" s="165"/>
      <c r="MFR209" s="165"/>
      <c r="MFS209" s="165"/>
      <c r="MFT209" s="168"/>
      <c r="MFU209" s="165"/>
      <c r="MFV209" s="165"/>
      <c r="MFW209" s="165"/>
      <c r="MFX209" s="168"/>
      <c r="MFY209" s="165"/>
      <c r="MFZ209" s="165"/>
      <c r="MGA209" s="165"/>
      <c r="MGB209" s="168"/>
      <c r="MGC209" s="165"/>
      <c r="MGD209" s="165"/>
      <c r="MGE209" s="165"/>
      <c r="MGF209" s="168"/>
      <c r="MGG209" s="165"/>
      <c r="MGH209" s="165"/>
      <c r="MGI209" s="165"/>
      <c r="MGJ209" s="168"/>
      <c r="MGK209" s="165"/>
      <c r="MGL209" s="165"/>
      <c r="MGM209" s="165"/>
      <c r="MGN209" s="168"/>
      <c r="MGO209" s="165"/>
      <c r="MGP209" s="165"/>
      <c r="MGQ209" s="165"/>
      <c r="MGR209" s="168"/>
      <c r="MGS209" s="165"/>
      <c r="MGT209" s="165"/>
      <c r="MGU209" s="165"/>
      <c r="MGV209" s="168"/>
      <c r="MGW209" s="165"/>
      <c r="MGX209" s="165"/>
      <c r="MGY209" s="165"/>
      <c r="MGZ209" s="168"/>
      <c r="MHA209" s="165"/>
      <c r="MHB209" s="165"/>
      <c r="MHC209" s="165"/>
      <c r="MHD209" s="168"/>
      <c r="MHE209" s="165"/>
      <c r="MHF209" s="165"/>
      <c r="MHG209" s="165"/>
      <c r="MHH209" s="168"/>
      <c r="MHI209" s="165"/>
      <c r="MHJ209" s="165"/>
      <c r="MHK209" s="165"/>
      <c r="MHL209" s="168"/>
      <c r="MHM209" s="165"/>
      <c r="MHN209" s="165"/>
      <c r="MHO209" s="165"/>
      <c r="MHP209" s="168"/>
      <c r="MHQ209" s="165"/>
      <c r="MHR209" s="165"/>
      <c r="MHS209" s="165"/>
      <c r="MHT209" s="168"/>
      <c r="MHU209" s="165"/>
      <c r="MHV209" s="165"/>
      <c r="MHW209" s="165"/>
      <c r="MHX209" s="168"/>
      <c r="MHY209" s="165"/>
      <c r="MHZ209" s="165"/>
      <c r="MIA209" s="165"/>
      <c r="MIB209" s="168"/>
      <c r="MIC209" s="165"/>
      <c r="MID209" s="165"/>
      <c r="MIE209" s="165"/>
      <c r="MIF209" s="168"/>
      <c r="MIG209" s="165"/>
      <c r="MIH209" s="165"/>
      <c r="MII209" s="165"/>
      <c r="MIJ209" s="168"/>
      <c r="MIK209" s="165"/>
      <c r="MIL209" s="165"/>
      <c r="MIM209" s="165"/>
      <c r="MIN209" s="168"/>
      <c r="MIO209" s="165"/>
      <c r="MIP209" s="165"/>
      <c r="MIQ209" s="165"/>
      <c r="MIR209" s="168"/>
      <c r="MIS209" s="165"/>
      <c r="MIT209" s="165"/>
      <c r="MIU209" s="165"/>
      <c r="MIV209" s="168"/>
      <c r="MIW209" s="165"/>
      <c r="MIX209" s="165"/>
      <c r="MIY209" s="165"/>
      <c r="MIZ209" s="168"/>
      <c r="MJA209" s="165"/>
      <c r="MJB209" s="165"/>
      <c r="MJC209" s="165"/>
      <c r="MJD209" s="168"/>
      <c r="MJE209" s="165"/>
      <c r="MJF209" s="165"/>
      <c r="MJG209" s="165"/>
      <c r="MJH209" s="168"/>
      <c r="MJI209" s="165"/>
      <c r="MJJ209" s="165"/>
      <c r="MJK209" s="165"/>
      <c r="MJL209" s="168"/>
      <c r="MJM209" s="165"/>
      <c r="MJN209" s="165"/>
      <c r="MJO209" s="165"/>
      <c r="MJP209" s="168"/>
      <c r="MJQ209" s="165"/>
      <c r="MJR209" s="165"/>
      <c r="MJS209" s="165"/>
      <c r="MJT209" s="168"/>
      <c r="MJU209" s="165"/>
      <c r="MJV209" s="165"/>
      <c r="MJW209" s="165"/>
      <c r="MJX209" s="168"/>
      <c r="MJY209" s="165"/>
      <c r="MJZ209" s="165"/>
      <c r="MKA209" s="165"/>
      <c r="MKB209" s="168"/>
      <c r="MKC209" s="165"/>
      <c r="MKD209" s="165"/>
      <c r="MKE209" s="165"/>
      <c r="MKF209" s="168"/>
      <c r="MKG209" s="165"/>
      <c r="MKH209" s="165"/>
      <c r="MKI209" s="165"/>
      <c r="MKJ209" s="168"/>
      <c r="MKK209" s="165"/>
      <c r="MKL209" s="165"/>
      <c r="MKM209" s="165"/>
      <c r="MKN209" s="168"/>
      <c r="MKO209" s="165"/>
      <c r="MKP209" s="165"/>
      <c r="MKQ209" s="165"/>
      <c r="MKR209" s="168"/>
      <c r="MKS209" s="165"/>
      <c r="MKT209" s="165"/>
      <c r="MKU209" s="165"/>
      <c r="MKV209" s="168"/>
      <c r="MKW209" s="165"/>
      <c r="MKX209" s="165"/>
      <c r="MKY209" s="165"/>
      <c r="MKZ209" s="168"/>
      <c r="MLA209" s="165"/>
      <c r="MLB209" s="165"/>
      <c r="MLC209" s="165"/>
      <c r="MLD209" s="168"/>
      <c r="MLE209" s="165"/>
      <c r="MLF209" s="165"/>
      <c r="MLG209" s="165"/>
      <c r="MLH209" s="168"/>
      <c r="MLI209" s="165"/>
      <c r="MLJ209" s="165"/>
      <c r="MLK209" s="165"/>
      <c r="MLL209" s="168"/>
      <c r="MLM209" s="165"/>
      <c r="MLN209" s="165"/>
      <c r="MLO209" s="165"/>
      <c r="MLP209" s="168"/>
      <c r="MLQ209" s="165"/>
      <c r="MLR209" s="165"/>
      <c r="MLS209" s="165"/>
      <c r="MLT209" s="168"/>
      <c r="MLU209" s="165"/>
      <c r="MLV209" s="165"/>
      <c r="MLW209" s="165"/>
      <c r="MLX209" s="168"/>
      <c r="MLY209" s="165"/>
      <c r="MLZ209" s="165"/>
      <c r="MMA209" s="165"/>
      <c r="MMB209" s="168"/>
      <c r="MMC209" s="165"/>
      <c r="MMD209" s="165"/>
      <c r="MME209" s="165"/>
      <c r="MMF209" s="168"/>
      <c r="MMG209" s="165"/>
      <c r="MMH209" s="165"/>
      <c r="MMI209" s="165"/>
      <c r="MMJ209" s="168"/>
      <c r="MMK209" s="165"/>
      <c r="MML209" s="165"/>
      <c r="MMM209" s="165"/>
      <c r="MMN209" s="168"/>
      <c r="MMO209" s="165"/>
      <c r="MMP209" s="165"/>
      <c r="MMQ209" s="165"/>
      <c r="MMR209" s="168"/>
      <c r="MMS209" s="165"/>
      <c r="MMT209" s="165"/>
      <c r="MMU209" s="165"/>
      <c r="MMV209" s="168"/>
      <c r="MMW209" s="165"/>
      <c r="MMX209" s="165"/>
      <c r="MMY209" s="165"/>
      <c r="MMZ209" s="168"/>
      <c r="MNA209" s="165"/>
      <c r="MNB209" s="165"/>
      <c r="MNC209" s="165"/>
      <c r="MND209" s="168"/>
      <c r="MNE209" s="165"/>
      <c r="MNF209" s="165"/>
      <c r="MNG209" s="165"/>
      <c r="MNH209" s="168"/>
      <c r="MNI209" s="165"/>
      <c r="MNJ209" s="165"/>
      <c r="MNK209" s="165"/>
      <c r="MNL209" s="168"/>
      <c r="MNM209" s="165"/>
      <c r="MNN209" s="165"/>
      <c r="MNO209" s="165"/>
      <c r="MNP209" s="168"/>
      <c r="MNQ209" s="165"/>
      <c r="MNR209" s="165"/>
      <c r="MNS209" s="165"/>
      <c r="MNT209" s="168"/>
      <c r="MNU209" s="165"/>
      <c r="MNV209" s="165"/>
      <c r="MNW209" s="165"/>
      <c r="MNX209" s="168"/>
      <c r="MNY209" s="165"/>
      <c r="MNZ209" s="165"/>
      <c r="MOA209" s="165"/>
      <c r="MOB209" s="168"/>
      <c r="MOC209" s="165"/>
      <c r="MOD209" s="165"/>
      <c r="MOE209" s="165"/>
      <c r="MOF209" s="168"/>
      <c r="MOG209" s="165"/>
      <c r="MOH209" s="165"/>
      <c r="MOI209" s="165"/>
      <c r="MOJ209" s="168"/>
      <c r="MOK209" s="165"/>
      <c r="MOL209" s="165"/>
      <c r="MOM209" s="165"/>
      <c r="MON209" s="168"/>
      <c r="MOO209" s="165"/>
      <c r="MOP209" s="165"/>
      <c r="MOQ209" s="165"/>
      <c r="MOR209" s="168"/>
      <c r="MOS209" s="165"/>
      <c r="MOT209" s="165"/>
      <c r="MOU209" s="165"/>
      <c r="MOV209" s="168"/>
      <c r="MOW209" s="165"/>
      <c r="MOX209" s="165"/>
      <c r="MOY209" s="165"/>
      <c r="MOZ209" s="168"/>
      <c r="MPA209" s="165"/>
      <c r="MPB209" s="165"/>
      <c r="MPC209" s="165"/>
      <c r="MPD209" s="168"/>
      <c r="MPE209" s="165"/>
      <c r="MPF209" s="165"/>
      <c r="MPG209" s="165"/>
      <c r="MPH209" s="168"/>
      <c r="MPI209" s="165"/>
      <c r="MPJ209" s="165"/>
      <c r="MPK209" s="165"/>
      <c r="MPL209" s="168"/>
      <c r="MPM209" s="165"/>
      <c r="MPN209" s="165"/>
      <c r="MPO209" s="165"/>
      <c r="MPP209" s="168"/>
      <c r="MPQ209" s="165"/>
      <c r="MPR209" s="165"/>
      <c r="MPS209" s="165"/>
      <c r="MPT209" s="168"/>
      <c r="MPU209" s="165"/>
      <c r="MPV209" s="165"/>
      <c r="MPW209" s="165"/>
      <c r="MPX209" s="168"/>
      <c r="MPY209" s="165"/>
      <c r="MPZ209" s="165"/>
      <c r="MQA209" s="165"/>
      <c r="MQB209" s="168"/>
      <c r="MQC209" s="165"/>
      <c r="MQD209" s="165"/>
      <c r="MQE209" s="165"/>
      <c r="MQF209" s="168"/>
      <c r="MQG209" s="165"/>
      <c r="MQH209" s="165"/>
      <c r="MQI209" s="165"/>
      <c r="MQJ209" s="168"/>
      <c r="MQK209" s="165"/>
      <c r="MQL209" s="165"/>
      <c r="MQM209" s="165"/>
      <c r="MQN209" s="168"/>
      <c r="MQO209" s="165"/>
      <c r="MQP209" s="165"/>
      <c r="MQQ209" s="165"/>
      <c r="MQR209" s="168"/>
      <c r="MQS209" s="165"/>
      <c r="MQT209" s="165"/>
      <c r="MQU209" s="165"/>
      <c r="MQV209" s="168"/>
      <c r="MQW209" s="165"/>
      <c r="MQX209" s="165"/>
      <c r="MQY209" s="165"/>
      <c r="MQZ209" s="168"/>
      <c r="MRA209" s="165"/>
      <c r="MRB209" s="165"/>
      <c r="MRC209" s="165"/>
      <c r="MRD209" s="168"/>
      <c r="MRE209" s="165"/>
      <c r="MRF209" s="165"/>
      <c r="MRG209" s="165"/>
      <c r="MRH209" s="168"/>
      <c r="MRI209" s="165"/>
      <c r="MRJ209" s="165"/>
      <c r="MRK209" s="165"/>
      <c r="MRL209" s="168"/>
      <c r="MRM209" s="165"/>
      <c r="MRN209" s="165"/>
      <c r="MRO209" s="165"/>
      <c r="MRP209" s="168"/>
      <c r="MRQ209" s="165"/>
      <c r="MRR209" s="165"/>
      <c r="MRS209" s="165"/>
      <c r="MRT209" s="168"/>
      <c r="MRU209" s="165"/>
      <c r="MRV209" s="165"/>
      <c r="MRW209" s="165"/>
      <c r="MRX209" s="168"/>
      <c r="MRY209" s="165"/>
      <c r="MRZ209" s="165"/>
      <c r="MSA209" s="165"/>
      <c r="MSB209" s="168"/>
      <c r="MSC209" s="165"/>
      <c r="MSD209" s="165"/>
      <c r="MSE209" s="165"/>
      <c r="MSF209" s="168"/>
      <c r="MSG209" s="165"/>
      <c r="MSH209" s="165"/>
      <c r="MSI209" s="165"/>
      <c r="MSJ209" s="168"/>
      <c r="MSK209" s="165"/>
      <c r="MSL209" s="165"/>
      <c r="MSM209" s="165"/>
      <c r="MSN209" s="168"/>
      <c r="MSO209" s="165"/>
      <c r="MSP209" s="165"/>
      <c r="MSQ209" s="165"/>
      <c r="MSR209" s="168"/>
      <c r="MSS209" s="165"/>
      <c r="MST209" s="165"/>
      <c r="MSU209" s="165"/>
      <c r="MSV209" s="168"/>
      <c r="MSW209" s="165"/>
      <c r="MSX209" s="165"/>
      <c r="MSY209" s="165"/>
      <c r="MSZ209" s="168"/>
      <c r="MTA209" s="165"/>
      <c r="MTB209" s="165"/>
      <c r="MTC209" s="165"/>
      <c r="MTD209" s="168"/>
      <c r="MTE209" s="165"/>
      <c r="MTF209" s="165"/>
      <c r="MTG209" s="165"/>
      <c r="MTH209" s="168"/>
      <c r="MTI209" s="165"/>
      <c r="MTJ209" s="165"/>
      <c r="MTK209" s="165"/>
      <c r="MTL209" s="168"/>
      <c r="MTM209" s="165"/>
      <c r="MTN209" s="165"/>
      <c r="MTO209" s="165"/>
      <c r="MTP209" s="168"/>
      <c r="MTQ209" s="165"/>
      <c r="MTR209" s="165"/>
      <c r="MTS209" s="165"/>
      <c r="MTT209" s="168"/>
      <c r="MTU209" s="165"/>
      <c r="MTV209" s="165"/>
      <c r="MTW209" s="165"/>
      <c r="MTX209" s="168"/>
      <c r="MTY209" s="165"/>
      <c r="MTZ209" s="165"/>
      <c r="MUA209" s="165"/>
      <c r="MUB209" s="168"/>
      <c r="MUC209" s="165"/>
      <c r="MUD209" s="165"/>
      <c r="MUE209" s="165"/>
      <c r="MUF209" s="168"/>
      <c r="MUG209" s="165"/>
      <c r="MUH209" s="165"/>
      <c r="MUI209" s="165"/>
      <c r="MUJ209" s="168"/>
      <c r="MUK209" s="165"/>
      <c r="MUL209" s="165"/>
      <c r="MUM209" s="165"/>
      <c r="MUN209" s="168"/>
      <c r="MUO209" s="165"/>
      <c r="MUP209" s="165"/>
      <c r="MUQ209" s="165"/>
      <c r="MUR209" s="168"/>
      <c r="MUS209" s="165"/>
      <c r="MUT209" s="165"/>
      <c r="MUU209" s="165"/>
      <c r="MUV209" s="168"/>
      <c r="MUW209" s="165"/>
      <c r="MUX209" s="165"/>
      <c r="MUY209" s="165"/>
      <c r="MUZ209" s="168"/>
      <c r="MVA209" s="165"/>
      <c r="MVB209" s="165"/>
      <c r="MVC209" s="165"/>
      <c r="MVD209" s="168"/>
      <c r="MVE209" s="165"/>
      <c r="MVF209" s="165"/>
      <c r="MVG209" s="165"/>
      <c r="MVH209" s="168"/>
      <c r="MVI209" s="165"/>
      <c r="MVJ209" s="165"/>
      <c r="MVK209" s="165"/>
      <c r="MVL209" s="168"/>
      <c r="MVM209" s="165"/>
      <c r="MVN209" s="165"/>
      <c r="MVO209" s="165"/>
      <c r="MVP209" s="168"/>
      <c r="MVQ209" s="165"/>
      <c r="MVR209" s="165"/>
      <c r="MVS209" s="165"/>
      <c r="MVT209" s="168"/>
      <c r="MVU209" s="165"/>
      <c r="MVV209" s="165"/>
      <c r="MVW209" s="165"/>
      <c r="MVX209" s="168"/>
      <c r="MVY209" s="165"/>
      <c r="MVZ209" s="165"/>
      <c r="MWA209" s="165"/>
      <c r="MWB209" s="168"/>
      <c r="MWC209" s="165"/>
      <c r="MWD209" s="165"/>
      <c r="MWE209" s="165"/>
      <c r="MWF209" s="168"/>
      <c r="MWG209" s="165"/>
      <c r="MWH209" s="165"/>
      <c r="MWI209" s="165"/>
      <c r="MWJ209" s="168"/>
      <c r="MWK209" s="165"/>
      <c r="MWL209" s="165"/>
      <c r="MWM209" s="165"/>
      <c r="MWN209" s="168"/>
      <c r="MWO209" s="165"/>
      <c r="MWP209" s="165"/>
      <c r="MWQ209" s="165"/>
      <c r="MWR209" s="168"/>
      <c r="MWS209" s="165"/>
      <c r="MWT209" s="165"/>
      <c r="MWU209" s="165"/>
      <c r="MWV209" s="168"/>
      <c r="MWW209" s="165"/>
      <c r="MWX209" s="165"/>
      <c r="MWY209" s="165"/>
      <c r="MWZ209" s="168"/>
      <c r="MXA209" s="165"/>
      <c r="MXB209" s="165"/>
      <c r="MXC209" s="165"/>
      <c r="MXD209" s="168"/>
      <c r="MXE209" s="165"/>
      <c r="MXF209" s="165"/>
      <c r="MXG209" s="165"/>
      <c r="MXH209" s="168"/>
      <c r="MXI209" s="165"/>
      <c r="MXJ209" s="165"/>
      <c r="MXK209" s="165"/>
      <c r="MXL209" s="168"/>
      <c r="MXM209" s="165"/>
      <c r="MXN209" s="165"/>
      <c r="MXO209" s="165"/>
      <c r="MXP209" s="168"/>
      <c r="MXQ209" s="165"/>
      <c r="MXR209" s="165"/>
      <c r="MXS209" s="165"/>
      <c r="MXT209" s="168"/>
      <c r="MXU209" s="165"/>
      <c r="MXV209" s="165"/>
      <c r="MXW209" s="165"/>
      <c r="MXX209" s="168"/>
      <c r="MXY209" s="165"/>
      <c r="MXZ209" s="165"/>
      <c r="MYA209" s="165"/>
      <c r="MYB209" s="168"/>
      <c r="MYC209" s="165"/>
      <c r="MYD209" s="165"/>
      <c r="MYE209" s="165"/>
      <c r="MYF209" s="168"/>
      <c r="MYG209" s="165"/>
      <c r="MYH209" s="165"/>
      <c r="MYI209" s="165"/>
      <c r="MYJ209" s="168"/>
      <c r="MYK209" s="165"/>
      <c r="MYL209" s="165"/>
      <c r="MYM209" s="165"/>
      <c r="MYN209" s="168"/>
      <c r="MYO209" s="165"/>
      <c r="MYP209" s="165"/>
      <c r="MYQ209" s="165"/>
      <c r="MYR209" s="168"/>
      <c r="MYS209" s="165"/>
      <c r="MYT209" s="165"/>
      <c r="MYU209" s="165"/>
      <c r="MYV209" s="168"/>
      <c r="MYW209" s="165"/>
      <c r="MYX209" s="165"/>
      <c r="MYY209" s="165"/>
      <c r="MYZ209" s="168"/>
      <c r="MZA209" s="165"/>
      <c r="MZB209" s="165"/>
      <c r="MZC209" s="165"/>
      <c r="MZD209" s="168"/>
      <c r="MZE209" s="165"/>
      <c r="MZF209" s="165"/>
      <c r="MZG209" s="165"/>
      <c r="MZH209" s="168"/>
      <c r="MZI209" s="165"/>
      <c r="MZJ209" s="165"/>
      <c r="MZK209" s="165"/>
      <c r="MZL209" s="168"/>
      <c r="MZM209" s="165"/>
      <c r="MZN209" s="165"/>
      <c r="MZO209" s="165"/>
      <c r="MZP209" s="168"/>
      <c r="MZQ209" s="165"/>
      <c r="MZR209" s="165"/>
      <c r="MZS209" s="165"/>
      <c r="MZT209" s="168"/>
      <c r="MZU209" s="165"/>
      <c r="MZV209" s="165"/>
      <c r="MZW209" s="165"/>
      <c r="MZX209" s="168"/>
      <c r="MZY209" s="165"/>
      <c r="MZZ209" s="165"/>
      <c r="NAA209" s="165"/>
      <c r="NAB209" s="168"/>
      <c r="NAC209" s="165"/>
      <c r="NAD209" s="165"/>
      <c r="NAE209" s="165"/>
      <c r="NAF209" s="168"/>
      <c r="NAG209" s="165"/>
      <c r="NAH209" s="165"/>
      <c r="NAI209" s="165"/>
      <c r="NAJ209" s="168"/>
      <c r="NAK209" s="165"/>
      <c r="NAL209" s="165"/>
      <c r="NAM209" s="165"/>
      <c r="NAN209" s="168"/>
      <c r="NAO209" s="165"/>
      <c r="NAP209" s="165"/>
      <c r="NAQ209" s="165"/>
      <c r="NAR209" s="168"/>
      <c r="NAS209" s="165"/>
      <c r="NAT209" s="165"/>
      <c r="NAU209" s="165"/>
      <c r="NAV209" s="168"/>
      <c r="NAW209" s="165"/>
      <c r="NAX209" s="165"/>
      <c r="NAY209" s="165"/>
      <c r="NAZ209" s="168"/>
      <c r="NBA209" s="165"/>
      <c r="NBB209" s="165"/>
      <c r="NBC209" s="165"/>
      <c r="NBD209" s="168"/>
      <c r="NBE209" s="165"/>
      <c r="NBF209" s="165"/>
      <c r="NBG209" s="165"/>
      <c r="NBH209" s="168"/>
      <c r="NBI209" s="165"/>
      <c r="NBJ209" s="165"/>
      <c r="NBK209" s="165"/>
      <c r="NBL209" s="168"/>
      <c r="NBM209" s="165"/>
      <c r="NBN209" s="165"/>
      <c r="NBO209" s="165"/>
      <c r="NBP209" s="168"/>
      <c r="NBQ209" s="165"/>
      <c r="NBR209" s="165"/>
      <c r="NBS209" s="165"/>
      <c r="NBT209" s="168"/>
      <c r="NBU209" s="165"/>
      <c r="NBV209" s="165"/>
      <c r="NBW209" s="165"/>
      <c r="NBX209" s="168"/>
      <c r="NBY209" s="165"/>
      <c r="NBZ209" s="165"/>
      <c r="NCA209" s="165"/>
      <c r="NCB209" s="168"/>
      <c r="NCC209" s="165"/>
      <c r="NCD209" s="165"/>
      <c r="NCE209" s="165"/>
      <c r="NCF209" s="168"/>
      <c r="NCG209" s="165"/>
      <c r="NCH209" s="165"/>
      <c r="NCI209" s="165"/>
      <c r="NCJ209" s="168"/>
      <c r="NCK209" s="165"/>
      <c r="NCL209" s="165"/>
      <c r="NCM209" s="165"/>
      <c r="NCN209" s="168"/>
      <c r="NCO209" s="165"/>
      <c r="NCP209" s="165"/>
      <c r="NCQ209" s="165"/>
      <c r="NCR209" s="168"/>
      <c r="NCS209" s="165"/>
      <c r="NCT209" s="165"/>
      <c r="NCU209" s="165"/>
      <c r="NCV209" s="168"/>
      <c r="NCW209" s="165"/>
      <c r="NCX209" s="165"/>
      <c r="NCY209" s="165"/>
      <c r="NCZ209" s="168"/>
      <c r="NDA209" s="165"/>
      <c r="NDB209" s="165"/>
      <c r="NDC209" s="165"/>
      <c r="NDD209" s="168"/>
      <c r="NDE209" s="165"/>
      <c r="NDF209" s="165"/>
      <c r="NDG209" s="165"/>
      <c r="NDH209" s="168"/>
      <c r="NDI209" s="165"/>
      <c r="NDJ209" s="165"/>
      <c r="NDK209" s="165"/>
      <c r="NDL209" s="168"/>
      <c r="NDM209" s="165"/>
      <c r="NDN209" s="165"/>
      <c r="NDO209" s="165"/>
      <c r="NDP209" s="168"/>
      <c r="NDQ209" s="165"/>
      <c r="NDR209" s="165"/>
      <c r="NDS209" s="165"/>
      <c r="NDT209" s="168"/>
      <c r="NDU209" s="165"/>
      <c r="NDV209" s="165"/>
      <c r="NDW209" s="165"/>
      <c r="NDX209" s="168"/>
      <c r="NDY209" s="165"/>
      <c r="NDZ209" s="165"/>
      <c r="NEA209" s="165"/>
      <c r="NEB209" s="168"/>
      <c r="NEC209" s="165"/>
      <c r="NED209" s="165"/>
      <c r="NEE209" s="165"/>
      <c r="NEF209" s="168"/>
      <c r="NEG209" s="165"/>
      <c r="NEH209" s="165"/>
      <c r="NEI209" s="165"/>
      <c r="NEJ209" s="168"/>
      <c r="NEK209" s="165"/>
      <c r="NEL209" s="165"/>
      <c r="NEM209" s="165"/>
      <c r="NEN209" s="168"/>
      <c r="NEO209" s="165"/>
      <c r="NEP209" s="165"/>
      <c r="NEQ209" s="165"/>
      <c r="NER209" s="168"/>
      <c r="NES209" s="165"/>
      <c r="NET209" s="165"/>
      <c r="NEU209" s="165"/>
      <c r="NEV209" s="168"/>
      <c r="NEW209" s="165"/>
      <c r="NEX209" s="165"/>
      <c r="NEY209" s="165"/>
      <c r="NEZ209" s="168"/>
      <c r="NFA209" s="165"/>
      <c r="NFB209" s="165"/>
      <c r="NFC209" s="165"/>
      <c r="NFD209" s="168"/>
      <c r="NFE209" s="165"/>
      <c r="NFF209" s="165"/>
      <c r="NFG209" s="165"/>
      <c r="NFH209" s="168"/>
      <c r="NFI209" s="165"/>
      <c r="NFJ209" s="165"/>
      <c r="NFK209" s="165"/>
      <c r="NFL209" s="168"/>
      <c r="NFM209" s="165"/>
      <c r="NFN209" s="165"/>
      <c r="NFO209" s="165"/>
      <c r="NFP209" s="168"/>
      <c r="NFQ209" s="165"/>
      <c r="NFR209" s="165"/>
      <c r="NFS209" s="165"/>
      <c r="NFT209" s="168"/>
      <c r="NFU209" s="165"/>
      <c r="NFV209" s="165"/>
      <c r="NFW209" s="165"/>
      <c r="NFX209" s="168"/>
      <c r="NFY209" s="165"/>
      <c r="NFZ209" s="165"/>
      <c r="NGA209" s="165"/>
      <c r="NGB209" s="168"/>
      <c r="NGC209" s="165"/>
      <c r="NGD209" s="165"/>
      <c r="NGE209" s="165"/>
      <c r="NGF209" s="168"/>
      <c r="NGG209" s="165"/>
      <c r="NGH209" s="165"/>
      <c r="NGI209" s="165"/>
      <c r="NGJ209" s="168"/>
      <c r="NGK209" s="165"/>
      <c r="NGL209" s="165"/>
      <c r="NGM209" s="165"/>
      <c r="NGN209" s="168"/>
      <c r="NGO209" s="165"/>
      <c r="NGP209" s="165"/>
      <c r="NGQ209" s="165"/>
      <c r="NGR209" s="168"/>
      <c r="NGS209" s="165"/>
      <c r="NGT209" s="165"/>
      <c r="NGU209" s="165"/>
      <c r="NGV209" s="168"/>
      <c r="NGW209" s="165"/>
      <c r="NGX209" s="165"/>
      <c r="NGY209" s="165"/>
      <c r="NGZ209" s="168"/>
      <c r="NHA209" s="165"/>
      <c r="NHB209" s="165"/>
      <c r="NHC209" s="165"/>
      <c r="NHD209" s="168"/>
      <c r="NHE209" s="165"/>
      <c r="NHF209" s="165"/>
      <c r="NHG209" s="165"/>
      <c r="NHH209" s="168"/>
      <c r="NHI209" s="165"/>
      <c r="NHJ209" s="165"/>
      <c r="NHK209" s="165"/>
      <c r="NHL209" s="168"/>
      <c r="NHM209" s="165"/>
      <c r="NHN209" s="165"/>
      <c r="NHO209" s="165"/>
      <c r="NHP209" s="168"/>
      <c r="NHQ209" s="165"/>
      <c r="NHR209" s="165"/>
      <c r="NHS209" s="165"/>
      <c r="NHT209" s="168"/>
      <c r="NHU209" s="165"/>
      <c r="NHV209" s="165"/>
      <c r="NHW209" s="165"/>
      <c r="NHX209" s="168"/>
      <c r="NHY209" s="165"/>
      <c r="NHZ209" s="165"/>
      <c r="NIA209" s="165"/>
      <c r="NIB209" s="168"/>
      <c r="NIC209" s="165"/>
      <c r="NID209" s="165"/>
      <c r="NIE209" s="165"/>
      <c r="NIF209" s="168"/>
      <c r="NIG209" s="165"/>
      <c r="NIH209" s="165"/>
      <c r="NII209" s="165"/>
      <c r="NIJ209" s="168"/>
      <c r="NIK209" s="165"/>
      <c r="NIL209" s="165"/>
      <c r="NIM209" s="165"/>
      <c r="NIN209" s="168"/>
      <c r="NIO209" s="165"/>
      <c r="NIP209" s="165"/>
      <c r="NIQ209" s="165"/>
      <c r="NIR209" s="168"/>
      <c r="NIS209" s="165"/>
      <c r="NIT209" s="165"/>
      <c r="NIU209" s="165"/>
      <c r="NIV209" s="168"/>
      <c r="NIW209" s="165"/>
      <c r="NIX209" s="165"/>
      <c r="NIY209" s="165"/>
      <c r="NIZ209" s="168"/>
      <c r="NJA209" s="165"/>
      <c r="NJB209" s="165"/>
      <c r="NJC209" s="165"/>
      <c r="NJD209" s="168"/>
      <c r="NJE209" s="165"/>
      <c r="NJF209" s="165"/>
      <c r="NJG209" s="165"/>
      <c r="NJH209" s="168"/>
      <c r="NJI209" s="165"/>
      <c r="NJJ209" s="165"/>
      <c r="NJK209" s="165"/>
      <c r="NJL209" s="168"/>
      <c r="NJM209" s="165"/>
      <c r="NJN209" s="165"/>
      <c r="NJO209" s="165"/>
      <c r="NJP209" s="168"/>
      <c r="NJQ209" s="165"/>
      <c r="NJR209" s="165"/>
      <c r="NJS209" s="165"/>
      <c r="NJT209" s="168"/>
      <c r="NJU209" s="165"/>
      <c r="NJV209" s="165"/>
      <c r="NJW209" s="165"/>
      <c r="NJX209" s="168"/>
      <c r="NJY209" s="165"/>
      <c r="NJZ209" s="165"/>
      <c r="NKA209" s="165"/>
      <c r="NKB209" s="168"/>
      <c r="NKC209" s="165"/>
      <c r="NKD209" s="165"/>
      <c r="NKE209" s="165"/>
      <c r="NKF209" s="168"/>
      <c r="NKG209" s="165"/>
      <c r="NKH209" s="165"/>
      <c r="NKI209" s="165"/>
      <c r="NKJ209" s="168"/>
      <c r="NKK209" s="165"/>
      <c r="NKL209" s="165"/>
      <c r="NKM209" s="165"/>
      <c r="NKN209" s="168"/>
      <c r="NKO209" s="165"/>
      <c r="NKP209" s="165"/>
      <c r="NKQ209" s="165"/>
      <c r="NKR209" s="168"/>
      <c r="NKS209" s="165"/>
      <c r="NKT209" s="165"/>
      <c r="NKU209" s="165"/>
      <c r="NKV209" s="168"/>
      <c r="NKW209" s="165"/>
      <c r="NKX209" s="165"/>
      <c r="NKY209" s="165"/>
      <c r="NKZ209" s="168"/>
      <c r="NLA209" s="165"/>
      <c r="NLB209" s="165"/>
      <c r="NLC209" s="165"/>
      <c r="NLD209" s="168"/>
      <c r="NLE209" s="165"/>
      <c r="NLF209" s="165"/>
      <c r="NLG209" s="165"/>
      <c r="NLH209" s="168"/>
      <c r="NLI209" s="165"/>
      <c r="NLJ209" s="165"/>
      <c r="NLK209" s="165"/>
      <c r="NLL209" s="168"/>
      <c r="NLM209" s="165"/>
      <c r="NLN209" s="165"/>
      <c r="NLO209" s="165"/>
      <c r="NLP209" s="168"/>
      <c r="NLQ209" s="165"/>
      <c r="NLR209" s="165"/>
      <c r="NLS209" s="165"/>
      <c r="NLT209" s="168"/>
      <c r="NLU209" s="165"/>
      <c r="NLV209" s="165"/>
      <c r="NLW209" s="165"/>
      <c r="NLX209" s="168"/>
      <c r="NLY209" s="165"/>
      <c r="NLZ209" s="165"/>
      <c r="NMA209" s="165"/>
      <c r="NMB209" s="168"/>
      <c r="NMC209" s="165"/>
      <c r="NMD209" s="165"/>
      <c r="NME209" s="165"/>
      <c r="NMF209" s="168"/>
      <c r="NMG209" s="165"/>
      <c r="NMH209" s="165"/>
      <c r="NMI209" s="165"/>
      <c r="NMJ209" s="168"/>
      <c r="NMK209" s="165"/>
      <c r="NML209" s="165"/>
      <c r="NMM209" s="165"/>
      <c r="NMN209" s="168"/>
      <c r="NMO209" s="165"/>
      <c r="NMP209" s="165"/>
      <c r="NMQ209" s="165"/>
      <c r="NMR209" s="168"/>
      <c r="NMS209" s="165"/>
      <c r="NMT209" s="165"/>
      <c r="NMU209" s="165"/>
      <c r="NMV209" s="168"/>
      <c r="NMW209" s="165"/>
      <c r="NMX209" s="165"/>
      <c r="NMY209" s="165"/>
      <c r="NMZ209" s="168"/>
      <c r="NNA209" s="165"/>
      <c r="NNB209" s="165"/>
      <c r="NNC209" s="165"/>
      <c r="NND209" s="168"/>
      <c r="NNE209" s="165"/>
      <c r="NNF209" s="165"/>
      <c r="NNG209" s="165"/>
      <c r="NNH209" s="168"/>
      <c r="NNI209" s="165"/>
      <c r="NNJ209" s="165"/>
      <c r="NNK209" s="165"/>
      <c r="NNL209" s="168"/>
      <c r="NNM209" s="165"/>
      <c r="NNN209" s="165"/>
      <c r="NNO209" s="165"/>
      <c r="NNP209" s="168"/>
      <c r="NNQ209" s="165"/>
      <c r="NNR209" s="165"/>
      <c r="NNS209" s="165"/>
      <c r="NNT209" s="168"/>
      <c r="NNU209" s="165"/>
      <c r="NNV209" s="165"/>
      <c r="NNW209" s="165"/>
      <c r="NNX209" s="168"/>
      <c r="NNY209" s="165"/>
      <c r="NNZ209" s="165"/>
      <c r="NOA209" s="165"/>
      <c r="NOB209" s="168"/>
      <c r="NOC209" s="165"/>
      <c r="NOD209" s="165"/>
      <c r="NOE209" s="165"/>
      <c r="NOF209" s="168"/>
      <c r="NOG209" s="165"/>
      <c r="NOH209" s="165"/>
      <c r="NOI209" s="165"/>
      <c r="NOJ209" s="168"/>
      <c r="NOK209" s="165"/>
      <c r="NOL209" s="165"/>
      <c r="NOM209" s="165"/>
      <c r="NON209" s="168"/>
      <c r="NOO209" s="165"/>
      <c r="NOP209" s="165"/>
      <c r="NOQ209" s="165"/>
      <c r="NOR209" s="168"/>
      <c r="NOS209" s="165"/>
      <c r="NOT209" s="165"/>
      <c r="NOU209" s="165"/>
      <c r="NOV209" s="168"/>
      <c r="NOW209" s="165"/>
      <c r="NOX209" s="165"/>
      <c r="NOY209" s="165"/>
      <c r="NOZ209" s="168"/>
      <c r="NPA209" s="165"/>
      <c r="NPB209" s="165"/>
      <c r="NPC209" s="165"/>
      <c r="NPD209" s="168"/>
      <c r="NPE209" s="165"/>
      <c r="NPF209" s="165"/>
      <c r="NPG209" s="165"/>
      <c r="NPH209" s="168"/>
      <c r="NPI209" s="165"/>
      <c r="NPJ209" s="165"/>
      <c r="NPK209" s="165"/>
      <c r="NPL209" s="168"/>
      <c r="NPM209" s="165"/>
      <c r="NPN209" s="165"/>
      <c r="NPO209" s="165"/>
      <c r="NPP209" s="168"/>
      <c r="NPQ209" s="165"/>
      <c r="NPR209" s="165"/>
      <c r="NPS209" s="165"/>
      <c r="NPT209" s="168"/>
      <c r="NPU209" s="165"/>
      <c r="NPV209" s="165"/>
      <c r="NPW209" s="165"/>
      <c r="NPX209" s="168"/>
      <c r="NPY209" s="165"/>
      <c r="NPZ209" s="165"/>
      <c r="NQA209" s="165"/>
      <c r="NQB209" s="168"/>
      <c r="NQC209" s="165"/>
      <c r="NQD209" s="165"/>
      <c r="NQE209" s="165"/>
      <c r="NQF209" s="168"/>
      <c r="NQG209" s="165"/>
      <c r="NQH209" s="165"/>
      <c r="NQI209" s="165"/>
      <c r="NQJ209" s="168"/>
      <c r="NQK209" s="165"/>
      <c r="NQL209" s="165"/>
      <c r="NQM209" s="165"/>
      <c r="NQN209" s="168"/>
      <c r="NQO209" s="165"/>
      <c r="NQP209" s="165"/>
      <c r="NQQ209" s="165"/>
      <c r="NQR209" s="168"/>
      <c r="NQS209" s="165"/>
      <c r="NQT209" s="165"/>
      <c r="NQU209" s="165"/>
      <c r="NQV209" s="168"/>
      <c r="NQW209" s="165"/>
      <c r="NQX209" s="165"/>
      <c r="NQY209" s="165"/>
      <c r="NQZ209" s="168"/>
      <c r="NRA209" s="165"/>
      <c r="NRB209" s="165"/>
      <c r="NRC209" s="165"/>
      <c r="NRD209" s="168"/>
      <c r="NRE209" s="165"/>
      <c r="NRF209" s="165"/>
      <c r="NRG209" s="165"/>
      <c r="NRH209" s="168"/>
      <c r="NRI209" s="165"/>
      <c r="NRJ209" s="165"/>
      <c r="NRK209" s="165"/>
      <c r="NRL209" s="168"/>
      <c r="NRM209" s="165"/>
      <c r="NRN209" s="165"/>
      <c r="NRO209" s="165"/>
      <c r="NRP209" s="168"/>
      <c r="NRQ209" s="165"/>
      <c r="NRR209" s="165"/>
      <c r="NRS209" s="165"/>
      <c r="NRT209" s="168"/>
      <c r="NRU209" s="165"/>
      <c r="NRV209" s="165"/>
      <c r="NRW209" s="165"/>
      <c r="NRX209" s="168"/>
      <c r="NRY209" s="165"/>
      <c r="NRZ209" s="165"/>
      <c r="NSA209" s="165"/>
      <c r="NSB209" s="168"/>
      <c r="NSC209" s="165"/>
      <c r="NSD209" s="165"/>
      <c r="NSE209" s="165"/>
      <c r="NSF209" s="168"/>
      <c r="NSG209" s="165"/>
      <c r="NSH209" s="165"/>
      <c r="NSI209" s="165"/>
      <c r="NSJ209" s="168"/>
      <c r="NSK209" s="165"/>
      <c r="NSL209" s="165"/>
      <c r="NSM209" s="165"/>
      <c r="NSN209" s="168"/>
      <c r="NSO209" s="165"/>
      <c r="NSP209" s="165"/>
      <c r="NSQ209" s="165"/>
      <c r="NSR209" s="168"/>
      <c r="NSS209" s="165"/>
      <c r="NST209" s="165"/>
      <c r="NSU209" s="165"/>
      <c r="NSV209" s="168"/>
      <c r="NSW209" s="165"/>
      <c r="NSX209" s="165"/>
      <c r="NSY209" s="165"/>
      <c r="NSZ209" s="168"/>
      <c r="NTA209" s="165"/>
      <c r="NTB209" s="165"/>
      <c r="NTC209" s="165"/>
      <c r="NTD209" s="168"/>
      <c r="NTE209" s="165"/>
      <c r="NTF209" s="165"/>
      <c r="NTG209" s="165"/>
      <c r="NTH209" s="168"/>
      <c r="NTI209" s="165"/>
      <c r="NTJ209" s="165"/>
      <c r="NTK209" s="165"/>
      <c r="NTL209" s="168"/>
      <c r="NTM209" s="165"/>
      <c r="NTN209" s="165"/>
      <c r="NTO209" s="165"/>
      <c r="NTP209" s="168"/>
      <c r="NTQ209" s="165"/>
      <c r="NTR209" s="165"/>
      <c r="NTS209" s="165"/>
      <c r="NTT209" s="168"/>
      <c r="NTU209" s="165"/>
      <c r="NTV209" s="165"/>
      <c r="NTW209" s="165"/>
      <c r="NTX209" s="168"/>
      <c r="NTY209" s="165"/>
      <c r="NTZ209" s="165"/>
      <c r="NUA209" s="165"/>
      <c r="NUB209" s="168"/>
      <c r="NUC209" s="165"/>
      <c r="NUD209" s="165"/>
      <c r="NUE209" s="165"/>
      <c r="NUF209" s="168"/>
      <c r="NUG209" s="165"/>
      <c r="NUH209" s="165"/>
      <c r="NUI209" s="165"/>
      <c r="NUJ209" s="168"/>
      <c r="NUK209" s="165"/>
      <c r="NUL209" s="165"/>
      <c r="NUM209" s="165"/>
      <c r="NUN209" s="168"/>
      <c r="NUO209" s="165"/>
      <c r="NUP209" s="165"/>
      <c r="NUQ209" s="165"/>
      <c r="NUR209" s="168"/>
      <c r="NUS209" s="165"/>
      <c r="NUT209" s="165"/>
      <c r="NUU209" s="165"/>
      <c r="NUV209" s="168"/>
      <c r="NUW209" s="165"/>
      <c r="NUX209" s="165"/>
      <c r="NUY209" s="165"/>
      <c r="NUZ209" s="168"/>
      <c r="NVA209" s="165"/>
      <c r="NVB209" s="165"/>
      <c r="NVC209" s="165"/>
      <c r="NVD209" s="168"/>
      <c r="NVE209" s="165"/>
      <c r="NVF209" s="165"/>
      <c r="NVG209" s="165"/>
      <c r="NVH209" s="168"/>
      <c r="NVI209" s="165"/>
      <c r="NVJ209" s="165"/>
      <c r="NVK209" s="165"/>
      <c r="NVL209" s="168"/>
      <c r="NVM209" s="165"/>
      <c r="NVN209" s="165"/>
      <c r="NVO209" s="165"/>
      <c r="NVP209" s="168"/>
      <c r="NVQ209" s="165"/>
      <c r="NVR209" s="165"/>
      <c r="NVS209" s="165"/>
      <c r="NVT209" s="168"/>
      <c r="NVU209" s="165"/>
      <c r="NVV209" s="165"/>
      <c r="NVW209" s="165"/>
      <c r="NVX209" s="168"/>
      <c r="NVY209" s="165"/>
      <c r="NVZ209" s="165"/>
      <c r="NWA209" s="165"/>
      <c r="NWB209" s="168"/>
      <c r="NWC209" s="165"/>
      <c r="NWD209" s="165"/>
      <c r="NWE209" s="165"/>
      <c r="NWF209" s="168"/>
      <c r="NWG209" s="165"/>
      <c r="NWH209" s="165"/>
      <c r="NWI209" s="165"/>
      <c r="NWJ209" s="168"/>
      <c r="NWK209" s="165"/>
      <c r="NWL209" s="165"/>
      <c r="NWM209" s="165"/>
      <c r="NWN209" s="168"/>
      <c r="NWO209" s="165"/>
      <c r="NWP209" s="165"/>
      <c r="NWQ209" s="165"/>
      <c r="NWR209" s="168"/>
      <c r="NWS209" s="165"/>
      <c r="NWT209" s="165"/>
      <c r="NWU209" s="165"/>
      <c r="NWV209" s="168"/>
      <c r="NWW209" s="165"/>
      <c r="NWX209" s="165"/>
      <c r="NWY209" s="165"/>
      <c r="NWZ209" s="168"/>
      <c r="NXA209" s="165"/>
      <c r="NXB209" s="165"/>
      <c r="NXC209" s="165"/>
      <c r="NXD209" s="168"/>
      <c r="NXE209" s="165"/>
      <c r="NXF209" s="165"/>
      <c r="NXG209" s="165"/>
      <c r="NXH209" s="168"/>
      <c r="NXI209" s="165"/>
      <c r="NXJ209" s="165"/>
      <c r="NXK209" s="165"/>
      <c r="NXL209" s="168"/>
      <c r="NXM209" s="165"/>
      <c r="NXN209" s="165"/>
      <c r="NXO209" s="165"/>
      <c r="NXP209" s="168"/>
      <c r="NXQ209" s="165"/>
      <c r="NXR209" s="165"/>
      <c r="NXS209" s="165"/>
      <c r="NXT209" s="168"/>
      <c r="NXU209" s="165"/>
      <c r="NXV209" s="165"/>
      <c r="NXW209" s="165"/>
      <c r="NXX209" s="168"/>
      <c r="NXY209" s="165"/>
      <c r="NXZ209" s="165"/>
      <c r="NYA209" s="165"/>
      <c r="NYB209" s="168"/>
      <c r="NYC209" s="165"/>
      <c r="NYD209" s="165"/>
      <c r="NYE209" s="165"/>
      <c r="NYF209" s="168"/>
      <c r="NYG209" s="165"/>
      <c r="NYH209" s="165"/>
      <c r="NYI209" s="165"/>
      <c r="NYJ209" s="168"/>
      <c r="NYK209" s="165"/>
      <c r="NYL209" s="165"/>
      <c r="NYM209" s="165"/>
      <c r="NYN209" s="168"/>
      <c r="NYO209" s="165"/>
      <c r="NYP209" s="165"/>
      <c r="NYQ209" s="165"/>
      <c r="NYR209" s="168"/>
      <c r="NYS209" s="165"/>
      <c r="NYT209" s="165"/>
      <c r="NYU209" s="165"/>
      <c r="NYV209" s="168"/>
      <c r="NYW209" s="165"/>
      <c r="NYX209" s="165"/>
      <c r="NYY209" s="165"/>
      <c r="NYZ209" s="168"/>
      <c r="NZA209" s="165"/>
      <c r="NZB209" s="165"/>
      <c r="NZC209" s="165"/>
      <c r="NZD209" s="168"/>
      <c r="NZE209" s="165"/>
      <c r="NZF209" s="165"/>
      <c r="NZG209" s="165"/>
      <c r="NZH209" s="168"/>
      <c r="NZI209" s="165"/>
      <c r="NZJ209" s="165"/>
      <c r="NZK209" s="165"/>
      <c r="NZL209" s="168"/>
      <c r="NZM209" s="165"/>
      <c r="NZN209" s="165"/>
      <c r="NZO209" s="165"/>
      <c r="NZP209" s="168"/>
      <c r="NZQ209" s="165"/>
      <c r="NZR209" s="165"/>
      <c r="NZS209" s="165"/>
      <c r="NZT209" s="168"/>
      <c r="NZU209" s="165"/>
      <c r="NZV209" s="165"/>
      <c r="NZW209" s="165"/>
      <c r="NZX209" s="168"/>
      <c r="NZY209" s="165"/>
      <c r="NZZ209" s="165"/>
      <c r="OAA209" s="165"/>
      <c r="OAB209" s="168"/>
      <c r="OAC209" s="165"/>
      <c r="OAD209" s="165"/>
      <c r="OAE209" s="165"/>
      <c r="OAF209" s="168"/>
      <c r="OAG209" s="165"/>
      <c r="OAH209" s="165"/>
      <c r="OAI209" s="165"/>
      <c r="OAJ209" s="168"/>
      <c r="OAK209" s="165"/>
      <c r="OAL209" s="165"/>
      <c r="OAM209" s="165"/>
      <c r="OAN209" s="168"/>
      <c r="OAO209" s="165"/>
      <c r="OAP209" s="165"/>
      <c r="OAQ209" s="165"/>
      <c r="OAR209" s="168"/>
      <c r="OAS209" s="165"/>
      <c r="OAT209" s="165"/>
      <c r="OAU209" s="165"/>
      <c r="OAV209" s="168"/>
      <c r="OAW209" s="165"/>
      <c r="OAX209" s="165"/>
      <c r="OAY209" s="165"/>
      <c r="OAZ209" s="168"/>
      <c r="OBA209" s="165"/>
      <c r="OBB209" s="165"/>
      <c r="OBC209" s="165"/>
      <c r="OBD209" s="168"/>
      <c r="OBE209" s="165"/>
      <c r="OBF209" s="165"/>
      <c r="OBG209" s="165"/>
      <c r="OBH209" s="168"/>
      <c r="OBI209" s="165"/>
      <c r="OBJ209" s="165"/>
      <c r="OBK209" s="165"/>
      <c r="OBL209" s="168"/>
      <c r="OBM209" s="165"/>
      <c r="OBN209" s="165"/>
      <c r="OBO209" s="165"/>
      <c r="OBP209" s="168"/>
      <c r="OBQ209" s="165"/>
      <c r="OBR209" s="165"/>
      <c r="OBS209" s="165"/>
      <c r="OBT209" s="168"/>
      <c r="OBU209" s="165"/>
      <c r="OBV209" s="165"/>
      <c r="OBW209" s="165"/>
      <c r="OBX209" s="168"/>
      <c r="OBY209" s="165"/>
      <c r="OBZ209" s="165"/>
      <c r="OCA209" s="165"/>
      <c r="OCB209" s="168"/>
      <c r="OCC209" s="165"/>
      <c r="OCD209" s="165"/>
      <c r="OCE209" s="165"/>
      <c r="OCF209" s="168"/>
      <c r="OCG209" s="165"/>
      <c r="OCH209" s="165"/>
      <c r="OCI209" s="165"/>
      <c r="OCJ209" s="168"/>
      <c r="OCK209" s="165"/>
      <c r="OCL209" s="165"/>
      <c r="OCM209" s="165"/>
      <c r="OCN209" s="168"/>
      <c r="OCO209" s="165"/>
      <c r="OCP209" s="165"/>
      <c r="OCQ209" s="165"/>
      <c r="OCR209" s="168"/>
      <c r="OCS209" s="165"/>
      <c r="OCT209" s="165"/>
      <c r="OCU209" s="165"/>
      <c r="OCV209" s="168"/>
      <c r="OCW209" s="165"/>
      <c r="OCX209" s="165"/>
      <c r="OCY209" s="165"/>
      <c r="OCZ209" s="168"/>
      <c r="ODA209" s="165"/>
      <c r="ODB209" s="165"/>
      <c r="ODC209" s="165"/>
      <c r="ODD209" s="168"/>
      <c r="ODE209" s="165"/>
      <c r="ODF209" s="165"/>
      <c r="ODG209" s="165"/>
      <c r="ODH209" s="168"/>
      <c r="ODI209" s="165"/>
      <c r="ODJ209" s="165"/>
      <c r="ODK209" s="165"/>
      <c r="ODL209" s="168"/>
      <c r="ODM209" s="165"/>
      <c r="ODN209" s="165"/>
      <c r="ODO209" s="165"/>
      <c r="ODP209" s="168"/>
      <c r="ODQ209" s="165"/>
      <c r="ODR209" s="165"/>
      <c r="ODS209" s="165"/>
      <c r="ODT209" s="168"/>
      <c r="ODU209" s="165"/>
      <c r="ODV209" s="165"/>
      <c r="ODW209" s="165"/>
      <c r="ODX209" s="168"/>
      <c r="ODY209" s="165"/>
      <c r="ODZ209" s="165"/>
      <c r="OEA209" s="165"/>
      <c r="OEB209" s="168"/>
      <c r="OEC209" s="165"/>
      <c r="OED209" s="165"/>
      <c r="OEE209" s="165"/>
      <c r="OEF209" s="168"/>
      <c r="OEG209" s="165"/>
      <c r="OEH209" s="165"/>
      <c r="OEI209" s="165"/>
      <c r="OEJ209" s="168"/>
      <c r="OEK209" s="165"/>
      <c r="OEL209" s="165"/>
      <c r="OEM209" s="165"/>
      <c r="OEN209" s="168"/>
      <c r="OEO209" s="165"/>
      <c r="OEP209" s="165"/>
      <c r="OEQ209" s="165"/>
      <c r="OER209" s="168"/>
      <c r="OES209" s="165"/>
      <c r="OET209" s="165"/>
      <c r="OEU209" s="165"/>
      <c r="OEV209" s="168"/>
      <c r="OEW209" s="165"/>
      <c r="OEX209" s="165"/>
      <c r="OEY209" s="165"/>
      <c r="OEZ209" s="168"/>
      <c r="OFA209" s="165"/>
      <c r="OFB209" s="165"/>
      <c r="OFC209" s="165"/>
      <c r="OFD209" s="168"/>
      <c r="OFE209" s="165"/>
      <c r="OFF209" s="165"/>
      <c r="OFG209" s="165"/>
      <c r="OFH209" s="168"/>
      <c r="OFI209" s="165"/>
      <c r="OFJ209" s="165"/>
      <c r="OFK209" s="165"/>
      <c r="OFL209" s="168"/>
      <c r="OFM209" s="165"/>
      <c r="OFN209" s="165"/>
      <c r="OFO209" s="165"/>
      <c r="OFP209" s="168"/>
      <c r="OFQ209" s="165"/>
      <c r="OFR209" s="165"/>
      <c r="OFS209" s="165"/>
      <c r="OFT209" s="168"/>
      <c r="OFU209" s="165"/>
      <c r="OFV209" s="165"/>
      <c r="OFW209" s="165"/>
      <c r="OFX209" s="168"/>
      <c r="OFY209" s="165"/>
      <c r="OFZ209" s="165"/>
      <c r="OGA209" s="165"/>
      <c r="OGB209" s="168"/>
      <c r="OGC209" s="165"/>
      <c r="OGD209" s="165"/>
      <c r="OGE209" s="165"/>
      <c r="OGF209" s="168"/>
      <c r="OGG209" s="165"/>
      <c r="OGH209" s="165"/>
      <c r="OGI209" s="165"/>
      <c r="OGJ209" s="168"/>
      <c r="OGK209" s="165"/>
      <c r="OGL209" s="165"/>
      <c r="OGM209" s="165"/>
      <c r="OGN209" s="168"/>
      <c r="OGO209" s="165"/>
      <c r="OGP209" s="165"/>
      <c r="OGQ209" s="165"/>
      <c r="OGR209" s="168"/>
      <c r="OGS209" s="165"/>
      <c r="OGT209" s="165"/>
      <c r="OGU209" s="165"/>
      <c r="OGV209" s="168"/>
      <c r="OGW209" s="165"/>
      <c r="OGX209" s="165"/>
      <c r="OGY209" s="165"/>
      <c r="OGZ209" s="168"/>
      <c r="OHA209" s="165"/>
      <c r="OHB209" s="165"/>
      <c r="OHC209" s="165"/>
      <c r="OHD209" s="168"/>
      <c r="OHE209" s="165"/>
      <c r="OHF209" s="165"/>
      <c r="OHG209" s="165"/>
      <c r="OHH209" s="168"/>
      <c r="OHI209" s="165"/>
      <c r="OHJ209" s="165"/>
      <c r="OHK209" s="165"/>
      <c r="OHL209" s="168"/>
      <c r="OHM209" s="165"/>
      <c r="OHN209" s="165"/>
      <c r="OHO209" s="165"/>
      <c r="OHP209" s="168"/>
      <c r="OHQ209" s="165"/>
      <c r="OHR209" s="165"/>
      <c r="OHS209" s="165"/>
      <c r="OHT209" s="168"/>
      <c r="OHU209" s="165"/>
      <c r="OHV209" s="165"/>
      <c r="OHW209" s="165"/>
      <c r="OHX209" s="168"/>
      <c r="OHY209" s="165"/>
      <c r="OHZ209" s="165"/>
      <c r="OIA209" s="165"/>
      <c r="OIB209" s="168"/>
      <c r="OIC209" s="165"/>
      <c r="OID209" s="165"/>
      <c r="OIE209" s="165"/>
      <c r="OIF209" s="168"/>
      <c r="OIG209" s="165"/>
      <c r="OIH209" s="165"/>
      <c r="OII209" s="165"/>
      <c r="OIJ209" s="168"/>
      <c r="OIK209" s="165"/>
      <c r="OIL209" s="165"/>
      <c r="OIM209" s="165"/>
      <c r="OIN209" s="168"/>
      <c r="OIO209" s="165"/>
      <c r="OIP209" s="165"/>
      <c r="OIQ209" s="165"/>
      <c r="OIR209" s="168"/>
      <c r="OIS209" s="165"/>
      <c r="OIT209" s="165"/>
      <c r="OIU209" s="165"/>
      <c r="OIV209" s="168"/>
      <c r="OIW209" s="165"/>
      <c r="OIX209" s="165"/>
      <c r="OIY209" s="165"/>
      <c r="OIZ209" s="168"/>
      <c r="OJA209" s="165"/>
      <c r="OJB209" s="165"/>
      <c r="OJC209" s="165"/>
      <c r="OJD209" s="168"/>
      <c r="OJE209" s="165"/>
      <c r="OJF209" s="165"/>
      <c r="OJG209" s="165"/>
      <c r="OJH209" s="168"/>
      <c r="OJI209" s="165"/>
      <c r="OJJ209" s="165"/>
      <c r="OJK209" s="165"/>
      <c r="OJL209" s="168"/>
      <c r="OJM209" s="165"/>
      <c r="OJN209" s="165"/>
      <c r="OJO209" s="165"/>
      <c r="OJP209" s="168"/>
      <c r="OJQ209" s="165"/>
      <c r="OJR209" s="165"/>
      <c r="OJS209" s="165"/>
      <c r="OJT209" s="168"/>
      <c r="OJU209" s="165"/>
      <c r="OJV209" s="165"/>
      <c r="OJW209" s="165"/>
      <c r="OJX209" s="168"/>
      <c r="OJY209" s="165"/>
      <c r="OJZ209" s="165"/>
      <c r="OKA209" s="165"/>
      <c r="OKB209" s="168"/>
      <c r="OKC209" s="165"/>
      <c r="OKD209" s="165"/>
      <c r="OKE209" s="165"/>
      <c r="OKF209" s="168"/>
      <c r="OKG209" s="165"/>
      <c r="OKH209" s="165"/>
      <c r="OKI209" s="165"/>
      <c r="OKJ209" s="168"/>
      <c r="OKK209" s="165"/>
      <c r="OKL209" s="165"/>
      <c r="OKM209" s="165"/>
      <c r="OKN209" s="168"/>
      <c r="OKO209" s="165"/>
      <c r="OKP209" s="165"/>
      <c r="OKQ209" s="165"/>
      <c r="OKR209" s="168"/>
      <c r="OKS209" s="165"/>
      <c r="OKT209" s="165"/>
      <c r="OKU209" s="165"/>
      <c r="OKV209" s="168"/>
      <c r="OKW209" s="165"/>
      <c r="OKX209" s="165"/>
      <c r="OKY209" s="165"/>
      <c r="OKZ209" s="168"/>
      <c r="OLA209" s="165"/>
      <c r="OLB209" s="165"/>
      <c r="OLC209" s="165"/>
      <c r="OLD209" s="168"/>
      <c r="OLE209" s="165"/>
      <c r="OLF209" s="165"/>
      <c r="OLG209" s="165"/>
      <c r="OLH209" s="168"/>
      <c r="OLI209" s="165"/>
      <c r="OLJ209" s="165"/>
      <c r="OLK209" s="165"/>
      <c r="OLL209" s="168"/>
      <c r="OLM209" s="165"/>
      <c r="OLN209" s="165"/>
      <c r="OLO209" s="165"/>
      <c r="OLP209" s="168"/>
      <c r="OLQ209" s="165"/>
      <c r="OLR209" s="165"/>
      <c r="OLS209" s="165"/>
      <c r="OLT209" s="168"/>
      <c r="OLU209" s="165"/>
      <c r="OLV209" s="165"/>
      <c r="OLW209" s="165"/>
      <c r="OLX209" s="168"/>
      <c r="OLY209" s="165"/>
      <c r="OLZ209" s="165"/>
      <c r="OMA209" s="165"/>
      <c r="OMB209" s="168"/>
      <c r="OMC209" s="165"/>
      <c r="OMD209" s="165"/>
      <c r="OME209" s="165"/>
      <c r="OMF209" s="168"/>
      <c r="OMG209" s="165"/>
      <c r="OMH209" s="165"/>
      <c r="OMI209" s="165"/>
      <c r="OMJ209" s="168"/>
      <c r="OMK209" s="165"/>
      <c r="OML209" s="165"/>
      <c r="OMM209" s="165"/>
      <c r="OMN209" s="168"/>
      <c r="OMO209" s="165"/>
      <c r="OMP209" s="165"/>
      <c r="OMQ209" s="165"/>
      <c r="OMR209" s="168"/>
      <c r="OMS209" s="165"/>
      <c r="OMT209" s="165"/>
      <c r="OMU209" s="165"/>
      <c r="OMV209" s="168"/>
      <c r="OMW209" s="165"/>
      <c r="OMX209" s="165"/>
      <c r="OMY209" s="165"/>
      <c r="OMZ209" s="168"/>
      <c r="ONA209" s="165"/>
      <c r="ONB209" s="165"/>
      <c r="ONC209" s="165"/>
      <c r="OND209" s="168"/>
      <c r="ONE209" s="165"/>
      <c r="ONF209" s="165"/>
      <c r="ONG209" s="165"/>
      <c r="ONH209" s="168"/>
      <c r="ONI209" s="165"/>
      <c r="ONJ209" s="165"/>
      <c r="ONK209" s="165"/>
      <c r="ONL209" s="168"/>
      <c r="ONM209" s="165"/>
      <c r="ONN209" s="165"/>
      <c r="ONO209" s="165"/>
      <c r="ONP209" s="168"/>
      <c r="ONQ209" s="165"/>
      <c r="ONR209" s="165"/>
      <c r="ONS209" s="165"/>
      <c r="ONT209" s="168"/>
      <c r="ONU209" s="165"/>
      <c r="ONV209" s="165"/>
      <c r="ONW209" s="165"/>
      <c r="ONX209" s="168"/>
      <c r="ONY209" s="165"/>
      <c r="ONZ209" s="165"/>
      <c r="OOA209" s="165"/>
      <c r="OOB209" s="168"/>
      <c r="OOC209" s="165"/>
      <c r="OOD209" s="165"/>
      <c r="OOE209" s="165"/>
      <c r="OOF209" s="168"/>
      <c r="OOG209" s="165"/>
      <c r="OOH209" s="165"/>
      <c r="OOI209" s="165"/>
      <c r="OOJ209" s="168"/>
      <c r="OOK209" s="165"/>
      <c r="OOL209" s="165"/>
      <c r="OOM209" s="165"/>
      <c r="OON209" s="168"/>
      <c r="OOO209" s="165"/>
      <c r="OOP209" s="165"/>
      <c r="OOQ209" s="165"/>
      <c r="OOR209" s="168"/>
      <c r="OOS209" s="165"/>
      <c r="OOT209" s="165"/>
      <c r="OOU209" s="165"/>
      <c r="OOV209" s="168"/>
      <c r="OOW209" s="165"/>
      <c r="OOX209" s="165"/>
      <c r="OOY209" s="165"/>
      <c r="OOZ209" s="168"/>
      <c r="OPA209" s="165"/>
      <c r="OPB209" s="165"/>
      <c r="OPC209" s="165"/>
      <c r="OPD209" s="168"/>
      <c r="OPE209" s="165"/>
      <c r="OPF209" s="165"/>
      <c r="OPG209" s="165"/>
      <c r="OPH209" s="168"/>
      <c r="OPI209" s="165"/>
      <c r="OPJ209" s="165"/>
      <c r="OPK209" s="165"/>
      <c r="OPL209" s="168"/>
      <c r="OPM209" s="165"/>
      <c r="OPN209" s="165"/>
      <c r="OPO209" s="165"/>
      <c r="OPP209" s="168"/>
      <c r="OPQ209" s="165"/>
      <c r="OPR209" s="165"/>
      <c r="OPS209" s="165"/>
      <c r="OPT209" s="168"/>
      <c r="OPU209" s="165"/>
      <c r="OPV209" s="165"/>
      <c r="OPW209" s="165"/>
      <c r="OPX209" s="168"/>
      <c r="OPY209" s="165"/>
      <c r="OPZ209" s="165"/>
      <c r="OQA209" s="165"/>
      <c r="OQB209" s="168"/>
      <c r="OQC209" s="165"/>
      <c r="OQD209" s="165"/>
      <c r="OQE209" s="165"/>
      <c r="OQF209" s="168"/>
      <c r="OQG209" s="165"/>
      <c r="OQH209" s="165"/>
      <c r="OQI209" s="165"/>
      <c r="OQJ209" s="168"/>
      <c r="OQK209" s="165"/>
      <c r="OQL209" s="165"/>
      <c r="OQM209" s="165"/>
      <c r="OQN209" s="168"/>
      <c r="OQO209" s="165"/>
      <c r="OQP209" s="165"/>
      <c r="OQQ209" s="165"/>
      <c r="OQR209" s="168"/>
      <c r="OQS209" s="165"/>
      <c r="OQT209" s="165"/>
      <c r="OQU209" s="165"/>
      <c r="OQV209" s="168"/>
      <c r="OQW209" s="165"/>
      <c r="OQX209" s="165"/>
      <c r="OQY209" s="165"/>
      <c r="OQZ209" s="168"/>
      <c r="ORA209" s="165"/>
      <c r="ORB209" s="165"/>
      <c r="ORC209" s="165"/>
      <c r="ORD209" s="168"/>
      <c r="ORE209" s="165"/>
      <c r="ORF209" s="165"/>
      <c r="ORG209" s="165"/>
      <c r="ORH209" s="168"/>
      <c r="ORI209" s="165"/>
      <c r="ORJ209" s="165"/>
      <c r="ORK209" s="165"/>
      <c r="ORL209" s="168"/>
      <c r="ORM209" s="165"/>
      <c r="ORN209" s="165"/>
      <c r="ORO209" s="165"/>
      <c r="ORP209" s="168"/>
      <c r="ORQ209" s="165"/>
      <c r="ORR209" s="165"/>
      <c r="ORS209" s="165"/>
      <c r="ORT209" s="168"/>
      <c r="ORU209" s="165"/>
      <c r="ORV209" s="165"/>
      <c r="ORW209" s="165"/>
      <c r="ORX209" s="168"/>
      <c r="ORY209" s="165"/>
      <c r="ORZ209" s="165"/>
      <c r="OSA209" s="165"/>
      <c r="OSB209" s="168"/>
      <c r="OSC209" s="165"/>
      <c r="OSD209" s="165"/>
      <c r="OSE209" s="165"/>
      <c r="OSF209" s="168"/>
      <c r="OSG209" s="165"/>
      <c r="OSH209" s="165"/>
      <c r="OSI209" s="165"/>
      <c r="OSJ209" s="168"/>
      <c r="OSK209" s="165"/>
      <c r="OSL209" s="165"/>
      <c r="OSM209" s="165"/>
      <c r="OSN209" s="168"/>
      <c r="OSO209" s="165"/>
      <c r="OSP209" s="165"/>
      <c r="OSQ209" s="165"/>
      <c r="OSR209" s="168"/>
      <c r="OSS209" s="165"/>
      <c r="OST209" s="165"/>
      <c r="OSU209" s="165"/>
      <c r="OSV209" s="168"/>
      <c r="OSW209" s="165"/>
      <c r="OSX209" s="165"/>
      <c r="OSY209" s="165"/>
      <c r="OSZ209" s="168"/>
      <c r="OTA209" s="165"/>
      <c r="OTB209" s="165"/>
      <c r="OTC209" s="165"/>
      <c r="OTD209" s="168"/>
      <c r="OTE209" s="165"/>
      <c r="OTF209" s="165"/>
      <c r="OTG209" s="165"/>
      <c r="OTH209" s="168"/>
      <c r="OTI209" s="165"/>
      <c r="OTJ209" s="165"/>
      <c r="OTK209" s="165"/>
      <c r="OTL209" s="168"/>
      <c r="OTM209" s="165"/>
      <c r="OTN209" s="165"/>
      <c r="OTO209" s="165"/>
      <c r="OTP209" s="168"/>
      <c r="OTQ209" s="165"/>
      <c r="OTR209" s="165"/>
      <c r="OTS209" s="165"/>
      <c r="OTT209" s="168"/>
      <c r="OTU209" s="165"/>
      <c r="OTV209" s="165"/>
      <c r="OTW209" s="165"/>
      <c r="OTX209" s="168"/>
      <c r="OTY209" s="165"/>
      <c r="OTZ209" s="165"/>
      <c r="OUA209" s="165"/>
      <c r="OUB209" s="168"/>
      <c r="OUC209" s="165"/>
      <c r="OUD209" s="165"/>
      <c r="OUE209" s="165"/>
      <c r="OUF209" s="168"/>
      <c r="OUG209" s="165"/>
      <c r="OUH209" s="165"/>
      <c r="OUI209" s="165"/>
      <c r="OUJ209" s="168"/>
      <c r="OUK209" s="165"/>
      <c r="OUL209" s="165"/>
      <c r="OUM209" s="165"/>
      <c r="OUN209" s="168"/>
      <c r="OUO209" s="165"/>
      <c r="OUP209" s="165"/>
      <c r="OUQ209" s="165"/>
      <c r="OUR209" s="168"/>
      <c r="OUS209" s="165"/>
      <c r="OUT209" s="165"/>
      <c r="OUU209" s="165"/>
      <c r="OUV209" s="168"/>
      <c r="OUW209" s="165"/>
      <c r="OUX209" s="165"/>
      <c r="OUY209" s="165"/>
      <c r="OUZ209" s="168"/>
      <c r="OVA209" s="165"/>
      <c r="OVB209" s="165"/>
      <c r="OVC209" s="165"/>
      <c r="OVD209" s="168"/>
      <c r="OVE209" s="165"/>
      <c r="OVF209" s="165"/>
      <c r="OVG209" s="165"/>
      <c r="OVH209" s="168"/>
      <c r="OVI209" s="165"/>
      <c r="OVJ209" s="165"/>
      <c r="OVK209" s="165"/>
      <c r="OVL209" s="168"/>
      <c r="OVM209" s="165"/>
      <c r="OVN209" s="165"/>
      <c r="OVO209" s="165"/>
      <c r="OVP209" s="168"/>
      <c r="OVQ209" s="165"/>
      <c r="OVR209" s="165"/>
      <c r="OVS209" s="165"/>
      <c r="OVT209" s="168"/>
      <c r="OVU209" s="165"/>
      <c r="OVV209" s="165"/>
      <c r="OVW209" s="165"/>
      <c r="OVX209" s="168"/>
      <c r="OVY209" s="165"/>
      <c r="OVZ209" s="165"/>
      <c r="OWA209" s="165"/>
      <c r="OWB209" s="168"/>
      <c r="OWC209" s="165"/>
      <c r="OWD209" s="165"/>
      <c r="OWE209" s="165"/>
      <c r="OWF209" s="168"/>
      <c r="OWG209" s="165"/>
      <c r="OWH209" s="165"/>
      <c r="OWI209" s="165"/>
      <c r="OWJ209" s="168"/>
      <c r="OWK209" s="165"/>
      <c r="OWL209" s="165"/>
      <c r="OWM209" s="165"/>
      <c r="OWN209" s="168"/>
      <c r="OWO209" s="165"/>
      <c r="OWP209" s="165"/>
      <c r="OWQ209" s="165"/>
      <c r="OWR209" s="168"/>
      <c r="OWS209" s="165"/>
      <c r="OWT209" s="165"/>
      <c r="OWU209" s="165"/>
      <c r="OWV209" s="168"/>
      <c r="OWW209" s="165"/>
      <c r="OWX209" s="165"/>
      <c r="OWY209" s="165"/>
      <c r="OWZ209" s="168"/>
      <c r="OXA209" s="165"/>
      <c r="OXB209" s="165"/>
      <c r="OXC209" s="165"/>
      <c r="OXD209" s="168"/>
      <c r="OXE209" s="165"/>
      <c r="OXF209" s="165"/>
      <c r="OXG209" s="165"/>
      <c r="OXH209" s="168"/>
      <c r="OXI209" s="165"/>
      <c r="OXJ209" s="165"/>
      <c r="OXK209" s="165"/>
      <c r="OXL209" s="168"/>
      <c r="OXM209" s="165"/>
      <c r="OXN209" s="165"/>
      <c r="OXO209" s="165"/>
      <c r="OXP209" s="168"/>
      <c r="OXQ209" s="165"/>
      <c r="OXR209" s="165"/>
      <c r="OXS209" s="165"/>
      <c r="OXT209" s="168"/>
      <c r="OXU209" s="165"/>
      <c r="OXV209" s="165"/>
      <c r="OXW209" s="165"/>
      <c r="OXX209" s="168"/>
      <c r="OXY209" s="165"/>
      <c r="OXZ209" s="165"/>
      <c r="OYA209" s="165"/>
      <c r="OYB209" s="168"/>
      <c r="OYC209" s="165"/>
      <c r="OYD209" s="165"/>
      <c r="OYE209" s="165"/>
      <c r="OYF209" s="168"/>
      <c r="OYG209" s="165"/>
      <c r="OYH209" s="165"/>
      <c r="OYI209" s="165"/>
      <c r="OYJ209" s="168"/>
      <c r="OYK209" s="165"/>
      <c r="OYL209" s="165"/>
      <c r="OYM209" s="165"/>
      <c r="OYN209" s="168"/>
      <c r="OYO209" s="165"/>
      <c r="OYP209" s="165"/>
      <c r="OYQ209" s="165"/>
      <c r="OYR209" s="168"/>
      <c r="OYS209" s="165"/>
      <c r="OYT209" s="165"/>
      <c r="OYU209" s="165"/>
      <c r="OYV209" s="168"/>
      <c r="OYW209" s="165"/>
      <c r="OYX209" s="165"/>
      <c r="OYY209" s="165"/>
      <c r="OYZ209" s="168"/>
      <c r="OZA209" s="165"/>
      <c r="OZB209" s="165"/>
      <c r="OZC209" s="165"/>
      <c r="OZD209" s="168"/>
      <c r="OZE209" s="165"/>
      <c r="OZF209" s="165"/>
      <c r="OZG209" s="165"/>
      <c r="OZH209" s="168"/>
      <c r="OZI209" s="165"/>
      <c r="OZJ209" s="165"/>
      <c r="OZK209" s="165"/>
      <c r="OZL209" s="168"/>
      <c r="OZM209" s="165"/>
      <c r="OZN209" s="165"/>
      <c r="OZO209" s="165"/>
      <c r="OZP209" s="168"/>
      <c r="OZQ209" s="165"/>
      <c r="OZR209" s="165"/>
      <c r="OZS209" s="165"/>
      <c r="OZT209" s="168"/>
      <c r="OZU209" s="165"/>
      <c r="OZV209" s="165"/>
      <c r="OZW209" s="165"/>
      <c r="OZX209" s="168"/>
      <c r="OZY209" s="165"/>
      <c r="OZZ209" s="165"/>
      <c r="PAA209" s="165"/>
      <c r="PAB209" s="168"/>
      <c r="PAC209" s="165"/>
      <c r="PAD209" s="165"/>
      <c r="PAE209" s="165"/>
      <c r="PAF209" s="168"/>
      <c r="PAG209" s="165"/>
      <c r="PAH209" s="165"/>
      <c r="PAI209" s="165"/>
      <c r="PAJ209" s="168"/>
      <c r="PAK209" s="165"/>
      <c r="PAL209" s="165"/>
      <c r="PAM209" s="165"/>
      <c r="PAN209" s="168"/>
      <c r="PAO209" s="165"/>
      <c r="PAP209" s="165"/>
      <c r="PAQ209" s="165"/>
      <c r="PAR209" s="168"/>
      <c r="PAS209" s="165"/>
      <c r="PAT209" s="165"/>
      <c r="PAU209" s="165"/>
      <c r="PAV209" s="168"/>
      <c r="PAW209" s="165"/>
      <c r="PAX209" s="165"/>
      <c r="PAY209" s="165"/>
      <c r="PAZ209" s="168"/>
      <c r="PBA209" s="165"/>
      <c r="PBB209" s="165"/>
      <c r="PBC209" s="165"/>
      <c r="PBD209" s="168"/>
      <c r="PBE209" s="165"/>
      <c r="PBF209" s="165"/>
      <c r="PBG209" s="165"/>
      <c r="PBH209" s="168"/>
      <c r="PBI209" s="165"/>
      <c r="PBJ209" s="165"/>
      <c r="PBK209" s="165"/>
      <c r="PBL209" s="168"/>
      <c r="PBM209" s="165"/>
      <c r="PBN209" s="165"/>
      <c r="PBO209" s="165"/>
      <c r="PBP209" s="168"/>
      <c r="PBQ209" s="165"/>
      <c r="PBR209" s="165"/>
      <c r="PBS209" s="165"/>
      <c r="PBT209" s="168"/>
      <c r="PBU209" s="165"/>
      <c r="PBV209" s="165"/>
      <c r="PBW209" s="165"/>
      <c r="PBX209" s="168"/>
      <c r="PBY209" s="165"/>
      <c r="PBZ209" s="165"/>
      <c r="PCA209" s="165"/>
      <c r="PCB209" s="168"/>
      <c r="PCC209" s="165"/>
      <c r="PCD209" s="165"/>
      <c r="PCE209" s="165"/>
      <c r="PCF209" s="168"/>
      <c r="PCG209" s="165"/>
      <c r="PCH209" s="165"/>
      <c r="PCI209" s="165"/>
      <c r="PCJ209" s="168"/>
      <c r="PCK209" s="165"/>
      <c r="PCL209" s="165"/>
      <c r="PCM209" s="165"/>
      <c r="PCN209" s="168"/>
      <c r="PCO209" s="165"/>
      <c r="PCP209" s="165"/>
      <c r="PCQ209" s="165"/>
      <c r="PCR209" s="168"/>
      <c r="PCS209" s="165"/>
      <c r="PCT209" s="165"/>
      <c r="PCU209" s="165"/>
      <c r="PCV209" s="168"/>
      <c r="PCW209" s="165"/>
      <c r="PCX209" s="165"/>
      <c r="PCY209" s="165"/>
      <c r="PCZ209" s="168"/>
      <c r="PDA209" s="165"/>
      <c r="PDB209" s="165"/>
      <c r="PDC209" s="165"/>
      <c r="PDD209" s="168"/>
      <c r="PDE209" s="165"/>
      <c r="PDF209" s="165"/>
      <c r="PDG209" s="165"/>
      <c r="PDH209" s="168"/>
      <c r="PDI209" s="165"/>
      <c r="PDJ209" s="165"/>
      <c r="PDK209" s="165"/>
      <c r="PDL209" s="168"/>
      <c r="PDM209" s="165"/>
      <c r="PDN209" s="165"/>
      <c r="PDO209" s="165"/>
      <c r="PDP209" s="168"/>
      <c r="PDQ209" s="165"/>
      <c r="PDR209" s="165"/>
      <c r="PDS209" s="165"/>
      <c r="PDT209" s="168"/>
      <c r="PDU209" s="165"/>
      <c r="PDV209" s="165"/>
      <c r="PDW209" s="165"/>
      <c r="PDX209" s="168"/>
      <c r="PDY209" s="165"/>
      <c r="PDZ209" s="165"/>
      <c r="PEA209" s="165"/>
      <c r="PEB209" s="168"/>
      <c r="PEC209" s="165"/>
      <c r="PED209" s="165"/>
      <c r="PEE209" s="165"/>
      <c r="PEF209" s="168"/>
      <c r="PEG209" s="165"/>
      <c r="PEH209" s="165"/>
      <c r="PEI209" s="165"/>
      <c r="PEJ209" s="168"/>
      <c r="PEK209" s="165"/>
      <c r="PEL209" s="165"/>
      <c r="PEM209" s="165"/>
      <c r="PEN209" s="168"/>
      <c r="PEO209" s="165"/>
      <c r="PEP209" s="165"/>
      <c r="PEQ209" s="165"/>
      <c r="PER209" s="168"/>
      <c r="PES209" s="165"/>
      <c r="PET209" s="165"/>
      <c r="PEU209" s="165"/>
      <c r="PEV209" s="168"/>
      <c r="PEW209" s="165"/>
      <c r="PEX209" s="165"/>
      <c r="PEY209" s="165"/>
      <c r="PEZ209" s="168"/>
      <c r="PFA209" s="165"/>
      <c r="PFB209" s="165"/>
      <c r="PFC209" s="165"/>
      <c r="PFD209" s="168"/>
      <c r="PFE209" s="165"/>
      <c r="PFF209" s="165"/>
      <c r="PFG209" s="165"/>
      <c r="PFH209" s="168"/>
      <c r="PFI209" s="165"/>
      <c r="PFJ209" s="165"/>
      <c r="PFK209" s="165"/>
      <c r="PFL209" s="168"/>
      <c r="PFM209" s="165"/>
      <c r="PFN209" s="165"/>
      <c r="PFO209" s="165"/>
      <c r="PFP209" s="168"/>
      <c r="PFQ209" s="165"/>
      <c r="PFR209" s="165"/>
      <c r="PFS209" s="165"/>
      <c r="PFT209" s="168"/>
      <c r="PFU209" s="165"/>
      <c r="PFV209" s="165"/>
      <c r="PFW209" s="165"/>
      <c r="PFX209" s="168"/>
      <c r="PFY209" s="165"/>
      <c r="PFZ209" s="165"/>
      <c r="PGA209" s="165"/>
      <c r="PGB209" s="168"/>
      <c r="PGC209" s="165"/>
      <c r="PGD209" s="165"/>
      <c r="PGE209" s="165"/>
      <c r="PGF209" s="168"/>
      <c r="PGG209" s="165"/>
      <c r="PGH209" s="165"/>
      <c r="PGI209" s="165"/>
      <c r="PGJ209" s="168"/>
      <c r="PGK209" s="165"/>
      <c r="PGL209" s="165"/>
      <c r="PGM209" s="165"/>
      <c r="PGN209" s="168"/>
      <c r="PGO209" s="165"/>
      <c r="PGP209" s="165"/>
      <c r="PGQ209" s="165"/>
      <c r="PGR209" s="168"/>
      <c r="PGS209" s="165"/>
      <c r="PGT209" s="165"/>
      <c r="PGU209" s="165"/>
      <c r="PGV209" s="168"/>
      <c r="PGW209" s="165"/>
      <c r="PGX209" s="165"/>
      <c r="PGY209" s="165"/>
      <c r="PGZ209" s="168"/>
      <c r="PHA209" s="165"/>
      <c r="PHB209" s="165"/>
      <c r="PHC209" s="165"/>
      <c r="PHD209" s="168"/>
      <c r="PHE209" s="165"/>
      <c r="PHF209" s="165"/>
      <c r="PHG209" s="165"/>
      <c r="PHH209" s="168"/>
      <c r="PHI209" s="165"/>
      <c r="PHJ209" s="165"/>
      <c r="PHK209" s="165"/>
      <c r="PHL209" s="168"/>
      <c r="PHM209" s="165"/>
      <c r="PHN209" s="165"/>
      <c r="PHO209" s="165"/>
      <c r="PHP209" s="168"/>
      <c r="PHQ209" s="165"/>
      <c r="PHR209" s="165"/>
      <c r="PHS209" s="165"/>
      <c r="PHT209" s="168"/>
      <c r="PHU209" s="165"/>
      <c r="PHV209" s="165"/>
      <c r="PHW209" s="165"/>
      <c r="PHX209" s="168"/>
      <c r="PHY209" s="165"/>
      <c r="PHZ209" s="165"/>
      <c r="PIA209" s="165"/>
      <c r="PIB209" s="168"/>
      <c r="PIC209" s="165"/>
      <c r="PID209" s="165"/>
      <c r="PIE209" s="165"/>
      <c r="PIF209" s="168"/>
      <c r="PIG209" s="165"/>
      <c r="PIH209" s="165"/>
      <c r="PII209" s="165"/>
      <c r="PIJ209" s="168"/>
      <c r="PIK209" s="165"/>
      <c r="PIL209" s="165"/>
      <c r="PIM209" s="165"/>
      <c r="PIN209" s="168"/>
      <c r="PIO209" s="165"/>
      <c r="PIP209" s="165"/>
      <c r="PIQ209" s="165"/>
      <c r="PIR209" s="168"/>
      <c r="PIS209" s="165"/>
      <c r="PIT209" s="165"/>
      <c r="PIU209" s="165"/>
      <c r="PIV209" s="168"/>
      <c r="PIW209" s="165"/>
      <c r="PIX209" s="165"/>
      <c r="PIY209" s="165"/>
      <c r="PIZ209" s="168"/>
      <c r="PJA209" s="165"/>
      <c r="PJB209" s="165"/>
      <c r="PJC209" s="165"/>
      <c r="PJD209" s="168"/>
      <c r="PJE209" s="165"/>
      <c r="PJF209" s="165"/>
      <c r="PJG209" s="165"/>
      <c r="PJH209" s="168"/>
      <c r="PJI209" s="165"/>
      <c r="PJJ209" s="165"/>
      <c r="PJK209" s="165"/>
      <c r="PJL209" s="168"/>
      <c r="PJM209" s="165"/>
      <c r="PJN209" s="165"/>
      <c r="PJO209" s="165"/>
      <c r="PJP209" s="168"/>
      <c r="PJQ209" s="165"/>
      <c r="PJR209" s="165"/>
      <c r="PJS209" s="165"/>
      <c r="PJT209" s="168"/>
      <c r="PJU209" s="165"/>
      <c r="PJV209" s="165"/>
      <c r="PJW209" s="165"/>
      <c r="PJX209" s="168"/>
      <c r="PJY209" s="165"/>
      <c r="PJZ209" s="165"/>
      <c r="PKA209" s="165"/>
      <c r="PKB209" s="168"/>
      <c r="PKC209" s="165"/>
      <c r="PKD209" s="165"/>
      <c r="PKE209" s="165"/>
      <c r="PKF209" s="168"/>
      <c r="PKG209" s="165"/>
      <c r="PKH209" s="165"/>
      <c r="PKI209" s="165"/>
      <c r="PKJ209" s="168"/>
      <c r="PKK209" s="165"/>
      <c r="PKL209" s="165"/>
      <c r="PKM209" s="165"/>
      <c r="PKN209" s="168"/>
      <c r="PKO209" s="165"/>
      <c r="PKP209" s="165"/>
      <c r="PKQ209" s="165"/>
      <c r="PKR209" s="168"/>
      <c r="PKS209" s="165"/>
      <c r="PKT209" s="165"/>
      <c r="PKU209" s="165"/>
      <c r="PKV209" s="168"/>
      <c r="PKW209" s="165"/>
      <c r="PKX209" s="165"/>
      <c r="PKY209" s="165"/>
      <c r="PKZ209" s="168"/>
      <c r="PLA209" s="165"/>
      <c r="PLB209" s="165"/>
      <c r="PLC209" s="165"/>
      <c r="PLD209" s="168"/>
      <c r="PLE209" s="165"/>
      <c r="PLF209" s="165"/>
      <c r="PLG209" s="165"/>
      <c r="PLH209" s="168"/>
      <c r="PLI209" s="165"/>
      <c r="PLJ209" s="165"/>
      <c r="PLK209" s="165"/>
      <c r="PLL209" s="168"/>
      <c r="PLM209" s="165"/>
      <c r="PLN209" s="165"/>
      <c r="PLO209" s="165"/>
      <c r="PLP209" s="168"/>
      <c r="PLQ209" s="165"/>
      <c r="PLR209" s="165"/>
      <c r="PLS209" s="165"/>
      <c r="PLT209" s="168"/>
      <c r="PLU209" s="165"/>
      <c r="PLV209" s="165"/>
      <c r="PLW209" s="165"/>
      <c r="PLX209" s="168"/>
      <c r="PLY209" s="165"/>
      <c r="PLZ209" s="165"/>
      <c r="PMA209" s="165"/>
      <c r="PMB209" s="168"/>
      <c r="PMC209" s="165"/>
      <c r="PMD209" s="165"/>
      <c r="PME209" s="165"/>
      <c r="PMF209" s="168"/>
      <c r="PMG209" s="165"/>
      <c r="PMH209" s="165"/>
      <c r="PMI209" s="165"/>
      <c r="PMJ209" s="168"/>
      <c r="PMK209" s="165"/>
      <c r="PML209" s="165"/>
      <c r="PMM209" s="165"/>
      <c r="PMN209" s="168"/>
      <c r="PMO209" s="165"/>
      <c r="PMP209" s="165"/>
      <c r="PMQ209" s="165"/>
      <c r="PMR209" s="168"/>
      <c r="PMS209" s="165"/>
      <c r="PMT209" s="165"/>
      <c r="PMU209" s="165"/>
      <c r="PMV209" s="168"/>
      <c r="PMW209" s="165"/>
      <c r="PMX209" s="165"/>
      <c r="PMY209" s="165"/>
      <c r="PMZ209" s="168"/>
      <c r="PNA209" s="165"/>
      <c r="PNB209" s="165"/>
      <c r="PNC209" s="165"/>
      <c r="PND209" s="168"/>
      <c r="PNE209" s="165"/>
      <c r="PNF209" s="165"/>
      <c r="PNG209" s="165"/>
      <c r="PNH209" s="168"/>
      <c r="PNI209" s="165"/>
      <c r="PNJ209" s="165"/>
      <c r="PNK209" s="165"/>
      <c r="PNL209" s="168"/>
      <c r="PNM209" s="165"/>
      <c r="PNN209" s="165"/>
      <c r="PNO209" s="165"/>
      <c r="PNP209" s="168"/>
      <c r="PNQ209" s="165"/>
      <c r="PNR209" s="165"/>
      <c r="PNS209" s="165"/>
      <c r="PNT209" s="168"/>
      <c r="PNU209" s="165"/>
      <c r="PNV209" s="165"/>
      <c r="PNW209" s="165"/>
      <c r="PNX209" s="168"/>
      <c r="PNY209" s="165"/>
      <c r="PNZ209" s="165"/>
      <c r="POA209" s="165"/>
      <c r="POB209" s="168"/>
      <c r="POC209" s="165"/>
      <c r="POD209" s="165"/>
      <c r="POE209" s="165"/>
      <c r="POF209" s="168"/>
      <c r="POG209" s="165"/>
      <c r="POH209" s="165"/>
      <c r="POI209" s="165"/>
      <c r="POJ209" s="168"/>
      <c r="POK209" s="165"/>
      <c r="POL209" s="165"/>
      <c r="POM209" s="165"/>
      <c r="PON209" s="168"/>
      <c r="POO209" s="165"/>
      <c r="POP209" s="165"/>
      <c r="POQ209" s="165"/>
      <c r="POR209" s="168"/>
      <c r="POS209" s="165"/>
      <c r="POT209" s="165"/>
      <c r="POU209" s="165"/>
      <c r="POV209" s="168"/>
      <c r="POW209" s="165"/>
      <c r="POX209" s="165"/>
      <c r="POY209" s="165"/>
      <c r="POZ209" s="168"/>
      <c r="PPA209" s="165"/>
      <c r="PPB209" s="165"/>
      <c r="PPC209" s="165"/>
      <c r="PPD209" s="168"/>
      <c r="PPE209" s="165"/>
      <c r="PPF209" s="165"/>
      <c r="PPG209" s="165"/>
      <c r="PPH209" s="168"/>
      <c r="PPI209" s="165"/>
      <c r="PPJ209" s="165"/>
      <c r="PPK209" s="165"/>
      <c r="PPL209" s="168"/>
      <c r="PPM209" s="165"/>
      <c r="PPN209" s="165"/>
      <c r="PPO209" s="165"/>
      <c r="PPP209" s="168"/>
      <c r="PPQ209" s="165"/>
      <c r="PPR209" s="165"/>
      <c r="PPS209" s="165"/>
      <c r="PPT209" s="168"/>
      <c r="PPU209" s="165"/>
      <c r="PPV209" s="165"/>
      <c r="PPW209" s="165"/>
      <c r="PPX209" s="168"/>
      <c r="PPY209" s="165"/>
      <c r="PPZ209" s="165"/>
      <c r="PQA209" s="165"/>
      <c r="PQB209" s="168"/>
      <c r="PQC209" s="165"/>
      <c r="PQD209" s="165"/>
      <c r="PQE209" s="165"/>
      <c r="PQF209" s="168"/>
      <c r="PQG209" s="165"/>
      <c r="PQH209" s="165"/>
      <c r="PQI209" s="165"/>
      <c r="PQJ209" s="168"/>
      <c r="PQK209" s="165"/>
      <c r="PQL209" s="165"/>
      <c r="PQM209" s="165"/>
      <c r="PQN209" s="168"/>
      <c r="PQO209" s="165"/>
      <c r="PQP209" s="165"/>
      <c r="PQQ209" s="165"/>
      <c r="PQR209" s="168"/>
      <c r="PQS209" s="165"/>
      <c r="PQT209" s="165"/>
      <c r="PQU209" s="165"/>
      <c r="PQV209" s="168"/>
      <c r="PQW209" s="165"/>
      <c r="PQX209" s="165"/>
      <c r="PQY209" s="165"/>
      <c r="PQZ209" s="168"/>
      <c r="PRA209" s="165"/>
      <c r="PRB209" s="165"/>
      <c r="PRC209" s="165"/>
      <c r="PRD209" s="168"/>
      <c r="PRE209" s="165"/>
      <c r="PRF209" s="165"/>
      <c r="PRG209" s="165"/>
      <c r="PRH209" s="168"/>
      <c r="PRI209" s="165"/>
      <c r="PRJ209" s="165"/>
      <c r="PRK209" s="165"/>
      <c r="PRL209" s="168"/>
      <c r="PRM209" s="165"/>
      <c r="PRN209" s="165"/>
      <c r="PRO209" s="165"/>
      <c r="PRP209" s="168"/>
      <c r="PRQ209" s="165"/>
      <c r="PRR209" s="165"/>
      <c r="PRS209" s="165"/>
      <c r="PRT209" s="168"/>
      <c r="PRU209" s="165"/>
      <c r="PRV209" s="165"/>
      <c r="PRW209" s="165"/>
      <c r="PRX209" s="168"/>
      <c r="PRY209" s="165"/>
      <c r="PRZ209" s="165"/>
      <c r="PSA209" s="165"/>
      <c r="PSB209" s="168"/>
      <c r="PSC209" s="165"/>
      <c r="PSD209" s="165"/>
      <c r="PSE209" s="165"/>
      <c r="PSF209" s="168"/>
      <c r="PSG209" s="165"/>
      <c r="PSH209" s="165"/>
      <c r="PSI209" s="165"/>
      <c r="PSJ209" s="168"/>
      <c r="PSK209" s="165"/>
      <c r="PSL209" s="165"/>
      <c r="PSM209" s="165"/>
      <c r="PSN209" s="168"/>
      <c r="PSO209" s="165"/>
      <c r="PSP209" s="165"/>
      <c r="PSQ209" s="165"/>
      <c r="PSR209" s="168"/>
      <c r="PSS209" s="165"/>
      <c r="PST209" s="165"/>
      <c r="PSU209" s="165"/>
      <c r="PSV209" s="168"/>
      <c r="PSW209" s="165"/>
      <c r="PSX209" s="165"/>
      <c r="PSY209" s="165"/>
      <c r="PSZ209" s="168"/>
      <c r="PTA209" s="165"/>
      <c r="PTB209" s="165"/>
      <c r="PTC209" s="165"/>
      <c r="PTD209" s="168"/>
      <c r="PTE209" s="165"/>
      <c r="PTF209" s="165"/>
      <c r="PTG209" s="165"/>
      <c r="PTH209" s="168"/>
      <c r="PTI209" s="165"/>
      <c r="PTJ209" s="165"/>
      <c r="PTK209" s="165"/>
      <c r="PTL209" s="168"/>
      <c r="PTM209" s="165"/>
      <c r="PTN209" s="165"/>
      <c r="PTO209" s="165"/>
      <c r="PTP209" s="168"/>
      <c r="PTQ209" s="165"/>
      <c r="PTR209" s="165"/>
      <c r="PTS209" s="165"/>
      <c r="PTT209" s="168"/>
      <c r="PTU209" s="165"/>
      <c r="PTV209" s="165"/>
      <c r="PTW209" s="165"/>
      <c r="PTX209" s="168"/>
      <c r="PTY209" s="165"/>
      <c r="PTZ209" s="165"/>
      <c r="PUA209" s="165"/>
      <c r="PUB209" s="168"/>
      <c r="PUC209" s="165"/>
      <c r="PUD209" s="165"/>
      <c r="PUE209" s="165"/>
      <c r="PUF209" s="168"/>
      <c r="PUG209" s="165"/>
      <c r="PUH209" s="165"/>
      <c r="PUI209" s="165"/>
      <c r="PUJ209" s="168"/>
      <c r="PUK209" s="165"/>
      <c r="PUL209" s="165"/>
      <c r="PUM209" s="165"/>
      <c r="PUN209" s="168"/>
      <c r="PUO209" s="165"/>
      <c r="PUP209" s="165"/>
      <c r="PUQ209" s="165"/>
      <c r="PUR209" s="168"/>
      <c r="PUS209" s="165"/>
      <c r="PUT209" s="165"/>
      <c r="PUU209" s="165"/>
      <c r="PUV209" s="168"/>
      <c r="PUW209" s="165"/>
      <c r="PUX209" s="165"/>
      <c r="PUY209" s="165"/>
      <c r="PUZ209" s="168"/>
      <c r="PVA209" s="165"/>
      <c r="PVB209" s="165"/>
      <c r="PVC209" s="165"/>
      <c r="PVD209" s="168"/>
      <c r="PVE209" s="165"/>
      <c r="PVF209" s="165"/>
      <c r="PVG209" s="165"/>
      <c r="PVH209" s="168"/>
      <c r="PVI209" s="165"/>
      <c r="PVJ209" s="165"/>
      <c r="PVK209" s="165"/>
      <c r="PVL209" s="168"/>
      <c r="PVM209" s="165"/>
      <c r="PVN209" s="165"/>
      <c r="PVO209" s="165"/>
      <c r="PVP209" s="168"/>
      <c r="PVQ209" s="165"/>
      <c r="PVR209" s="165"/>
      <c r="PVS209" s="165"/>
      <c r="PVT209" s="168"/>
      <c r="PVU209" s="165"/>
      <c r="PVV209" s="165"/>
      <c r="PVW209" s="165"/>
      <c r="PVX209" s="168"/>
      <c r="PVY209" s="165"/>
      <c r="PVZ209" s="165"/>
      <c r="PWA209" s="165"/>
      <c r="PWB209" s="168"/>
      <c r="PWC209" s="165"/>
      <c r="PWD209" s="165"/>
      <c r="PWE209" s="165"/>
      <c r="PWF209" s="168"/>
      <c r="PWG209" s="165"/>
      <c r="PWH209" s="165"/>
      <c r="PWI209" s="165"/>
      <c r="PWJ209" s="168"/>
      <c r="PWK209" s="165"/>
      <c r="PWL209" s="165"/>
      <c r="PWM209" s="165"/>
      <c r="PWN209" s="168"/>
      <c r="PWO209" s="165"/>
      <c r="PWP209" s="165"/>
      <c r="PWQ209" s="165"/>
      <c r="PWR209" s="168"/>
      <c r="PWS209" s="165"/>
      <c r="PWT209" s="165"/>
      <c r="PWU209" s="165"/>
      <c r="PWV209" s="168"/>
      <c r="PWW209" s="165"/>
      <c r="PWX209" s="165"/>
      <c r="PWY209" s="165"/>
      <c r="PWZ209" s="168"/>
      <c r="PXA209" s="165"/>
      <c r="PXB209" s="165"/>
      <c r="PXC209" s="165"/>
      <c r="PXD209" s="168"/>
      <c r="PXE209" s="165"/>
      <c r="PXF209" s="165"/>
      <c r="PXG209" s="165"/>
      <c r="PXH209" s="168"/>
      <c r="PXI209" s="165"/>
      <c r="PXJ209" s="165"/>
      <c r="PXK209" s="165"/>
      <c r="PXL209" s="168"/>
      <c r="PXM209" s="165"/>
      <c r="PXN209" s="165"/>
      <c r="PXO209" s="165"/>
      <c r="PXP209" s="168"/>
      <c r="PXQ209" s="165"/>
      <c r="PXR209" s="165"/>
      <c r="PXS209" s="165"/>
      <c r="PXT209" s="168"/>
      <c r="PXU209" s="165"/>
      <c r="PXV209" s="165"/>
      <c r="PXW209" s="165"/>
      <c r="PXX209" s="168"/>
      <c r="PXY209" s="165"/>
      <c r="PXZ209" s="165"/>
      <c r="PYA209" s="165"/>
      <c r="PYB209" s="168"/>
      <c r="PYC209" s="165"/>
      <c r="PYD209" s="165"/>
      <c r="PYE209" s="165"/>
      <c r="PYF209" s="168"/>
      <c r="PYG209" s="165"/>
      <c r="PYH209" s="165"/>
      <c r="PYI209" s="165"/>
      <c r="PYJ209" s="168"/>
      <c r="PYK209" s="165"/>
      <c r="PYL209" s="165"/>
      <c r="PYM209" s="165"/>
      <c r="PYN209" s="168"/>
      <c r="PYO209" s="165"/>
      <c r="PYP209" s="165"/>
      <c r="PYQ209" s="165"/>
      <c r="PYR209" s="168"/>
      <c r="PYS209" s="165"/>
      <c r="PYT209" s="165"/>
      <c r="PYU209" s="165"/>
      <c r="PYV209" s="168"/>
      <c r="PYW209" s="165"/>
      <c r="PYX209" s="165"/>
      <c r="PYY209" s="165"/>
      <c r="PYZ209" s="168"/>
      <c r="PZA209" s="165"/>
      <c r="PZB209" s="165"/>
      <c r="PZC209" s="165"/>
      <c r="PZD209" s="168"/>
      <c r="PZE209" s="165"/>
      <c r="PZF209" s="165"/>
      <c r="PZG209" s="165"/>
      <c r="PZH209" s="168"/>
      <c r="PZI209" s="165"/>
      <c r="PZJ209" s="165"/>
      <c r="PZK209" s="165"/>
      <c r="PZL209" s="168"/>
      <c r="PZM209" s="165"/>
      <c r="PZN209" s="165"/>
      <c r="PZO209" s="165"/>
      <c r="PZP209" s="168"/>
      <c r="PZQ209" s="165"/>
      <c r="PZR209" s="165"/>
      <c r="PZS209" s="165"/>
      <c r="PZT209" s="168"/>
      <c r="PZU209" s="165"/>
      <c r="PZV209" s="165"/>
      <c r="PZW209" s="165"/>
      <c r="PZX209" s="168"/>
      <c r="PZY209" s="165"/>
      <c r="PZZ209" s="165"/>
      <c r="QAA209" s="165"/>
      <c r="QAB209" s="168"/>
      <c r="QAC209" s="165"/>
      <c r="QAD209" s="165"/>
      <c r="QAE209" s="165"/>
      <c r="QAF209" s="168"/>
      <c r="QAG209" s="165"/>
      <c r="QAH209" s="165"/>
      <c r="QAI209" s="165"/>
      <c r="QAJ209" s="168"/>
      <c r="QAK209" s="165"/>
      <c r="QAL209" s="165"/>
      <c r="QAM209" s="165"/>
      <c r="QAN209" s="168"/>
      <c r="QAO209" s="165"/>
      <c r="QAP209" s="165"/>
      <c r="QAQ209" s="165"/>
      <c r="QAR209" s="168"/>
      <c r="QAS209" s="165"/>
      <c r="QAT209" s="165"/>
      <c r="QAU209" s="165"/>
      <c r="QAV209" s="168"/>
      <c r="QAW209" s="165"/>
      <c r="QAX209" s="165"/>
      <c r="QAY209" s="165"/>
      <c r="QAZ209" s="168"/>
      <c r="QBA209" s="165"/>
      <c r="QBB209" s="165"/>
      <c r="QBC209" s="165"/>
      <c r="QBD209" s="168"/>
      <c r="QBE209" s="165"/>
      <c r="QBF209" s="165"/>
      <c r="QBG209" s="165"/>
      <c r="QBH209" s="168"/>
      <c r="QBI209" s="165"/>
      <c r="QBJ209" s="165"/>
      <c r="QBK209" s="165"/>
      <c r="QBL209" s="168"/>
      <c r="QBM209" s="165"/>
      <c r="QBN209" s="165"/>
      <c r="QBO209" s="165"/>
      <c r="QBP209" s="168"/>
      <c r="QBQ209" s="165"/>
      <c r="QBR209" s="165"/>
      <c r="QBS209" s="165"/>
      <c r="QBT209" s="168"/>
      <c r="QBU209" s="165"/>
      <c r="QBV209" s="165"/>
      <c r="QBW209" s="165"/>
      <c r="QBX209" s="168"/>
      <c r="QBY209" s="165"/>
      <c r="QBZ209" s="165"/>
      <c r="QCA209" s="165"/>
      <c r="QCB209" s="168"/>
      <c r="QCC209" s="165"/>
      <c r="QCD209" s="165"/>
      <c r="QCE209" s="165"/>
      <c r="QCF209" s="168"/>
      <c r="QCG209" s="165"/>
      <c r="QCH209" s="165"/>
      <c r="QCI209" s="165"/>
      <c r="QCJ209" s="168"/>
      <c r="QCK209" s="165"/>
      <c r="QCL209" s="165"/>
      <c r="QCM209" s="165"/>
      <c r="QCN209" s="168"/>
      <c r="QCO209" s="165"/>
      <c r="QCP209" s="165"/>
      <c r="QCQ209" s="165"/>
      <c r="QCR209" s="168"/>
      <c r="QCS209" s="165"/>
      <c r="QCT209" s="165"/>
      <c r="QCU209" s="165"/>
      <c r="QCV209" s="168"/>
      <c r="QCW209" s="165"/>
      <c r="QCX209" s="165"/>
      <c r="QCY209" s="165"/>
      <c r="QCZ209" s="168"/>
      <c r="QDA209" s="165"/>
      <c r="QDB209" s="165"/>
      <c r="QDC209" s="165"/>
      <c r="QDD209" s="168"/>
      <c r="QDE209" s="165"/>
      <c r="QDF209" s="165"/>
      <c r="QDG209" s="165"/>
      <c r="QDH209" s="168"/>
      <c r="QDI209" s="165"/>
      <c r="QDJ209" s="165"/>
      <c r="QDK209" s="165"/>
      <c r="QDL209" s="168"/>
      <c r="QDM209" s="165"/>
      <c r="QDN209" s="165"/>
      <c r="QDO209" s="165"/>
      <c r="QDP209" s="168"/>
      <c r="QDQ209" s="165"/>
      <c r="QDR209" s="165"/>
      <c r="QDS209" s="165"/>
      <c r="QDT209" s="168"/>
      <c r="QDU209" s="165"/>
      <c r="QDV209" s="165"/>
      <c r="QDW209" s="165"/>
      <c r="QDX209" s="168"/>
      <c r="QDY209" s="165"/>
      <c r="QDZ209" s="165"/>
      <c r="QEA209" s="165"/>
      <c r="QEB209" s="168"/>
      <c r="QEC209" s="165"/>
      <c r="QED209" s="165"/>
      <c r="QEE209" s="165"/>
      <c r="QEF209" s="168"/>
      <c r="QEG209" s="165"/>
      <c r="QEH209" s="165"/>
      <c r="QEI209" s="165"/>
      <c r="QEJ209" s="168"/>
      <c r="QEK209" s="165"/>
      <c r="QEL209" s="165"/>
      <c r="QEM209" s="165"/>
      <c r="QEN209" s="168"/>
      <c r="QEO209" s="165"/>
      <c r="QEP209" s="165"/>
      <c r="QEQ209" s="165"/>
      <c r="QER209" s="168"/>
      <c r="QES209" s="165"/>
      <c r="QET209" s="165"/>
      <c r="QEU209" s="165"/>
      <c r="QEV209" s="168"/>
      <c r="QEW209" s="165"/>
      <c r="QEX209" s="165"/>
      <c r="QEY209" s="165"/>
      <c r="QEZ209" s="168"/>
      <c r="QFA209" s="165"/>
      <c r="QFB209" s="165"/>
      <c r="QFC209" s="165"/>
      <c r="QFD209" s="168"/>
      <c r="QFE209" s="165"/>
      <c r="QFF209" s="165"/>
      <c r="QFG209" s="165"/>
      <c r="QFH209" s="168"/>
      <c r="QFI209" s="165"/>
      <c r="QFJ209" s="165"/>
      <c r="QFK209" s="165"/>
      <c r="QFL209" s="168"/>
      <c r="QFM209" s="165"/>
      <c r="QFN209" s="165"/>
      <c r="QFO209" s="165"/>
      <c r="QFP209" s="168"/>
      <c r="QFQ209" s="165"/>
      <c r="QFR209" s="165"/>
      <c r="QFS209" s="165"/>
      <c r="QFT209" s="168"/>
      <c r="QFU209" s="165"/>
      <c r="QFV209" s="165"/>
      <c r="QFW209" s="165"/>
      <c r="QFX209" s="168"/>
      <c r="QFY209" s="165"/>
      <c r="QFZ209" s="165"/>
      <c r="QGA209" s="165"/>
      <c r="QGB209" s="168"/>
      <c r="QGC209" s="165"/>
      <c r="QGD209" s="165"/>
      <c r="QGE209" s="165"/>
      <c r="QGF209" s="168"/>
      <c r="QGG209" s="165"/>
      <c r="QGH209" s="165"/>
      <c r="QGI209" s="165"/>
      <c r="QGJ209" s="168"/>
      <c r="QGK209" s="165"/>
      <c r="QGL209" s="165"/>
      <c r="QGM209" s="165"/>
      <c r="QGN209" s="168"/>
      <c r="QGO209" s="165"/>
      <c r="QGP209" s="165"/>
      <c r="QGQ209" s="165"/>
      <c r="QGR209" s="168"/>
      <c r="QGS209" s="165"/>
      <c r="QGT209" s="165"/>
      <c r="QGU209" s="165"/>
      <c r="QGV209" s="168"/>
      <c r="QGW209" s="165"/>
      <c r="QGX209" s="165"/>
      <c r="QGY209" s="165"/>
      <c r="QGZ209" s="168"/>
      <c r="QHA209" s="165"/>
      <c r="QHB209" s="165"/>
      <c r="QHC209" s="165"/>
      <c r="QHD209" s="168"/>
      <c r="QHE209" s="165"/>
      <c r="QHF209" s="165"/>
      <c r="QHG209" s="165"/>
      <c r="QHH209" s="168"/>
      <c r="QHI209" s="165"/>
      <c r="QHJ209" s="165"/>
      <c r="QHK209" s="165"/>
      <c r="QHL209" s="168"/>
      <c r="QHM209" s="165"/>
      <c r="QHN209" s="165"/>
      <c r="QHO209" s="165"/>
      <c r="QHP209" s="168"/>
      <c r="QHQ209" s="165"/>
      <c r="QHR209" s="165"/>
      <c r="QHS209" s="165"/>
      <c r="QHT209" s="168"/>
      <c r="QHU209" s="165"/>
      <c r="QHV209" s="165"/>
      <c r="QHW209" s="165"/>
      <c r="QHX209" s="168"/>
      <c r="QHY209" s="165"/>
      <c r="QHZ209" s="165"/>
      <c r="QIA209" s="165"/>
      <c r="QIB209" s="168"/>
      <c r="QIC209" s="165"/>
      <c r="QID209" s="165"/>
      <c r="QIE209" s="165"/>
      <c r="QIF209" s="168"/>
      <c r="QIG209" s="165"/>
      <c r="QIH209" s="165"/>
      <c r="QII209" s="165"/>
      <c r="QIJ209" s="168"/>
      <c r="QIK209" s="165"/>
      <c r="QIL209" s="165"/>
      <c r="QIM209" s="165"/>
      <c r="QIN209" s="168"/>
      <c r="QIO209" s="165"/>
      <c r="QIP209" s="165"/>
      <c r="QIQ209" s="165"/>
      <c r="QIR209" s="168"/>
      <c r="QIS209" s="165"/>
      <c r="QIT209" s="165"/>
      <c r="QIU209" s="165"/>
      <c r="QIV209" s="168"/>
      <c r="QIW209" s="165"/>
      <c r="QIX209" s="165"/>
      <c r="QIY209" s="165"/>
      <c r="QIZ209" s="168"/>
      <c r="QJA209" s="165"/>
      <c r="QJB209" s="165"/>
      <c r="QJC209" s="165"/>
      <c r="QJD209" s="168"/>
      <c r="QJE209" s="165"/>
      <c r="QJF209" s="165"/>
      <c r="QJG209" s="165"/>
      <c r="QJH209" s="168"/>
      <c r="QJI209" s="165"/>
      <c r="QJJ209" s="165"/>
      <c r="QJK209" s="165"/>
      <c r="QJL209" s="168"/>
      <c r="QJM209" s="165"/>
      <c r="QJN209" s="165"/>
      <c r="QJO209" s="165"/>
      <c r="QJP209" s="168"/>
      <c r="QJQ209" s="165"/>
      <c r="QJR209" s="165"/>
      <c r="QJS209" s="165"/>
      <c r="QJT209" s="168"/>
      <c r="QJU209" s="165"/>
      <c r="QJV209" s="165"/>
      <c r="QJW209" s="165"/>
      <c r="QJX209" s="168"/>
      <c r="QJY209" s="165"/>
      <c r="QJZ209" s="165"/>
      <c r="QKA209" s="165"/>
      <c r="QKB209" s="168"/>
      <c r="QKC209" s="165"/>
      <c r="QKD209" s="165"/>
      <c r="QKE209" s="165"/>
      <c r="QKF209" s="168"/>
      <c r="QKG209" s="165"/>
      <c r="QKH209" s="165"/>
      <c r="QKI209" s="165"/>
      <c r="QKJ209" s="168"/>
      <c r="QKK209" s="165"/>
      <c r="QKL209" s="165"/>
      <c r="QKM209" s="165"/>
      <c r="QKN209" s="168"/>
      <c r="QKO209" s="165"/>
      <c r="QKP209" s="165"/>
      <c r="QKQ209" s="165"/>
      <c r="QKR209" s="168"/>
      <c r="QKS209" s="165"/>
      <c r="QKT209" s="165"/>
      <c r="QKU209" s="165"/>
      <c r="QKV209" s="168"/>
      <c r="QKW209" s="165"/>
      <c r="QKX209" s="165"/>
      <c r="QKY209" s="165"/>
      <c r="QKZ209" s="168"/>
      <c r="QLA209" s="165"/>
      <c r="QLB209" s="165"/>
      <c r="QLC209" s="165"/>
      <c r="QLD209" s="168"/>
      <c r="QLE209" s="165"/>
      <c r="QLF209" s="165"/>
      <c r="QLG209" s="165"/>
      <c r="QLH209" s="168"/>
      <c r="QLI209" s="165"/>
      <c r="QLJ209" s="165"/>
      <c r="QLK209" s="165"/>
      <c r="QLL209" s="168"/>
      <c r="QLM209" s="165"/>
      <c r="QLN209" s="165"/>
      <c r="QLO209" s="165"/>
      <c r="QLP209" s="168"/>
      <c r="QLQ209" s="165"/>
      <c r="QLR209" s="165"/>
      <c r="QLS209" s="165"/>
      <c r="QLT209" s="168"/>
      <c r="QLU209" s="165"/>
      <c r="QLV209" s="165"/>
      <c r="QLW209" s="165"/>
      <c r="QLX209" s="168"/>
      <c r="QLY209" s="165"/>
      <c r="QLZ209" s="165"/>
      <c r="QMA209" s="165"/>
      <c r="QMB209" s="168"/>
      <c r="QMC209" s="165"/>
      <c r="QMD209" s="165"/>
      <c r="QME209" s="165"/>
      <c r="QMF209" s="168"/>
      <c r="QMG209" s="165"/>
      <c r="QMH209" s="165"/>
      <c r="QMI209" s="165"/>
      <c r="QMJ209" s="168"/>
      <c r="QMK209" s="165"/>
      <c r="QML209" s="165"/>
      <c r="QMM209" s="165"/>
      <c r="QMN209" s="168"/>
      <c r="QMO209" s="165"/>
      <c r="QMP209" s="165"/>
      <c r="QMQ209" s="165"/>
      <c r="QMR209" s="168"/>
      <c r="QMS209" s="165"/>
      <c r="QMT209" s="165"/>
      <c r="QMU209" s="165"/>
      <c r="QMV209" s="168"/>
      <c r="QMW209" s="165"/>
      <c r="QMX209" s="165"/>
      <c r="QMY209" s="165"/>
      <c r="QMZ209" s="168"/>
      <c r="QNA209" s="165"/>
      <c r="QNB209" s="165"/>
      <c r="QNC209" s="165"/>
      <c r="QND209" s="168"/>
      <c r="QNE209" s="165"/>
      <c r="QNF209" s="165"/>
      <c r="QNG209" s="165"/>
      <c r="QNH209" s="168"/>
      <c r="QNI209" s="165"/>
      <c r="QNJ209" s="165"/>
      <c r="QNK209" s="165"/>
      <c r="QNL209" s="168"/>
      <c r="QNM209" s="165"/>
      <c r="QNN209" s="165"/>
      <c r="QNO209" s="165"/>
      <c r="QNP209" s="168"/>
      <c r="QNQ209" s="165"/>
      <c r="QNR209" s="165"/>
      <c r="QNS209" s="165"/>
      <c r="QNT209" s="168"/>
      <c r="QNU209" s="165"/>
      <c r="QNV209" s="165"/>
      <c r="QNW209" s="165"/>
      <c r="QNX209" s="168"/>
      <c r="QNY209" s="165"/>
      <c r="QNZ209" s="165"/>
      <c r="QOA209" s="165"/>
      <c r="QOB209" s="168"/>
      <c r="QOC209" s="165"/>
      <c r="QOD209" s="165"/>
      <c r="QOE209" s="165"/>
      <c r="QOF209" s="168"/>
      <c r="QOG209" s="165"/>
      <c r="QOH209" s="165"/>
      <c r="QOI209" s="165"/>
      <c r="QOJ209" s="168"/>
      <c r="QOK209" s="165"/>
      <c r="QOL209" s="165"/>
      <c r="QOM209" s="165"/>
      <c r="QON209" s="168"/>
      <c r="QOO209" s="165"/>
      <c r="QOP209" s="165"/>
      <c r="QOQ209" s="165"/>
      <c r="QOR209" s="168"/>
      <c r="QOS209" s="165"/>
      <c r="QOT209" s="165"/>
      <c r="QOU209" s="165"/>
      <c r="QOV209" s="168"/>
      <c r="QOW209" s="165"/>
      <c r="QOX209" s="165"/>
      <c r="QOY209" s="165"/>
      <c r="QOZ209" s="168"/>
      <c r="QPA209" s="165"/>
      <c r="QPB209" s="165"/>
      <c r="QPC209" s="165"/>
      <c r="QPD209" s="168"/>
      <c r="QPE209" s="165"/>
      <c r="QPF209" s="165"/>
      <c r="QPG209" s="165"/>
      <c r="QPH209" s="168"/>
      <c r="QPI209" s="165"/>
      <c r="QPJ209" s="165"/>
      <c r="QPK209" s="165"/>
      <c r="QPL209" s="168"/>
      <c r="QPM209" s="165"/>
      <c r="QPN209" s="165"/>
      <c r="QPO209" s="165"/>
      <c r="QPP209" s="168"/>
      <c r="QPQ209" s="165"/>
      <c r="QPR209" s="165"/>
      <c r="QPS209" s="165"/>
      <c r="QPT209" s="168"/>
      <c r="QPU209" s="165"/>
      <c r="QPV209" s="165"/>
      <c r="QPW209" s="165"/>
      <c r="QPX209" s="168"/>
      <c r="QPY209" s="165"/>
      <c r="QPZ209" s="165"/>
      <c r="QQA209" s="165"/>
      <c r="QQB209" s="168"/>
      <c r="QQC209" s="165"/>
      <c r="QQD209" s="165"/>
      <c r="QQE209" s="165"/>
      <c r="QQF209" s="168"/>
      <c r="QQG209" s="165"/>
      <c r="QQH209" s="165"/>
      <c r="QQI209" s="165"/>
      <c r="QQJ209" s="168"/>
      <c r="QQK209" s="165"/>
      <c r="QQL209" s="165"/>
      <c r="QQM209" s="165"/>
      <c r="QQN209" s="168"/>
      <c r="QQO209" s="165"/>
      <c r="QQP209" s="165"/>
      <c r="QQQ209" s="165"/>
      <c r="QQR209" s="168"/>
      <c r="QQS209" s="165"/>
      <c r="QQT209" s="165"/>
      <c r="QQU209" s="165"/>
      <c r="QQV209" s="168"/>
      <c r="QQW209" s="165"/>
      <c r="QQX209" s="165"/>
      <c r="QQY209" s="165"/>
      <c r="QQZ209" s="168"/>
      <c r="QRA209" s="165"/>
      <c r="QRB209" s="165"/>
      <c r="QRC209" s="165"/>
      <c r="QRD209" s="168"/>
      <c r="QRE209" s="165"/>
      <c r="QRF209" s="165"/>
      <c r="QRG209" s="165"/>
      <c r="QRH209" s="168"/>
      <c r="QRI209" s="165"/>
      <c r="QRJ209" s="165"/>
      <c r="QRK209" s="165"/>
      <c r="QRL209" s="168"/>
      <c r="QRM209" s="165"/>
      <c r="QRN209" s="165"/>
      <c r="QRO209" s="165"/>
      <c r="QRP209" s="168"/>
      <c r="QRQ209" s="165"/>
      <c r="QRR209" s="165"/>
      <c r="QRS209" s="165"/>
      <c r="QRT209" s="168"/>
      <c r="QRU209" s="165"/>
      <c r="QRV209" s="165"/>
      <c r="QRW209" s="165"/>
      <c r="QRX209" s="168"/>
      <c r="QRY209" s="165"/>
      <c r="QRZ209" s="165"/>
      <c r="QSA209" s="165"/>
      <c r="QSB209" s="168"/>
      <c r="QSC209" s="165"/>
      <c r="QSD209" s="165"/>
      <c r="QSE209" s="165"/>
      <c r="QSF209" s="168"/>
      <c r="QSG209" s="165"/>
      <c r="QSH209" s="165"/>
      <c r="QSI209" s="165"/>
      <c r="QSJ209" s="168"/>
      <c r="QSK209" s="165"/>
      <c r="QSL209" s="165"/>
      <c r="QSM209" s="165"/>
      <c r="QSN209" s="168"/>
      <c r="QSO209" s="165"/>
      <c r="QSP209" s="165"/>
      <c r="QSQ209" s="165"/>
      <c r="QSR209" s="168"/>
      <c r="QSS209" s="165"/>
      <c r="QST209" s="165"/>
      <c r="QSU209" s="165"/>
      <c r="QSV209" s="168"/>
      <c r="QSW209" s="165"/>
      <c r="QSX209" s="165"/>
      <c r="QSY209" s="165"/>
      <c r="QSZ209" s="168"/>
      <c r="QTA209" s="165"/>
      <c r="QTB209" s="165"/>
      <c r="QTC209" s="165"/>
      <c r="QTD209" s="168"/>
      <c r="QTE209" s="165"/>
      <c r="QTF209" s="165"/>
      <c r="QTG209" s="165"/>
      <c r="QTH209" s="168"/>
      <c r="QTI209" s="165"/>
      <c r="QTJ209" s="165"/>
      <c r="QTK209" s="165"/>
      <c r="QTL209" s="168"/>
      <c r="QTM209" s="165"/>
      <c r="QTN209" s="165"/>
      <c r="QTO209" s="165"/>
      <c r="QTP209" s="168"/>
      <c r="QTQ209" s="165"/>
      <c r="QTR209" s="165"/>
      <c r="QTS209" s="165"/>
      <c r="QTT209" s="168"/>
      <c r="QTU209" s="165"/>
      <c r="QTV209" s="165"/>
      <c r="QTW209" s="165"/>
      <c r="QTX209" s="168"/>
      <c r="QTY209" s="165"/>
      <c r="QTZ209" s="165"/>
      <c r="QUA209" s="165"/>
      <c r="QUB209" s="168"/>
      <c r="QUC209" s="165"/>
      <c r="QUD209" s="165"/>
      <c r="QUE209" s="165"/>
      <c r="QUF209" s="168"/>
      <c r="QUG209" s="165"/>
      <c r="QUH209" s="165"/>
      <c r="QUI209" s="165"/>
      <c r="QUJ209" s="168"/>
      <c r="QUK209" s="165"/>
      <c r="QUL209" s="165"/>
      <c r="QUM209" s="165"/>
      <c r="QUN209" s="168"/>
      <c r="QUO209" s="165"/>
      <c r="QUP209" s="165"/>
      <c r="QUQ209" s="165"/>
      <c r="QUR209" s="168"/>
      <c r="QUS209" s="165"/>
      <c r="QUT209" s="165"/>
      <c r="QUU209" s="165"/>
      <c r="QUV209" s="168"/>
      <c r="QUW209" s="165"/>
      <c r="QUX209" s="165"/>
      <c r="QUY209" s="165"/>
      <c r="QUZ209" s="168"/>
      <c r="QVA209" s="165"/>
      <c r="QVB209" s="165"/>
      <c r="QVC209" s="165"/>
      <c r="QVD209" s="168"/>
      <c r="QVE209" s="165"/>
      <c r="QVF209" s="165"/>
      <c r="QVG209" s="165"/>
      <c r="QVH209" s="168"/>
      <c r="QVI209" s="165"/>
      <c r="QVJ209" s="165"/>
      <c r="QVK209" s="165"/>
      <c r="QVL209" s="168"/>
      <c r="QVM209" s="165"/>
      <c r="QVN209" s="165"/>
      <c r="QVO209" s="165"/>
      <c r="QVP209" s="168"/>
      <c r="QVQ209" s="165"/>
      <c r="QVR209" s="165"/>
      <c r="QVS209" s="165"/>
      <c r="QVT209" s="168"/>
      <c r="QVU209" s="165"/>
      <c r="QVV209" s="165"/>
      <c r="QVW209" s="165"/>
      <c r="QVX209" s="168"/>
      <c r="QVY209" s="165"/>
      <c r="QVZ209" s="165"/>
      <c r="QWA209" s="165"/>
      <c r="QWB209" s="168"/>
      <c r="QWC209" s="165"/>
      <c r="QWD209" s="165"/>
      <c r="QWE209" s="165"/>
      <c r="QWF209" s="168"/>
      <c r="QWG209" s="165"/>
      <c r="QWH209" s="165"/>
      <c r="QWI209" s="165"/>
      <c r="QWJ209" s="168"/>
      <c r="QWK209" s="165"/>
      <c r="QWL209" s="165"/>
      <c r="QWM209" s="165"/>
      <c r="QWN209" s="168"/>
      <c r="QWO209" s="165"/>
      <c r="QWP209" s="165"/>
      <c r="QWQ209" s="165"/>
      <c r="QWR209" s="168"/>
      <c r="QWS209" s="165"/>
      <c r="QWT209" s="165"/>
      <c r="QWU209" s="165"/>
      <c r="QWV209" s="168"/>
      <c r="QWW209" s="165"/>
      <c r="QWX209" s="165"/>
      <c r="QWY209" s="165"/>
      <c r="QWZ209" s="168"/>
      <c r="QXA209" s="165"/>
      <c r="QXB209" s="165"/>
      <c r="QXC209" s="165"/>
      <c r="QXD209" s="168"/>
      <c r="QXE209" s="165"/>
      <c r="QXF209" s="165"/>
      <c r="QXG209" s="165"/>
      <c r="QXH209" s="168"/>
      <c r="QXI209" s="165"/>
      <c r="QXJ209" s="165"/>
      <c r="QXK209" s="165"/>
      <c r="QXL209" s="168"/>
      <c r="QXM209" s="165"/>
      <c r="QXN209" s="165"/>
      <c r="QXO209" s="165"/>
      <c r="QXP209" s="168"/>
      <c r="QXQ209" s="165"/>
      <c r="QXR209" s="165"/>
      <c r="QXS209" s="165"/>
      <c r="QXT209" s="168"/>
      <c r="QXU209" s="165"/>
      <c r="QXV209" s="165"/>
      <c r="QXW209" s="165"/>
      <c r="QXX209" s="168"/>
      <c r="QXY209" s="165"/>
      <c r="QXZ209" s="165"/>
      <c r="QYA209" s="165"/>
      <c r="QYB209" s="168"/>
      <c r="QYC209" s="165"/>
      <c r="QYD209" s="165"/>
      <c r="QYE209" s="165"/>
      <c r="QYF209" s="168"/>
      <c r="QYG209" s="165"/>
      <c r="QYH209" s="165"/>
      <c r="QYI209" s="165"/>
      <c r="QYJ209" s="168"/>
      <c r="QYK209" s="165"/>
      <c r="QYL209" s="165"/>
      <c r="QYM209" s="165"/>
      <c r="QYN209" s="168"/>
      <c r="QYO209" s="165"/>
      <c r="QYP209" s="165"/>
      <c r="QYQ209" s="165"/>
      <c r="QYR209" s="168"/>
      <c r="QYS209" s="165"/>
      <c r="QYT209" s="165"/>
      <c r="QYU209" s="165"/>
      <c r="QYV209" s="168"/>
      <c r="QYW209" s="165"/>
      <c r="QYX209" s="165"/>
      <c r="QYY209" s="165"/>
      <c r="QYZ209" s="168"/>
      <c r="QZA209" s="165"/>
      <c r="QZB209" s="165"/>
      <c r="QZC209" s="165"/>
      <c r="QZD209" s="168"/>
      <c r="QZE209" s="165"/>
      <c r="QZF209" s="165"/>
      <c r="QZG209" s="165"/>
      <c r="QZH209" s="168"/>
      <c r="QZI209" s="165"/>
      <c r="QZJ209" s="165"/>
      <c r="QZK209" s="165"/>
      <c r="QZL209" s="168"/>
      <c r="QZM209" s="165"/>
      <c r="QZN209" s="165"/>
      <c r="QZO209" s="165"/>
      <c r="QZP209" s="168"/>
      <c r="QZQ209" s="165"/>
      <c r="QZR209" s="165"/>
      <c r="QZS209" s="165"/>
      <c r="QZT209" s="168"/>
      <c r="QZU209" s="165"/>
      <c r="QZV209" s="165"/>
      <c r="QZW209" s="165"/>
      <c r="QZX209" s="168"/>
      <c r="QZY209" s="165"/>
      <c r="QZZ209" s="165"/>
      <c r="RAA209" s="165"/>
      <c r="RAB209" s="168"/>
      <c r="RAC209" s="165"/>
      <c r="RAD209" s="165"/>
      <c r="RAE209" s="165"/>
      <c r="RAF209" s="168"/>
      <c r="RAG209" s="165"/>
      <c r="RAH209" s="165"/>
      <c r="RAI209" s="165"/>
      <c r="RAJ209" s="168"/>
      <c r="RAK209" s="165"/>
      <c r="RAL209" s="165"/>
      <c r="RAM209" s="165"/>
      <c r="RAN209" s="168"/>
      <c r="RAO209" s="165"/>
      <c r="RAP209" s="165"/>
      <c r="RAQ209" s="165"/>
      <c r="RAR209" s="168"/>
      <c r="RAS209" s="165"/>
      <c r="RAT209" s="165"/>
      <c r="RAU209" s="165"/>
      <c r="RAV209" s="168"/>
      <c r="RAW209" s="165"/>
      <c r="RAX209" s="165"/>
      <c r="RAY209" s="165"/>
      <c r="RAZ209" s="168"/>
      <c r="RBA209" s="165"/>
      <c r="RBB209" s="165"/>
      <c r="RBC209" s="165"/>
      <c r="RBD209" s="168"/>
      <c r="RBE209" s="165"/>
      <c r="RBF209" s="165"/>
      <c r="RBG209" s="165"/>
      <c r="RBH209" s="168"/>
      <c r="RBI209" s="165"/>
      <c r="RBJ209" s="165"/>
      <c r="RBK209" s="165"/>
      <c r="RBL209" s="168"/>
      <c r="RBM209" s="165"/>
      <c r="RBN209" s="165"/>
      <c r="RBO209" s="165"/>
      <c r="RBP209" s="168"/>
      <c r="RBQ209" s="165"/>
      <c r="RBR209" s="165"/>
      <c r="RBS209" s="165"/>
      <c r="RBT209" s="168"/>
      <c r="RBU209" s="165"/>
      <c r="RBV209" s="165"/>
      <c r="RBW209" s="165"/>
      <c r="RBX209" s="168"/>
      <c r="RBY209" s="165"/>
      <c r="RBZ209" s="165"/>
      <c r="RCA209" s="165"/>
      <c r="RCB209" s="168"/>
      <c r="RCC209" s="165"/>
      <c r="RCD209" s="165"/>
      <c r="RCE209" s="165"/>
      <c r="RCF209" s="168"/>
      <c r="RCG209" s="165"/>
      <c r="RCH209" s="165"/>
      <c r="RCI209" s="165"/>
      <c r="RCJ209" s="168"/>
      <c r="RCK209" s="165"/>
      <c r="RCL209" s="165"/>
      <c r="RCM209" s="165"/>
      <c r="RCN209" s="168"/>
      <c r="RCO209" s="165"/>
      <c r="RCP209" s="165"/>
      <c r="RCQ209" s="165"/>
      <c r="RCR209" s="168"/>
      <c r="RCS209" s="165"/>
      <c r="RCT209" s="165"/>
      <c r="RCU209" s="165"/>
      <c r="RCV209" s="168"/>
      <c r="RCW209" s="165"/>
      <c r="RCX209" s="165"/>
      <c r="RCY209" s="165"/>
      <c r="RCZ209" s="168"/>
      <c r="RDA209" s="165"/>
      <c r="RDB209" s="165"/>
      <c r="RDC209" s="165"/>
      <c r="RDD209" s="168"/>
      <c r="RDE209" s="165"/>
      <c r="RDF209" s="165"/>
      <c r="RDG209" s="165"/>
      <c r="RDH209" s="168"/>
      <c r="RDI209" s="165"/>
      <c r="RDJ209" s="165"/>
      <c r="RDK209" s="165"/>
      <c r="RDL209" s="168"/>
      <c r="RDM209" s="165"/>
      <c r="RDN209" s="165"/>
      <c r="RDO209" s="165"/>
      <c r="RDP209" s="168"/>
      <c r="RDQ209" s="165"/>
      <c r="RDR209" s="165"/>
      <c r="RDS209" s="165"/>
      <c r="RDT209" s="168"/>
      <c r="RDU209" s="165"/>
      <c r="RDV209" s="165"/>
      <c r="RDW209" s="165"/>
      <c r="RDX209" s="168"/>
      <c r="RDY209" s="165"/>
      <c r="RDZ209" s="165"/>
      <c r="REA209" s="165"/>
      <c r="REB209" s="168"/>
      <c r="REC209" s="165"/>
      <c r="RED209" s="165"/>
      <c r="REE209" s="165"/>
      <c r="REF209" s="168"/>
      <c r="REG209" s="165"/>
      <c r="REH209" s="165"/>
      <c r="REI209" s="165"/>
      <c r="REJ209" s="168"/>
      <c r="REK209" s="165"/>
      <c r="REL209" s="165"/>
      <c r="REM209" s="165"/>
      <c r="REN209" s="168"/>
      <c r="REO209" s="165"/>
      <c r="REP209" s="165"/>
      <c r="REQ209" s="165"/>
      <c r="RER209" s="168"/>
      <c r="RES209" s="165"/>
      <c r="RET209" s="165"/>
      <c r="REU209" s="165"/>
      <c r="REV209" s="168"/>
      <c r="REW209" s="165"/>
      <c r="REX209" s="165"/>
      <c r="REY209" s="165"/>
      <c r="REZ209" s="168"/>
      <c r="RFA209" s="165"/>
      <c r="RFB209" s="165"/>
      <c r="RFC209" s="165"/>
      <c r="RFD209" s="168"/>
      <c r="RFE209" s="165"/>
      <c r="RFF209" s="165"/>
      <c r="RFG209" s="165"/>
      <c r="RFH209" s="168"/>
      <c r="RFI209" s="165"/>
      <c r="RFJ209" s="165"/>
      <c r="RFK209" s="165"/>
      <c r="RFL209" s="168"/>
      <c r="RFM209" s="165"/>
      <c r="RFN209" s="165"/>
      <c r="RFO209" s="165"/>
      <c r="RFP209" s="168"/>
      <c r="RFQ209" s="165"/>
      <c r="RFR209" s="165"/>
      <c r="RFS209" s="165"/>
      <c r="RFT209" s="168"/>
      <c r="RFU209" s="165"/>
      <c r="RFV209" s="165"/>
      <c r="RFW209" s="165"/>
      <c r="RFX209" s="168"/>
      <c r="RFY209" s="165"/>
      <c r="RFZ209" s="165"/>
      <c r="RGA209" s="165"/>
      <c r="RGB209" s="168"/>
      <c r="RGC209" s="165"/>
      <c r="RGD209" s="165"/>
      <c r="RGE209" s="165"/>
      <c r="RGF209" s="168"/>
      <c r="RGG209" s="165"/>
      <c r="RGH209" s="165"/>
      <c r="RGI209" s="165"/>
      <c r="RGJ209" s="168"/>
      <c r="RGK209" s="165"/>
      <c r="RGL209" s="165"/>
      <c r="RGM209" s="165"/>
      <c r="RGN209" s="168"/>
      <c r="RGO209" s="165"/>
      <c r="RGP209" s="165"/>
      <c r="RGQ209" s="165"/>
      <c r="RGR209" s="168"/>
      <c r="RGS209" s="165"/>
      <c r="RGT209" s="165"/>
      <c r="RGU209" s="165"/>
      <c r="RGV209" s="168"/>
      <c r="RGW209" s="165"/>
      <c r="RGX209" s="165"/>
      <c r="RGY209" s="165"/>
      <c r="RGZ209" s="168"/>
      <c r="RHA209" s="165"/>
      <c r="RHB209" s="165"/>
      <c r="RHC209" s="165"/>
      <c r="RHD209" s="168"/>
      <c r="RHE209" s="165"/>
      <c r="RHF209" s="165"/>
      <c r="RHG209" s="165"/>
      <c r="RHH209" s="168"/>
      <c r="RHI209" s="165"/>
      <c r="RHJ209" s="165"/>
      <c r="RHK209" s="165"/>
      <c r="RHL209" s="168"/>
      <c r="RHM209" s="165"/>
      <c r="RHN209" s="165"/>
      <c r="RHO209" s="165"/>
      <c r="RHP209" s="168"/>
      <c r="RHQ209" s="165"/>
      <c r="RHR209" s="165"/>
      <c r="RHS209" s="165"/>
      <c r="RHT209" s="168"/>
      <c r="RHU209" s="165"/>
      <c r="RHV209" s="165"/>
      <c r="RHW209" s="165"/>
      <c r="RHX209" s="168"/>
      <c r="RHY209" s="165"/>
      <c r="RHZ209" s="165"/>
      <c r="RIA209" s="165"/>
      <c r="RIB209" s="168"/>
      <c r="RIC209" s="165"/>
      <c r="RID209" s="165"/>
      <c r="RIE209" s="165"/>
      <c r="RIF209" s="168"/>
      <c r="RIG209" s="165"/>
      <c r="RIH209" s="165"/>
      <c r="RII209" s="165"/>
      <c r="RIJ209" s="168"/>
      <c r="RIK209" s="165"/>
      <c r="RIL209" s="165"/>
      <c r="RIM209" s="165"/>
      <c r="RIN209" s="168"/>
      <c r="RIO209" s="165"/>
      <c r="RIP209" s="165"/>
      <c r="RIQ209" s="165"/>
      <c r="RIR209" s="168"/>
      <c r="RIS209" s="165"/>
      <c r="RIT209" s="165"/>
      <c r="RIU209" s="165"/>
      <c r="RIV209" s="168"/>
      <c r="RIW209" s="165"/>
      <c r="RIX209" s="165"/>
      <c r="RIY209" s="165"/>
      <c r="RIZ209" s="168"/>
      <c r="RJA209" s="165"/>
      <c r="RJB209" s="165"/>
      <c r="RJC209" s="165"/>
      <c r="RJD209" s="168"/>
      <c r="RJE209" s="165"/>
      <c r="RJF209" s="165"/>
      <c r="RJG209" s="165"/>
      <c r="RJH209" s="168"/>
      <c r="RJI209" s="165"/>
      <c r="RJJ209" s="165"/>
      <c r="RJK209" s="165"/>
      <c r="RJL209" s="168"/>
      <c r="RJM209" s="165"/>
      <c r="RJN209" s="165"/>
      <c r="RJO209" s="165"/>
      <c r="RJP209" s="168"/>
      <c r="RJQ209" s="165"/>
      <c r="RJR209" s="165"/>
      <c r="RJS209" s="165"/>
      <c r="RJT209" s="168"/>
      <c r="RJU209" s="165"/>
      <c r="RJV209" s="165"/>
      <c r="RJW209" s="165"/>
      <c r="RJX209" s="168"/>
      <c r="RJY209" s="165"/>
      <c r="RJZ209" s="165"/>
      <c r="RKA209" s="165"/>
      <c r="RKB209" s="168"/>
      <c r="RKC209" s="165"/>
      <c r="RKD209" s="165"/>
      <c r="RKE209" s="165"/>
      <c r="RKF209" s="168"/>
      <c r="RKG209" s="165"/>
      <c r="RKH209" s="165"/>
      <c r="RKI209" s="165"/>
      <c r="RKJ209" s="168"/>
      <c r="RKK209" s="165"/>
      <c r="RKL209" s="165"/>
      <c r="RKM209" s="165"/>
      <c r="RKN209" s="168"/>
      <c r="RKO209" s="165"/>
      <c r="RKP209" s="165"/>
      <c r="RKQ209" s="165"/>
      <c r="RKR209" s="168"/>
      <c r="RKS209" s="165"/>
      <c r="RKT209" s="165"/>
      <c r="RKU209" s="165"/>
      <c r="RKV209" s="168"/>
      <c r="RKW209" s="165"/>
      <c r="RKX209" s="165"/>
      <c r="RKY209" s="165"/>
      <c r="RKZ209" s="168"/>
      <c r="RLA209" s="165"/>
      <c r="RLB209" s="165"/>
      <c r="RLC209" s="165"/>
      <c r="RLD209" s="168"/>
      <c r="RLE209" s="165"/>
      <c r="RLF209" s="165"/>
      <c r="RLG209" s="165"/>
      <c r="RLH209" s="168"/>
      <c r="RLI209" s="165"/>
      <c r="RLJ209" s="165"/>
      <c r="RLK209" s="165"/>
      <c r="RLL209" s="168"/>
      <c r="RLM209" s="165"/>
      <c r="RLN209" s="165"/>
      <c r="RLO209" s="165"/>
      <c r="RLP209" s="168"/>
      <c r="RLQ209" s="165"/>
      <c r="RLR209" s="165"/>
      <c r="RLS209" s="165"/>
      <c r="RLT209" s="168"/>
      <c r="RLU209" s="165"/>
      <c r="RLV209" s="165"/>
      <c r="RLW209" s="165"/>
      <c r="RLX209" s="168"/>
      <c r="RLY209" s="165"/>
      <c r="RLZ209" s="165"/>
      <c r="RMA209" s="165"/>
      <c r="RMB209" s="168"/>
      <c r="RMC209" s="165"/>
      <c r="RMD209" s="165"/>
      <c r="RME209" s="165"/>
      <c r="RMF209" s="168"/>
      <c r="RMG209" s="165"/>
      <c r="RMH209" s="165"/>
      <c r="RMI209" s="165"/>
      <c r="RMJ209" s="168"/>
      <c r="RMK209" s="165"/>
      <c r="RML209" s="165"/>
      <c r="RMM209" s="165"/>
      <c r="RMN209" s="168"/>
      <c r="RMO209" s="165"/>
      <c r="RMP209" s="165"/>
      <c r="RMQ209" s="165"/>
      <c r="RMR209" s="168"/>
      <c r="RMS209" s="165"/>
      <c r="RMT209" s="165"/>
      <c r="RMU209" s="165"/>
      <c r="RMV209" s="168"/>
      <c r="RMW209" s="165"/>
      <c r="RMX209" s="165"/>
      <c r="RMY209" s="165"/>
      <c r="RMZ209" s="168"/>
      <c r="RNA209" s="165"/>
      <c r="RNB209" s="165"/>
      <c r="RNC209" s="165"/>
      <c r="RND209" s="168"/>
      <c r="RNE209" s="165"/>
      <c r="RNF209" s="165"/>
      <c r="RNG209" s="165"/>
      <c r="RNH209" s="168"/>
      <c r="RNI209" s="165"/>
      <c r="RNJ209" s="165"/>
      <c r="RNK209" s="165"/>
      <c r="RNL209" s="168"/>
      <c r="RNM209" s="165"/>
      <c r="RNN209" s="165"/>
      <c r="RNO209" s="165"/>
      <c r="RNP209" s="168"/>
      <c r="RNQ209" s="165"/>
      <c r="RNR209" s="165"/>
      <c r="RNS209" s="165"/>
      <c r="RNT209" s="168"/>
      <c r="RNU209" s="165"/>
      <c r="RNV209" s="165"/>
      <c r="RNW209" s="165"/>
      <c r="RNX209" s="168"/>
      <c r="RNY209" s="165"/>
      <c r="RNZ209" s="165"/>
      <c r="ROA209" s="165"/>
      <c r="ROB209" s="168"/>
      <c r="ROC209" s="165"/>
      <c r="ROD209" s="165"/>
      <c r="ROE209" s="165"/>
      <c r="ROF209" s="168"/>
      <c r="ROG209" s="165"/>
      <c r="ROH209" s="165"/>
      <c r="ROI209" s="165"/>
      <c r="ROJ209" s="168"/>
      <c r="ROK209" s="165"/>
      <c r="ROL209" s="165"/>
      <c r="ROM209" s="165"/>
      <c r="RON209" s="168"/>
      <c r="ROO209" s="165"/>
      <c r="ROP209" s="165"/>
      <c r="ROQ209" s="165"/>
      <c r="ROR209" s="168"/>
      <c r="ROS209" s="165"/>
      <c r="ROT209" s="165"/>
      <c r="ROU209" s="165"/>
      <c r="ROV209" s="168"/>
      <c r="ROW209" s="165"/>
      <c r="ROX209" s="165"/>
      <c r="ROY209" s="165"/>
      <c r="ROZ209" s="168"/>
      <c r="RPA209" s="165"/>
      <c r="RPB209" s="165"/>
      <c r="RPC209" s="165"/>
      <c r="RPD209" s="168"/>
      <c r="RPE209" s="165"/>
      <c r="RPF209" s="165"/>
      <c r="RPG209" s="165"/>
      <c r="RPH209" s="168"/>
      <c r="RPI209" s="165"/>
      <c r="RPJ209" s="165"/>
      <c r="RPK209" s="165"/>
      <c r="RPL209" s="168"/>
      <c r="RPM209" s="165"/>
      <c r="RPN209" s="165"/>
      <c r="RPO209" s="165"/>
      <c r="RPP209" s="168"/>
      <c r="RPQ209" s="165"/>
      <c r="RPR209" s="165"/>
      <c r="RPS209" s="165"/>
      <c r="RPT209" s="168"/>
      <c r="RPU209" s="165"/>
      <c r="RPV209" s="165"/>
      <c r="RPW209" s="165"/>
      <c r="RPX209" s="168"/>
      <c r="RPY209" s="165"/>
      <c r="RPZ209" s="165"/>
      <c r="RQA209" s="165"/>
      <c r="RQB209" s="168"/>
      <c r="RQC209" s="165"/>
      <c r="RQD209" s="165"/>
      <c r="RQE209" s="165"/>
      <c r="RQF209" s="168"/>
      <c r="RQG209" s="165"/>
      <c r="RQH209" s="165"/>
      <c r="RQI209" s="165"/>
      <c r="RQJ209" s="168"/>
      <c r="RQK209" s="165"/>
      <c r="RQL209" s="165"/>
      <c r="RQM209" s="165"/>
      <c r="RQN209" s="168"/>
      <c r="RQO209" s="165"/>
      <c r="RQP209" s="165"/>
      <c r="RQQ209" s="165"/>
      <c r="RQR209" s="168"/>
      <c r="RQS209" s="165"/>
      <c r="RQT209" s="165"/>
      <c r="RQU209" s="165"/>
      <c r="RQV209" s="168"/>
      <c r="RQW209" s="165"/>
      <c r="RQX209" s="165"/>
      <c r="RQY209" s="165"/>
      <c r="RQZ209" s="168"/>
      <c r="RRA209" s="165"/>
      <c r="RRB209" s="165"/>
      <c r="RRC209" s="165"/>
      <c r="RRD209" s="168"/>
      <c r="RRE209" s="165"/>
      <c r="RRF209" s="165"/>
      <c r="RRG209" s="165"/>
      <c r="RRH209" s="168"/>
      <c r="RRI209" s="165"/>
      <c r="RRJ209" s="165"/>
      <c r="RRK209" s="165"/>
      <c r="RRL209" s="168"/>
      <c r="RRM209" s="165"/>
      <c r="RRN209" s="165"/>
      <c r="RRO209" s="165"/>
      <c r="RRP209" s="168"/>
      <c r="RRQ209" s="165"/>
      <c r="RRR209" s="165"/>
      <c r="RRS209" s="165"/>
      <c r="RRT209" s="168"/>
      <c r="RRU209" s="165"/>
      <c r="RRV209" s="165"/>
      <c r="RRW209" s="165"/>
      <c r="RRX209" s="168"/>
      <c r="RRY209" s="165"/>
      <c r="RRZ209" s="165"/>
      <c r="RSA209" s="165"/>
      <c r="RSB209" s="168"/>
      <c r="RSC209" s="165"/>
      <c r="RSD209" s="165"/>
      <c r="RSE209" s="165"/>
      <c r="RSF209" s="168"/>
      <c r="RSG209" s="165"/>
      <c r="RSH209" s="165"/>
      <c r="RSI209" s="165"/>
      <c r="RSJ209" s="168"/>
      <c r="RSK209" s="165"/>
      <c r="RSL209" s="165"/>
      <c r="RSM209" s="165"/>
      <c r="RSN209" s="168"/>
      <c r="RSO209" s="165"/>
      <c r="RSP209" s="165"/>
      <c r="RSQ209" s="165"/>
      <c r="RSR209" s="168"/>
      <c r="RSS209" s="165"/>
      <c r="RST209" s="165"/>
      <c r="RSU209" s="165"/>
      <c r="RSV209" s="168"/>
      <c r="RSW209" s="165"/>
      <c r="RSX209" s="165"/>
      <c r="RSY209" s="165"/>
      <c r="RSZ209" s="168"/>
      <c r="RTA209" s="165"/>
      <c r="RTB209" s="165"/>
      <c r="RTC209" s="165"/>
      <c r="RTD209" s="168"/>
      <c r="RTE209" s="165"/>
      <c r="RTF209" s="165"/>
      <c r="RTG209" s="165"/>
      <c r="RTH209" s="168"/>
      <c r="RTI209" s="165"/>
      <c r="RTJ209" s="165"/>
      <c r="RTK209" s="165"/>
      <c r="RTL209" s="168"/>
      <c r="RTM209" s="165"/>
      <c r="RTN209" s="165"/>
      <c r="RTO209" s="165"/>
      <c r="RTP209" s="168"/>
      <c r="RTQ209" s="165"/>
      <c r="RTR209" s="165"/>
      <c r="RTS209" s="165"/>
      <c r="RTT209" s="168"/>
      <c r="RTU209" s="165"/>
      <c r="RTV209" s="165"/>
      <c r="RTW209" s="165"/>
      <c r="RTX209" s="168"/>
      <c r="RTY209" s="165"/>
      <c r="RTZ209" s="165"/>
      <c r="RUA209" s="165"/>
      <c r="RUB209" s="168"/>
      <c r="RUC209" s="165"/>
      <c r="RUD209" s="165"/>
      <c r="RUE209" s="165"/>
      <c r="RUF209" s="168"/>
      <c r="RUG209" s="165"/>
      <c r="RUH209" s="165"/>
      <c r="RUI209" s="165"/>
      <c r="RUJ209" s="168"/>
      <c r="RUK209" s="165"/>
      <c r="RUL209" s="165"/>
      <c r="RUM209" s="165"/>
      <c r="RUN209" s="168"/>
      <c r="RUO209" s="165"/>
      <c r="RUP209" s="165"/>
      <c r="RUQ209" s="165"/>
      <c r="RUR209" s="168"/>
      <c r="RUS209" s="165"/>
      <c r="RUT209" s="165"/>
      <c r="RUU209" s="165"/>
      <c r="RUV209" s="168"/>
      <c r="RUW209" s="165"/>
      <c r="RUX209" s="165"/>
      <c r="RUY209" s="165"/>
      <c r="RUZ209" s="168"/>
      <c r="RVA209" s="165"/>
      <c r="RVB209" s="165"/>
      <c r="RVC209" s="165"/>
      <c r="RVD209" s="168"/>
      <c r="RVE209" s="165"/>
      <c r="RVF209" s="165"/>
      <c r="RVG209" s="165"/>
      <c r="RVH209" s="168"/>
      <c r="RVI209" s="165"/>
      <c r="RVJ209" s="165"/>
      <c r="RVK209" s="165"/>
      <c r="RVL209" s="168"/>
      <c r="RVM209" s="165"/>
      <c r="RVN209" s="165"/>
      <c r="RVO209" s="165"/>
      <c r="RVP209" s="168"/>
      <c r="RVQ209" s="165"/>
      <c r="RVR209" s="165"/>
      <c r="RVS209" s="165"/>
      <c r="RVT209" s="168"/>
      <c r="RVU209" s="165"/>
      <c r="RVV209" s="165"/>
      <c r="RVW209" s="165"/>
      <c r="RVX209" s="168"/>
      <c r="RVY209" s="165"/>
      <c r="RVZ209" s="165"/>
      <c r="RWA209" s="165"/>
      <c r="RWB209" s="168"/>
      <c r="RWC209" s="165"/>
      <c r="RWD209" s="165"/>
      <c r="RWE209" s="165"/>
      <c r="RWF209" s="168"/>
      <c r="RWG209" s="165"/>
      <c r="RWH209" s="165"/>
      <c r="RWI209" s="165"/>
      <c r="RWJ209" s="168"/>
      <c r="RWK209" s="165"/>
      <c r="RWL209" s="165"/>
      <c r="RWM209" s="165"/>
      <c r="RWN209" s="168"/>
      <c r="RWO209" s="165"/>
      <c r="RWP209" s="165"/>
      <c r="RWQ209" s="165"/>
      <c r="RWR209" s="168"/>
      <c r="RWS209" s="165"/>
      <c r="RWT209" s="165"/>
      <c r="RWU209" s="165"/>
      <c r="RWV209" s="168"/>
      <c r="RWW209" s="165"/>
      <c r="RWX209" s="165"/>
      <c r="RWY209" s="165"/>
      <c r="RWZ209" s="168"/>
      <c r="RXA209" s="165"/>
      <c r="RXB209" s="165"/>
      <c r="RXC209" s="165"/>
      <c r="RXD209" s="168"/>
      <c r="RXE209" s="165"/>
      <c r="RXF209" s="165"/>
      <c r="RXG209" s="165"/>
      <c r="RXH209" s="168"/>
      <c r="RXI209" s="165"/>
      <c r="RXJ209" s="165"/>
      <c r="RXK209" s="165"/>
      <c r="RXL209" s="168"/>
      <c r="RXM209" s="165"/>
      <c r="RXN209" s="165"/>
      <c r="RXO209" s="165"/>
      <c r="RXP209" s="168"/>
      <c r="RXQ209" s="165"/>
      <c r="RXR209" s="165"/>
      <c r="RXS209" s="165"/>
      <c r="RXT209" s="168"/>
      <c r="RXU209" s="165"/>
      <c r="RXV209" s="165"/>
      <c r="RXW209" s="165"/>
      <c r="RXX209" s="168"/>
      <c r="RXY209" s="165"/>
      <c r="RXZ209" s="165"/>
      <c r="RYA209" s="165"/>
      <c r="RYB209" s="168"/>
      <c r="RYC209" s="165"/>
      <c r="RYD209" s="165"/>
      <c r="RYE209" s="165"/>
      <c r="RYF209" s="168"/>
      <c r="RYG209" s="165"/>
      <c r="RYH209" s="165"/>
      <c r="RYI209" s="165"/>
      <c r="RYJ209" s="168"/>
      <c r="RYK209" s="165"/>
      <c r="RYL209" s="165"/>
      <c r="RYM209" s="165"/>
      <c r="RYN209" s="168"/>
      <c r="RYO209" s="165"/>
      <c r="RYP209" s="165"/>
      <c r="RYQ209" s="165"/>
      <c r="RYR209" s="168"/>
      <c r="RYS209" s="165"/>
      <c r="RYT209" s="165"/>
      <c r="RYU209" s="165"/>
      <c r="RYV209" s="168"/>
      <c r="RYW209" s="165"/>
      <c r="RYX209" s="165"/>
      <c r="RYY209" s="165"/>
      <c r="RYZ209" s="168"/>
      <c r="RZA209" s="165"/>
      <c r="RZB209" s="165"/>
      <c r="RZC209" s="165"/>
      <c r="RZD209" s="168"/>
      <c r="RZE209" s="165"/>
      <c r="RZF209" s="165"/>
      <c r="RZG209" s="165"/>
      <c r="RZH209" s="168"/>
      <c r="RZI209" s="165"/>
      <c r="RZJ209" s="165"/>
      <c r="RZK209" s="165"/>
      <c r="RZL209" s="168"/>
      <c r="RZM209" s="165"/>
      <c r="RZN209" s="165"/>
      <c r="RZO209" s="165"/>
      <c r="RZP209" s="168"/>
      <c r="RZQ209" s="165"/>
      <c r="RZR209" s="165"/>
      <c r="RZS209" s="165"/>
      <c r="RZT209" s="168"/>
      <c r="RZU209" s="165"/>
      <c r="RZV209" s="165"/>
      <c r="RZW209" s="165"/>
      <c r="RZX209" s="168"/>
      <c r="RZY209" s="165"/>
      <c r="RZZ209" s="165"/>
      <c r="SAA209" s="165"/>
      <c r="SAB209" s="168"/>
      <c r="SAC209" s="165"/>
      <c r="SAD209" s="165"/>
      <c r="SAE209" s="165"/>
      <c r="SAF209" s="168"/>
      <c r="SAG209" s="165"/>
      <c r="SAH209" s="165"/>
      <c r="SAI209" s="165"/>
      <c r="SAJ209" s="168"/>
      <c r="SAK209" s="165"/>
      <c r="SAL209" s="165"/>
      <c r="SAM209" s="165"/>
      <c r="SAN209" s="168"/>
      <c r="SAO209" s="165"/>
      <c r="SAP209" s="165"/>
      <c r="SAQ209" s="165"/>
      <c r="SAR209" s="168"/>
      <c r="SAS209" s="165"/>
      <c r="SAT209" s="165"/>
      <c r="SAU209" s="165"/>
      <c r="SAV209" s="168"/>
      <c r="SAW209" s="165"/>
      <c r="SAX209" s="165"/>
      <c r="SAY209" s="165"/>
      <c r="SAZ209" s="168"/>
      <c r="SBA209" s="165"/>
      <c r="SBB209" s="165"/>
      <c r="SBC209" s="165"/>
      <c r="SBD209" s="168"/>
      <c r="SBE209" s="165"/>
      <c r="SBF209" s="165"/>
      <c r="SBG209" s="165"/>
      <c r="SBH209" s="168"/>
      <c r="SBI209" s="165"/>
      <c r="SBJ209" s="165"/>
      <c r="SBK209" s="165"/>
      <c r="SBL209" s="168"/>
      <c r="SBM209" s="165"/>
      <c r="SBN209" s="165"/>
      <c r="SBO209" s="165"/>
      <c r="SBP209" s="168"/>
      <c r="SBQ209" s="165"/>
      <c r="SBR209" s="165"/>
      <c r="SBS209" s="165"/>
      <c r="SBT209" s="168"/>
      <c r="SBU209" s="165"/>
      <c r="SBV209" s="165"/>
      <c r="SBW209" s="165"/>
      <c r="SBX209" s="168"/>
      <c r="SBY209" s="165"/>
      <c r="SBZ209" s="165"/>
      <c r="SCA209" s="165"/>
      <c r="SCB209" s="168"/>
      <c r="SCC209" s="165"/>
      <c r="SCD209" s="165"/>
      <c r="SCE209" s="165"/>
      <c r="SCF209" s="168"/>
      <c r="SCG209" s="165"/>
      <c r="SCH209" s="165"/>
      <c r="SCI209" s="165"/>
      <c r="SCJ209" s="168"/>
      <c r="SCK209" s="165"/>
      <c r="SCL209" s="165"/>
      <c r="SCM209" s="165"/>
      <c r="SCN209" s="168"/>
      <c r="SCO209" s="165"/>
      <c r="SCP209" s="165"/>
      <c r="SCQ209" s="165"/>
      <c r="SCR209" s="168"/>
      <c r="SCS209" s="165"/>
      <c r="SCT209" s="165"/>
      <c r="SCU209" s="165"/>
      <c r="SCV209" s="168"/>
      <c r="SCW209" s="165"/>
      <c r="SCX209" s="165"/>
      <c r="SCY209" s="165"/>
      <c r="SCZ209" s="168"/>
      <c r="SDA209" s="165"/>
      <c r="SDB209" s="165"/>
      <c r="SDC209" s="165"/>
      <c r="SDD209" s="168"/>
      <c r="SDE209" s="165"/>
      <c r="SDF209" s="165"/>
      <c r="SDG209" s="165"/>
      <c r="SDH209" s="168"/>
      <c r="SDI209" s="165"/>
      <c r="SDJ209" s="165"/>
      <c r="SDK209" s="165"/>
      <c r="SDL209" s="168"/>
      <c r="SDM209" s="165"/>
      <c r="SDN209" s="165"/>
      <c r="SDO209" s="165"/>
      <c r="SDP209" s="168"/>
      <c r="SDQ209" s="165"/>
      <c r="SDR209" s="165"/>
      <c r="SDS209" s="165"/>
      <c r="SDT209" s="168"/>
      <c r="SDU209" s="165"/>
      <c r="SDV209" s="165"/>
      <c r="SDW209" s="165"/>
      <c r="SDX209" s="168"/>
      <c r="SDY209" s="165"/>
      <c r="SDZ209" s="165"/>
      <c r="SEA209" s="165"/>
      <c r="SEB209" s="168"/>
      <c r="SEC209" s="165"/>
      <c r="SED209" s="165"/>
      <c r="SEE209" s="165"/>
      <c r="SEF209" s="168"/>
      <c r="SEG209" s="165"/>
      <c r="SEH209" s="165"/>
      <c r="SEI209" s="165"/>
      <c r="SEJ209" s="168"/>
      <c r="SEK209" s="165"/>
      <c r="SEL209" s="165"/>
      <c r="SEM209" s="165"/>
      <c r="SEN209" s="168"/>
      <c r="SEO209" s="165"/>
      <c r="SEP209" s="165"/>
      <c r="SEQ209" s="165"/>
      <c r="SER209" s="168"/>
      <c r="SES209" s="165"/>
      <c r="SET209" s="165"/>
      <c r="SEU209" s="165"/>
      <c r="SEV209" s="168"/>
      <c r="SEW209" s="165"/>
      <c r="SEX209" s="165"/>
      <c r="SEY209" s="165"/>
      <c r="SEZ209" s="168"/>
      <c r="SFA209" s="165"/>
      <c r="SFB209" s="165"/>
      <c r="SFC209" s="165"/>
      <c r="SFD209" s="168"/>
      <c r="SFE209" s="165"/>
      <c r="SFF209" s="165"/>
      <c r="SFG209" s="165"/>
      <c r="SFH209" s="168"/>
      <c r="SFI209" s="165"/>
      <c r="SFJ209" s="165"/>
      <c r="SFK209" s="165"/>
      <c r="SFL209" s="168"/>
      <c r="SFM209" s="165"/>
      <c r="SFN209" s="165"/>
      <c r="SFO209" s="165"/>
      <c r="SFP209" s="168"/>
      <c r="SFQ209" s="165"/>
      <c r="SFR209" s="165"/>
      <c r="SFS209" s="165"/>
      <c r="SFT209" s="168"/>
      <c r="SFU209" s="165"/>
      <c r="SFV209" s="165"/>
      <c r="SFW209" s="165"/>
      <c r="SFX209" s="168"/>
      <c r="SFY209" s="165"/>
      <c r="SFZ209" s="165"/>
      <c r="SGA209" s="165"/>
      <c r="SGB209" s="168"/>
      <c r="SGC209" s="165"/>
      <c r="SGD209" s="165"/>
      <c r="SGE209" s="165"/>
      <c r="SGF209" s="168"/>
      <c r="SGG209" s="165"/>
      <c r="SGH209" s="165"/>
      <c r="SGI209" s="165"/>
      <c r="SGJ209" s="168"/>
      <c r="SGK209" s="165"/>
      <c r="SGL209" s="165"/>
      <c r="SGM209" s="165"/>
      <c r="SGN209" s="168"/>
      <c r="SGO209" s="165"/>
      <c r="SGP209" s="165"/>
      <c r="SGQ209" s="165"/>
      <c r="SGR209" s="168"/>
      <c r="SGS209" s="165"/>
      <c r="SGT209" s="165"/>
      <c r="SGU209" s="165"/>
      <c r="SGV209" s="168"/>
      <c r="SGW209" s="165"/>
      <c r="SGX209" s="165"/>
      <c r="SGY209" s="165"/>
      <c r="SGZ209" s="168"/>
      <c r="SHA209" s="165"/>
      <c r="SHB209" s="165"/>
      <c r="SHC209" s="165"/>
      <c r="SHD209" s="168"/>
      <c r="SHE209" s="165"/>
      <c r="SHF209" s="165"/>
      <c r="SHG209" s="165"/>
      <c r="SHH209" s="168"/>
      <c r="SHI209" s="165"/>
      <c r="SHJ209" s="165"/>
      <c r="SHK209" s="165"/>
      <c r="SHL209" s="168"/>
      <c r="SHM209" s="165"/>
      <c r="SHN209" s="165"/>
      <c r="SHO209" s="165"/>
      <c r="SHP209" s="168"/>
      <c r="SHQ209" s="165"/>
      <c r="SHR209" s="165"/>
      <c r="SHS209" s="165"/>
      <c r="SHT209" s="168"/>
      <c r="SHU209" s="165"/>
      <c r="SHV209" s="165"/>
      <c r="SHW209" s="165"/>
      <c r="SHX209" s="168"/>
      <c r="SHY209" s="165"/>
      <c r="SHZ209" s="165"/>
      <c r="SIA209" s="165"/>
      <c r="SIB209" s="168"/>
      <c r="SIC209" s="165"/>
      <c r="SID209" s="165"/>
      <c r="SIE209" s="165"/>
      <c r="SIF209" s="168"/>
      <c r="SIG209" s="165"/>
      <c r="SIH209" s="165"/>
      <c r="SII209" s="165"/>
      <c r="SIJ209" s="168"/>
      <c r="SIK209" s="165"/>
      <c r="SIL209" s="165"/>
      <c r="SIM209" s="165"/>
      <c r="SIN209" s="168"/>
      <c r="SIO209" s="165"/>
      <c r="SIP209" s="165"/>
      <c r="SIQ209" s="165"/>
      <c r="SIR209" s="168"/>
      <c r="SIS209" s="165"/>
      <c r="SIT209" s="165"/>
      <c r="SIU209" s="165"/>
      <c r="SIV209" s="168"/>
      <c r="SIW209" s="165"/>
      <c r="SIX209" s="165"/>
      <c r="SIY209" s="165"/>
      <c r="SIZ209" s="168"/>
      <c r="SJA209" s="165"/>
      <c r="SJB209" s="165"/>
      <c r="SJC209" s="165"/>
      <c r="SJD209" s="168"/>
      <c r="SJE209" s="165"/>
      <c r="SJF209" s="165"/>
      <c r="SJG209" s="165"/>
      <c r="SJH209" s="168"/>
      <c r="SJI209" s="165"/>
      <c r="SJJ209" s="165"/>
      <c r="SJK209" s="165"/>
      <c r="SJL209" s="168"/>
      <c r="SJM209" s="165"/>
      <c r="SJN209" s="165"/>
      <c r="SJO209" s="165"/>
      <c r="SJP209" s="168"/>
      <c r="SJQ209" s="165"/>
      <c r="SJR209" s="165"/>
      <c r="SJS209" s="165"/>
      <c r="SJT209" s="168"/>
      <c r="SJU209" s="165"/>
      <c r="SJV209" s="165"/>
      <c r="SJW209" s="165"/>
      <c r="SJX209" s="168"/>
      <c r="SJY209" s="165"/>
      <c r="SJZ209" s="165"/>
      <c r="SKA209" s="165"/>
      <c r="SKB209" s="168"/>
      <c r="SKC209" s="165"/>
      <c r="SKD209" s="165"/>
      <c r="SKE209" s="165"/>
      <c r="SKF209" s="168"/>
      <c r="SKG209" s="165"/>
      <c r="SKH209" s="165"/>
      <c r="SKI209" s="165"/>
      <c r="SKJ209" s="168"/>
      <c r="SKK209" s="165"/>
      <c r="SKL209" s="165"/>
      <c r="SKM209" s="165"/>
      <c r="SKN209" s="168"/>
      <c r="SKO209" s="165"/>
      <c r="SKP209" s="165"/>
      <c r="SKQ209" s="165"/>
      <c r="SKR209" s="168"/>
      <c r="SKS209" s="165"/>
      <c r="SKT209" s="165"/>
      <c r="SKU209" s="165"/>
      <c r="SKV209" s="168"/>
      <c r="SKW209" s="165"/>
      <c r="SKX209" s="165"/>
      <c r="SKY209" s="165"/>
      <c r="SKZ209" s="168"/>
      <c r="SLA209" s="165"/>
      <c r="SLB209" s="165"/>
      <c r="SLC209" s="165"/>
      <c r="SLD209" s="168"/>
      <c r="SLE209" s="165"/>
      <c r="SLF209" s="165"/>
      <c r="SLG209" s="165"/>
      <c r="SLH209" s="168"/>
      <c r="SLI209" s="165"/>
      <c r="SLJ209" s="165"/>
      <c r="SLK209" s="165"/>
      <c r="SLL209" s="168"/>
      <c r="SLM209" s="165"/>
      <c r="SLN209" s="165"/>
      <c r="SLO209" s="165"/>
      <c r="SLP209" s="168"/>
      <c r="SLQ209" s="165"/>
      <c r="SLR209" s="165"/>
      <c r="SLS209" s="165"/>
      <c r="SLT209" s="168"/>
      <c r="SLU209" s="165"/>
      <c r="SLV209" s="165"/>
      <c r="SLW209" s="165"/>
      <c r="SLX209" s="168"/>
      <c r="SLY209" s="165"/>
      <c r="SLZ209" s="165"/>
      <c r="SMA209" s="165"/>
      <c r="SMB209" s="168"/>
      <c r="SMC209" s="165"/>
      <c r="SMD209" s="165"/>
      <c r="SME209" s="165"/>
      <c r="SMF209" s="168"/>
      <c r="SMG209" s="165"/>
      <c r="SMH209" s="165"/>
      <c r="SMI209" s="165"/>
      <c r="SMJ209" s="168"/>
      <c r="SMK209" s="165"/>
      <c r="SML209" s="165"/>
      <c r="SMM209" s="165"/>
      <c r="SMN209" s="168"/>
      <c r="SMO209" s="165"/>
      <c r="SMP209" s="165"/>
      <c r="SMQ209" s="165"/>
      <c r="SMR209" s="168"/>
      <c r="SMS209" s="165"/>
      <c r="SMT209" s="165"/>
      <c r="SMU209" s="165"/>
      <c r="SMV209" s="168"/>
      <c r="SMW209" s="165"/>
      <c r="SMX209" s="165"/>
      <c r="SMY209" s="165"/>
      <c r="SMZ209" s="168"/>
      <c r="SNA209" s="165"/>
      <c r="SNB209" s="165"/>
      <c r="SNC209" s="165"/>
      <c r="SND209" s="168"/>
      <c r="SNE209" s="165"/>
      <c r="SNF209" s="165"/>
      <c r="SNG209" s="165"/>
      <c r="SNH209" s="168"/>
      <c r="SNI209" s="165"/>
      <c r="SNJ209" s="165"/>
      <c r="SNK209" s="165"/>
      <c r="SNL209" s="168"/>
      <c r="SNM209" s="165"/>
      <c r="SNN209" s="165"/>
      <c r="SNO209" s="165"/>
      <c r="SNP209" s="168"/>
      <c r="SNQ209" s="165"/>
      <c r="SNR209" s="165"/>
      <c r="SNS209" s="165"/>
      <c r="SNT209" s="168"/>
      <c r="SNU209" s="165"/>
      <c r="SNV209" s="165"/>
      <c r="SNW209" s="165"/>
      <c r="SNX209" s="168"/>
      <c r="SNY209" s="165"/>
      <c r="SNZ209" s="165"/>
      <c r="SOA209" s="165"/>
      <c r="SOB209" s="168"/>
      <c r="SOC209" s="165"/>
      <c r="SOD209" s="165"/>
      <c r="SOE209" s="165"/>
      <c r="SOF209" s="168"/>
      <c r="SOG209" s="165"/>
      <c r="SOH209" s="165"/>
      <c r="SOI209" s="165"/>
      <c r="SOJ209" s="168"/>
      <c r="SOK209" s="165"/>
      <c r="SOL209" s="165"/>
      <c r="SOM209" s="165"/>
      <c r="SON209" s="168"/>
      <c r="SOO209" s="165"/>
      <c r="SOP209" s="165"/>
      <c r="SOQ209" s="165"/>
      <c r="SOR209" s="168"/>
      <c r="SOS209" s="165"/>
      <c r="SOT209" s="165"/>
      <c r="SOU209" s="165"/>
      <c r="SOV209" s="168"/>
      <c r="SOW209" s="165"/>
      <c r="SOX209" s="165"/>
      <c r="SOY209" s="165"/>
      <c r="SOZ209" s="168"/>
      <c r="SPA209" s="165"/>
      <c r="SPB209" s="165"/>
      <c r="SPC209" s="165"/>
      <c r="SPD209" s="168"/>
      <c r="SPE209" s="165"/>
      <c r="SPF209" s="165"/>
      <c r="SPG209" s="165"/>
      <c r="SPH209" s="168"/>
      <c r="SPI209" s="165"/>
      <c r="SPJ209" s="165"/>
      <c r="SPK209" s="165"/>
      <c r="SPL209" s="168"/>
      <c r="SPM209" s="165"/>
      <c r="SPN209" s="165"/>
      <c r="SPO209" s="165"/>
      <c r="SPP209" s="168"/>
      <c r="SPQ209" s="165"/>
      <c r="SPR209" s="165"/>
      <c r="SPS209" s="165"/>
      <c r="SPT209" s="168"/>
      <c r="SPU209" s="165"/>
      <c r="SPV209" s="165"/>
      <c r="SPW209" s="165"/>
      <c r="SPX209" s="168"/>
      <c r="SPY209" s="165"/>
      <c r="SPZ209" s="165"/>
      <c r="SQA209" s="165"/>
      <c r="SQB209" s="168"/>
      <c r="SQC209" s="165"/>
      <c r="SQD209" s="165"/>
      <c r="SQE209" s="165"/>
      <c r="SQF209" s="168"/>
      <c r="SQG209" s="165"/>
      <c r="SQH209" s="165"/>
      <c r="SQI209" s="165"/>
      <c r="SQJ209" s="168"/>
      <c r="SQK209" s="165"/>
      <c r="SQL209" s="165"/>
      <c r="SQM209" s="165"/>
      <c r="SQN209" s="168"/>
      <c r="SQO209" s="165"/>
      <c r="SQP209" s="165"/>
      <c r="SQQ209" s="165"/>
      <c r="SQR209" s="168"/>
      <c r="SQS209" s="165"/>
      <c r="SQT209" s="165"/>
      <c r="SQU209" s="165"/>
      <c r="SQV209" s="168"/>
      <c r="SQW209" s="165"/>
      <c r="SQX209" s="165"/>
      <c r="SQY209" s="165"/>
      <c r="SQZ209" s="168"/>
      <c r="SRA209" s="165"/>
      <c r="SRB209" s="165"/>
      <c r="SRC209" s="165"/>
      <c r="SRD209" s="168"/>
      <c r="SRE209" s="165"/>
      <c r="SRF209" s="165"/>
      <c r="SRG209" s="165"/>
      <c r="SRH209" s="168"/>
      <c r="SRI209" s="165"/>
      <c r="SRJ209" s="165"/>
      <c r="SRK209" s="165"/>
      <c r="SRL209" s="168"/>
      <c r="SRM209" s="165"/>
      <c r="SRN209" s="165"/>
      <c r="SRO209" s="165"/>
      <c r="SRP209" s="168"/>
      <c r="SRQ209" s="165"/>
      <c r="SRR209" s="165"/>
      <c r="SRS209" s="165"/>
      <c r="SRT209" s="168"/>
      <c r="SRU209" s="165"/>
      <c r="SRV209" s="165"/>
      <c r="SRW209" s="165"/>
      <c r="SRX209" s="168"/>
      <c r="SRY209" s="165"/>
      <c r="SRZ209" s="165"/>
      <c r="SSA209" s="165"/>
      <c r="SSB209" s="168"/>
      <c r="SSC209" s="165"/>
      <c r="SSD209" s="165"/>
      <c r="SSE209" s="165"/>
      <c r="SSF209" s="168"/>
      <c r="SSG209" s="165"/>
      <c r="SSH209" s="165"/>
      <c r="SSI209" s="165"/>
      <c r="SSJ209" s="168"/>
      <c r="SSK209" s="165"/>
      <c r="SSL209" s="165"/>
      <c r="SSM209" s="165"/>
      <c r="SSN209" s="168"/>
      <c r="SSO209" s="165"/>
      <c r="SSP209" s="165"/>
      <c r="SSQ209" s="165"/>
      <c r="SSR209" s="168"/>
      <c r="SSS209" s="165"/>
      <c r="SST209" s="165"/>
      <c r="SSU209" s="165"/>
      <c r="SSV209" s="168"/>
      <c r="SSW209" s="165"/>
      <c r="SSX209" s="165"/>
      <c r="SSY209" s="165"/>
      <c r="SSZ209" s="168"/>
      <c r="STA209" s="165"/>
      <c r="STB209" s="165"/>
      <c r="STC209" s="165"/>
      <c r="STD209" s="168"/>
      <c r="STE209" s="165"/>
      <c r="STF209" s="165"/>
      <c r="STG209" s="165"/>
      <c r="STH209" s="168"/>
      <c r="STI209" s="165"/>
      <c r="STJ209" s="165"/>
      <c r="STK209" s="165"/>
      <c r="STL209" s="168"/>
      <c r="STM209" s="165"/>
      <c r="STN209" s="165"/>
      <c r="STO209" s="165"/>
      <c r="STP209" s="168"/>
      <c r="STQ209" s="165"/>
      <c r="STR209" s="165"/>
      <c r="STS209" s="165"/>
      <c r="STT209" s="168"/>
      <c r="STU209" s="165"/>
      <c r="STV209" s="165"/>
      <c r="STW209" s="165"/>
      <c r="STX209" s="168"/>
      <c r="STY209" s="165"/>
      <c r="STZ209" s="165"/>
      <c r="SUA209" s="165"/>
      <c r="SUB209" s="168"/>
      <c r="SUC209" s="165"/>
      <c r="SUD209" s="165"/>
      <c r="SUE209" s="165"/>
      <c r="SUF209" s="168"/>
      <c r="SUG209" s="165"/>
      <c r="SUH209" s="165"/>
      <c r="SUI209" s="165"/>
      <c r="SUJ209" s="168"/>
      <c r="SUK209" s="165"/>
      <c r="SUL209" s="165"/>
      <c r="SUM209" s="165"/>
      <c r="SUN209" s="168"/>
      <c r="SUO209" s="165"/>
      <c r="SUP209" s="165"/>
      <c r="SUQ209" s="165"/>
      <c r="SUR209" s="168"/>
      <c r="SUS209" s="165"/>
      <c r="SUT209" s="165"/>
      <c r="SUU209" s="165"/>
      <c r="SUV209" s="168"/>
      <c r="SUW209" s="165"/>
      <c r="SUX209" s="165"/>
      <c r="SUY209" s="165"/>
      <c r="SUZ209" s="168"/>
      <c r="SVA209" s="165"/>
      <c r="SVB209" s="165"/>
      <c r="SVC209" s="165"/>
      <c r="SVD209" s="168"/>
      <c r="SVE209" s="165"/>
      <c r="SVF209" s="165"/>
      <c r="SVG209" s="165"/>
      <c r="SVH209" s="168"/>
      <c r="SVI209" s="165"/>
      <c r="SVJ209" s="165"/>
      <c r="SVK209" s="165"/>
      <c r="SVL209" s="168"/>
      <c r="SVM209" s="165"/>
      <c r="SVN209" s="165"/>
      <c r="SVO209" s="165"/>
      <c r="SVP209" s="168"/>
      <c r="SVQ209" s="165"/>
      <c r="SVR209" s="165"/>
      <c r="SVS209" s="165"/>
      <c r="SVT209" s="168"/>
      <c r="SVU209" s="165"/>
      <c r="SVV209" s="165"/>
      <c r="SVW209" s="165"/>
      <c r="SVX209" s="168"/>
      <c r="SVY209" s="165"/>
      <c r="SVZ209" s="165"/>
      <c r="SWA209" s="165"/>
      <c r="SWB209" s="168"/>
      <c r="SWC209" s="165"/>
      <c r="SWD209" s="165"/>
      <c r="SWE209" s="165"/>
      <c r="SWF209" s="168"/>
      <c r="SWG209" s="165"/>
      <c r="SWH209" s="165"/>
      <c r="SWI209" s="165"/>
      <c r="SWJ209" s="168"/>
      <c r="SWK209" s="165"/>
      <c r="SWL209" s="165"/>
      <c r="SWM209" s="165"/>
      <c r="SWN209" s="168"/>
      <c r="SWO209" s="165"/>
      <c r="SWP209" s="165"/>
      <c r="SWQ209" s="165"/>
      <c r="SWR209" s="168"/>
      <c r="SWS209" s="165"/>
      <c r="SWT209" s="165"/>
      <c r="SWU209" s="165"/>
      <c r="SWV209" s="168"/>
      <c r="SWW209" s="165"/>
      <c r="SWX209" s="165"/>
      <c r="SWY209" s="165"/>
      <c r="SWZ209" s="168"/>
      <c r="SXA209" s="165"/>
      <c r="SXB209" s="165"/>
      <c r="SXC209" s="165"/>
      <c r="SXD209" s="168"/>
      <c r="SXE209" s="165"/>
      <c r="SXF209" s="165"/>
      <c r="SXG209" s="165"/>
      <c r="SXH209" s="168"/>
      <c r="SXI209" s="165"/>
      <c r="SXJ209" s="165"/>
      <c r="SXK209" s="165"/>
      <c r="SXL209" s="168"/>
      <c r="SXM209" s="165"/>
      <c r="SXN209" s="165"/>
      <c r="SXO209" s="165"/>
      <c r="SXP209" s="168"/>
      <c r="SXQ209" s="165"/>
      <c r="SXR209" s="165"/>
      <c r="SXS209" s="165"/>
      <c r="SXT209" s="168"/>
      <c r="SXU209" s="165"/>
      <c r="SXV209" s="165"/>
      <c r="SXW209" s="165"/>
      <c r="SXX209" s="168"/>
      <c r="SXY209" s="165"/>
      <c r="SXZ209" s="165"/>
      <c r="SYA209" s="165"/>
      <c r="SYB209" s="168"/>
      <c r="SYC209" s="165"/>
      <c r="SYD209" s="165"/>
      <c r="SYE209" s="165"/>
      <c r="SYF209" s="168"/>
      <c r="SYG209" s="165"/>
      <c r="SYH209" s="165"/>
      <c r="SYI209" s="165"/>
      <c r="SYJ209" s="168"/>
      <c r="SYK209" s="165"/>
      <c r="SYL209" s="165"/>
      <c r="SYM209" s="165"/>
      <c r="SYN209" s="168"/>
      <c r="SYO209" s="165"/>
      <c r="SYP209" s="165"/>
      <c r="SYQ209" s="165"/>
      <c r="SYR209" s="168"/>
      <c r="SYS209" s="165"/>
      <c r="SYT209" s="165"/>
      <c r="SYU209" s="165"/>
      <c r="SYV209" s="168"/>
      <c r="SYW209" s="165"/>
      <c r="SYX209" s="165"/>
      <c r="SYY209" s="165"/>
      <c r="SYZ209" s="168"/>
      <c r="SZA209" s="165"/>
      <c r="SZB209" s="165"/>
      <c r="SZC209" s="165"/>
      <c r="SZD209" s="168"/>
      <c r="SZE209" s="165"/>
      <c r="SZF209" s="165"/>
      <c r="SZG209" s="165"/>
      <c r="SZH209" s="168"/>
      <c r="SZI209" s="165"/>
      <c r="SZJ209" s="165"/>
      <c r="SZK209" s="165"/>
      <c r="SZL209" s="168"/>
      <c r="SZM209" s="165"/>
      <c r="SZN209" s="165"/>
      <c r="SZO209" s="165"/>
      <c r="SZP209" s="168"/>
      <c r="SZQ209" s="165"/>
      <c r="SZR209" s="165"/>
      <c r="SZS209" s="165"/>
      <c r="SZT209" s="168"/>
      <c r="SZU209" s="165"/>
      <c r="SZV209" s="165"/>
      <c r="SZW209" s="165"/>
      <c r="SZX209" s="168"/>
      <c r="SZY209" s="165"/>
      <c r="SZZ209" s="165"/>
      <c r="TAA209" s="165"/>
      <c r="TAB209" s="168"/>
      <c r="TAC209" s="165"/>
      <c r="TAD209" s="165"/>
      <c r="TAE209" s="165"/>
      <c r="TAF209" s="168"/>
      <c r="TAG209" s="165"/>
      <c r="TAH209" s="165"/>
      <c r="TAI209" s="165"/>
      <c r="TAJ209" s="168"/>
      <c r="TAK209" s="165"/>
      <c r="TAL209" s="165"/>
      <c r="TAM209" s="165"/>
      <c r="TAN209" s="168"/>
      <c r="TAO209" s="165"/>
      <c r="TAP209" s="165"/>
      <c r="TAQ209" s="165"/>
      <c r="TAR209" s="168"/>
      <c r="TAS209" s="165"/>
      <c r="TAT209" s="165"/>
      <c r="TAU209" s="165"/>
      <c r="TAV209" s="168"/>
      <c r="TAW209" s="165"/>
      <c r="TAX209" s="165"/>
      <c r="TAY209" s="165"/>
      <c r="TAZ209" s="168"/>
      <c r="TBA209" s="165"/>
      <c r="TBB209" s="165"/>
      <c r="TBC209" s="165"/>
      <c r="TBD209" s="168"/>
      <c r="TBE209" s="165"/>
      <c r="TBF209" s="165"/>
      <c r="TBG209" s="165"/>
      <c r="TBH209" s="168"/>
      <c r="TBI209" s="165"/>
      <c r="TBJ209" s="165"/>
      <c r="TBK209" s="165"/>
      <c r="TBL209" s="168"/>
      <c r="TBM209" s="165"/>
      <c r="TBN209" s="165"/>
      <c r="TBO209" s="165"/>
      <c r="TBP209" s="168"/>
      <c r="TBQ209" s="165"/>
      <c r="TBR209" s="165"/>
      <c r="TBS209" s="165"/>
      <c r="TBT209" s="168"/>
      <c r="TBU209" s="165"/>
      <c r="TBV209" s="165"/>
      <c r="TBW209" s="165"/>
      <c r="TBX209" s="168"/>
      <c r="TBY209" s="165"/>
      <c r="TBZ209" s="165"/>
      <c r="TCA209" s="165"/>
      <c r="TCB209" s="168"/>
      <c r="TCC209" s="165"/>
      <c r="TCD209" s="165"/>
      <c r="TCE209" s="165"/>
      <c r="TCF209" s="168"/>
      <c r="TCG209" s="165"/>
      <c r="TCH209" s="165"/>
      <c r="TCI209" s="165"/>
      <c r="TCJ209" s="168"/>
      <c r="TCK209" s="165"/>
      <c r="TCL209" s="165"/>
      <c r="TCM209" s="165"/>
      <c r="TCN209" s="168"/>
      <c r="TCO209" s="165"/>
      <c r="TCP209" s="165"/>
      <c r="TCQ209" s="165"/>
      <c r="TCR209" s="168"/>
      <c r="TCS209" s="165"/>
      <c r="TCT209" s="165"/>
      <c r="TCU209" s="165"/>
      <c r="TCV209" s="168"/>
      <c r="TCW209" s="165"/>
      <c r="TCX209" s="165"/>
      <c r="TCY209" s="165"/>
      <c r="TCZ209" s="168"/>
      <c r="TDA209" s="165"/>
      <c r="TDB209" s="165"/>
      <c r="TDC209" s="165"/>
      <c r="TDD209" s="168"/>
      <c r="TDE209" s="165"/>
      <c r="TDF209" s="165"/>
      <c r="TDG209" s="165"/>
      <c r="TDH209" s="168"/>
      <c r="TDI209" s="165"/>
      <c r="TDJ209" s="165"/>
      <c r="TDK209" s="165"/>
      <c r="TDL209" s="168"/>
      <c r="TDM209" s="165"/>
      <c r="TDN209" s="165"/>
      <c r="TDO209" s="165"/>
      <c r="TDP209" s="168"/>
      <c r="TDQ209" s="165"/>
      <c r="TDR209" s="165"/>
      <c r="TDS209" s="165"/>
      <c r="TDT209" s="168"/>
      <c r="TDU209" s="165"/>
      <c r="TDV209" s="165"/>
      <c r="TDW209" s="165"/>
      <c r="TDX209" s="168"/>
      <c r="TDY209" s="165"/>
      <c r="TDZ209" s="165"/>
      <c r="TEA209" s="165"/>
      <c r="TEB209" s="168"/>
      <c r="TEC209" s="165"/>
      <c r="TED209" s="165"/>
      <c r="TEE209" s="165"/>
      <c r="TEF209" s="168"/>
      <c r="TEG209" s="165"/>
      <c r="TEH209" s="165"/>
      <c r="TEI209" s="165"/>
      <c r="TEJ209" s="168"/>
      <c r="TEK209" s="165"/>
      <c r="TEL209" s="165"/>
      <c r="TEM209" s="165"/>
      <c r="TEN209" s="168"/>
      <c r="TEO209" s="165"/>
      <c r="TEP209" s="165"/>
      <c r="TEQ209" s="165"/>
      <c r="TER209" s="168"/>
      <c r="TES209" s="165"/>
      <c r="TET209" s="165"/>
      <c r="TEU209" s="165"/>
      <c r="TEV209" s="168"/>
      <c r="TEW209" s="165"/>
      <c r="TEX209" s="165"/>
      <c r="TEY209" s="165"/>
      <c r="TEZ209" s="168"/>
      <c r="TFA209" s="165"/>
      <c r="TFB209" s="165"/>
      <c r="TFC209" s="165"/>
      <c r="TFD209" s="168"/>
      <c r="TFE209" s="165"/>
      <c r="TFF209" s="165"/>
      <c r="TFG209" s="165"/>
      <c r="TFH209" s="168"/>
      <c r="TFI209" s="165"/>
      <c r="TFJ209" s="165"/>
      <c r="TFK209" s="165"/>
      <c r="TFL209" s="168"/>
      <c r="TFM209" s="165"/>
      <c r="TFN209" s="165"/>
      <c r="TFO209" s="165"/>
      <c r="TFP209" s="168"/>
      <c r="TFQ209" s="165"/>
      <c r="TFR209" s="165"/>
      <c r="TFS209" s="165"/>
      <c r="TFT209" s="168"/>
      <c r="TFU209" s="165"/>
      <c r="TFV209" s="165"/>
      <c r="TFW209" s="165"/>
      <c r="TFX209" s="168"/>
      <c r="TFY209" s="165"/>
      <c r="TFZ209" s="165"/>
      <c r="TGA209" s="165"/>
      <c r="TGB209" s="168"/>
      <c r="TGC209" s="165"/>
      <c r="TGD209" s="165"/>
      <c r="TGE209" s="165"/>
      <c r="TGF209" s="168"/>
      <c r="TGG209" s="165"/>
      <c r="TGH209" s="165"/>
      <c r="TGI209" s="165"/>
      <c r="TGJ209" s="168"/>
      <c r="TGK209" s="165"/>
      <c r="TGL209" s="165"/>
      <c r="TGM209" s="165"/>
      <c r="TGN209" s="168"/>
      <c r="TGO209" s="165"/>
      <c r="TGP209" s="165"/>
      <c r="TGQ209" s="165"/>
      <c r="TGR209" s="168"/>
      <c r="TGS209" s="165"/>
      <c r="TGT209" s="165"/>
      <c r="TGU209" s="165"/>
      <c r="TGV209" s="168"/>
      <c r="TGW209" s="165"/>
      <c r="TGX209" s="165"/>
      <c r="TGY209" s="165"/>
      <c r="TGZ209" s="168"/>
      <c r="THA209" s="165"/>
      <c r="THB209" s="165"/>
      <c r="THC209" s="165"/>
      <c r="THD209" s="168"/>
      <c r="THE209" s="165"/>
      <c r="THF209" s="165"/>
      <c r="THG209" s="165"/>
      <c r="THH209" s="168"/>
      <c r="THI209" s="165"/>
      <c r="THJ209" s="165"/>
      <c r="THK209" s="165"/>
      <c r="THL209" s="168"/>
      <c r="THM209" s="165"/>
      <c r="THN209" s="165"/>
      <c r="THO209" s="165"/>
      <c r="THP209" s="168"/>
      <c r="THQ209" s="165"/>
      <c r="THR209" s="165"/>
      <c r="THS209" s="165"/>
      <c r="THT209" s="168"/>
      <c r="THU209" s="165"/>
      <c r="THV209" s="165"/>
      <c r="THW209" s="165"/>
      <c r="THX209" s="168"/>
      <c r="THY209" s="165"/>
      <c r="THZ209" s="165"/>
      <c r="TIA209" s="165"/>
      <c r="TIB209" s="168"/>
      <c r="TIC209" s="165"/>
      <c r="TID209" s="165"/>
      <c r="TIE209" s="165"/>
      <c r="TIF209" s="168"/>
      <c r="TIG209" s="165"/>
      <c r="TIH209" s="165"/>
      <c r="TII209" s="165"/>
      <c r="TIJ209" s="168"/>
      <c r="TIK209" s="165"/>
      <c r="TIL209" s="165"/>
      <c r="TIM209" s="165"/>
      <c r="TIN209" s="168"/>
      <c r="TIO209" s="165"/>
      <c r="TIP209" s="165"/>
      <c r="TIQ209" s="165"/>
      <c r="TIR209" s="168"/>
      <c r="TIS209" s="165"/>
      <c r="TIT209" s="165"/>
      <c r="TIU209" s="165"/>
      <c r="TIV209" s="168"/>
      <c r="TIW209" s="165"/>
      <c r="TIX209" s="165"/>
      <c r="TIY209" s="165"/>
      <c r="TIZ209" s="168"/>
      <c r="TJA209" s="165"/>
      <c r="TJB209" s="165"/>
      <c r="TJC209" s="165"/>
      <c r="TJD209" s="168"/>
      <c r="TJE209" s="165"/>
      <c r="TJF209" s="165"/>
      <c r="TJG209" s="165"/>
      <c r="TJH209" s="168"/>
      <c r="TJI209" s="165"/>
      <c r="TJJ209" s="165"/>
      <c r="TJK209" s="165"/>
      <c r="TJL209" s="168"/>
      <c r="TJM209" s="165"/>
      <c r="TJN209" s="165"/>
      <c r="TJO209" s="165"/>
      <c r="TJP209" s="168"/>
      <c r="TJQ209" s="165"/>
      <c r="TJR209" s="165"/>
      <c r="TJS209" s="165"/>
      <c r="TJT209" s="168"/>
      <c r="TJU209" s="165"/>
      <c r="TJV209" s="165"/>
      <c r="TJW209" s="165"/>
      <c r="TJX209" s="168"/>
      <c r="TJY209" s="165"/>
      <c r="TJZ209" s="165"/>
      <c r="TKA209" s="165"/>
      <c r="TKB209" s="168"/>
      <c r="TKC209" s="165"/>
      <c r="TKD209" s="165"/>
      <c r="TKE209" s="165"/>
      <c r="TKF209" s="168"/>
      <c r="TKG209" s="165"/>
      <c r="TKH209" s="165"/>
      <c r="TKI209" s="165"/>
      <c r="TKJ209" s="168"/>
      <c r="TKK209" s="165"/>
      <c r="TKL209" s="165"/>
      <c r="TKM209" s="165"/>
      <c r="TKN209" s="168"/>
      <c r="TKO209" s="165"/>
      <c r="TKP209" s="165"/>
      <c r="TKQ209" s="165"/>
      <c r="TKR209" s="168"/>
      <c r="TKS209" s="165"/>
      <c r="TKT209" s="165"/>
      <c r="TKU209" s="165"/>
      <c r="TKV209" s="168"/>
      <c r="TKW209" s="165"/>
      <c r="TKX209" s="165"/>
      <c r="TKY209" s="165"/>
      <c r="TKZ209" s="168"/>
      <c r="TLA209" s="165"/>
      <c r="TLB209" s="165"/>
      <c r="TLC209" s="165"/>
      <c r="TLD209" s="168"/>
      <c r="TLE209" s="165"/>
      <c r="TLF209" s="165"/>
      <c r="TLG209" s="165"/>
      <c r="TLH209" s="168"/>
      <c r="TLI209" s="165"/>
      <c r="TLJ209" s="165"/>
      <c r="TLK209" s="165"/>
      <c r="TLL209" s="168"/>
      <c r="TLM209" s="165"/>
      <c r="TLN209" s="165"/>
      <c r="TLO209" s="165"/>
      <c r="TLP209" s="168"/>
      <c r="TLQ209" s="165"/>
      <c r="TLR209" s="165"/>
      <c r="TLS209" s="165"/>
      <c r="TLT209" s="168"/>
      <c r="TLU209" s="165"/>
      <c r="TLV209" s="165"/>
      <c r="TLW209" s="165"/>
      <c r="TLX209" s="168"/>
      <c r="TLY209" s="165"/>
      <c r="TLZ209" s="165"/>
      <c r="TMA209" s="165"/>
      <c r="TMB209" s="168"/>
      <c r="TMC209" s="165"/>
      <c r="TMD209" s="165"/>
      <c r="TME209" s="165"/>
      <c r="TMF209" s="168"/>
      <c r="TMG209" s="165"/>
      <c r="TMH209" s="165"/>
      <c r="TMI209" s="165"/>
      <c r="TMJ209" s="168"/>
      <c r="TMK209" s="165"/>
      <c r="TML209" s="165"/>
      <c r="TMM209" s="165"/>
      <c r="TMN209" s="168"/>
      <c r="TMO209" s="165"/>
      <c r="TMP209" s="165"/>
      <c r="TMQ209" s="165"/>
      <c r="TMR209" s="168"/>
      <c r="TMS209" s="165"/>
      <c r="TMT209" s="165"/>
      <c r="TMU209" s="165"/>
      <c r="TMV209" s="168"/>
      <c r="TMW209" s="165"/>
      <c r="TMX209" s="165"/>
      <c r="TMY209" s="165"/>
      <c r="TMZ209" s="168"/>
      <c r="TNA209" s="165"/>
      <c r="TNB209" s="165"/>
      <c r="TNC209" s="165"/>
      <c r="TND209" s="168"/>
      <c r="TNE209" s="165"/>
      <c r="TNF209" s="165"/>
      <c r="TNG209" s="165"/>
      <c r="TNH209" s="168"/>
      <c r="TNI209" s="165"/>
      <c r="TNJ209" s="165"/>
      <c r="TNK209" s="165"/>
      <c r="TNL209" s="168"/>
      <c r="TNM209" s="165"/>
      <c r="TNN209" s="165"/>
      <c r="TNO209" s="165"/>
      <c r="TNP209" s="168"/>
      <c r="TNQ209" s="165"/>
      <c r="TNR209" s="165"/>
      <c r="TNS209" s="165"/>
      <c r="TNT209" s="168"/>
      <c r="TNU209" s="165"/>
      <c r="TNV209" s="165"/>
      <c r="TNW209" s="165"/>
      <c r="TNX209" s="168"/>
      <c r="TNY209" s="165"/>
      <c r="TNZ209" s="165"/>
      <c r="TOA209" s="165"/>
      <c r="TOB209" s="168"/>
      <c r="TOC209" s="165"/>
      <c r="TOD209" s="165"/>
      <c r="TOE209" s="165"/>
      <c r="TOF209" s="168"/>
      <c r="TOG209" s="165"/>
      <c r="TOH209" s="165"/>
      <c r="TOI209" s="165"/>
      <c r="TOJ209" s="168"/>
      <c r="TOK209" s="165"/>
      <c r="TOL209" s="165"/>
      <c r="TOM209" s="165"/>
      <c r="TON209" s="168"/>
      <c r="TOO209" s="165"/>
      <c r="TOP209" s="165"/>
      <c r="TOQ209" s="165"/>
      <c r="TOR209" s="168"/>
      <c r="TOS209" s="165"/>
      <c r="TOT209" s="165"/>
      <c r="TOU209" s="165"/>
      <c r="TOV209" s="168"/>
      <c r="TOW209" s="165"/>
      <c r="TOX209" s="165"/>
      <c r="TOY209" s="165"/>
      <c r="TOZ209" s="168"/>
      <c r="TPA209" s="165"/>
      <c r="TPB209" s="165"/>
      <c r="TPC209" s="165"/>
      <c r="TPD209" s="168"/>
      <c r="TPE209" s="165"/>
      <c r="TPF209" s="165"/>
      <c r="TPG209" s="165"/>
      <c r="TPH209" s="168"/>
      <c r="TPI209" s="165"/>
      <c r="TPJ209" s="165"/>
      <c r="TPK209" s="165"/>
      <c r="TPL209" s="168"/>
      <c r="TPM209" s="165"/>
      <c r="TPN209" s="165"/>
      <c r="TPO209" s="165"/>
      <c r="TPP209" s="168"/>
      <c r="TPQ209" s="165"/>
      <c r="TPR209" s="165"/>
      <c r="TPS209" s="165"/>
      <c r="TPT209" s="168"/>
      <c r="TPU209" s="165"/>
      <c r="TPV209" s="165"/>
      <c r="TPW209" s="165"/>
      <c r="TPX209" s="168"/>
      <c r="TPY209" s="165"/>
      <c r="TPZ209" s="165"/>
      <c r="TQA209" s="165"/>
      <c r="TQB209" s="168"/>
      <c r="TQC209" s="165"/>
      <c r="TQD209" s="165"/>
      <c r="TQE209" s="165"/>
      <c r="TQF209" s="168"/>
      <c r="TQG209" s="165"/>
      <c r="TQH209" s="165"/>
      <c r="TQI209" s="165"/>
      <c r="TQJ209" s="168"/>
      <c r="TQK209" s="165"/>
      <c r="TQL209" s="165"/>
      <c r="TQM209" s="165"/>
      <c r="TQN209" s="168"/>
      <c r="TQO209" s="165"/>
      <c r="TQP209" s="165"/>
      <c r="TQQ209" s="165"/>
      <c r="TQR209" s="168"/>
      <c r="TQS209" s="165"/>
      <c r="TQT209" s="165"/>
      <c r="TQU209" s="165"/>
      <c r="TQV209" s="168"/>
      <c r="TQW209" s="165"/>
      <c r="TQX209" s="165"/>
      <c r="TQY209" s="165"/>
      <c r="TQZ209" s="168"/>
      <c r="TRA209" s="165"/>
      <c r="TRB209" s="165"/>
      <c r="TRC209" s="165"/>
      <c r="TRD209" s="168"/>
      <c r="TRE209" s="165"/>
      <c r="TRF209" s="165"/>
      <c r="TRG209" s="165"/>
      <c r="TRH209" s="168"/>
      <c r="TRI209" s="165"/>
      <c r="TRJ209" s="165"/>
      <c r="TRK209" s="165"/>
      <c r="TRL209" s="168"/>
      <c r="TRM209" s="165"/>
      <c r="TRN209" s="165"/>
      <c r="TRO209" s="165"/>
      <c r="TRP209" s="168"/>
      <c r="TRQ209" s="165"/>
      <c r="TRR209" s="165"/>
      <c r="TRS209" s="165"/>
      <c r="TRT209" s="168"/>
      <c r="TRU209" s="165"/>
      <c r="TRV209" s="165"/>
      <c r="TRW209" s="165"/>
      <c r="TRX209" s="168"/>
      <c r="TRY209" s="165"/>
      <c r="TRZ209" s="165"/>
      <c r="TSA209" s="165"/>
      <c r="TSB209" s="168"/>
      <c r="TSC209" s="165"/>
      <c r="TSD209" s="165"/>
      <c r="TSE209" s="165"/>
      <c r="TSF209" s="168"/>
      <c r="TSG209" s="165"/>
      <c r="TSH209" s="165"/>
      <c r="TSI209" s="165"/>
      <c r="TSJ209" s="168"/>
      <c r="TSK209" s="165"/>
      <c r="TSL209" s="165"/>
      <c r="TSM209" s="165"/>
      <c r="TSN209" s="168"/>
      <c r="TSO209" s="165"/>
      <c r="TSP209" s="165"/>
      <c r="TSQ209" s="165"/>
      <c r="TSR209" s="168"/>
      <c r="TSS209" s="165"/>
      <c r="TST209" s="165"/>
      <c r="TSU209" s="165"/>
      <c r="TSV209" s="168"/>
      <c r="TSW209" s="165"/>
      <c r="TSX209" s="165"/>
      <c r="TSY209" s="165"/>
      <c r="TSZ209" s="168"/>
      <c r="TTA209" s="165"/>
      <c r="TTB209" s="165"/>
      <c r="TTC209" s="165"/>
      <c r="TTD209" s="168"/>
      <c r="TTE209" s="165"/>
      <c r="TTF209" s="165"/>
      <c r="TTG209" s="165"/>
      <c r="TTH209" s="168"/>
      <c r="TTI209" s="165"/>
      <c r="TTJ209" s="165"/>
      <c r="TTK209" s="165"/>
      <c r="TTL209" s="168"/>
      <c r="TTM209" s="165"/>
      <c r="TTN209" s="165"/>
      <c r="TTO209" s="165"/>
      <c r="TTP209" s="168"/>
      <c r="TTQ209" s="165"/>
      <c r="TTR209" s="165"/>
      <c r="TTS209" s="165"/>
      <c r="TTT209" s="168"/>
      <c r="TTU209" s="165"/>
      <c r="TTV209" s="165"/>
      <c r="TTW209" s="165"/>
      <c r="TTX209" s="168"/>
      <c r="TTY209" s="165"/>
      <c r="TTZ209" s="165"/>
      <c r="TUA209" s="165"/>
      <c r="TUB209" s="168"/>
      <c r="TUC209" s="165"/>
      <c r="TUD209" s="165"/>
      <c r="TUE209" s="165"/>
      <c r="TUF209" s="168"/>
      <c r="TUG209" s="165"/>
      <c r="TUH209" s="165"/>
      <c r="TUI209" s="165"/>
      <c r="TUJ209" s="168"/>
      <c r="TUK209" s="165"/>
      <c r="TUL209" s="165"/>
      <c r="TUM209" s="165"/>
      <c r="TUN209" s="168"/>
      <c r="TUO209" s="165"/>
      <c r="TUP209" s="165"/>
      <c r="TUQ209" s="165"/>
      <c r="TUR209" s="168"/>
      <c r="TUS209" s="165"/>
      <c r="TUT209" s="165"/>
      <c r="TUU209" s="165"/>
      <c r="TUV209" s="168"/>
      <c r="TUW209" s="165"/>
      <c r="TUX209" s="165"/>
      <c r="TUY209" s="165"/>
      <c r="TUZ209" s="168"/>
      <c r="TVA209" s="165"/>
      <c r="TVB209" s="165"/>
      <c r="TVC209" s="165"/>
      <c r="TVD209" s="168"/>
      <c r="TVE209" s="165"/>
      <c r="TVF209" s="165"/>
      <c r="TVG209" s="165"/>
      <c r="TVH209" s="168"/>
      <c r="TVI209" s="165"/>
      <c r="TVJ209" s="165"/>
      <c r="TVK209" s="165"/>
      <c r="TVL209" s="168"/>
      <c r="TVM209" s="165"/>
      <c r="TVN209" s="165"/>
      <c r="TVO209" s="165"/>
      <c r="TVP209" s="168"/>
      <c r="TVQ209" s="165"/>
      <c r="TVR209" s="165"/>
      <c r="TVS209" s="165"/>
      <c r="TVT209" s="168"/>
      <c r="TVU209" s="165"/>
      <c r="TVV209" s="165"/>
      <c r="TVW209" s="165"/>
      <c r="TVX209" s="168"/>
      <c r="TVY209" s="165"/>
      <c r="TVZ209" s="165"/>
      <c r="TWA209" s="165"/>
      <c r="TWB209" s="168"/>
      <c r="TWC209" s="165"/>
      <c r="TWD209" s="165"/>
      <c r="TWE209" s="165"/>
      <c r="TWF209" s="168"/>
      <c r="TWG209" s="165"/>
      <c r="TWH209" s="165"/>
      <c r="TWI209" s="165"/>
      <c r="TWJ209" s="168"/>
      <c r="TWK209" s="165"/>
      <c r="TWL209" s="165"/>
      <c r="TWM209" s="165"/>
      <c r="TWN209" s="168"/>
      <c r="TWO209" s="165"/>
      <c r="TWP209" s="165"/>
      <c r="TWQ209" s="165"/>
      <c r="TWR209" s="168"/>
      <c r="TWS209" s="165"/>
      <c r="TWT209" s="165"/>
      <c r="TWU209" s="165"/>
      <c r="TWV209" s="168"/>
      <c r="TWW209" s="165"/>
      <c r="TWX209" s="165"/>
      <c r="TWY209" s="165"/>
      <c r="TWZ209" s="168"/>
      <c r="TXA209" s="165"/>
      <c r="TXB209" s="165"/>
      <c r="TXC209" s="165"/>
      <c r="TXD209" s="168"/>
      <c r="TXE209" s="165"/>
      <c r="TXF209" s="165"/>
      <c r="TXG209" s="165"/>
      <c r="TXH209" s="168"/>
      <c r="TXI209" s="165"/>
      <c r="TXJ209" s="165"/>
      <c r="TXK209" s="165"/>
      <c r="TXL209" s="168"/>
      <c r="TXM209" s="165"/>
      <c r="TXN209" s="165"/>
      <c r="TXO209" s="165"/>
      <c r="TXP209" s="168"/>
      <c r="TXQ209" s="165"/>
      <c r="TXR209" s="165"/>
      <c r="TXS209" s="165"/>
      <c r="TXT209" s="168"/>
      <c r="TXU209" s="165"/>
      <c r="TXV209" s="165"/>
      <c r="TXW209" s="165"/>
      <c r="TXX209" s="168"/>
      <c r="TXY209" s="165"/>
      <c r="TXZ209" s="165"/>
      <c r="TYA209" s="165"/>
      <c r="TYB209" s="168"/>
      <c r="TYC209" s="165"/>
      <c r="TYD209" s="165"/>
      <c r="TYE209" s="165"/>
      <c r="TYF209" s="168"/>
      <c r="TYG209" s="165"/>
      <c r="TYH209" s="165"/>
      <c r="TYI209" s="165"/>
      <c r="TYJ209" s="168"/>
      <c r="TYK209" s="165"/>
      <c r="TYL209" s="165"/>
      <c r="TYM209" s="165"/>
      <c r="TYN209" s="168"/>
      <c r="TYO209" s="165"/>
      <c r="TYP209" s="165"/>
      <c r="TYQ209" s="165"/>
      <c r="TYR209" s="168"/>
      <c r="TYS209" s="165"/>
      <c r="TYT209" s="165"/>
      <c r="TYU209" s="165"/>
      <c r="TYV209" s="168"/>
      <c r="TYW209" s="165"/>
      <c r="TYX209" s="165"/>
      <c r="TYY209" s="165"/>
      <c r="TYZ209" s="168"/>
      <c r="TZA209" s="165"/>
      <c r="TZB209" s="165"/>
      <c r="TZC209" s="165"/>
      <c r="TZD209" s="168"/>
      <c r="TZE209" s="165"/>
      <c r="TZF209" s="165"/>
      <c r="TZG209" s="165"/>
      <c r="TZH209" s="168"/>
      <c r="TZI209" s="165"/>
      <c r="TZJ209" s="165"/>
      <c r="TZK209" s="165"/>
      <c r="TZL209" s="168"/>
      <c r="TZM209" s="165"/>
      <c r="TZN209" s="165"/>
      <c r="TZO209" s="165"/>
      <c r="TZP209" s="168"/>
      <c r="TZQ209" s="165"/>
      <c r="TZR209" s="165"/>
      <c r="TZS209" s="165"/>
      <c r="TZT209" s="168"/>
      <c r="TZU209" s="165"/>
      <c r="TZV209" s="165"/>
      <c r="TZW209" s="165"/>
      <c r="TZX209" s="168"/>
      <c r="TZY209" s="165"/>
      <c r="TZZ209" s="165"/>
      <c r="UAA209" s="165"/>
      <c r="UAB209" s="168"/>
      <c r="UAC209" s="165"/>
      <c r="UAD209" s="165"/>
      <c r="UAE209" s="165"/>
      <c r="UAF209" s="168"/>
      <c r="UAG209" s="165"/>
      <c r="UAH209" s="165"/>
      <c r="UAI209" s="165"/>
      <c r="UAJ209" s="168"/>
      <c r="UAK209" s="165"/>
      <c r="UAL209" s="165"/>
      <c r="UAM209" s="165"/>
      <c r="UAN209" s="168"/>
      <c r="UAO209" s="165"/>
      <c r="UAP209" s="165"/>
      <c r="UAQ209" s="165"/>
      <c r="UAR209" s="168"/>
      <c r="UAS209" s="165"/>
      <c r="UAT209" s="165"/>
      <c r="UAU209" s="165"/>
      <c r="UAV209" s="168"/>
      <c r="UAW209" s="165"/>
      <c r="UAX209" s="165"/>
      <c r="UAY209" s="165"/>
      <c r="UAZ209" s="168"/>
      <c r="UBA209" s="165"/>
      <c r="UBB209" s="165"/>
      <c r="UBC209" s="165"/>
      <c r="UBD209" s="168"/>
      <c r="UBE209" s="165"/>
      <c r="UBF209" s="165"/>
      <c r="UBG209" s="165"/>
      <c r="UBH209" s="168"/>
      <c r="UBI209" s="165"/>
      <c r="UBJ209" s="165"/>
      <c r="UBK209" s="165"/>
      <c r="UBL209" s="168"/>
      <c r="UBM209" s="165"/>
      <c r="UBN209" s="165"/>
      <c r="UBO209" s="165"/>
      <c r="UBP209" s="168"/>
      <c r="UBQ209" s="165"/>
      <c r="UBR209" s="165"/>
      <c r="UBS209" s="165"/>
      <c r="UBT209" s="168"/>
      <c r="UBU209" s="165"/>
      <c r="UBV209" s="165"/>
      <c r="UBW209" s="165"/>
      <c r="UBX209" s="168"/>
      <c r="UBY209" s="165"/>
      <c r="UBZ209" s="165"/>
      <c r="UCA209" s="165"/>
      <c r="UCB209" s="168"/>
      <c r="UCC209" s="165"/>
      <c r="UCD209" s="165"/>
      <c r="UCE209" s="165"/>
      <c r="UCF209" s="168"/>
      <c r="UCG209" s="165"/>
      <c r="UCH209" s="165"/>
      <c r="UCI209" s="165"/>
      <c r="UCJ209" s="168"/>
      <c r="UCK209" s="165"/>
      <c r="UCL209" s="165"/>
      <c r="UCM209" s="165"/>
      <c r="UCN209" s="168"/>
      <c r="UCO209" s="165"/>
      <c r="UCP209" s="165"/>
      <c r="UCQ209" s="165"/>
      <c r="UCR209" s="168"/>
      <c r="UCS209" s="165"/>
      <c r="UCT209" s="165"/>
      <c r="UCU209" s="165"/>
      <c r="UCV209" s="168"/>
      <c r="UCW209" s="165"/>
      <c r="UCX209" s="165"/>
      <c r="UCY209" s="165"/>
      <c r="UCZ209" s="168"/>
      <c r="UDA209" s="165"/>
      <c r="UDB209" s="165"/>
      <c r="UDC209" s="165"/>
      <c r="UDD209" s="168"/>
      <c r="UDE209" s="165"/>
      <c r="UDF209" s="165"/>
      <c r="UDG209" s="165"/>
      <c r="UDH209" s="168"/>
      <c r="UDI209" s="165"/>
      <c r="UDJ209" s="165"/>
      <c r="UDK209" s="165"/>
      <c r="UDL209" s="168"/>
      <c r="UDM209" s="165"/>
      <c r="UDN209" s="165"/>
      <c r="UDO209" s="165"/>
      <c r="UDP209" s="168"/>
      <c r="UDQ209" s="165"/>
      <c r="UDR209" s="165"/>
      <c r="UDS209" s="165"/>
      <c r="UDT209" s="168"/>
      <c r="UDU209" s="165"/>
      <c r="UDV209" s="165"/>
      <c r="UDW209" s="165"/>
      <c r="UDX209" s="168"/>
      <c r="UDY209" s="165"/>
      <c r="UDZ209" s="165"/>
      <c r="UEA209" s="165"/>
      <c r="UEB209" s="168"/>
      <c r="UEC209" s="165"/>
      <c r="UED209" s="165"/>
      <c r="UEE209" s="165"/>
      <c r="UEF209" s="168"/>
      <c r="UEG209" s="165"/>
      <c r="UEH209" s="165"/>
      <c r="UEI209" s="165"/>
      <c r="UEJ209" s="168"/>
      <c r="UEK209" s="165"/>
      <c r="UEL209" s="165"/>
      <c r="UEM209" s="165"/>
      <c r="UEN209" s="168"/>
      <c r="UEO209" s="165"/>
      <c r="UEP209" s="165"/>
      <c r="UEQ209" s="165"/>
      <c r="UER209" s="168"/>
      <c r="UES209" s="165"/>
      <c r="UET209" s="165"/>
      <c r="UEU209" s="165"/>
      <c r="UEV209" s="168"/>
      <c r="UEW209" s="165"/>
      <c r="UEX209" s="165"/>
      <c r="UEY209" s="165"/>
      <c r="UEZ209" s="168"/>
      <c r="UFA209" s="165"/>
      <c r="UFB209" s="165"/>
      <c r="UFC209" s="165"/>
      <c r="UFD209" s="168"/>
      <c r="UFE209" s="165"/>
      <c r="UFF209" s="165"/>
      <c r="UFG209" s="165"/>
      <c r="UFH209" s="168"/>
      <c r="UFI209" s="165"/>
      <c r="UFJ209" s="165"/>
      <c r="UFK209" s="165"/>
      <c r="UFL209" s="168"/>
      <c r="UFM209" s="165"/>
      <c r="UFN209" s="165"/>
      <c r="UFO209" s="165"/>
      <c r="UFP209" s="168"/>
      <c r="UFQ209" s="165"/>
      <c r="UFR209" s="165"/>
      <c r="UFS209" s="165"/>
      <c r="UFT209" s="168"/>
      <c r="UFU209" s="165"/>
      <c r="UFV209" s="165"/>
      <c r="UFW209" s="165"/>
      <c r="UFX209" s="168"/>
      <c r="UFY209" s="165"/>
      <c r="UFZ209" s="165"/>
      <c r="UGA209" s="165"/>
      <c r="UGB209" s="168"/>
      <c r="UGC209" s="165"/>
      <c r="UGD209" s="165"/>
      <c r="UGE209" s="165"/>
      <c r="UGF209" s="168"/>
      <c r="UGG209" s="165"/>
      <c r="UGH209" s="165"/>
      <c r="UGI209" s="165"/>
      <c r="UGJ209" s="168"/>
      <c r="UGK209" s="165"/>
      <c r="UGL209" s="165"/>
      <c r="UGM209" s="165"/>
      <c r="UGN209" s="168"/>
      <c r="UGO209" s="165"/>
      <c r="UGP209" s="165"/>
      <c r="UGQ209" s="165"/>
      <c r="UGR209" s="168"/>
      <c r="UGS209" s="165"/>
      <c r="UGT209" s="165"/>
      <c r="UGU209" s="165"/>
      <c r="UGV209" s="168"/>
      <c r="UGW209" s="165"/>
      <c r="UGX209" s="165"/>
      <c r="UGY209" s="165"/>
      <c r="UGZ209" s="168"/>
      <c r="UHA209" s="165"/>
      <c r="UHB209" s="165"/>
      <c r="UHC209" s="165"/>
      <c r="UHD209" s="168"/>
      <c r="UHE209" s="165"/>
      <c r="UHF209" s="165"/>
      <c r="UHG209" s="165"/>
      <c r="UHH209" s="168"/>
      <c r="UHI209" s="165"/>
      <c r="UHJ209" s="165"/>
      <c r="UHK209" s="165"/>
      <c r="UHL209" s="168"/>
      <c r="UHM209" s="165"/>
      <c r="UHN209" s="165"/>
      <c r="UHO209" s="165"/>
      <c r="UHP209" s="168"/>
      <c r="UHQ209" s="165"/>
      <c r="UHR209" s="165"/>
      <c r="UHS209" s="165"/>
      <c r="UHT209" s="168"/>
      <c r="UHU209" s="165"/>
      <c r="UHV209" s="165"/>
      <c r="UHW209" s="165"/>
      <c r="UHX209" s="168"/>
      <c r="UHY209" s="165"/>
      <c r="UHZ209" s="165"/>
      <c r="UIA209" s="165"/>
      <c r="UIB209" s="168"/>
      <c r="UIC209" s="165"/>
      <c r="UID209" s="165"/>
      <c r="UIE209" s="165"/>
      <c r="UIF209" s="168"/>
      <c r="UIG209" s="165"/>
      <c r="UIH209" s="165"/>
      <c r="UII209" s="165"/>
      <c r="UIJ209" s="168"/>
      <c r="UIK209" s="165"/>
      <c r="UIL209" s="165"/>
      <c r="UIM209" s="165"/>
      <c r="UIN209" s="168"/>
      <c r="UIO209" s="165"/>
      <c r="UIP209" s="165"/>
      <c r="UIQ209" s="165"/>
      <c r="UIR209" s="168"/>
      <c r="UIS209" s="165"/>
      <c r="UIT209" s="165"/>
      <c r="UIU209" s="165"/>
      <c r="UIV209" s="168"/>
      <c r="UIW209" s="165"/>
      <c r="UIX209" s="165"/>
      <c r="UIY209" s="165"/>
      <c r="UIZ209" s="168"/>
      <c r="UJA209" s="165"/>
      <c r="UJB209" s="165"/>
      <c r="UJC209" s="165"/>
      <c r="UJD209" s="168"/>
      <c r="UJE209" s="165"/>
      <c r="UJF209" s="165"/>
      <c r="UJG209" s="165"/>
      <c r="UJH209" s="168"/>
      <c r="UJI209" s="165"/>
      <c r="UJJ209" s="165"/>
      <c r="UJK209" s="165"/>
      <c r="UJL209" s="168"/>
      <c r="UJM209" s="165"/>
      <c r="UJN209" s="165"/>
      <c r="UJO209" s="165"/>
      <c r="UJP209" s="168"/>
      <c r="UJQ209" s="165"/>
      <c r="UJR209" s="165"/>
      <c r="UJS209" s="165"/>
      <c r="UJT209" s="168"/>
      <c r="UJU209" s="165"/>
      <c r="UJV209" s="165"/>
      <c r="UJW209" s="165"/>
      <c r="UJX209" s="168"/>
      <c r="UJY209" s="165"/>
      <c r="UJZ209" s="165"/>
      <c r="UKA209" s="165"/>
      <c r="UKB209" s="168"/>
      <c r="UKC209" s="165"/>
      <c r="UKD209" s="165"/>
      <c r="UKE209" s="165"/>
      <c r="UKF209" s="168"/>
      <c r="UKG209" s="165"/>
      <c r="UKH209" s="165"/>
      <c r="UKI209" s="165"/>
      <c r="UKJ209" s="168"/>
      <c r="UKK209" s="165"/>
      <c r="UKL209" s="165"/>
      <c r="UKM209" s="165"/>
      <c r="UKN209" s="168"/>
      <c r="UKO209" s="165"/>
      <c r="UKP209" s="165"/>
      <c r="UKQ209" s="165"/>
      <c r="UKR209" s="168"/>
      <c r="UKS209" s="165"/>
      <c r="UKT209" s="165"/>
      <c r="UKU209" s="165"/>
      <c r="UKV209" s="168"/>
      <c r="UKW209" s="165"/>
      <c r="UKX209" s="165"/>
      <c r="UKY209" s="165"/>
      <c r="UKZ209" s="168"/>
      <c r="ULA209" s="165"/>
      <c r="ULB209" s="165"/>
      <c r="ULC209" s="165"/>
      <c r="ULD209" s="168"/>
      <c r="ULE209" s="165"/>
      <c r="ULF209" s="165"/>
      <c r="ULG209" s="165"/>
      <c r="ULH209" s="168"/>
      <c r="ULI209" s="165"/>
      <c r="ULJ209" s="165"/>
      <c r="ULK209" s="165"/>
      <c r="ULL209" s="168"/>
      <c r="ULM209" s="165"/>
      <c r="ULN209" s="165"/>
      <c r="ULO209" s="165"/>
      <c r="ULP209" s="168"/>
      <c r="ULQ209" s="165"/>
      <c r="ULR209" s="165"/>
      <c r="ULS209" s="165"/>
      <c r="ULT209" s="168"/>
      <c r="ULU209" s="165"/>
      <c r="ULV209" s="165"/>
      <c r="ULW209" s="165"/>
      <c r="ULX209" s="168"/>
      <c r="ULY209" s="165"/>
      <c r="ULZ209" s="165"/>
      <c r="UMA209" s="165"/>
      <c r="UMB209" s="168"/>
      <c r="UMC209" s="165"/>
      <c r="UMD209" s="165"/>
      <c r="UME209" s="165"/>
      <c r="UMF209" s="168"/>
      <c r="UMG209" s="165"/>
      <c r="UMH209" s="165"/>
      <c r="UMI209" s="165"/>
      <c r="UMJ209" s="168"/>
      <c r="UMK209" s="165"/>
      <c r="UML209" s="165"/>
      <c r="UMM209" s="165"/>
      <c r="UMN209" s="168"/>
      <c r="UMO209" s="165"/>
      <c r="UMP209" s="165"/>
      <c r="UMQ209" s="165"/>
      <c r="UMR209" s="168"/>
      <c r="UMS209" s="165"/>
      <c r="UMT209" s="165"/>
      <c r="UMU209" s="165"/>
      <c r="UMV209" s="168"/>
      <c r="UMW209" s="165"/>
      <c r="UMX209" s="165"/>
      <c r="UMY209" s="165"/>
      <c r="UMZ209" s="168"/>
      <c r="UNA209" s="165"/>
      <c r="UNB209" s="165"/>
      <c r="UNC209" s="165"/>
      <c r="UND209" s="168"/>
      <c r="UNE209" s="165"/>
      <c r="UNF209" s="165"/>
      <c r="UNG209" s="165"/>
      <c r="UNH209" s="168"/>
      <c r="UNI209" s="165"/>
      <c r="UNJ209" s="165"/>
      <c r="UNK209" s="165"/>
      <c r="UNL209" s="168"/>
      <c r="UNM209" s="165"/>
      <c r="UNN209" s="165"/>
      <c r="UNO209" s="165"/>
      <c r="UNP209" s="168"/>
      <c r="UNQ209" s="165"/>
      <c r="UNR209" s="165"/>
      <c r="UNS209" s="165"/>
      <c r="UNT209" s="168"/>
      <c r="UNU209" s="165"/>
      <c r="UNV209" s="165"/>
      <c r="UNW209" s="165"/>
      <c r="UNX209" s="168"/>
      <c r="UNY209" s="165"/>
      <c r="UNZ209" s="165"/>
      <c r="UOA209" s="165"/>
      <c r="UOB209" s="168"/>
      <c r="UOC209" s="165"/>
      <c r="UOD209" s="165"/>
      <c r="UOE209" s="165"/>
      <c r="UOF209" s="168"/>
      <c r="UOG209" s="165"/>
      <c r="UOH209" s="165"/>
      <c r="UOI209" s="165"/>
      <c r="UOJ209" s="168"/>
      <c r="UOK209" s="165"/>
      <c r="UOL209" s="165"/>
      <c r="UOM209" s="165"/>
      <c r="UON209" s="168"/>
      <c r="UOO209" s="165"/>
      <c r="UOP209" s="165"/>
      <c r="UOQ209" s="165"/>
      <c r="UOR209" s="168"/>
      <c r="UOS209" s="165"/>
      <c r="UOT209" s="165"/>
      <c r="UOU209" s="165"/>
      <c r="UOV209" s="168"/>
      <c r="UOW209" s="165"/>
      <c r="UOX209" s="165"/>
      <c r="UOY209" s="165"/>
      <c r="UOZ209" s="168"/>
      <c r="UPA209" s="165"/>
      <c r="UPB209" s="165"/>
      <c r="UPC209" s="165"/>
      <c r="UPD209" s="168"/>
      <c r="UPE209" s="165"/>
      <c r="UPF209" s="165"/>
      <c r="UPG209" s="165"/>
      <c r="UPH209" s="168"/>
      <c r="UPI209" s="165"/>
      <c r="UPJ209" s="165"/>
      <c r="UPK209" s="165"/>
      <c r="UPL209" s="168"/>
      <c r="UPM209" s="165"/>
      <c r="UPN209" s="165"/>
      <c r="UPO209" s="165"/>
      <c r="UPP209" s="168"/>
      <c r="UPQ209" s="165"/>
      <c r="UPR209" s="165"/>
      <c r="UPS209" s="165"/>
      <c r="UPT209" s="168"/>
      <c r="UPU209" s="165"/>
      <c r="UPV209" s="165"/>
      <c r="UPW209" s="165"/>
      <c r="UPX209" s="168"/>
      <c r="UPY209" s="165"/>
      <c r="UPZ209" s="165"/>
      <c r="UQA209" s="165"/>
      <c r="UQB209" s="168"/>
      <c r="UQC209" s="165"/>
      <c r="UQD209" s="165"/>
      <c r="UQE209" s="165"/>
      <c r="UQF209" s="168"/>
      <c r="UQG209" s="165"/>
      <c r="UQH209" s="165"/>
      <c r="UQI209" s="165"/>
      <c r="UQJ209" s="168"/>
      <c r="UQK209" s="165"/>
      <c r="UQL209" s="165"/>
      <c r="UQM209" s="165"/>
      <c r="UQN209" s="168"/>
      <c r="UQO209" s="165"/>
      <c r="UQP209" s="165"/>
      <c r="UQQ209" s="165"/>
      <c r="UQR209" s="168"/>
      <c r="UQS209" s="165"/>
      <c r="UQT209" s="165"/>
      <c r="UQU209" s="165"/>
      <c r="UQV209" s="168"/>
      <c r="UQW209" s="165"/>
      <c r="UQX209" s="165"/>
      <c r="UQY209" s="165"/>
      <c r="UQZ209" s="168"/>
      <c r="URA209" s="165"/>
      <c r="URB209" s="165"/>
      <c r="URC209" s="165"/>
      <c r="URD209" s="168"/>
      <c r="URE209" s="165"/>
      <c r="URF209" s="165"/>
      <c r="URG209" s="165"/>
      <c r="URH209" s="168"/>
      <c r="URI209" s="165"/>
      <c r="URJ209" s="165"/>
      <c r="URK209" s="165"/>
      <c r="URL209" s="168"/>
      <c r="URM209" s="165"/>
      <c r="URN209" s="165"/>
      <c r="URO209" s="165"/>
      <c r="URP209" s="168"/>
      <c r="URQ209" s="165"/>
      <c r="URR209" s="165"/>
      <c r="URS209" s="165"/>
      <c r="URT209" s="168"/>
      <c r="URU209" s="165"/>
      <c r="URV209" s="165"/>
      <c r="URW209" s="165"/>
      <c r="URX209" s="168"/>
      <c r="URY209" s="165"/>
      <c r="URZ209" s="165"/>
      <c r="USA209" s="165"/>
      <c r="USB209" s="168"/>
      <c r="USC209" s="165"/>
      <c r="USD209" s="165"/>
      <c r="USE209" s="165"/>
      <c r="USF209" s="168"/>
      <c r="USG209" s="165"/>
      <c r="USH209" s="165"/>
      <c r="USI209" s="165"/>
      <c r="USJ209" s="168"/>
      <c r="USK209" s="165"/>
      <c r="USL209" s="165"/>
      <c r="USM209" s="165"/>
      <c r="USN209" s="168"/>
      <c r="USO209" s="165"/>
      <c r="USP209" s="165"/>
      <c r="USQ209" s="165"/>
      <c r="USR209" s="168"/>
      <c r="USS209" s="165"/>
      <c r="UST209" s="165"/>
      <c r="USU209" s="165"/>
      <c r="USV209" s="168"/>
      <c r="USW209" s="165"/>
      <c r="USX209" s="165"/>
      <c r="USY209" s="165"/>
      <c r="USZ209" s="168"/>
      <c r="UTA209" s="165"/>
      <c r="UTB209" s="165"/>
      <c r="UTC209" s="165"/>
      <c r="UTD209" s="168"/>
      <c r="UTE209" s="165"/>
      <c r="UTF209" s="165"/>
      <c r="UTG209" s="165"/>
      <c r="UTH209" s="168"/>
      <c r="UTI209" s="165"/>
      <c r="UTJ209" s="165"/>
      <c r="UTK209" s="165"/>
      <c r="UTL209" s="168"/>
      <c r="UTM209" s="165"/>
      <c r="UTN209" s="165"/>
      <c r="UTO209" s="165"/>
      <c r="UTP209" s="168"/>
      <c r="UTQ209" s="165"/>
      <c r="UTR209" s="165"/>
      <c r="UTS209" s="165"/>
      <c r="UTT209" s="168"/>
      <c r="UTU209" s="165"/>
      <c r="UTV209" s="165"/>
      <c r="UTW209" s="165"/>
      <c r="UTX209" s="168"/>
      <c r="UTY209" s="165"/>
      <c r="UTZ209" s="165"/>
      <c r="UUA209" s="165"/>
      <c r="UUB209" s="168"/>
      <c r="UUC209" s="165"/>
      <c r="UUD209" s="165"/>
      <c r="UUE209" s="165"/>
      <c r="UUF209" s="168"/>
      <c r="UUG209" s="165"/>
      <c r="UUH209" s="165"/>
      <c r="UUI209" s="165"/>
      <c r="UUJ209" s="168"/>
      <c r="UUK209" s="165"/>
      <c r="UUL209" s="165"/>
      <c r="UUM209" s="165"/>
      <c r="UUN209" s="168"/>
      <c r="UUO209" s="165"/>
      <c r="UUP209" s="165"/>
      <c r="UUQ209" s="165"/>
      <c r="UUR209" s="168"/>
      <c r="UUS209" s="165"/>
      <c r="UUT209" s="165"/>
      <c r="UUU209" s="165"/>
      <c r="UUV209" s="168"/>
      <c r="UUW209" s="165"/>
      <c r="UUX209" s="165"/>
      <c r="UUY209" s="165"/>
      <c r="UUZ209" s="168"/>
      <c r="UVA209" s="165"/>
      <c r="UVB209" s="165"/>
      <c r="UVC209" s="165"/>
      <c r="UVD209" s="168"/>
      <c r="UVE209" s="165"/>
      <c r="UVF209" s="165"/>
      <c r="UVG209" s="165"/>
      <c r="UVH209" s="168"/>
      <c r="UVI209" s="165"/>
      <c r="UVJ209" s="165"/>
      <c r="UVK209" s="165"/>
      <c r="UVL209" s="168"/>
      <c r="UVM209" s="165"/>
      <c r="UVN209" s="165"/>
      <c r="UVO209" s="165"/>
      <c r="UVP209" s="168"/>
      <c r="UVQ209" s="165"/>
      <c r="UVR209" s="165"/>
      <c r="UVS209" s="165"/>
      <c r="UVT209" s="168"/>
      <c r="UVU209" s="165"/>
      <c r="UVV209" s="165"/>
      <c r="UVW209" s="165"/>
      <c r="UVX209" s="168"/>
      <c r="UVY209" s="165"/>
      <c r="UVZ209" s="165"/>
      <c r="UWA209" s="165"/>
      <c r="UWB209" s="168"/>
      <c r="UWC209" s="165"/>
      <c r="UWD209" s="165"/>
      <c r="UWE209" s="165"/>
      <c r="UWF209" s="168"/>
      <c r="UWG209" s="165"/>
      <c r="UWH209" s="165"/>
      <c r="UWI209" s="165"/>
      <c r="UWJ209" s="168"/>
      <c r="UWK209" s="165"/>
      <c r="UWL209" s="165"/>
      <c r="UWM209" s="165"/>
      <c r="UWN209" s="168"/>
      <c r="UWO209" s="165"/>
      <c r="UWP209" s="165"/>
      <c r="UWQ209" s="165"/>
      <c r="UWR209" s="168"/>
      <c r="UWS209" s="165"/>
      <c r="UWT209" s="165"/>
      <c r="UWU209" s="165"/>
      <c r="UWV209" s="168"/>
      <c r="UWW209" s="165"/>
      <c r="UWX209" s="165"/>
      <c r="UWY209" s="165"/>
      <c r="UWZ209" s="168"/>
      <c r="UXA209" s="165"/>
      <c r="UXB209" s="165"/>
      <c r="UXC209" s="165"/>
      <c r="UXD209" s="168"/>
      <c r="UXE209" s="165"/>
      <c r="UXF209" s="165"/>
      <c r="UXG209" s="165"/>
      <c r="UXH209" s="168"/>
      <c r="UXI209" s="165"/>
      <c r="UXJ209" s="165"/>
      <c r="UXK209" s="165"/>
      <c r="UXL209" s="168"/>
      <c r="UXM209" s="165"/>
      <c r="UXN209" s="165"/>
      <c r="UXO209" s="165"/>
      <c r="UXP209" s="168"/>
      <c r="UXQ209" s="165"/>
      <c r="UXR209" s="165"/>
      <c r="UXS209" s="165"/>
      <c r="UXT209" s="168"/>
      <c r="UXU209" s="165"/>
      <c r="UXV209" s="165"/>
      <c r="UXW209" s="165"/>
      <c r="UXX209" s="168"/>
      <c r="UXY209" s="165"/>
      <c r="UXZ209" s="165"/>
      <c r="UYA209" s="165"/>
      <c r="UYB209" s="168"/>
      <c r="UYC209" s="165"/>
      <c r="UYD209" s="165"/>
      <c r="UYE209" s="165"/>
      <c r="UYF209" s="168"/>
      <c r="UYG209" s="165"/>
      <c r="UYH209" s="165"/>
      <c r="UYI209" s="165"/>
      <c r="UYJ209" s="168"/>
      <c r="UYK209" s="165"/>
      <c r="UYL209" s="165"/>
      <c r="UYM209" s="165"/>
      <c r="UYN209" s="168"/>
      <c r="UYO209" s="165"/>
      <c r="UYP209" s="165"/>
      <c r="UYQ209" s="165"/>
      <c r="UYR209" s="168"/>
      <c r="UYS209" s="165"/>
      <c r="UYT209" s="165"/>
      <c r="UYU209" s="165"/>
      <c r="UYV209" s="168"/>
      <c r="UYW209" s="165"/>
      <c r="UYX209" s="165"/>
      <c r="UYY209" s="165"/>
      <c r="UYZ209" s="168"/>
      <c r="UZA209" s="165"/>
      <c r="UZB209" s="165"/>
      <c r="UZC209" s="165"/>
      <c r="UZD209" s="168"/>
      <c r="UZE209" s="165"/>
      <c r="UZF209" s="165"/>
      <c r="UZG209" s="165"/>
      <c r="UZH209" s="168"/>
      <c r="UZI209" s="165"/>
      <c r="UZJ209" s="165"/>
      <c r="UZK209" s="165"/>
      <c r="UZL209" s="168"/>
      <c r="UZM209" s="165"/>
      <c r="UZN209" s="165"/>
      <c r="UZO209" s="165"/>
      <c r="UZP209" s="168"/>
      <c r="UZQ209" s="165"/>
      <c r="UZR209" s="165"/>
      <c r="UZS209" s="165"/>
      <c r="UZT209" s="168"/>
      <c r="UZU209" s="165"/>
      <c r="UZV209" s="165"/>
      <c r="UZW209" s="165"/>
      <c r="UZX209" s="168"/>
      <c r="UZY209" s="165"/>
      <c r="UZZ209" s="165"/>
      <c r="VAA209" s="165"/>
      <c r="VAB209" s="168"/>
      <c r="VAC209" s="165"/>
      <c r="VAD209" s="165"/>
      <c r="VAE209" s="165"/>
      <c r="VAF209" s="168"/>
      <c r="VAG209" s="165"/>
      <c r="VAH209" s="165"/>
      <c r="VAI209" s="165"/>
      <c r="VAJ209" s="168"/>
      <c r="VAK209" s="165"/>
      <c r="VAL209" s="165"/>
      <c r="VAM209" s="165"/>
      <c r="VAN209" s="168"/>
      <c r="VAO209" s="165"/>
      <c r="VAP209" s="165"/>
      <c r="VAQ209" s="165"/>
      <c r="VAR209" s="168"/>
      <c r="VAS209" s="165"/>
      <c r="VAT209" s="165"/>
      <c r="VAU209" s="165"/>
      <c r="VAV209" s="168"/>
      <c r="VAW209" s="165"/>
      <c r="VAX209" s="165"/>
      <c r="VAY209" s="165"/>
      <c r="VAZ209" s="168"/>
      <c r="VBA209" s="165"/>
      <c r="VBB209" s="165"/>
      <c r="VBC209" s="165"/>
      <c r="VBD209" s="168"/>
      <c r="VBE209" s="165"/>
      <c r="VBF209" s="165"/>
      <c r="VBG209" s="165"/>
      <c r="VBH209" s="168"/>
      <c r="VBI209" s="165"/>
      <c r="VBJ209" s="165"/>
      <c r="VBK209" s="165"/>
      <c r="VBL209" s="168"/>
      <c r="VBM209" s="165"/>
      <c r="VBN209" s="165"/>
      <c r="VBO209" s="165"/>
      <c r="VBP209" s="168"/>
      <c r="VBQ209" s="165"/>
      <c r="VBR209" s="165"/>
      <c r="VBS209" s="165"/>
      <c r="VBT209" s="168"/>
      <c r="VBU209" s="165"/>
      <c r="VBV209" s="165"/>
      <c r="VBW209" s="165"/>
      <c r="VBX209" s="168"/>
      <c r="VBY209" s="165"/>
      <c r="VBZ209" s="165"/>
      <c r="VCA209" s="165"/>
      <c r="VCB209" s="168"/>
      <c r="VCC209" s="165"/>
      <c r="VCD209" s="165"/>
      <c r="VCE209" s="165"/>
      <c r="VCF209" s="168"/>
      <c r="VCG209" s="165"/>
      <c r="VCH209" s="165"/>
      <c r="VCI209" s="165"/>
      <c r="VCJ209" s="168"/>
      <c r="VCK209" s="165"/>
      <c r="VCL209" s="165"/>
      <c r="VCM209" s="165"/>
      <c r="VCN209" s="168"/>
      <c r="VCO209" s="165"/>
      <c r="VCP209" s="165"/>
      <c r="VCQ209" s="165"/>
      <c r="VCR209" s="168"/>
      <c r="VCS209" s="165"/>
      <c r="VCT209" s="165"/>
      <c r="VCU209" s="165"/>
      <c r="VCV209" s="168"/>
      <c r="VCW209" s="165"/>
      <c r="VCX209" s="165"/>
      <c r="VCY209" s="165"/>
      <c r="VCZ209" s="168"/>
      <c r="VDA209" s="165"/>
      <c r="VDB209" s="165"/>
      <c r="VDC209" s="165"/>
      <c r="VDD209" s="168"/>
      <c r="VDE209" s="165"/>
      <c r="VDF209" s="165"/>
      <c r="VDG209" s="165"/>
      <c r="VDH209" s="168"/>
      <c r="VDI209" s="165"/>
      <c r="VDJ209" s="165"/>
      <c r="VDK209" s="165"/>
      <c r="VDL209" s="168"/>
      <c r="VDM209" s="165"/>
      <c r="VDN209" s="165"/>
      <c r="VDO209" s="165"/>
      <c r="VDP209" s="168"/>
      <c r="VDQ209" s="165"/>
      <c r="VDR209" s="165"/>
      <c r="VDS209" s="165"/>
      <c r="VDT209" s="168"/>
      <c r="VDU209" s="165"/>
      <c r="VDV209" s="165"/>
      <c r="VDW209" s="165"/>
      <c r="VDX209" s="168"/>
      <c r="VDY209" s="165"/>
      <c r="VDZ209" s="165"/>
      <c r="VEA209" s="165"/>
      <c r="VEB209" s="168"/>
      <c r="VEC209" s="165"/>
      <c r="VED209" s="165"/>
      <c r="VEE209" s="165"/>
      <c r="VEF209" s="168"/>
      <c r="VEG209" s="165"/>
      <c r="VEH209" s="165"/>
      <c r="VEI209" s="165"/>
      <c r="VEJ209" s="168"/>
      <c r="VEK209" s="165"/>
      <c r="VEL209" s="165"/>
      <c r="VEM209" s="165"/>
      <c r="VEN209" s="168"/>
      <c r="VEO209" s="165"/>
      <c r="VEP209" s="165"/>
      <c r="VEQ209" s="165"/>
      <c r="VER209" s="168"/>
      <c r="VES209" s="165"/>
      <c r="VET209" s="165"/>
      <c r="VEU209" s="165"/>
      <c r="VEV209" s="168"/>
      <c r="VEW209" s="165"/>
      <c r="VEX209" s="165"/>
      <c r="VEY209" s="165"/>
      <c r="VEZ209" s="168"/>
      <c r="VFA209" s="165"/>
      <c r="VFB209" s="165"/>
      <c r="VFC209" s="165"/>
      <c r="VFD209" s="168"/>
      <c r="VFE209" s="165"/>
      <c r="VFF209" s="165"/>
      <c r="VFG209" s="165"/>
      <c r="VFH209" s="168"/>
      <c r="VFI209" s="165"/>
      <c r="VFJ209" s="165"/>
      <c r="VFK209" s="165"/>
      <c r="VFL209" s="168"/>
      <c r="VFM209" s="165"/>
      <c r="VFN209" s="165"/>
      <c r="VFO209" s="165"/>
      <c r="VFP209" s="168"/>
      <c r="VFQ209" s="165"/>
      <c r="VFR209" s="165"/>
      <c r="VFS209" s="165"/>
      <c r="VFT209" s="168"/>
      <c r="VFU209" s="165"/>
      <c r="VFV209" s="165"/>
      <c r="VFW209" s="165"/>
      <c r="VFX209" s="168"/>
      <c r="VFY209" s="165"/>
      <c r="VFZ209" s="165"/>
      <c r="VGA209" s="165"/>
      <c r="VGB209" s="168"/>
      <c r="VGC209" s="165"/>
      <c r="VGD209" s="165"/>
      <c r="VGE209" s="165"/>
      <c r="VGF209" s="168"/>
      <c r="VGG209" s="165"/>
      <c r="VGH209" s="165"/>
      <c r="VGI209" s="165"/>
      <c r="VGJ209" s="168"/>
      <c r="VGK209" s="165"/>
      <c r="VGL209" s="165"/>
      <c r="VGM209" s="165"/>
      <c r="VGN209" s="168"/>
      <c r="VGO209" s="165"/>
      <c r="VGP209" s="165"/>
      <c r="VGQ209" s="165"/>
      <c r="VGR209" s="168"/>
      <c r="VGS209" s="165"/>
      <c r="VGT209" s="165"/>
      <c r="VGU209" s="165"/>
      <c r="VGV209" s="168"/>
      <c r="VGW209" s="165"/>
      <c r="VGX209" s="165"/>
      <c r="VGY209" s="165"/>
      <c r="VGZ209" s="168"/>
      <c r="VHA209" s="165"/>
      <c r="VHB209" s="165"/>
      <c r="VHC209" s="165"/>
      <c r="VHD209" s="168"/>
      <c r="VHE209" s="165"/>
      <c r="VHF209" s="165"/>
      <c r="VHG209" s="165"/>
      <c r="VHH209" s="168"/>
      <c r="VHI209" s="165"/>
      <c r="VHJ209" s="165"/>
      <c r="VHK209" s="165"/>
      <c r="VHL209" s="168"/>
      <c r="VHM209" s="165"/>
      <c r="VHN209" s="165"/>
      <c r="VHO209" s="165"/>
      <c r="VHP209" s="168"/>
      <c r="VHQ209" s="165"/>
      <c r="VHR209" s="165"/>
      <c r="VHS209" s="165"/>
      <c r="VHT209" s="168"/>
      <c r="VHU209" s="165"/>
      <c r="VHV209" s="165"/>
      <c r="VHW209" s="165"/>
      <c r="VHX209" s="168"/>
      <c r="VHY209" s="165"/>
      <c r="VHZ209" s="165"/>
      <c r="VIA209" s="165"/>
      <c r="VIB209" s="168"/>
      <c r="VIC209" s="165"/>
      <c r="VID209" s="165"/>
      <c r="VIE209" s="165"/>
      <c r="VIF209" s="168"/>
      <c r="VIG209" s="165"/>
      <c r="VIH209" s="165"/>
      <c r="VII209" s="165"/>
      <c r="VIJ209" s="168"/>
      <c r="VIK209" s="165"/>
      <c r="VIL209" s="165"/>
      <c r="VIM209" s="165"/>
      <c r="VIN209" s="168"/>
      <c r="VIO209" s="165"/>
      <c r="VIP209" s="165"/>
      <c r="VIQ209" s="165"/>
      <c r="VIR209" s="168"/>
      <c r="VIS209" s="165"/>
      <c r="VIT209" s="165"/>
      <c r="VIU209" s="165"/>
      <c r="VIV209" s="168"/>
      <c r="VIW209" s="165"/>
      <c r="VIX209" s="165"/>
      <c r="VIY209" s="165"/>
      <c r="VIZ209" s="168"/>
      <c r="VJA209" s="165"/>
      <c r="VJB209" s="165"/>
      <c r="VJC209" s="165"/>
      <c r="VJD209" s="168"/>
      <c r="VJE209" s="165"/>
      <c r="VJF209" s="165"/>
      <c r="VJG209" s="165"/>
      <c r="VJH209" s="168"/>
      <c r="VJI209" s="165"/>
      <c r="VJJ209" s="165"/>
      <c r="VJK209" s="165"/>
      <c r="VJL209" s="168"/>
      <c r="VJM209" s="165"/>
      <c r="VJN209" s="165"/>
      <c r="VJO209" s="165"/>
      <c r="VJP209" s="168"/>
      <c r="VJQ209" s="165"/>
      <c r="VJR209" s="165"/>
      <c r="VJS209" s="165"/>
      <c r="VJT209" s="168"/>
      <c r="VJU209" s="165"/>
      <c r="VJV209" s="165"/>
      <c r="VJW209" s="165"/>
      <c r="VJX209" s="168"/>
      <c r="VJY209" s="165"/>
      <c r="VJZ209" s="165"/>
      <c r="VKA209" s="165"/>
      <c r="VKB209" s="168"/>
      <c r="VKC209" s="165"/>
      <c r="VKD209" s="165"/>
      <c r="VKE209" s="165"/>
      <c r="VKF209" s="168"/>
      <c r="VKG209" s="165"/>
      <c r="VKH209" s="165"/>
      <c r="VKI209" s="165"/>
      <c r="VKJ209" s="168"/>
      <c r="VKK209" s="165"/>
      <c r="VKL209" s="165"/>
      <c r="VKM209" s="165"/>
      <c r="VKN209" s="168"/>
      <c r="VKO209" s="165"/>
      <c r="VKP209" s="165"/>
      <c r="VKQ209" s="165"/>
      <c r="VKR209" s="168"/>
      <c r="VKS209" s="165"/>
      <c r="VKT209" s="165"/>
      <c r="VKU209" s="165"/>
      <c r="VKV209" s="168"/>
      <c r="VKW209" s="165"/>
      <c r="VKX209" s="165"/>
      <c r="VKY209" s="165"/>
      <c r="VKZ209" s="168"/>
      <c r="VLA209" s="165"/>
      <c r="VLB209" s="165"/>
      <c r="VLC209" s="165"/>
      <c r="VLD209" s="168"/>
      <c r="VLE209" s="165"/>
      <c r="VLF209" s="165"/>
      <c r="VLG209" s="165"/>
      <c r="VLH209" s="168"/>
      <c r="VLI209" s="165"/>
      <c r="VLJ209" s="165"/>
      <c r="VLK209" s="165"/>
      <c r="VLL209" s="168"/>
      <c r="VLM209" s="165"/>
      <c r="VLN209" s="165"/>
      <c r="VLO209" s="165"/>
      <c r="VLP209" s="168"/>
      <c r="VLQ209" s="165"/>
      <c r="VLR209" s="165"/>
      <c r="VLS209" s="165"/>
      <c r="VLT209" s="168"/>
      <c r="VLU209" s="165"/>
      <c r="VLV209" s="165"/>
      <c r="VLW209" s="165"/>
      <c r="VLX209" s="168"/>
      <c r="VLY209" s="165"/>
      <c r="VLZ209" s="165"/>
      <c r="VMA209" s="165"/>
      <c r="VMB209" s="168"/>
      <c r="VMC209" s="165"/>
      <c r="VMD209" s="165"/>
      <c r="VME209" s="165"/>
      <c r="VMF209" s="168"/>
      <c r="VMG209" s="165"/>
      <c r="VMH209" s="165"/>
      <c r="VMI209" s="165"/>
      <c r="VMJ209" s="168"/>
      <c r="VMK209" s="165"/>
      <c r="VML209" s="165"/>
      <c r="VMM209" s="165"/>
      <c r="VMN209" s="168"/>
      <c r="VMO209" s="165"/>
      <c r="VMP209" s="165"/>
      <c r="VMQ209" s="165"/>
      <c r="VMR209" s="168"/>
      <c r="VMS209" s="165"/>
      <c r="VMT209" s="165"/>
      <c r="VMU209" s="165"/>
      <c r="VMV209" s="168"/>
      <c r="VMW209" s="165"/>
      <c r="VMX209" s="165"/>
      <c r="VMY209" s="165"/>
      <c r="VMZ209" s="168"/>
      <c r="VNA209" s="165"/>
      <c r="VNB209" s="165"/>
      <c r="VNC209" s="165"/>
      <c r="VND209" s="168"/>
      <c r="VNE209" s="165"/>
      <c r="VNF209" s="165"/>
      <c r="VNG209" s="165"/>
      <c r="VNH209" s="168"/>
      <c r="VNI209" s="165"/>
      <c r="VNJ209" s="165"/>
      <c r="VNK209" s="165"/>
      <c r="VNL209" s="168"/>
      <c r="VNM209" s="165"/>
      <c r="VNN209" s="165"/>
      <c r="VNO209" s="165"/>
      <c r="VNP209" s="168"/>
      <c r="VNQ209" s="165"/>
      <c r="VNR209" s="165"/>
      <c r="VNS209" s="165"/>
      <c r="VNT209" s="168"/>
      <c r="VNU209" s="165"/>
      <c r="VNV209" s="165"/>
      <c r="VNW209" s="165"/>
      <c r="VNX209" s="168"/>
      <c r="VNY209" s="165"/>
      <c r="VNZ209" s="165"/>
      <c r="VOA209" s="165"/>
      <c r="VOB209" s="168"/>
      <c r="VOC209" s="165"/>
      <c r="VOD209" s="165"/>
      <c r="VOE209" s="165"/>
      <c r="VOF209" s="168"/>
      <c r="VOG209" s="165"/>
      <c r="VOH209" s="165"/>
      <c r="VOI209" s="165"/>
      <c r="VOJ209" s="168"/>
      <c r="VOK209" s="165"/>
      <c r="VOL209" s="165"/>
      <c r="VOM209" s="165"/>
      <c r="VON209" s="168"/>
      <c r="VOO209" s="165"/>
      <c r="VOP209" s="165"/>
      <c r="VOQ209" s="165"/>
      <c r="VOR209" s="168"/>
      <c r="VOS209" s="165"/>
      <c r="VOT209" s="165"/>
      <c r="VOU209" s="165"/>
      <c r="VOV209" s="168"/>
      <c r="VOW209" s="165"/>
      <c r="VOX209" s="165"/>
      <c r="VOY209" s="165"/>
      <c r="VOZ209" s="168"/>
      <c r="VPA209" s="165"/>
      <c r="VPB209" s="165"/>
      <c r="VPC209" s="165"/>
      <c r="VPD209" s="168"/>
      <c r="VPE209" s="165"/>
      <c r="VPF209" s="165"/>
      <c r="VPG209" s="165"/>
      <c r="VPH209" s="168"/>
      <c r="VPI209" s="165"/>
      <c r="VPJ209" s="165"/>
      <c r="VPK209" s="165"/>
      <c r="VPL209" s="168"/>
      <c r="VPM209" s="165"/>
      <c r="VPN209" s="165"/>
      <c r="VPO209" s="165"/>
      <c r="VPP209" s="168"/>
      <c r="VPQ209" s="165"/>
      <c r="VPR209" s="165"/>
      <c r="VPS209" s="165"/>
      <c r="VPT209" s="168"/>
      <c r="VPU209" s="165"/>
      <c r="VPV209" s="165"/>
      <c r="VPW209" s="165"/>
      <c r="VPX209" s="168"/>
      <c r="VPY209" s="165"/>
      <c r="VPZ209" s="165"/>
      <c r="VQA209" s="165"/>
      <c r="VQB209" s="168"/>
      <c r="VQC209" s="165"/>
      <c r="VQD209" s="165"/>
      <c r="VQE209" s="165"/>
      <c r="VQF209" s="168"/>
      <c r="VQG209" s="165"/>
      <c r="VQH209" s="165"/>
      <c r="VQI209" s="165"/>
      <c r="VQJ209" s="168"/>
      <c r="VQK209" s="165"/>
      <c r="VQL209" s="165"/>
      <c r="VQM209" s="165"/>
      <c r="VQN209" s="168"/>
      <c r="VQO209" s="165"/>
      <c r="VQP209" s="165"/>
      <c r="VQQ209" s="165"/>
      <c r="VQR209" s="168"/>
      <c r="VQS209" s="165"/>
      <c r="VQT209" s="165"/>
      <c r="VQU209" s="165"/>
      <c r="VQV209" s="168"/>
      <c r="VQW209" s="165"/>
      <c r="VQX209" s="165"/>
      <c r="VQY209" s="165"/>
      <c r="VQZ209" s="168"/>
      <c r="VRA209" s="165"/>
      <c r="VRB209" s="165"/>
      <c r="VRC209" s="165"/>
      <c r="VRD209" s="168"/>
      <c r="VRE209" s="165"/>
      <c r="VRF209" s="165"/>
      <c r="VRG209" s="165"/>
      <c r="VRH209" s="168"/>
      <c r="VRI209" s="165"/>
      <c r="VRJ209" s="165"/>
      <c r="VRK209" s="165"/>
      <c r="VRL209" s="168"/>
      <c r="VRM209" s="165"/>
      <c r="VRN209" s="165"/>
      <c r="VRO209" s="165"/>
      <c r="VRP209" s="168"/>
      <c r="VRQ209" s="165"/>
      <c r="VRR209" s="165"/>
      <c r="VRS209" s="165"/>
      <c r="VRT209" s="168"/>
      <c r="VRU209" s="165"/>
      <c r="VRV209" s="165"/>
      <c r="VRW209" s="165"/>
      <c r="VRX209" s="168"/>
      <c r="VRY209" s="165"/>
      <c r="VRZ209" s="165"/>
      <c r="VSA209" s="165"/>
      <c r="VSB209" s="168"/>
      <c r="VSC209" s="165"/>
      <c r="VSD209" s="165"/>
      <c r="VSE209" s="165"/>
      <c r="VSF209" s="168"/>
      <c r="VSG209" s="165"/>
      <c r="VSH209" s="165"/>
      <c r="VSI209" s="165"/>
      <c r="VSJ209" s="168"/>
      <c r="VSK209" s="165"/>
      <c r="VSL209" s="165"/>
      <c r="VSM209" s="165"/>
      <c r="VSN209" s="168"/>
      <c r="VSO209" s="165"/>
      <c r="VSP209" s="165"/>
      <c r="VSQ209" s="165"/>
      <c r="VSR209" s="168"/>
      <c r="VSS209" s="165"/>
      <c r="VST209" s="165"/>
      <c r="VSU209" s="165"/>
      <c r="VSV209" s="168"/>
      <c r="VSW209" s="165"/>
      <c r="VSX209" s="165"/>
      <c r="VSY209" s="165"/>
      <c r="VSZ209" s="168"/>
      <c r="VTA209" s="165"/>
      <c r="VTB209" s="165"/>
      <c r="VTC209" s="165"/>
      <c r="VTD209" s="168"/>
      <c r="VTE209" s="165"/>
      <c r="VTF209" s="165"/>
      <c r="VTG209" s="165"/>
      <c r="VTH209" s="168"/>
      <c r="VTI209" s="165"/>
      <c r="VTJ209" s="165"/>
      <c r="VTK209" s="165"/>
      <c r="VTL209" s="168"/>
      <c r="VTM209" s="165"/>
      <c r="VTN209" s="165"/>
      <c r="VTO209" s="165"/>
      <c r="VTP209" s="168"/>
      <c r="VTQ209" s="165"/>
      <c r="VTR209" s="165"/>
      <c r="VTS209" s="165"/>
      <c r="VTT209" s="168"/>
      <c r="VTU209" s="165"/>
      <c r="VTV209" s="165"/>
      <c r="VTW209" s="165"/>
      <c r="VTX209" s="168"/>
      <c r="VTY209" s="165"/>
      <c r="VTZ209" s="165"/>
      <c r="VUA209" s="165"/>
      <c r="VUB209" s="168"/>
      <c r="VUC209" s="165"/>
      <c r="VUD209" s="165"/>
      <c r="VUE209" s="165"/>
      <c r="VUF209" s="168"/>
      <c r="VUG209" s="165"/>
      <c r="VUH209" s="165"/>
      <c r="VUI209" s="165"/>
      <c r="VUJ209" s="168"/>
      <c r="VUK209" s="165"/>
      <c r="VUL209" s="165"/>
      <c r="VUM209" s="165"/>
      <c r="VUN209" s="168"/>
      <c r="VUO209" s="165"/>
      <c r="VUP209" s="165"/>
      <c r="VUQ209" s="165"/>
      <c r="VUR209" s="168"/>
      <c r="VUS209" s="165"/>
      <c r="VUT209" s="165"/>
      <c r="VUU209" s="165"/>
      <c r="VUV209" s="168"/>
      <c r="VUW209" s="165"/>
      <c r="VUX209" s="165"/>
      <c r="VUY209" s="165"/>
      <c r="VUZ209" s="168"/>
      <c r="VVA209" s="165"/>
      <c r="VVB209" s="165"/>
      <c r="VVC209" s="165"/>
      <c r="VVD209" s="168"/>
      <c r="VVE209" s="165"/>
      <c r="VVF209" s="165"/>
      <c r="VVG209" s="165"/>
      <c r="VVH209" s="168"/>
      <c r="VVI209" s="165"/>
      <c r="VVJ209" s="165"/>
      <c r="VVK209" s="165"/>
      <c r="VVL209" s="168"/>
      <c r="VVM209" s="165"/>
      <c r="VVN209" s="165"/>
      <c r="VVO209" s="165"/>
      <c r="VVP209" s="168"/>
      <c r="VVQ209" s="165"/>
      <c r="VVR209" s="165"/>
      <c r="VVS209" s="165"/>
      <c r="VVT209" s="168"/>
      <c r="VVU209" s="165"/>
      <c r="VVV209" s="165"/>
      <c r="VVW209" s="165"/>
      <c r="VVX209" s="168"/>
      <c r="VVY209" s="165"/>
      <c r="VVZ209" s="165"/>
      <c r="VWA209" s="165"/>
      <c r="VWB209" s="168"/>
      <c r="VWC209" s="165"/>
      <c r="VWD209" s="165"/>
      <c r="VWE209" s="165"/>
      <c r="VWF209" s="168"/>
      <c r="VWG209" s="165"/>
      <c r="VWH209" s="165"/>
      <c r="VWI209" s="165"/>
      <c r="VWJ209" s="168"/>
      <c r="VWK209" s="165"/>
      <c r="VWL209" s="165"/>
      <c r="VWM209" s="165"/>
      <c r="VWN209" s="168"/>
      <c r="VWO209" s="165"/>
      <c r="VWP209" s="165"/>
      <c r="VWQ209" s="165"/>
      <c r="VWR209" s="168"/>
      <c r="VWS209" s="165"/>
      <c r="VWT209" s="165"/>
      <c r="VWU209" s="165"/>
      <c r="VWV209" s="168"/>
      <c r="VWW209" s="165"/>
      <c r="VWX209" s="165"/>
      <c r="VWY209" s="165"/>
      <c r="VWZ209" s="168"/>
      <c r="VXA209" s="165"/>
      <c r="VXB209" s="165"/>
      <c r="VXC209" s="165"/>
      <c r="VXD209" s="168"/>
      <c r="VXE209" s="165"/>
      <c r="VXF209" s="165"/>
      <c r="VXG209" s="165"/>
      <c r="VXH209" s="168"/>
      <c r="VXI209" s="165"/>
      <c r="VXJ209" s="165"/>
      <c r="VXK209" s="165"/>
      <c r="VXL209" s="168"/>
      <c r="VXM209" s="165"/>
      <c r="VXN209" s="165"/>
      <c r="VXO209" s="165"/>
      <c r="VXP209" s="168"/>
      <c r="VXQ209" s="165"/>
      <c r="VXR209" s="165"/>
      <c r="VXS209" s="165"/>
      <c r="VXT209" s="168"/>
      <c r="VXU209" s="165"/>
      <c r="VXV209" s="165"/>
      <c r="VXW209" s="165"/>
      <c r="VXX209" s="168"/>
      <c r="VXY209" s="165"/>
      <c r="VXZ209" s="165"/>
      <c r="VYA209" s="165"/>
      <c r="VYB209" s="168"/>
      <c r="VYC209" s="165"/>
      <c r="VYD209" s="165"/>
      <c r="VYE209" s="165"/>
      <c r="VYF209" s="168"/>
      <c r="VYG209" s="165"/>
      <c r="VYH209" s="165"/>
      <c r="VYI209" s="165"/>
      <c r="VYJ209" s="168"/>
      <c r="VYK209" s="165"/>
      <c r="VYL209" s="165"/>
      <c r="VYM209" s="165"/>
      <c r="VYN209" s="168"/>
      <c r="VYO209" s="165"/>
      <c r="VYP209" s="165"/>
      <c r="VYQ209" s="165"/>
      <c r="VYR209" s="168"/>
      <c r="VYS209" s="165"/>
      <c r="VYT209" s="165"/>
      <c r="VYU209" s="165"/>
      <c r="VYV209" s="168"/>
      <c r="VYW209" s="165"/>
      <c r="VYX209" s="165"/>
      <c r="VYY209" s="165"/>
      <c r="VYZ209" s="168"/>
      <c r="VZA209" s="165"/>
      <c r="VZB209" s="165"/>
      <c r="VZC209" s="165"/>
      <c r="VZD209" s="168"/>
      <c r="VZE209" s="165"/>
      <c r="VZF209" s="165"/>
      <c r="VZG209" s="165"/>
      <c r="VZH209" s="168"/>
      <c r="VZI209" s="165"/>
      <c r="VZJ209" s="165"/>
      <c r="VZK209" s="165"/>
      <c r="VZL209" s="168"/>
      <c r="VZM209" s="165"/>
      <c r="VZN209" s="165"/>
      <c r="VZO209" s="165"/>
      <c r="VZP209" s="168"/>
      <c r="VZQ209" s="165"/>
      <c r="VZR209" s="165"/>
      <c r="VZS209" s="165"/>
      <c r="VZT209" s="168"/>
      <c r="VZU209" s="165"/>
      <c r="VZV209" s="165"/>
      <c r="VZW209" s="165"/>
      <c r="VZX209" s="168"/>
      <c r="VZY209" s="165"/>
      <c r="VZZ209" s="165"/>
      <c r="WAA209" s="165"/>
      <c r="WAB209" s="168"/>
      <c r="WAC209" s="165"/>
      <c r="WAD209" s="165"/>
      <c r="WAE209" s="165"/>
      <c r="WAF209" s="168"/>
      <c r="WAG209" s="165"/>
      <c r="WAH209" s="165"/>
      <c r="WAI209" s="165"/>
      <c r="WAJ209" s="168"/>
      <c r="WAK209" s="165"/>
      <c r="WAL209" s="165"/>
      <c r="WAM209" s="165"/>
      <c r="WAN209" s="168"/>
      <c r="WAO209" s="165"/>
      <c r="WAP209" s="165"/>
      <c r="WAQ209" s="165"/>
      <c r="WAR209" s="168"/>
      <c r="WAS209" s="165"/>
      <c r="WAT209" s="165"/>
      <c r="WAU209" s="165"/>
      <c r="WAV209" s="168"/>
      <c r="WAW209" s="165"/>
      <c r="WAX209" s="165"/>
      <c r="WAY209" s="165"/>
      <c r="WAZ209" s="168"/>
      <c r="WBA209" s="165"/>
      <c r="WBB209" s="165"/>
      <c r="WBC209" s="165"/>
      <c r="WBD209" s="168"/>
      <c r="WBE209" s="165"/>
      <c r="WBF209" s="165"/>
      <c r="WBG209" s="165"/>
      <c r="WBH209" s="168"/>
      <c r="WBI209" s="165"/>
      <c r="WBJ209" s="165"/>
      <c r="WBK209" s="165"/>
      <c r="WBL209" s="168"/>
      <c r="WBM209" s="165"/>
      <c r="WBN209" s="165"/>
      <c r="WBO209" s="165"/>
      <c r="WBP209" s="168"/>
      <c r="WBQ209" s="165"/>
      <c r="WBR209" s="165"/>
      <c r="WBS209" s="165"/>
      <c r="WBT209" s="168"/>
      <c r="WBU209" s="165"/>
      <c r="WBV209" s="165"/>
      <c r="WBW209" s="165"/>
      <c r="WBX209" s="168"/>
      <c r="WBY209" s="165"/>
      <c r="WBZ209" s="165"/>
      <c r="WCA209" s="165"/>
      <c r="WCB209" s="168"/>
      <c r="WCC209" s="165"/>
      <c r="WCD209" s="165"/>
      <c r="WCE209" s="165"/>
      <c r="WCF209" s="168"/>
      <c r="WCG209" s="165"/>
      <c r="WCH209" s="165"/>
      <c r="WCI209" s="165"/>
      <c r="WCJ209" s="168"/>
      <c r="WCK209" s="165"/>
      <c r="WCL209" s="165"/>
      <c r="WCM209" s="165"/>
      <c r="WCN209" s="168"/>
      <c r="WCO209" s="165"/>
      <c r="WCP209" s="165"/>
      <c r="WCQ209" s="165"/>
      <c r="WCR209" s="168"/>
      <c r="WCS209" s="165"/>
      <c r="WCT209" s="165"/>
      <c r="WCU209" s="165"/>
      <c r="WCV209" s="168"/>
      <c r="WCW209" s="165"/>
      <c r="WCX209" s="165"/>
      <c r="WCY209" s="165"/>
      <c r="WCZ209" s="168"/>
      <c r="WDA209" s="165"/>
      <c r="WDB209" s="165"/>
      <c r="WDC209" s="165"/>
      <c r="WDD209" s="168"/>
      <c r="WDE209" s="165"/>
      <c r="WDF209" s="165"/>
      <c r="WDG209" s="165"/>
      <c r="WDH209" s="168"/>
      <c r="WDI209" s="165"/>
      <c r="WDJ209" s="165"/>
      <c r="WDK209" s="165"/>
      <c r="WDL209" s="168"/>
      <c r="WDM209" s="165"/>
      <c r="WDN209" s="165"/>
      <c r="WDO209" s="165"/>
      <c r="WDP209" s="168"/>
      <c r="WDQ209" s="165"/>
      <c r="WDR209" s="165"/>
      <c r="WDS209" s="165"/>
      <c r="WDT209" s="168"/>
      <c r="WDU209" s="165"/>
      <c r="WDV209" s="165"/>
      <c r="WDW209" s="165"/>
      <c r="WDX209" s="168"/>
      <c r="WDY209" s="165"/>
      <c r="WDZ209" s="165"/>
      <c r="WEA209" s="165"/>
      <c r="WEB209" s="168"/>
      <c r="WEC209" s="165"/>
      <c r="WED209" s="165"/>
      <c r="WEE209" s="165"/>
      <c r="WEF209" s="168"/>
      <c r="WEG209" s="165"/>
      <c r="WEH209" s="165"/>
      <c r="WEI209" s="165"/>
      <c r="WEJ209" s="168"/>
      <c r="WEK209" s="165"/>
      <c r="WEL209" s="165"/>
      <c r="WEM209" s="165"/>
      <c r="WEN209" s="168"/>
      <c r="WEO209" s="165"/>
      <c r="WEP209" s="165"/>
      <c r="WEQ209" s="165"/>
      <c r="WER209" s="168"/>
      <c r="WES209" s="165"/>
      <c r="WET209" s="165"/>
      <c r="WEU209" s="165"/>
      <c r="WEV209" s="168"/>
      <c r="WEW209" s="165"/>
      <c r="WEX209" s="165"/>
      <c r="WEY209" s="165"/>
      <c r="WEZ209" s="168"/>
      <c r="WFA209" s="165"/>
      <c r="WFB209" s="165"/>
      <c r="WFC209" s="165"/>
      <c r="WFD209" s="168"/>
      <c r="WFE209" s="165"/>
      <c r="WFF209" s="165"/>
      <c r="WFG209" s="165"/>
      <c r="WFH209" s="168"/>
      <c r="WFI209" s="165"/>
      <c r="WFJ209" s="165"/>
      <c r="WFK209" s="165"/>
      <c r="WFL209" s="168"/>
      <c r="WFM209" s="165"/>
      <c r="WFN209" s="165"/>
      <c r="WFO209" s="165"/>
      <c r="WFP209" s="168"/>
      <c r="WFQ209" s="165"/>
      <c r="WFR209" s="165"/>
      <c r="WFS209" s="165"/>
      <c r="WFT209" s="168"/>
      <c r="WFU209" s="165"/>
      <c r="WFV209" s="165"/>
      <c r="WFW209" s="165"/>
      <c r="WFX209" s="168"/>
      <c r="WFY209" s="165"/>
      <c r="WFZ209" s="165"/>
      <c r="WGA209" s="165"/>
      <c r="WGB209" s="168"/>
      <c r="WGC209" s="165"/>
      <c r="WGD209" s="165"/>
      <c r="WGE209" s="165"/>
      <c r="WGF209" s="168"/>
      <c r="WGG209" s="165"/>
      <c r="WGH209" s="165"/>
      <c r="WGI209" s="165"/>
      <c r="WGJ209" s="168"/>
      <c r="WGK209" s="165"/>
      <c r="WGL209" s="165"/>
      <c r="WGM209" s="165"/>
      <c r="WGN209" s="168"/>
      <c r="WGO209" s="165"/>
      <c r="WGP209" s="165"/>
      <c r="WGQ209" s="165"/>
      <c r="WGR209" s="168"/>
      <c r="WGS209" s="165"/>
      <c r="WGT209" s="165"/>
      <c r="WGU209" s="165"/>
      <c r="WGV209" s="168"/>
      <c r="WGW209" s="165"/>
      <c r="WGX209" s="165"/>
      <c r="WGY209" s="165"/>
      <c r="WGZ209" s="168"/>
      <c r="WHA209" s="165"/>
      <c r="WHB209" s="165"/>
      <c r="WHC209" s="165"/>
      <c r="WHD209" s="168"/>
      <c r="WHE209" s="165"/>
      <c r="WHF209" s="165"/>
      <c r="WHG209" s="165"/>
      <c r="WHH209" s="168"/>
      <c r="WHI209" s="165"/>
      <c r="WHJ209" s="165"/>
      <c r="WHK209" s="165"/>
      <c r="WHL209" s="168"/>
      <c r="WHM209" s="165"/>
      <c r="WHN209" s="165"/>
      <c r="WHO209" s="165"/>
      <c r="WHP209" s="168"/>
      <c r="WHQ209" s="165"/>
      <c r="WHR209" s="165"/>
      <c r="WHS209" s="165"/>
      <c r="WHT209" s="168"/>
      <c r="WHU209" s="165"/>
      <c r="WHV209" s="165"/>
      <c r="WHW209" s="165"/>
      <c r="WHX209" s="168"/>
      <c r="WHY209" s="165"/>
      <c r="WHZ209" s="165"/>
      <c r="WIA209" s="165"/>
      <c r="WIB209" s="168"/>
      <c r="WIC209" s="165"/>
      <c r="WID209" s="165"/>
      <c r="WIE209" s="165"/>
      <c r="WIF209" s="168"/>
      <c r="WIG209" s="165"/>
      <c r="WIH209" s="165"/>
      <c r="WII209" s="165"/>
      <c r="WIJ209" s="168"/>
      <c r="WIK209" s="165"/>
      <c r="WIL209" s="165"/>
      <c r="WIM209" s="165"/>
      <c r="WIN209" s="168"/>
      <c r="WIO209" s="165"/>
      <c r="WIP209" s="165"/>
      <c r="WIQ209" s="165"/>
      <c r="WIR209" s="168"/>
      <c r="WIS209" s="165"/>
      <c r="WIT209" s="165"/>
      <c r="WIU209" s="165"/>
      <c r="WIV209" s="168"/>
      <c r="WIW209" s="165"/>
      <c r="WIX209" s="165"/>
      <c r="WIY209" s="165"/>
      <c r="WIZ209" s="168"/>
      <c r="WJA209" s="165"/>
      <c r="WJB209" s="165"/>
      <c r="WJC209" s="165"/>
      <c r="WJD209" s="168"/>
      <c r="WJE209" s="165"/>
      <c r="WJF209" s="165"/>
      <c r="WJG209" s="165"/>
      <c r="WJH209" s="168"/>
      <c r="WJI209" s="165"/>
      <c r="WJJ209" s="165"/>
      <c r="WJK209" s="165"/>
      <c r="WJL209" s="168"/>
      <c r="WJM209" s="165"/>
      <c r="WJN209" s="165"/>
      <c r="WJO209" s="165"/>
      <c r="WJP209" s="168"/>
      <c r="WJQ209" s="165"/>
      <c r="WJR209" s="165"/>
      <c r="WJS209" s="165"/>
      <c r="WJT209" s="168"/>
      <c r="WJU209" s="165"/>
      <c r="WJV209" s="165"/>
      <c r="WJW209" s="165"/>
      <c r="WJX209" s="168"/>
      <c r="WJY209" s="165"/>
      <c r="WJZ209" s="165"/>
      <c r="WKA209" s="165"/>
      <c r="WKB209" s="168"/>
      <c r="WKC209" s="165"/>
      <c r="WKD209" s="165"/>
      <c r="WKE209" s="165"/>
      <c r="WKF209" s="168"/>
      <c r="WKG209" s="165"/>
      <c r="WKH209" s="165"/>
      <c r="WKI209" s="165"/>
      <c r="WKJ209" s="168"/>
      <c r="WKK209" s="165"/>
      <c r="WKL209" s="165"/>
      <c r="WKM209" s="165"/>
      <c r="WKN209" s="168"/>
      <c r="WKO209" s="165"/>
      <c r="WKP209" s="165"/>
      <c r="WKQ209" s="165"/>
      <c r="WKR209" s="168"/>
      <c r="WKS209" s="165"/>
      <c r="WKT209" s="165"/>
      <c r="WKU209" s="165"/>
      <c r="WKV209" s="168"/>
      <c r="WKW209" s="165"/>
      <c r="WKX209" s="165"/>
      <c r="WKY209" s="165"/>
      <c r="WKZ209" s="168"/>
      <c r="WLA209" s="165"/>
      <c r="WLB209" s="165"/>
      <c r="WLC209" s="165"/>
      <c r="WLD209" s="168"/>
      <c r="WLE209" s="165"/>
      <c r="WLF209" s="165"/>
      <c r="WLG209" s="165"/>
      <c r="WLH209" s="168"/>
      <c r="WLI209" s="165"/>
      <c r="WLJ209" s="165"/>
      <c r="WLK209" s="165"/>
      <c r="WLL209" s="168"/>
      <c r="WLM209" s="165"/>
      <c r="WLN209" s="165"/>
      <c r="WLO209" s="165"/>
      <c r="WLP209" s="168"/>
      <c r="WLQ209" s="165"/>
      <c r="WLR209" s="165"/>
      <c r="WLS209" s="165"/>
      <c r="WLT209" s="168"/>
      <c r="WLU209" s="165"/>
      <c r="WLV209" s="165"/>
      <c r="WLW209" s="165"/>
      <c r="WLX209" s="168"/>
      <c r="WLY209" s="165"/>
      <c r="WLZ209" s="165"/>
      <c r="WMA209" s="165"/>
      <c r="WMB209" s="168"/>
      <c r="WMC209" s="165"/>
      <c r="WMD209" s="165"/>
      <c r="WME209" s="165"/>
      <c r="WMF209" s="168"/>
      <c r="WMG209" s="165"/>
      <c r="WMH209" s="165"/>
      <c r="WMI209" s="165"/>
      <c r="WMJ209" s="168"/>
      <c r="WMK209" s="165"/>
      <c r="WML209" s="165"/>
      <c r="WMM209" s="165"/>
      <c r="WMN209" s="168"/>
      <c r="WMO209" s="165"/>
      <c r="WMP209" s="165"/>
      <c r="WMQ209" s="165"/>
      <c r="WMR209" s="168"/>
      <c r="WMS209" s="165"/>
      <c r="WMT209" s="165"/>
      <c r="WMU209" s="165"/>
      <c r="WMV209" s="168"/>
      <c r="WMW209" s="165"/>
      <c r="WMX209" s="165"/>
      <c r="WMY209" s="165"/>
      <c r="WMZ209" s="168"/>
      <c r="WNA209" s="165"/>
      <c r="WNB209" s="165"/>
      <c r="WNC209" s="165"/>
      <c r="WND209" s="168"/>
      <c r="WNE209" s="165"/>
      <c r="WNF209" s="165"/>
      <c r="WNG209" s="165"/>
      <c r="WNH209" s="168"/>
      <c r="WNI209" s="165"/>
      <c r="WNJ209" s="165"/>
      <c r="WNK209" s="165"/>
      <c r="WNL209" s="168"/>
      <c r="WNM209" s="165"/>
      <c r="WNN209" s="165"/>
      <c r="WNO209" s="165"/>
      <c r="WNP209" s="168"/>
      <c r="WNQ209" s="165"/>
      <c r="WNR209" s="165"/>
      <c r="WNS209" s="165"/>
      <c r="WNT209" s="168"/>
      <c r="WNU209" s="165"/>
      <c r="WNV209" s="165"/>
      <c r="WNW209" s="165"/>
      <c r="WNX209" s="168"/>
      <c r="WNY209" s="165"/>
      <c r="WNZ209" s="165"/>
      <c r="WOA209" s="165"/>
      <c r="WOB209" s="168"/>
      <c r="WOC209" s="165"/>
      <c r="WOD209" s="165"/>
      <c r="WOE209" s="165"/>
      <c r="WOF209" s="168"/>
      <c r="WOG209" s="165"/>
      <c r="WOH209" s="165"/>
      <c r="WOI209" s="165"/>
      <c r="WOJ209" s="168"/>
      <c r="WOK209" s="165"/>
      <c r="WOL209" s="165"/>
      <c r="WOM209" s="165"/>
      <c r="WON209" s="168"/>
      <c r="WOO209" s="165"/>
      <c r="WOP209" s="165"/>
      <c r="WOQ209" s="165"/>
      <c r="WOR209" s="168"/>
      <c r="WOS209" s="165"/>
      <c r="WOT209" s="165"/>
      <c r="WOU209" s="165"/>
      <c r="WOV209" s="168"/>
      <c r="WOW209" s="165"/>
      <c r="WOX209" s="165"/>
      <c r="WOY209" s="165"/>
      <c r="WOZ209" s="168"/>
      <c r="WPA209" s="165"/>
      <c r="WPB209" s="165"/>
      <c r="WPC209" s="165"/>
      <c r="WPD209" s="168"/>
      <c r="WPE209" s="165"/>
      <c r="WPF209" s="165"/>
      <c r="WPG209" s="165"/>
      <c r="WPH209" s="168"/>
      <c r="WPI209" s="165"/>
      <c r="WPJ209" s="165"/>
      <c r="WPK209" s="165"/>
      <c r="WPL209" s="168"/>
      <c r="WPM209" s="165"/>
      <c r="WPN209" s="165"/>
      <c r="WPO209" s="165"/>
      <c r="WPP209" s="168"/>
      <c r="WPQ209" s="165"/>
      <c r="WPR209" s="165"/>
      <c r="WPS209" s="165"/>
      <c r="WPT209" s="168"/>
      <c r="WPU209" s="165"/>
      <c r="WPV209" s="165"/>
      <c r="WPW209" s="165"/>
      <c r="WPX209" s="168"/>
      <c r="WPY209" s="165"/>
      <c r="WPZ209" s="165"/>
      <c r="WQA209" s="165"/>
      <c r="WQB209" s="168"/>
      <c r="WQC209" s="165"/>
      <c r="WQD209" s="165"/>
      <c r="WQE209" s="165"/>
      <c r="WQF209" s="168"/>
      <c r="WQG209" s="165"/>
      <c r="WQH209" s="165"/>
      <c r="WQI209" s="165"/>
      <c r="WQJ209" s="168"/>
      <c r="WQK209" s="165"/>
      <c r="WQL209" s="165"/>
      <c r="WQM209" s="165"/>
      <c r="WQN209" s="168"/>
      <c r="WQO209" s="165"/>
      <c r="WQP209" s="165"/>
      <c r="WQQ209" s="165"/>
      <c r="WQR209" s="168"/>
      <c r="WQS209" s="165"/>
      <c r="WQT209" s="165"/>
      <c r="WQU209" s="165"/>
      <c r="WQV209" s="168"/>
      <c r="WQW209" s="165"/>
      <c r="WQX209" s="165"/>
      <c r="WQY209" s="165"/>
      <c r="WQZ209" s="168"/>
      <c r="WRA209" s="165"/>
      <c r="WRB209" s="165"/>
      <c r="WRC209" s="165"/>
      <c r="WRD209" s="168"/>
      <c r="WRE209" s="165"/>
      <c r="WRF209" s="165"/>
      <c r="WRG209" s="165"/>
      <c r="WRH209" s="168"/>
      <c r="WRI209" s="165"/>
      <c r="WRJ209" s="165"/>
      <c r="WRK209" s="165"/>
      <c r="WRL209" s="168"/>
      <c r="WRM209" s="165"/>
      <c r="WRN209" s="165"/>
      <c r="WRO209" s="165"/>
      <c r="WRP209" s="168"/>
      <c r="WRQ209" s="165"/>
      <c r="WRR209" s="165"/>
      <c r="WRS209" s="165"/>
      <c r="WRT209" s="168"/>
      <c r="WRU209" s="165"/>
      <c r="WRV209" s="165"/>
      <c r="WRW209" s="165"/>
      <c r="WRX209" s="168"/>
      <c r="WRY209" s="165"/>
      <c r="WRZ209" s="165"/>
      <c r="WSA209" s="165"/>
      <c r="WSB209" s="168"/>
      <c r="WSC209" s="165"/>
      <c r="WSD209" s="165"/>
      <c r="WSE209" s="165"/>
      <c r="WSF209" s="168"/>
      <c r="WSG209" s="165"/>
      <c r="WSH209" s="165"/>
      <c r="WSI209" s="165"/>
      <c r="WSJ209" s="168"/>
      <c r="WSK209" s="165"/>
      <c r="WSL209" s="165"/>
      <c r="WSM209" s="165"/>
      <c r="WSN209" s="168"/>
      <c r="WSO209" s="165"/>
      <c r="WSP209" s="165"/>
      <c r="WSQ209" s="165"/>
      <c r="WSR209" s="168"/>
      <c r="WSS209" s="165"/>
      <c r="WST209" s="165"/>
      <c r="WSU209" s="165"/>
      <c r="WSV209" s="168"/>
      <c r="WSW209" s="165"/>
      <c r="WSX209" s="165"/>
      <c r="WSY209" s="165"/>
      <c r="WSZ209" s="168"/>
      <c r="WTA209" s="165"/>
      <c r="WTB209" s="165"/>
      <c r="WTC209" s="165"/>
      <c r="WTD209" s="168"/>
      <c r="WTE209" s="165"/>
      <c r="WTF209" s="165"/>
      <c r="WTG209" s="165"/>
      <c r="WTH209" s="168"/>
      <c r="WTI209" s="165"/>
      <c r="WTJ209" s="165"/>
      <c r="WTK209" s="165"/>
      <c r="WTL209" s="168"/>
      <c r="WTM209" s="165"/>
      <c r="WTN209" s="165"/>
      <c r="WTO209" s="165"/>
      <c r="WTP209" s="168"/>
      <c r="WTQ209" s="165"/>
      <c r="WTR209" s="165"/>
      <c r="WTS209" s="165"/>
      <c r="WTT209" s="168"/>
      <c r="WTU209" s="165"/>
      <c r="WTV209" s="165"/>
      <c r="WTW209" s="165"/>
      <c r="WTX209" s="168"/>
      <c r="WTY209" s="165"/>
      <c r="WTZ209" s="165"/>
      <c r="WUA209" s="165"/>
      <c r="WUB209" s="168"/>
      <c r="WUC209" s="165"/>
      <c r="WUD209" s="165"/>
      <c r="WUE209" s="165"/>
      <c r="WUF209" s="168"/>
      <c r="WUG209" s="165"/>
      <c r="WUH209" s="165"/>
      <c r="WUI209" s="165"/>
      <c r="WUJ209" s="168"/>
      <c r="WUK209" s="165"/>
      <c r="WUL209" s="165"/>
      <c r="WUM209" s="165"/>
      <c r="WUN209" s="168"/>
      <c r="WUO209" s="165"/>
      <c r="WUP209" s="165"/>
      <c r="WUQ209" s="165"/>
      <c r="WUR209" s="168"/>
      <c r="WUS209" s="165"/>
      <c r="WUT209" s="165"/>
      <c r="WUU209" s="165"/>
      <c r="WUV209" s="168"/>
      <c r="WUW209" s="165"/>
      <c r="WUX209" s="165"/>
      <c r="WUY209" s="165"/>
      <c r="WUZ209" s="168"/>
      <c r="WVA209" s="165"/>
      <c r="WVB209" s="165"/>
      <c r="WVC209" s="165"/>
      <c r="WVD209" s="168"/>
      <c r="WVE209" s="165"/>
      <c r="WVF209" s="165"/>
      <c r="WVG209" s="165"/>
      <c r="WVH209" s="168"/>
      <c r="WVI209" s="165"/>
      <c r="WVJ209" s="165"/>
      <c r="WVK209" s="165"/>
      <c r="WVL209" s="168"/>
      <c r="WVM209" s="165"/>
      <c r="WVN209" s="165"/>
      <c r="WVO209" s="165"/>
      <c r="WVP209" s="168"/>
      <c r="WVQ209" s="165"/>
      <c r="WVR209" s="165"/>
      <c r="WVS209" s="165"/>
      <c r="WVT209" s="168"/>
      <c r="WVU209" s="165"/>
      <c r="WVV209" s="165"/>
      <c r="WVW209" s="165"/>
      <c r="WVX209" s="168"/>
      <c r="WVY209" s="165"/>
      <c r="WVZ209" s="165"/>
      <c r="WWA209" s="165"/>
      <c r="WWB209" s="168"/>
      <c r="WWC209" s="165"/>
      <c r="WWD209" s="165"/>
      <c r="WWE209" s="165"/>
      <c r="WWF209" s="168"/>
      <c r="WWG209" s="165"/>
      <c r="WWH209" s="165"/>
      <c r="WWI209" s="165"/>
      <c r="WWJ209" s="168"/>
      <c r="WWK209" s="165"/>
      <c r="WWL209" s="165"/>
      <c r="WWM209" s="165"/>
      <c r="WWN209" s="168"/>
      <c r="WWO209" s="165"/>
      <c r="WWP209" s="165"/>
      <c r="WWQ209" s="165"/>
      <c r="WWR209" s="168"/>
      <c r="WWS209" s="165"/>
      <c r="WWT209" s="165"/>
      <c r="WWU209" s="165"/>
      <c r="WWV209" s="168"/>
      <c r="WWW209" s="165"/>
      <c r="WWX209" s="165"/>
      <c r="WWY209" s="165"/>
      <c r="WWZ209" s="168"/>
      <c r="WXA209" s="165"/>
      <c r="WXB209" s="165"/>
      <c r="WXC209" s="165"/>
      <c r="WXD209" s="168"/>
      <c r="WXE209" s="165"/>
      <c r="WXF209" s="165"/>
      <c r="WXG209" s="165"/>
      <c r="WXH209" s="168"/>
      <c r="WXI209" s="165"/>
      <c r="WXJ209" s="165"/>
      <c r="WXK209" s="165"/>
      <c r="WXL209" s="168"/>
      <c r="WXM209" s="165"/>
      <c r="WXN209" s="165"/>
      <c r="WXO209" s="165"/>
      <c r="WXP209" s="168"/>
      <c r="WXQ209" s="165"/>
      <c r="WXR209" s="165"/>
      <c r="WXS209" s="165"/>
      <c r="WXT209" s="168"/>
      <c r="WXU209" s="165"/>
      <c r="WXV209" s="165"/>
      <c r="WXW209" s="165"/>
      <c r="WXX209" s="168"/>
      <c r="WXY209" s="165"/>
      <c r="WXZ209" s="165"/>
      <c r="WYA209" s="165"/>
      <c r="WYB209" s="168"/>
      <c r="WYC209" s="165"/>
      <c r="WYD209" s="165"/>
      <c r="WYE209" s="165"/>
      <c r="WYF209" s="168"/>
      <c r="WYG209" s="165"/>
      <c r="WYH209" s="165"/>
      <c r="WYI209" s="165"/>
      <c r="WYJ209" s="168"/>
      <c r="WYK209" s="165"/>
      <c r="WYL209" s="165"/>
      <c r="WYM209" s="165"/>
      <c r="WYN209" s="168"/>
      <c r="WYO209" s="165"/>
      <c r="WYP209" s="165"/>
      <c r="WYQ209" s="165"/>
      <c r="WYR209" s="168"/>
      <c r="WYS209" s="165"/>
      <c r="WYT209" s="165"/>
      <c r="WYU209" s="165"/>
      <c r="WYV209" s="168"/>
      <c r="WYW209" s="165"/>
      <c r="WYX209" s="165"/>
      <c r="WYY209" s="165"/>
      <c r="WYZ209" s="168"/>
      <c r="WZA209" s="165"/>
      <c r="WZB209" s="165"/>
      <c r="WZC209" s="165"/>
      <c r="WZD209" s="168"/>
      <c r="WZE209" s="165"/>
      <c r="WZF209" s="165"/>
      <c r="WZG209" s="165"/>
      <c r="WZH209" s="168"/>
      <c r="WZI209" s="165"/>
      <c r="WZJ209" s="165"/>
      <c r="WZK209" s="165"/>
      <c r="WZL209" s="168"/>
      <c r="WZM209" s="165"/>
      <c r="WZN209" s="165"/>
      <c r="WZO209" s="165"/>
      <c r="WZP209" s="168"/>
      <c r="WZQ209" s="165"/>
      <c r="WZR209" s="165"/>
      <c r="WZS209" s="165"/>
      <c r="WZT209" s="168"/>
      <c r="WZU209" s="165"/>
      <c r="WZV209" s="165"/>
      <c r="WZW209" s="165"/>
      <c r="WZX209" s="168"/>
      <c r="WZY209" s="165"/>
      <c r="WZZ209" s="165"/>
      <c r="XAA209" s="165"/>
      <c r="XAB209" s="168"/>
      <c r="XAC209" s="165"/>
      <c r="XAD209" s="165"/>
      <c r="XAE209" s="165"/>
      <c r="XAF209" s="168"/>
      <c r="XAG209" s="165"/>
      <c r="XAH209" s="165"/>
      <c r="XAI209" s="165"/>
      <c r="XAJ209" s="168"/>
      <c r="XAK209" s="165"/>
      <c r="XAL209" s="165"/>
      <c r="XAM209" s="165"/>
      <c r="XAN209" s="168"/>
      <c r="XAO209" s="165"/>
      <c r="XAP209" s="165"/>
      <c r="XAQ209" s="165"/>
      <c r="XAR209" s="168"/>
      <c r="XAS209" s="165"/>
      <c r="XAT209" s="165"/>
      <c r="XAU209" s="165"/>
      <c r="XAV209" s="168"/>
      <c r="XAW209" s="165"/>
      <c r="XAX209" s="165"/>
      <c r="XAY209" s="165"/>
      <c r="XAZ209" s="168"/>
      <c r="XBA209" s="165"/>
      <c r="XBB209" s="165"/>
      <c r="XBC209" s="165"/>
      <c r="XBD209" s="168"/>
      <c r="XBE209" s="165"/>
      <c r="XBF209" s="165"/>
      <c r="XBG209" s="165"/>
      <c r="XBH209" s="168"/>
      <c r="XBI209" s="165"/>
      <c r="XBJ209" s="165"/>
      <c r="XBK209" s="165"/>
      <c r="XBL209" s="168"/>
      <c r="XBM209" s="165"/>
      <c r="XBN209" s="165"/>
      <c r="XBO209" s="165"/>
      <c r="XBP209" s="168"/>
      <c r="XBQ209" s="165"/>
      <c r="XBR209" s="165"/>
      <c r="XBS209" s="165"/>
      <c r="XBT209" s="168"/>
      <c r="XBU209" s="165"/>
      <c r="XBV209" s="165"/>
      <c r="XBW209" s="165"/>
      <c r="XBX209" s="168"/>
      <c r="XBY209" s="165"/>
      <c r="XBZ209" s="165"/>
      <c r="XCA209" s="165"/>
      <c r="XCB209" s="168"/>
      <c r="XCC209" s="165"/>
      <c r="XCD209" s="165"/>
      <c r="XCE209" s="165"/>
      <c r="XCF209" s="168"/>
      <c r="XCG209" s="165"/>
      <c r="XCH209" s="165"/>
      <c r="XCI209" s="165"/>
      <c r="XCJ209" s="168"/>
      <c r="XCK209" s="165"/>
      <c r="XCL209" s="165"/>
      <c r="XCM209" s="165"/>
      <c r="XCN209" s="168"/>
      <c r="XCO209" s="165"/>
      <c r="XCP209" s="165"/>
      <c r="XCQ209" s="165"/>
      <c r="XCR209" s="168"/>
      <c r="XCS209" s="165"/>
      <c r="XCT209" s="165"/>
      <c r="XCU209" s="165"/>
      <c r="XCV209" s="168"/>
      <c r="XCW209" s="165"/>
      <c r="XCX209" s="165"/>
      <c r="XCY209" s="165"/>
      <c r="XCZ209" s="168"/>
      <c r="XDA209" s="165"/>
      <c r="XDB209" s="165"/>
      <c r="XDC209" s="165"/>
      <c r="XDD209" s="168"/>
      <c r="XDE209" s="165"/>
      <c r="XDF209" s="165"/>
      <c r="XDG209" s="165"/>
      <c r="XDH209" s="168"/>
      <c r="XDI209" s="165"/>
      <c r="XDJ209" s="165"/>
      <c r="XDK209" s="165"/>
      <c r="XDL209" s="168"/>
      <c r="XDM209" s="165"/>
      <c r="XDN209" s="165"/>
      <c r="XDO209" s="165"/>
      <c r="XDP209" s="168"/>
      <c r="XDQ209" s="165"/>
      <c r="XDR209" s="165"/>
      <c r="XDS209" s="165"/>
      <c r="XDT209" s="168"/>
      <c r="XDU209" s="165"/>
      <c r="XDV209" s="165"/>
      <c r="XDW209" s="165"/>
      <c r="XDX209" s="168"/>
      <c r="XDY209" s="165"/>
      <c r="XDZ209" s="165"/>
      <c r="XEA209" s="165"/>
      <c r="XEB209" s="168"/>
      <c r="XEC209" s="165"/>
      <c r="XED209" s="165"/>
      <c r="XEE209" s="165"/>
      <c r="XEF209" s="168"/>
      <c r="XEG209" s="165"/>
      <c r="XEH209" s="165"/>
      <c r="XEI209" s="165"/>
      <c r="XEJ209" s="168"/>
      <c r="XEK209" s="165"/>
      <c r="XEL209" s="165"/>
      <c r="XEM209" s="165"/>
      <c r="XEN209" s="168"/>
      <c r="XEO209" s="165"/>
      <c r="XEP209" s="165"/>
      <c r="XEQ209" s="165"/>
      <c r="XER209" s="168"/>
      <c r="XES209" s="165"/>
      <c r="XET209" s="165"/>
      <c r="XEU209" s="165"/>
      <c r="XEV209" s="168"/>
      <c r="XEW209" s="165"/>
      <c r="XEX209" s="165"/>
      <c r="XEY209" s="165"/>
      <c r="XEZ209" s="168"/>
      <c r="XFA209" s="165"/>
      <c r="XFB209" s="165"/>
      <c r="XFC209" s="165"/>
      <c r="XFD209" s="168"/>
    </row>
    <row r="210" spans="1:16384" s="181" customFormat="1">
      <c r="A210" s="165"/>
      <c r="B210" s="208" t="s">
        <v>691</v>
      </c>
      <c r="C210" s="162" t="s">
        <v>505</v>
      </c>
      <c r="D210" s="165" t="s">
        <v>689</v>
      </c>
      <c r="E210" s="165" t="s">
        <v>734</v>
      </c>
      <c r="F210" s="165" t="s">
        <v>732</v>
      </c>
      <c r="G210" s="168" t="s">
        <v>155</v>
      </c>
      <c r="H210" s="211" t="str">
        <f t="shared" si="13"/>
        <v>EXEC INS_fsm_state_transition @tx_fsm_type_name='LOAN', @tx_state_name='SL_GENERATED', @tx_action_name='CAD_DISBURSE', @tx_next_state_name='CAD_DISBURSED',  @tx_login_name='nazdaq_prod'</v>
      </c>
      <c r="I210" s="165"/>
      <c r="J210" s="165"/>
      <c r="K210" s="165"/>
      <c r="L210" s="168"/>
      <c r="M210" s="165"/>
      <c r="N210" s="165"/>
      <c r="O210" s="165"/>
      <c r="P210" s="168"/>
      <c r="Q210" s="165"/>
      <c r="R210" s="165"/>
      <c r="S210" s="165"/>
      <c r="T210" s="168"/>
      <c r="U210" s="165"/>
      <c r="V210" s="165"/>
      <c r="W210" s="165"/>
      <c r="X210" s="168"/>
      <c r="Y210" s="165"/>
      <c r="Z210" s="165"/>
      <c r="AA210" s="165"/>
      <c r="AB210" s="168"/>
      <c r="AC210" s="165"/>
      <c r="AD210" s="165"/>
      <c r="AE210" s="165"/>
      <c r="AF210" s="168"/>
      <c r="AG210" s="165"/>
      <c r="AH210" s="165"/>
      <c r="AI210" s="165"/>
      <c r="AJ210" s="168"/>
      <c r="AK210" s="165"/>
      <c r="AL210" s="165"/>
      <c r="AM210" s="165"/>
      <c r="AN210" s="168"/>
      <c r="AO210" s="165"/>
      <c r="AP210" s="165"/>
      <c r="AQ210" s="165"/>
      <c r="AR210" s="168"/>
      <c r="AS210" s="165"/>
      <c r="AT210" s="165"/>
      <c r="AU210" s="165"/>
      <c r="AV210" s="168"/>
      <c r="AW210" s="165"/>
      <c r="AX210" s="165"/>
      <c r="AY210" s="165"/>
      <c r="AZ210" s="168"/>
      <c r="BA210" s="165"/>
      <c r="BB210" s="165"/>
      <c r="BC210" s="165"/>
      <c r="BD210" s="168"/>
      <c r="BE210" s="165"/>
      <c r="BF210" s="165"/>
      <c r="BG210" s="165"/>
      <c r="BH210" s="168"/>
      <c r="BI210" s="165"/>
      <c r="BJ210" s="165"/>
      <c r="BK210" s="165"/>
      <c r="BL210" s="168"/>
      <c r="BM210" s="165"/>
      <c r="BN210" s="165"/>
      <c r="BO210" s="165"/>
      <c r="BP210" s="168"/>
      <c r="BQ210" s="165"/>
      <c r="BR210" s="165"/>
      <c r="BS210" s="165"/>
      <c r="BT210" s="168"/>
      <c r="BU210" s="165"/>
      <c r="BV210" s="165"/>
      <c r="BW210" s="165"/>
      <c r="BX210" s="168"/>
      <c r="BY210" s="165"/>
      <c r="BZ210" s="165"/>
      <c r="CA210" s="165"/>
      <c r="CB210" s="168"/>
      <c r="CC210" s="165"/>
      <c r="CD210" s="165"/>
      <c r="CE210" s="165"/>
      <c r="CF210" s="168"/>
      <c r="CG210" s="165"/>
      <c r="CH210" s="165"/>
      <c r="CI210" s="165"/>
      <c r="CJ210" s="168"/>
      <c r="CK210" s="165"/>
      <c r="CL210" s="165"/>
      <c r="CM210" s="165"/>
      <c r="CN210" s="168"/>
      <c r="CO210" s="165"/>
      <c r="CP210" s="165"/>
      <c r="CQ210" s="165"/>
      <c r="CR210" s="168"/>
      <c r="CS210" s="165"/>
      <c r="CT210" s="165"/>
      <c r="CU210" s="165"/>
      <c r="CV210" s="168"/>
      <c r="CW210" s="165"/>
      <c r="CX210" s="165"/>
      <c r="CY210" s="165"/>
      <c r="CZ210" s="168"/>
      <c r="DA210" s="165"/>
      <c r="DB210" s="165"/>
      <c r="DC210" s="165"/>
      <c r="DD210" s="168"/>
      <c r="DE210" s="165"/>
      <c r="DF210" s="165"/>
      <c r="DG210" s="165"/>
      <c r="DH210" s="168"/>
      <c r="DI210" s="165"/>
      <c r="DJ210" s="165"/>
      <c r="DK210" s="165"/>
      <c r="DL210" s="168"/>
      <c r="DM210" s="165"/>
      <c r="DN210" s="165"/>
      <c r="DO210" s="165"/>
      <c r="DP210" s="168"/>
      <c r="DQ210" s="165"/>
      <c r="DR210" s="165"/>
      <c r="DS210" s="165"/>
      <c r="DT210" s="168"/>
      <c r="DU210" s="165"/>
      <c r="DV210" s="165"/>
      <c r="DW210" s="165"/>
      <c r="DX210" s="168"/>
      <c r="DY210" s="165"/>
      <c r="DZ210" s="165"/>
      <c r="EA210" s="165"/>
      <c r="EB210" s="168"/>
      <c r="EC210" s="165"/>
      <c r="ED210" s="165"/>
      <c r="EE210" s="165"/>
      <c r="EF210" s="168"/>
      <c r="EG210" s="165"/>
      <c r="EH210" s="165"/>
      <c r="EI210" s="165"/>
      <c r="EJ210" s="168"/>
      <c r="EK210" s="165"/>
      <c r="EL210" s="165"/>
      <c r="EM210" s="165"/>
      <c r="EN210" s="168"/>
      <c r="EO210" s="165"/>
      <c r="EP210" s="165"/>
      <c r="EQ210" s="165"/>
      <c r="ER210" s="168"/>
      <c r="ES210" s="165"/>
      <c r="ET210" s="165"/>
      <c r="EU210" s="165"/>
      <c r="EV210" s="168"/>
      <c r="EW210" s="165"/>
      <c r="EX210" s="165"/>
      <c r="EY210" s="165"/>
      <c r="EZ210" s="168"/>
      <c r="FA210" s="165"/>
      <c r="FB210" s="165"/>
      <c r="FC210" s="165"/>
      <c r="FD210" s="168"/>
      <c r="FE210" s="165"/>
      <c r="FF210" s="165"/>
      <c r="FG210" s="165"/>
      <c r="FH210" s="168"/>
      <c r="FI210" s="165"/>
      <c r="FJ210" s="165"/>
      <c r="FK210" s="165"/>
      <c r="FL210" s="168"/>
      <c r="FM210" s="165"/>
      <c r="FN210" s="165"/>
      <c r="FO210" s="165"/>
      <c r="FP210" s="168"/>
      <c r="FQ210" s="165"/>
      <c r="FR210" s="165"/>
      <c r="FS210" s="165"/>
      <c r="FT210" s="168"/>
      <c r="FU210" s="165"/>
      <c r="FV210" s="165"/>
      <c r="FW210" s="165"/>
      <c r="FX210" s="168"/>
      <c r="FY210" s="165"/>
      <c r="FZ210" s="165"/>
      <c r="GA210" s="165"/>
      <c r="GB210" s="168"/>
      <c r="GC210" s="165"/>
      <c r="GD210" s="165"/>
      <c r="GE210" s="165"/>
      <c r="GF210" s="168"/>
      <c r="GG210" s="165"/>
      <c r="GH210" s="165"/>
      <c r="GI210" s="165"/>
      <c r="GJ210" s="168"/>
      <c r="GK210" s="165"/>
      <c r="GL210" s="165"/>
      <c r="GM210" s="165"/>
      <c r="GN210" s="168"/>
      <c r="GO210" s="165"/>
      <c r="GP210" s="165"/>
      <c r="GQ210" s="165"/>
      <c r="GR210" s="168"/>
      <c r="GS210" s="165"/>
      <c r="GT210" s="165"/>
      <c r="GU210" s="165"/>
      <c r="GV210" s="168"/>
      <c r="GW210" s="165"/>
      <c r="GX210" s="165"/>
      <c r="GY210" s="165"/>
      <c r="GZ210" s="168"/>
      <c r="HA210" s="165"/>
      <c r="HB210" s="165"/>
      <c r="HC210" s="165"/>
      <c r="HD210" s="168"/>
      <c r="HE210" s="165"/>
      <c r="HF210" s="165"/>
      <c r="HG210" s="165"/>
      <c r="HH210" s="168"/>
      <c r="HI210" s="165"/>
      <c r="HJ210" s="165"/>
      <c r="HK210" s="165"/>
      <c r="HL210" s="168"/>
      <c r="HM210" s="165"/>
      <c r="HN210" s="165"/>
      <c r="HO210" s="165"/>
      <c r="HP210" s="168"/>
      <c r="HQ210" s="165"/>
      <c r="HR210" s="165"/>
      <c r="HS210" s="165"/>
      <c r="HT210" s="168"/>
      <c r="HU210" s="165"/>
      <c r="HV210" s="165"/>
      <c r="HW210" s="165"/>
      <c r="HX210" s="168"/>
      <c r="HY210" s="165"/>
      <c r="HZ210" s="165"/>
      <c r="IA210" s="165"/>
      <c r="IB210" s="168"/>
      <c r="IC210" s="165"/>
      <c r="ID210" s="165"/>
      <c r="IE210" s="165"/>
      <c r="IF210" s="168"/>
      <c r="IG210" s="165"/>
      <c r="IH210" s="165"/>
      <c r="II210" s="165"/>
      <c r="IJ210" s="168"/>
      <c r="IK210" s="165"/>
      <c r="IL210" s="165"/>
      <c r="IM210" s="165"/>
      <c r="IN210" s="168"/>
      <c r="IO210" s="165"/>
      <c r="IP210" s="165"/>
      <c r="IQ210" s="165"/>
      <c r="IR210" s="168"/>
      <c r="IS210" s="165"/>
      <c r="IT210" s="165"/>
      <c r="IU210" s="165"/>
      <c r="IV210" s="168"/>
      <c r="IW210" s="165"/>
      <c r="IX210" s="165"/>
      <c r="IY210" s="165"/>
      <c r="IZ210" s="168"/>
      <c r="JA210" s="165"/>
      <c r="JB210" s="165"/>
      <c r="JC210" s="165"/>
      <c r="JD210" s="168"/>
      <c r="JE210" s="165"/>
      <c r="JF210" s="165"/>
      <c r="JG210" s="165"/>
      <c r="JH210" s="168"/>
      <c r="JI210" s="165"/>
      <c r="JJ210" s="165"/>
      <c r="JK210" s="165"/>
      <c r="JL210" s="168"/>
      <c r="JM210" s="165"/>
      <c r="JN210" s="165"/>
      <c r="JO210" s="165"/>
      <c r="JP210" s="168"/>
      <c r="JQ210" s="165"/>
      <c r="JR210" s="165"/>
      <c r="JS210" s="165"/>
      <c r="JT210" s="168"/>
      <c r="JU210" s="165"/>
      <c r="JV210" s="165"/>
      <c r="JW210" s="165"/>
      <c r="JX210" s="168"/>
      <c r="JY210" s="165"/>
      <c r="JZ210" s="165"/>
      <c r="KA210" s="165"/>
      <c r="KB210" s="168"/>
      <c r="KC210" s="165"/>
      <c r="KD210" s="165"/>
      <c r="KE210" s="165"/>
      <c r="KF210" s="168"/>
      <c r="KG210" s="165"/>
      <c r="KH210" s="165"/>
      <c r="KI210" s="165"/>
      <c r="KJ210" s="168"/>
      <c r="KK210" s="165"/>
      <c r="KL210" s="165"/>
      <c r="KM210" s="165"/>
      <c r="KN210" s="168"/>
      <c r="KO210" s="165"/>
      <c r="KP210" s="165"/>
      <c r="KQ210" s="165"/>
      <c r="KR210" s="168"/>
      <c r="KS210" s="165"/>
      <c r="KT210" s="165"/>
      <c r="KU210" s="165"/>
      <c r="KV210" s="168"/>
      <c r="KW210" s="165"/>
      <c r="KX210" s="165"/>
      <c r="KY210" s="165"/>
      <c r="KZ210" s="168"/>
      <c r="LA210" s="165"/>
      <c r="LB210" s="165"/>
      <c r="LC210" s="165"/>
      <c r="LD210" s="168"/>
      <c r="LE210" s="165"/>
      <c r="LF210" s="165"/>
      <c r="LG210" s="165"/>
      <c r="LH210" s="168"/>
      <c r="LI210" s="165"/>
      <c r="LJ210" s="165"/>
      <c r="LK210" s="165"/>
      <c r="LL210" s="168"/>
      <c r="LM210" s="165"/>
      <c r="LN210" s="165"/>
      <c r="LO210" s="165"/>
      <c r="LP210" s="168"/>
      <c r="LQ210" s="165"/>
      <c r="LR210" s="165"/>
      <c r="LS210" s="165"/>
      <c r="LT210" s="168"/>
      <c r="LU210" s="165"/>
      <c r="LV210" s="165"/>
      <c r="LW210" s="165"/>
      <c r="LX210" s="168"/>
      <c r="LY210" s="165"/>
      <c r="LZ210" s="165"/>
      <c r="MA210" s="165"/>
      <c r="MB210" s="168"/>
      <c r="MC210" s="165"/>
      <c r="MD210" s="165"/>
      <c r="ME210" s="165"/>
      <c r="MF210" s="168"/>
      <c r="MG210" s="165"/>
      <c r="MH210" s="165"/>
      <c r="MI210" s="165"/>
      <c r="MJ210" s="168"/>
      <c r="MK210" s="165"/>
      <c r="ML210" s="165"/>
      <c r="MM210" s="165"/>
      <c r="MN210" s="168"/>
      <c r="MO210" s="165"/>
      <c r="MP210" s="165"/>
      <c r="MQ210" s="165"/>
      <c r="MR210" s="168"/>
      <c r="MS210" s="165"/>
      <c r="MT210" s="165"/>
      <c r="MU210" s="165"/>
      <c r="MV210" s="168"/>
      <c r="MW210" s="165"/>
      <c r="MX210" s="165"/>
      <c r="MY210" s="165"/>
      <c r="MZ210" s="168"/>
      <c r="NA210" s="165"/>
      <c r="NB210" s="165"/>
      <c r="NC210" s="165"/>
      <c r="ND210" s="168"/>
      <c r="NE210" s="165"/>
      <c r="NF210" s="165"/>
      <c r="NG210" s="165"/>
      <c r="NH210" s="168"/>
      <c r="NI210" s="165"/>
      <c r="NJ210" s="165"/>
      <c r="NK210" s="165"/>
      <c r="NL210" s="168"/>
      <c r="NM210" s="165"/>
      <c r="NN210" s="165"/>
      <c r="NO210" s="165"/>
      <c r="NP210" s="168"/>
      <c r="NQ210" s="165"/>
      <c r="NR210" s="165"/>
      <c r="NS210" s="165"/>
      <c r="NT210" s="168"/>
      <c r="NU210" s="165"/>
      <c r="NV210" s="165"/>
      <c r="NW210" s="165"/>
      <c r="NX210" s="168"/>
      <c r="NY210" s="165"/>
      <c r="NZ210" s="165"/>
      <c r="OA210" s="165"/>
      <c r="OB210" s="168"/>
      <c r="OC210" s="165"/>
      <c r="OD210" s="165"/>
      <c r="OE210" s="165"/>
      <c r="OF210" s="168"/>
      <c r="OG210" s="165"/>
      <c r="OH210" s="165"/>
      <c r="OI210" s="165"/>
      <c r="OJ210" s="168"/>
      <c r="OK210" s="165"/>
      <c r="OL210" s="165"/>
      <c r="OM210" s="165"/>
      <c r="ON210" s="168"/>
      <c r="OO210" s="165"/>
      <c r="OP210" s="165"/>
      <c r="OQ210" s="165"/>
      <c r="OR210" s="168"/>
      <c r="OS210" s="165"/>
      <c r="OT210" s="165"/>
      <c r="OU210" s="165"/>
      <c r="OV210" s="168"/>
      <c r="OW210" s="165"/>
      <c r="OX210" s="165"/>
      <c r="OY210" s="165"/>
      <c r="OZ210" s="168"/>
      <c r="PA210" s="165"/>
      <c r="PB210" s="165"/>
      <c r="PC210" s="165"/>
      <c r="PD210" s="168"/>
      <c r="PE210" s="165"/>
      <c r="PF210" s="165"/>
      <c r="PG210" s="165"/>
      <c r="PH210" s="168"/>
      <c r="PI210" s="165"/>
      <c r="PJ210" s="165"/>
      <c r="PK210" s="165"/>
      <c r="PL210" s="168"/>
      <c r="PM210" s="165"/>
      <c r="PN210" s="165"/>
      <c r="PO210" s="165"/>
      <c r="PP210" s="168"/>
      <c r="PQ210" s="165"/>
      <c r="PR210" s="165"/>
      <c r="PS210" s="165"/>
      <c r="PT210" s="168"/>
      <c r="PU210" s="165"/>
      <c r="PV210" s="165"/>
      <c r="PW210" s="165"/>
      <c r="PX210" s="168"/>
      <c r="PY210" s="165"/>
      <c r="PZ210" s="165"/>
      <c r="QA210" s="165"/>
      <c r="QB210" s="168"/>
      <c r="QC210" s="165"/>
      <c r="QD210" s="165"/>
      <c r="QE210" s="165"/>
      <c r="QF210" s="168"/>
      <c r="QG210" s="165"/>
      <c r="QH210" s="165"/>
      <c r="QI210" s="165"/>
      <c r="QJ210" s="168"/>
      <c r="QK210" s="165"/>
      <c r="QL210" s="165"/>
      <c r="QM210" s="165"/>
      <c r="QN210" s="168"/>
      <c r="QO210" s="165"/>
      <c r="QP210" s="165"/>
      <c r="QQ210" s="165"/>
      <c r="QR210" s="168"/>
      <c r="QS210" s="165"/>
      <c r="QT210" s="165"/>
      <c r="QU210" s="165"/>
      <c r="QV210" s="168"/>
      <c r="QW210" s="165"/>
      <c r="QX210" s="165"/>
      <c r="QY210" s="165"/>
      <c r="QZ210" s="168"/>
      <c r="RA210" s="165"/>
      <c r="RB210" s="165"/>
      <c r="RC210" s="165"/>
      <c r="RD210" s="168"/>
      <c r="RE210" s="165"/>
      <c r="RF210" s="165"/>
      <c r="RG210" s="165"/>
      <c r="RH210" s="168"/>
      <c r="RI210" s="165"/>
      <c r="RJ210" s="165"/>
      <c r="RK210" s="165"/>
      <c r="RL210" s="168"/>
      <c r="RM210" s="165"/>
      <c r="RN210" s="165"/>
      <c r="RO210" s="165"/>
      <c r="RP210" s="168"/>
      <c r="RQ210" s="165"/>
      <c r="RR210" s="165"/>
      <c r="RS210" s="165"/>
      <c r="RT210" s="168"/>
      <c r="RU210" s="165"/>
      <c r="RV210" s="165"/>
      <c r="RW210" s="165"/>
      <c r="RX210" s="168"/>
      <c r="RY210" s="165"/>
      <c r="RZ210" s="165"/>
      <c r="SA210" s="165"/>
      <c r="SB210" s="168"/>
      <c r="SC210" s="165"/>
      <c r="SD210" s="165"/>
      <c r="SE210" s="165"/>
      <c r="SF210" s="168"/>
      <c r="SG210" s="165"/>
      <c r="SH210" s="165"/>
      <c r="SI210" s="165"/>
      <c r="SJ210" s="168"/>
      <c r="SK210" s="165"/>
      <c r="SL210" s="165"/>
      <c r="SM210" s="165"/>
      <c r="SN210" s="168"/>
      <c r="SO210" s="165"/>
      <c r="SP210" s="165"/>
      <c r="SQ210" s="165"/>
      <c r="SR210" s="168"/>
      <c r="SS210" s="165"/>
      <c r="ST210" s="165"/>
      <c r="SU210" s="165"/>
      <c r="SV210" s="168"/>
      <c r="SW210" s="165"/>
      <c r="SX210" s="165"/>
      <c r="SY210" s="165"/>
      <c r="SZ210" s="168"/>
      <c r="TA210" s="165"/>
      <c r="TB210" s="165"/>
      <c r="TC210" s="165"/>
      <c r="TD210" s="168"/>
      <c r="TE210" s="165"/>
      <c r="TF210" s="165"/>
      <c r="TG210" s="165"/>
      <c r="TH210" s="168"/>
      <c r="TI210" s="165"/>
      <c r="TJ210" s="165"/>
      <c r="TK210" s="165"/>
      <c r="TL210" s="168"/>
      <c r="TM210" s="165"/>
      <c r="TN210" s="165"/>
      <c r="TO210" s="165"/>
      <c r="TP210" s="168"/>
      <c r="TQ210" s="165"/>
      <c r="TR210" s="165"/>
      <c r="TS210" s="165"/>
      <c r="TT210" s="168"/>
      <c r="TU210" s="165"/>
      <c r="TV210" s="165"/>
      <c r="TW210" s="165"/>
      <c r="TX210" s="168"/>
      <c r="TY210" s="165"/>
      <c r="TZ210" s="165"/>
      <c r="UA210" s="165"/>
      <c r="UB210" s="168"/>
      <c r="UC210" s="165"/>
      <c r="UD210" s="165"/>
      <c r="UE210" s="165"/>
      <c r="UF210" s="168"/>
      <c r="UG210" s="165"/>
      <c r="UH210" s="165"/>
      <c r="UI210" s="165"/>
      <c r="UJ210" s="168"/>
      <c r="UK210" s="165"/>
      <c r="UL210" s="165"/>
      <c r="UM210" s="165"/>
      <c r="UN210" s="168"/>
      <c r="UO210" s="165"/>
      <c r="UP210" s="165"/>
      <c r="UQ210" s="165"/>
      <c r="UR210" s="168"/>
      <c r="US210" s="165"/>
      <c r="UT210" s="165"/>
      <c r="UU210" s="165"/>
      <c r="UV210" s="168"/>
      <c r="UW210" s="165"/>
      <c r="UX210" s="165"/>
      <c r="UY210" s="165"/>
      <c r="UZ210" s="168"/>
      <c r="VA210" s="165"/>
      <c r="VB210" s="165"/>
      <c r="VC210" s="165"/>
      <c r="VD210" s="168"/>
      <c r="VE210" s="165"/>
      <c r="VF210" s="165"/>
      <c r="VG210" s="165"/>
      <c r="VH210" s="168"/>
      <c r="VI210" s="165"/>
      <c r="VJ210" s="165"/>
      <c r="VK210" s="165"/>
      <c r="VL210" s="168"/>
      <c r="VM210" s="165"/>
      <c r="VN210" s="165"/>
      <c r="VO210" s="165"/>
      <c r="VP210" s="168"/>
      <c r="VQ210" s="165"/>
      <c r="VR210" s="165"/>
      <c r="VS210" s="165"/>
      <c r="VT210" s="168"/>
      <c r="VU210" s="165"/>
      <c r="VV210" s="165"/>
      <c r="VW210" s="165"/>
      <c r="VX210" s="168"/>
      <c r="VY210" s="165"/>
      <c r="VZ210" s="165"/>
      <c r="WA210" s="165"/>
      <c r="WB210" s="168"/>
      <c r="WC210" s="165"/>
      <c r="WD210" s="165"/>
      <c r="WE210" s="165"/>
      <c r="WF210" s="168"/>
      <c r="WG210" s="165"/>
      <c r="WH210" s="165"/>
      <c r="WI210" s="165"/>
      <c r="WJ210" s="168"/>
      <c r="WK210" s="165"/>
      <c r="WL210" s="165"/>
      <c r="WM210" s="165"/>
      <c r="WN210" s="168"/>
      <c r="WO210" s="165"/>
      <c r="WP210" s="165"/>
      <c r="WQ210" s="165"/>
      <c r="WR210" s="168"/>
      <c r="WS210" s="165"/>
      <c r="WT210" s="165"/>
      <c r="WU210" s="165"/>
      <c r="WV210" s="168"/>
      <c r="WW210" s="165"/>
      <c r="WX210" s="165"/>
      <c r="WY210" s="165"/>
      <c r="WZ210" s="168"/>
      <c r="XA210" s="165"/>
      <c r="XB210" s="165"/>
      <c r="XC210" s="165"/>
      <c r="XD210" s="168"/>
      <c r="XE210" s="165"/>
      <c r="XF210" s="165"/>
      <c r="XG210" s="165"/>
      <c r="XH210" s="168"/>
      <c r="XI210" s="165"/>
      <c r="XJ210" s="165"/>
      <c r="XK210" s="165"/>
      <c r="XL210" s="168"/>
      <c r="XM210" s="165"/>
      <c r="XN210" s="165"/>
      <c r="XO210" s="165"/>
      <c r="XP210" s="168"/>
      <c r="XQ210" s="165"/>
      <c r="XR210" s="165"/>
      <c r="XS210" s="165"/>
      <c r="XT210" s="168"/>
      <c r="XU210" s="165"/>
      <c r="XV210" s="165"/>
      <c r="XW210" s="165"/>
      <c r="XX210" s="168"/>
      <c r="XY210" s="165"/>
      <c r="XZ210" s="165"/>
      <c r="YA210" s="165"/>
      <c r="YB210" s="168"/>
      <c r="YC210" s="165"/>
      <c r="YD210" s="165"/>
      <c r="YE210" s="165"/>
      <c r="YF210" s="168"/>
      <c r="YG210" s="165"/>
      <c r="YH210" s="165"/>
      <c r="YI210" s="165"/>
      <c r="YJ210" s="168"/>
      <c r="YK210" s="165"/>
      <c r="YL210" s="165"/>
      <c r="YM210" s="165"/>
      <c r="YN210" s="168"/>
      <c r="YO210" s="165"/>
      <c r="YP210" s="165"/>
      <c r="YQ210" s="165"/>
      <c r="YR210" s="168"/>
      <c r="YS210" s="165"/>
      <c r="YT210" s="165"/>
      <c r="YU210" s="165"/>
      <c r="YV210" s="168"/>
      <c r="YW210" s="165"/>
      <c r="YX210" s="165"/>
      <c r="YY210" s="165"/>
      <c r="YZ210" s="168"/>
      <c r="ZA210" s="165"/>
      <c r="ZB210" s="165"/>
      <c r="ZC210" s="165"/>
      <c r="ZD210" s="168"/>
      <c r="ZE210" s="165"/>
      <c r="ZF210" s="165"/>
      <c r="ZG210" s="165"/>
      <c r="ZH210" s="168"/>
      <c r="ZI210" s="165"/>
      <c r="ZJ210" s="165"/>
      <c r="ZK210" s="165"/>
      <c r="ZL210" s="168"/>
      <c r="ZM210" s="165"/>
      <c r="ZN210" s="165"/>
      <c r="ZO210" s="165"/>
      <c r="ZP210" s="168"/>
      <c r="ZQ210" s="165"/>
      <c r="ZR210" s="165"/>
      <c r="ZS210" s="165"/>
      <c r="ZT210" s="168"/>
      <c r="ZU210" s="165"/>
      <c r="ZV210" s="165"/>
      <c r="ZW210" s="165"/>
      <c r="ZX210" s="168"/>
      <c r="ZY210" s="165"/>
      <c r="ZZ210" s="165"/>
      <c r="AAA210" s="165"/>
      <c r="AAB210" s="168"/>
      <c r="AAC210" s="165"/>
      <c r="AAD210" s="165"/>
      <c r="AAE210" s="165"/>
      <c r="AAF210" s="168"/>
      <c r="AAG210" s="165"/>
      <c r="AAH210" s="165"/>
      <c r="AAI210" s="165"/>
      <c r="AAJ210" s="168"/>
      <c r="AAK210" s="165"/>
      <c r="AAL210" s="165"/>
      <c r="AAM210" s="165"/>
      <c r="AAN210" s="168"/>
      <c r="AAO210" s="165"/>
      <c r="AAP210" s="165"/>
      <c r="AAQ210" s="165"/>
      <c r="AAR210" s="168"/>
      <c r="AAS210" s="165"/>
      <c r="AAT210" s="165"/>
      <c r="AAU210" s="165"/>
      <c r="AAV210" s="168"/>
      <c r="AAW210" s="165"/>
      <c r="AAX210" s="165"/>
      <c r="AAY210" s="165"/>
      <c r="AAZ210" s="168"/>
      <c r="ABA210" s="165"/>
      <c r="ABB210" s="165"/>
      <c r="ABC210" s="165"/>
      <c r="ABD210" s="168"/>
      <c r="ABE210" s="165"/>
      <c r="ABF210" s="165"/>
      <c r="ABG210" s="165"/>
      <c r="ABH210" s="168"/>
      <c r="ABI210" s="165"/>
      <c r="ABJ210" s="165"/>
      <c r="ABK210" s="165"/>
      <c r="ABL210" s="168"/>
      <c r="ABM210" s="165"/>
      <c r="ABN210" s="165"/>
      <c r="ABO210" s="165"/>
      <c r="ABP210" s="168"/>
      <c r="ABQ210" s="165"/>
      <c r="ABR210" s="165"/>
      <c r="ABS210" s="165"/>
      <c r="ABT210" s="168"/>
      <c r="ABU210" s="165"/>
      <c r="ABV210" s="165"/>
      <c r="ABW210" s="165"/>
      <c r="ABX210" s="168"/>
      <c r="ABY210" s="165"/>
      <c r="ABZ210" s="165"/>
      <c r="ACA210" s="165"/>
      <c r="ACB210" s="168"/>
      <c r="ACC210" s="165"/>
      <c r="ACD210" s="165"/>
      <c r="ACE210" s="165"/>
      <c r="ACF210" s="168"/>
      <c r="ACG210" s="165"/>
      <c r="ACH210" s="165"/>
      <c r="ACI210" s="165"/>
      <c r="ACJ210" s="168"/>
      <c r="ACK210" s="165"/>
      <c r="ACL210" s="165"/>
      <c r="ACM210" s="165"/>
      <c r="ACN210" s="168"/>
      <c r="ACO210" s="165"/>
      <c r="ACP210" s="165"/>
      <c r="ACQ210" s="165"/>
      <c r="ACR210" s="168"/>
      <c r="ACS210" s="165"/>
      <c r="ACT210" s="165"/>
      <c r="ACU210" s="165"/>
      <c r="ACV210" s="168"/>
      <c r="ACW210" s="165"/>
      <c r="ACX210" s="165"/>
      <c r="ACY210" s="165"/>
      <c r="ACZ210" s="168"/>
      <c r="ADA210" s="165"/>
      <c r="ADB210" s="165"/>
      <c r="ADC210" s="165"/>
      <c r="ADD210" s="168"/>
      <c r="ADE210" s="165"/>
      <c r="ADF210" s="165"/>
      <c r="ADG210" s="165"/>
      <c r="ADH210" s="168"/>
      <c r="ADI210" s="165"/>
      <c r="ADJ210" s="165"/>
      <c r="ADK210" s="165"/>
      <c r="ADL210" s="168"/>
      <c r="ADM210" s="165"/>
      <c r="ADN210" s="165"/>
      <c r="ADO210" s="165"/>
      <c r="ADP210" s="168"/>
      <c r="ADQ210" s="165"/>
      <c r="ADR210" s="165"/>
      <c r="ADS210" s="165"/>
      <c r="ADT210" s="168"/>
      <c r="ADU210" s="165"/>
      <c r="ADV210" s="165"/>
      <c r="ADW210" s="165"/>
      <c r="ADX210" s="168"/>
      <c r="ADY210" s="165"/>
      <c r="ADZ210" s="165"/>
      <c r="AEA210" s="165"/>
      <c r="AEB210" s="168"/>
      <c r="AEC210" s="165"/>
      <c r="AED210" s="165"/>
      <c r="AEE210" s="165"/>
      <c r="AEF210" s="168"/>
      <c r="AEG210" s="165"/>
      <c r="AEH210" s="165"/>
      <c r="AEI210" s="165"/>
      <c r="AEJ210" s="168"/>
      <c r="AEK210" s="165"/>
      <c r="AEL210" s="165"/>
      <c r="AEM210" s="165"/>
      <c r="AEN210" s="168"/>
      <c r="AEO210" s="165"/>
      <c r="AEP210" s="165"/>
      <c r="AEQ210" s="165"/>
      <c r="AER210" s="168"/>
      <c r="AES210" s="165"/>
      <c r="AET210" s="165"/>
      <c r="AEU210" s="165"/>
      <c r="AEV210" s="168"/>
      <c r="AEW210" s="165"/>
      <c r="AEX210" s="165"/>
      <c r="AEY210" s="165"/>
      <c r="AEZ210" s="168"/>
      <c r="AFA210" s="165"/>
      <c r="AFB210" s="165"/>
      <c r="AFC210" s="165"/>
      <c r="AFD210" s="168"/>
      <c r="AFE210" s="165"/>
      <c r="AFF210" s="165"/>
      <c r="AFG210" s="165"/>
      <c r="AFH210" s="168"/>
      <c r="AFI210" s="165"/>
      <c r="AFJ210" s="165"/>
      <c r="AFK210" s="165"/>
      <c r="AFL210" s="168"/>
      <c r="AFM210" s="165"/>
      <c r="AFN210" s="165"/>
      <c r="AFO210" s="165"/>
      <c r="AFP210" s="168"/>
      <c r="AFQ210" s="165"/>
      <c r="AFR210" s="165"/>
      <c r="AFS210" s="165"/>
      <c r="AFT210" s="168"/>
      <c r="AFU210" s="165"/>
      <c r="AFV210" s="165"/>
      <c r="AFW210" s="165"/>
      <c r="AFX210" s="168"/>
      <c r="AFY210" s="165"/>
      <c r="AFZ210" s="165"/>
      <c r="AGA210" s="165"/>
      <c r="AGB210" s="168"/>
      <c r="AGC210" s="165"/>
      <c r="AGD210" s="165"/>
      <c r="AGE210" s="165"/>
      <c r="AGF210" s="168"/>
      <c r="AGG210" s="165"/>
      <c r="AGH210" s="165"/>
      <c r="AGI210" s="165"/>
      <c r="AGJ210" s="168"/>
      <c r="AGK210" s="165"/>
      <c r="AGL210" s="165"/>
      <c r="AGM210" s="165"/>
      <c r="AGN210" s="168"/>
      <c r="AGO210" s="165"/>
      <c r="AGP210" s="165"/>
      <c r="AGQ210" s="165"/>
      <c r="AGR210" s="168"/>
      <c r="AGS210" s="165"/>
      <c r="AGT210" s="165"/>
      <c r="AGU210" s="165"/>
      <c r="AGV210" s="168"/>
      <c r="AGW210" s="165"/>
      <c r="AGX210" s="165"/>
      <c r="AGY210" s="165"/>
      <c r="AGZ210" s="168"/>
      <c r="AHA210" s="165"/>
      <c r="AHB210" s="165"/>
      <c r="AHC210" s="165"/>
      <c r="AHD210" s="168"/>
      <c r="AHE210" s="165"/>
      <c r="AHF210" s="165"/>
      <c r="AHG210" s="165"/>
      <c r="AHH210" s="168"/>
      <c r="AHI210" s="165"/>
      <c r="AHJ210" s="165"/>
      <c r="AHK210" s="165"/>
      <c r="AHL210" s="168"/>
      <c r="AHM210" s="165"/>
      <c r="AHN210" s="165"/>
      <c r="AHO210" s="165"/>
      <c r="AHP210" s="168"/>
      <c r="AHQ210" s="165"/>
      <c r="AHR210" s="165"/>
      <c r="AHS210" s="165"/>
      <c r="AHT210" s="168"/>
      <c r="AHU210" s="165"/>
      <c r="AHV210" s="165"/>
      <c r="AHW210" s="165"/>
      <c r="AHX210" s="168"/>
      <c r="AHY210" s="165"/>
      <c r="AHZ210" s="165"/>
      <c r="AIA210" s="165"/>
      <c r="AIB210" s="168"/>
      <c r="AIC210" s="165"/>
      <c r="AID210" s="165"/>
      <c r="AIE210" s="165"/>
      <c r="AIF210" s="168"/>
      <c r="AIG210" s="165"/>
      <c r="AIH210" s="165"/>
      <c r="AII210" s="165"/>
      <c r="AIJ210" s="168"/>
      <c r="AIK210" s="165"/>
      <c r="AIL210" s="165"/>
      <c r="AIM210" s="165"/>
      <c r="AIN210" s="168"/>
      <c r="AIO210" s="165"/>
      <c r="AIP210" s="165"/>
      <c r="AIQ210" s="165"/>
      <c r="AIR210" s="168"/>
      <c r="AIS210" s="165"/>
      <c r="AIT210" s="165"/>
      <c r="AIU210" s="165"/>
      <c r="AIV210" s="168"/>
      <c r="AIW210" s="165"/>
      <c r="AIX210" s="165"/>
      <c r="AIY210" s="165"/>
      <c r="AIZ210" s="168"/>
      <c r="AJA210" s="165"/>
      <c r="AJB210" s="165"/>
      <c r="AJC210" s="165"/>
      <c r="AJD210" s="168"/>
      <c r="AJE210" s="165"/>
      <c r="AJF210" s="165"/>
      <c r="AJG210" s="165"/>
      <c r="AJH210" s="168"/>
      <c r="AJI210" s="165"/>
      <c r="AJJ210" s="165"/>
      <c r="AJK210" s="165"/>
      <c r="AJL210" s="168"/>
      <c r="AJM210" s="165"/>
      <c r="AJN210" s="165"/>
      <c r="AJO210" s="165"/>
      <c r="AJP210" s="168"/>
      <c r="AJQ210" s="165"/>
      <c r="AJR210" s="165"/>
      <c r="AJS210" s="165"/>
      <c r="AJT210" s="168"/>
      <c r="AJU210" s="165"/>
      <c r="AJV210" s="165"/>
      <c r="AJW210" s="165"/>
      <c r="AJX210" s="168"/>
      <c r="AJY210" s="165"/>
      <c r="AJZ210" s="165"/>
      <c r="AKA210" s="165"/>
      <c r="AKB210" s="168"/>
      <c r="AKC210" s="165"/>
      <c r="AKD210" s="165"/>
      <c r="AKE210" s="165"/>
      <c r="AKF210" s="168"/>
      <c r="AKG210" s="165"/>
      <c r="AKH210" s="165"/>
      <c r="AKI210" s="165"/>
      <c r="AKJ210" s="168"/>
      <c r="AKK210" s="165"/>
      <c r="AKL210" s="165"/>
      <c r="AKM210" s="165"/>
      <c r="AKN210" s="168"/>
      <c r="AKO210" s="165"/>
      <c r="AKP210" s="165"/>
      <c r="AKQ210" s="165"/>
      <c r="AKR210" s="168"/>
      <c r="AKS210" s="165"/>
      <c r="AKT210" s="165"/>
      <c r="AKU210" s="165"/>
      <c r="AKV210" s="168"/>
      <c r="AKW210" s="165"/>
      <c r="AKX210" s="165"/>
      <c r="AKY210" s="165"/>
      <c r="AKZ210" s="168"/>
      <c r="ALA210" s="165"/>
      <c r="ALB210" s="165"/>
      <c r="ALC210" s="165"/>
      <c r="ALD210" s="168"/>
      <c r="ALE210" s="165"/>
      <c r="ALF210" s="165"/>
      <c r="ALG210" s="165"/>
      <c r="ALH210" s="168"/>
      <c r="ALI210" s="165"/>
      <c r="ALJ210" s="165"/>
      <c r="ALK210" s="165"/>
      <c r="ALL210" s="168"/>
      <c r="ALM210" s="165"/>
      <c r="ALN210" s="165"/>
      <c r="ALO210" s="165"/>
      <c r="ALP210" s="168"/>
      <c r="ALQ210" s="165"/>
      <c r="ALR210" s="165"/>
      <c r="ALS210" s="165"/>
      <c r="ALT210" s="168"/>
      <c r="ALU210" s="165"/>
      <c r="ALV210" s="165"/>
      <c r="ALW210" s="165"/>
      <c r="ALX210" s="168"/>
      <c r="ALY210" s="165"/>
      <c r="ALZ210" s="165"/>
      <c r="AMA210" s="165"/>
      <c r="AMB210" s="168"/>
      <c r="AMC210" s="165"/>
      <c r="AMD210" s="165"/>
      <c r="AME210" s="165"/>
      <c r="AMF210" s="168"/>
      <c r="AMG210" s="165"/>
      <c r="AMH210" s="165"/>
      <c r="AMI210" s="165"/>
      <c r="AMJ210" s="168"/>
      <c r="AMK210" s="165"/>
      <c r="AML210" s="165"/>
      <c r="AMM210" s="165"/>
      <c r="AMN210" s="168"/>
      <c r="AMO210" s="165"/>
      <c r="AMP210" s="165"/>
      <c r="AMQ210" s="165"/>
      <c r="AMR210" s="168"/>
      <c r="AMS210" s="165"/>
      <c r="AMT210" s="165"/>
      <c r="AMU210" s="165"/>
      <c r="AMV210" s="168"/>
      <c r="AMW210" s="165"/>
      <c r="AMX210" s="165"/>
      <c r="AMY210" s="165"/>
      <c r="AMZ210" s="168"/>
      <c r="ANA210" s="165"/>
      <c r="ANB210" s="165"/>
      <c r="ANC210" s="165"/>
      <c r="AND210" s="168"/>
      <c r="ANE210" s="165"/>
      <c r="ANF210" s="165"/>
      <c r="ANG210" s="165"/>
      <c r="ANH210" s="168"/>
      <c r="ANI210" s="165"/>
      <c r="ANJ210" s="165"/>
      <c r="ANK210" s="165"/>
      <c r="ANL210" s="168"/>
      <c r="ANM210" s="165"/>
      <c r="ANN210" s="165"/>
      <c r="ANO210" s="165"/>
      <c r="ANP210" s="168"/>
      <c r="ANQ210" s="165"/>
      <c r="ANR210" s="165"/>
      <c r="ANS210" s="165"/>
      <c r="ANT210" s="168"/>
      <c r="ANU210" s="165"/>
      <c r="ANV210" s="165"/>
      <c r="ANW210" s="165"/>
      <c r="ANX210" s="168"/>
      <c r="ANY210" s="165"/>
      <c r="ANZ210" s="165"/>
      <c r="AOA210" s="165"/>
      <c r="AOB210" s="168"/>
      <c r="AOC210" s="165"/>
      <c r="AOD210" s="165"/>
      <c r="AOE210" s="165"/>
      <c r="AOF210" s="168"/>
      <c r="AOG210" s="165"/>
      <c r="AOH210" s="165"/>
      <c r="AOI210" s="165"/>
      <c r="AOJ210" s="168"/>
      <c r="AOK210" s="165"/>
      <c r="AOL210" s="165"/>
      <c r="AOM210" s="165"/>
      <c r="AON210" s="168"/>
      <c r="AOO210" s="165"/>
      <c r="AOP210" s="165"/>
      <c r="AOQ210" s="165"/>
      <c r="AOR210" s="168"/>
      <c r="AOS210" s="165"/>
      <c r="AOT210" s="165"/>
      <c r="AOU210" s="165"/>
      <c r="AOV210" s="168"/>
      <c r="AOW210" s="165"/>
      <c r="AOX210" s="165"/>
      <c r="AOY210" s="165"/>
      <c r="AOZ210" s="168"/>
      <c r="APA210" s="165"/>
      <c r="APB210" s="165"/>
      <c r="APC210" s="165"/>
      <c r="APD210" s="168"/>
      <c r="APE210" s="165"/>
      <c r="APF210" s="165"/>
      <c r="APG210" s="165"/>
      <c r="APH210" s="168"/>
      <c r="API210" s="165"/>
      <c r="APJ210" s="165"/>
      <c r="APK210" s="165"/>
      <c r="APL210" s="168"/>
      <c r="APM210" s="165"/>
      <c r="APN210" s="165"/>
      <c r="APO210" s="165"/>
      <c r="APP210" s="168"/>
      <c r="APQ210" s="165"/>
      <c r="APR210" s="165"/>
      <c r="APS210" s="165"/>
      <c r="APT210" s="168"/>
      <c r="APU210" s="165"/>
      <c r="APV210" s="165"/>
      <c r="APW210" s="165"/>
      <c r="APX210" s="168"/>
      <c r="APY210" s="165"/>
      <c r="APZ210" s="165"/>
      <c r="AQA210" s="165"/>
      <c r="AQB210" s="168"/>
      <c r="AQC210" s="165"/>
      <c r="AQD210" s="165"/>
      <c r="AQE210" s="165"/>
      <c r="AQF210" s="168"/>
      <c r="AQG210" s="165"/>
      <c r="AQH210" s="165"/>
      <c r="AQI210" s="165"/>
      <c r="AQJ210" s="168"/>
      <c r="AQK210" s="165"/>
      <c r="AQL210" s="165"/>
      <c r="AQM210" s="165"/>
      <c r="AQN210" s="168"/>
      <c r="AQO210" s="165"/>
      <c r="AQP210" s="165"/>
      <c r="AQQ210" s="165"/>
      <c r="AQR210" s="168"/>
      <c r="AQS210" s="165"/>
      <c r="AQT210" s="165"/>
      <c r="AQU210" s="165"/>
      <c r="AQV210" s="168"/>
      <c r="AQW210" s="165"/>
      <c r="AQX210" s="165"/>
      <c r="AQY210" s="165"/>
      <c r="AQZ210" s="168"/>
      <c r="ARA210" s="165"/>
      <c r="ARB210" s="165"/>
      <c r="ARC210" s="165"/>
      <c r="ARD210" s="168"/>
      <c r="ARE210" s="165"/>
      <c r="ARF210" s="165"/>
      <c r="ARG210" s="165"/>
      <c r="ARH210" s="168"/>
      <c r="ARI210" s="165"/>
      <c r="ARJ210" s="165"/>
      <c r="ARK210" s="165"/>
      <c r="ARL210" s="168"/>
      <c r="ARM210" s="165"/>
      <c r="ARN210" s="165"/>
      <c r="ARO210" s="165"/>
      <c r="ARP210" s="168"/>
      <c r="ARQ210" s="165"/>
      <c r="ARR210" s="165"/>
      <c r="ARS210" s="165"/>
      <c r="ART210" s="168"/>
      <c r="ARU210" s="165"/>
      <c r="ARV210" s="165"/>
      <c r="ARW210" s="165"/>
      <c r="ARX210" s="168"/>
      <c r="ARY210" s="165"/>
      <c r="ARZ210" s="165"/>
      <c r="ASA210" s="165"/>
      <c r="ASB210" s="168"/>
      <c r="ASC210" s="165"/>
      <c r="ASD210" s="165"/>
      <c r="ASE210" s="165"/>
      <c r="ASF210" s="168"/>
      <c r="ASG210" s="165"/>
      <c r="ASH210" s="165"/>
      <c r="ASI210" s="165"/>
      <c r="ASJ210" s="168"/>
      <c r="ASK210" s="165"/>
      <c r="ASL210" s="165"/>
      <c r="ASM210" s="165"/>
      <c r="ASN210" s="168"/>
      <c r="ASO210" s="165"/>
      <c r="ASP210" s="165"/>
      <c r="ASQ210" s="165"/>
      <c r="ASR210" s="168"/>
      <c r="ASS210" s="165"/>
      <c r="AST210" s="165"/>
      <c r="ASU210" s="165"/>
      <c r="ASV210" s="168"/>
      <c r="ASW210" s="165"/>
      <c r="ASX210" s="165"/>
      <c r="ASY210" s="165"/>
      <c r="ASZ210" s="168"/>
      <c r="ATA210" s="165"/>
      <c r="ATB210" s="165"/>
      <c r="ATC210" s="165"/>
      <c r="ATD210" s="168"/>
      <c r="ATE210" s="165"/>
      <c r="ATF210" s="165"/>
      <c r="ATG210" s="165"/>
      <c r="ATH210" s="168"/>
      <c r="ATI210" s="165"/>
      <c r="ATJ210" s="165"/>
      <c r="ATK210" s="165"/>
      <c r="ATL210" s="168"/>
      <c r="ATM210" s="165"/>
      <c r="ATN210" s="165"/>
      <c r="ATO210" s="165"/>
      <c r="ATP210" s="168"/>
      <c r="ATQ210" s="165"/>
      <c r="ATR210" s="165"/>
      <c r="ATS210" s="165"/>
      <c r="ATT210" s="168"/>
      <c r="ATU210" s="165"/>
      <c r="ATV210" s="165"/>
      <c r="ATW210" s="165"/>
      <c r="ATX210" s="168"/>
      <c r="ATY210" s="165"/>
      <c r="ATZ210" s="165"/>
      <c r="AUA210" s="165"/>
      <c r="AUB210" s="168"/>
      <c r="AUC210" s="165"/>
      <c r="AUD210" s="165"/>
      <c r="AUE210" s="165"/>
      <c r="AUF210" s="168"/>
      <c r="AUG210" s="165"/>
      <c r="AUH210" s="165"/>
      <c r="AUI210" s="165"/>
      <c r="AUJ210" s="168"/>
      <c r="AUK210" s="165"/>
      <c r="AUL210" s="165"/>
      <c r="AUM210" s="165"/>
      <c r="AUN210" s="168"/>
      <c r="AUO210" s="165"/>
      <c r="AUP210" s="165"/>
      <c r="AUQ210" s="165"/>
      <c r="AUR210" s="168"/>
      <c r="AUS210" s="165"/>
      <c r="AUT210" s="165"/>
      <c r="AUU210" s="165"/>
      <c r="AUV210" s="168"/>
      <c r="AUW210" s="165"/>
      <c r="AUX210" s="165"/>
      <c r="AUY210" s="165"/>
      <c r="AUZ210" s="168"/>
      <c r="AVA210" s="165"/>
      <c r="AVB210" s="165"/>
      <c r="AVC210" s="165"/>
      <c r="AVD210" s="168"/>
      <c r="AVE210" s="165"/>
      <c r="AVF210" s="165"/>
      <c r="AVG210" s="165"/>
      <c r="AVH210" s="168"/>
      <c r="AVI210" s="165"/>
      <c r="AVJ210" s="165"/>
      <c r="AVK210" s="165"/>
      <c r="AVL210" s="168"/>
      <c r="AVM210" s="165"/>
      <c r="AVN210" s="165"/>
      <c r="AVO210" s="165"/>
      <c r="AVP210" s="168"/>
      <c r="AVQ210" s="165"/>
      <c r="AVR210" s="165"/>
      <c r="AVS210" s="165"/>
      <c r="AVT210" s="168"/>
      <c r="AVU210" s="165"/>
      <c r="AVV210" s="165"/>
      <c r="AVW210" s="165"/>
      <c r="AVX210" s="168"/>
      <c r="AVY210" s="165"/>
      <c r="AVZ210" s="165"/>
      <c r="AWA210" s="165"/>
      <c r="AWB210" s="168"/>
      <c r="AWC210" s="165"/>
      <c r="AWD210" s="165"/>
      <c r="AWE210" s="165"/>
      <c r="AWF210" s="168"/>
      <c r="AWG210" s="165"/>
      <c r="AWH210" s="165"/>
      <c r="AWI210" s="165"/>
      <c r="AWJ210" s="168"/>
      <c r="AWK210" s="165"/>
      <c r="AWL210" s="165"/>
      <c r="AWM210" s="165"/>
      <c r="AWN210" s="168"/>
      <c r="AWO210" s="165"/>
      <c r="AWP210" s="165"/>
      <c r="AWQ210" s="165"/>
      <c r="AWR210" s="168"/>
      <c r="AWS210" s="165"/>
      <c r="AWT210" s="165"/>
      <c r="AWU210" s="165"/>
      <c r="AWV210" s="168"/>
      <c r="AWW210" s="165"/>
      <c r="AWX210" s="165"/>
      <c r="AWY210" s="165"/>
      <c r="AWZ210" s="168"/>
      <c r="AXA210" s="165"/>
      <c r="AXB210" s="165"/>
      <c r="AXC210" s="165"/>
      <c r="AXD210" s="168"/>
      <c r="AXE210" s="165"/>
      <c r="AXF210" s="165"/>
      <c r="AXG210" s="165"/>
      <c r="AXH210" s="168"/>
      <c r="AXI210" s="165"/>
      <c r="AXJ210" s="165"/>
      <c r="AXK210" s="165"/>
      <c r="AXL210" s="168"/>
      <c r="AXM210" s="165"/>
      <c r="AXN210" s="165"/>
      <c r="AXO210" s="165"/>
      <c r="AXP210" s="168"/>
      <c r="AXQ210" s="165"/>
      <c r="AXR210" s="165"/>
      <c r="AXS210" s="165"/>
      <c r="AXT210" s="168"/>
      <c r="AXU210" s="165"/>
      <c r="AXV210" s="165"/>
      <c r="AXW210" s="165"/>
      <c r="AXX210" s="168"/>
      <c r="AXY210" s="165"/>
      <c r="AXZ210" s="165"/>
      <c r="AYA210" s="165"/>
      <c r="AYB210" s="168"/>
      <c r="AYC210" s="165"/>
      <c r="AYD210" s="165"/>
      <c r="AYE210" s="165"/>
      <c r="AYF210" s="168"/>
      <c r="AYG210" s="165"/>
      <c r="AYH210" s="165"/>
      <c r="AYI210" s="165"/>
      <c r="AYJ210" s="168"/>
      <c r="AYK210" s="165"/>
      <c r="AYL210" s="165"/>
      <c r="AYM210" s="165"/>
      <c r="AYN210" s="168"/>
      <c r="AYO210" s="165"/>
      <c r="AYP210" s="165"/>
      <c r="AYQ210" s="165"/>
      <c r="AYR210" s="168"/>
      <c r="AYS210" s="165"/>
      <c r="AYT210" s="165"/>
      <c r="AYU210" s="165"/>
      <c r="AYV210" s="168"/>
      <c r="AYW210" s="165"/>
      <c r="AYX210" s="165"/>
      <c r="AYY210" s="165"/>
      <c r="AYZ210" s="168"/>
      <c r="AZA210" s="165"/>
      <c r="AZB210" s="165"/>
      <c r="AZC210" s="165"/>
      <c r="AZD210" s="168"/>
      <c r="AZE210" s="165"/>
      <c r="AZF210" s="165"/>
      <c r="AZG210" s="165"/>
      <c r="AZH210" s="168"/>
      <c r="AZI210" s="165"/>
      <c r="AZJ210" s="165"/>
      <c r="AZK210" s="165"/>
      <c r="AZL210" s="168"/>
      <c r="AZM210" s="165"/>
      <c r="AZN210" s="165"/>
      <c r="AZO210" s="165"/>
      <c r="AZP210" s="168"/>
      <c r="AZQ210" s="165"/>
      <c r="AZR210" s="165"/>
      <c r="AZS210" s="165"/>
      <c r="AZT210" s="168"/>
      <c r="AZU210" s="165"/>
      <c r="AZV210" s="165"/>
      <c r="AZW210" s="165"/>
      <c r="AZX210" s="168"/>
      <c r="AZY210" s="165"/>
      <c r="AZZ210" s="165"/>
      <c r="BAA210" s="165"/>
      <c r="BAB210" s="168"/>
      <c r="BAC210" s="165"/>
      <c r="BAD210" s="165"/>
      <c r="BAE210" s="165"/>
      <c r="BAF210" s="168"/>
      <c r="BAG210" s="165"/>
      <c r="BAH210" s="165"/>
      <c r="BAI210" s="165"/>
      <c r="BAJ210" s="168"/>
      <c r="BAK210" s="165"/>
      <c r="BAL210" s="165"/>
      <c r="BAM210" s="165"/>
      <c r="BAN210" s="168"/>
      <c r="BAO210" s="165"/>
      <c r="BAP210" s="165"/>
      <c r="BAQ210" s="165"/>
      <c r="BAR210" s="168"/>
      <c r="BAS210" s="165"/>
      <c r="BAT210" s="165"/>
      <c r="BAU210" s="165"/>
      <c r="BAV210" s="168"/>
      <c r="BAW210" s="165"/>
      <c r="BAX210" s="165"/>
      <c r="BAY210" s="165"/>
      <c r="BAZ210" s="168"/>
      <c r="BBA210" s="165"/>
      <c r="BBB210" s="165"/>
      <c r="BBC210" s="165"/>
      <c r="BBD210" s="168"/>
      <c r="BBE210" s="165"/>
      <c r="BBF210" s="165"/>
      <c r="BBG210" s="165"/>
      <c r="BBH210" s="168"/>
      <c r="BBI210" s="165"/>
      <c r="BBJ210" s="165"/>
      <c r="BBK210" s="165"/>
      <c r="BBL210" s="168"/>
      <c r="BBM210" s="165"/>
      <c r="BBN210" s="165"/>
      <c r="BBO210" s="165"/>
      <c r="BBP210" s="168"/>
      <c r="BBQ210" s="165"/>
      <c r="BBR210" s="165"/>
      <c r="BBS210" s="165"/>
      <c r="BBT210" s="168"/>
      <c r="BBU210" s="165"/>
      <c r="BBV210" s="165"/>
      <c r="BBW210" s="165"/>
      <c r="BBX210" s="168"/>
      <c r="BBY210" s="165"/>
      <c r="BBZ210" s="165"/>
      <c r="BCA210" s="165"/>
      <c r="BCB210" s="168"/>
      <c r="BCC210" s="165"/>
      <c r="BCD210" s="165"/>
      <c r="BCE210" s="165"/>
      <c r="BCF210" s="168"/>
      <c r="BCG210" s="165"/>
      <c r="BCH210" s="165"/>
      <c r="BCI210" s="165"/>
      <c r="BCJ210" s="168"/>
      <c r="BCK210" s="165"/>
      <c r="BCL210" s="165"/>
      <c r="BCM210" s="165"/>
      <c r="BCN210" s="168"/>
      <c r="BCO210" s="165"/>
      <c r="BCP210" s="165"/>
      <c r="BCQ210" s="165"/>
      <c r="BCR210" s="168"/>
      <c r="BCS210" s="165"/>
      <c r="BCT210" s="165"/>
      <c r="BCU210" s="165"/>
      <c r="BCV210" s="168"/>
      <c r="BCW210" s="165"/>
      <c r="BCX210" s="165"/>
      <c r="BCY210" s="165"/>
      <c r="BCZ210" s="168"/>
      <c r="BDA210" s="165"/>
      <c r="BDB210" s="165"/>
      <c r="BDC210" s="165"/>
      <c r="BDD210" s="168"/>
      <c r="BDE210" s="165"/>
      <c r="BDF210" s="165"/>
      <c r="BDG210" s="165"/>
      <c r="BDH210" s="168"/>
      <c r="BDI210" s="165"/>
      <c r="BDJ210" s="165"/>
      <c r="BDK210" s="165"/>
      <c r="BDL210" s="168"/>
      <c r="BDM210" s="165"/>
      <c r="BDN210" s="165"/>
      <c r="BDO210" s="165"/>
      <c r="BDP210" s="168"/>
      <c r="BDQ210" s="165"/>
      <c r="BDR210" s="165"/>
      <c r="BDS210" s="165"/>
      <c r="BDT210" s="168"/>
      <c r="BDU210" s="165"/>
      <c r="BDV210" s="165"/>
      <c r="BDW210" s="165"/>
      <c r="BDX210" s="168"/>
      <c r="BDY210" s="165"/>
      <c r="BDZ210" s="165"/>
      <c r="BEA210" s="165"/>
      <c r="BEB210" s="168"/>
      <c r="BEC210" s="165"/>
      <c r="BED210" s="165"/>
      <c r="BEE210" s="165"/>
      <c r="BEF210" s="168"/>
      <c r="BEG210" s="165"/>
      <c r="BEH210" s="165"/>
      <c r="BEI210" s="165"/>
      <c r="BEJ210" s="168"/>
      <c r="BEK210" s="165"/>
      <c r="BEL210" s="165"/>
      <c r="BEM210" s="165"/>
      <c r="BEN210" s="168"/>
      <c r="BEO210" s="165"/>
      <c r="BEP210" s="165"/>
      <c r="BEQ210" s="165"/>
      <c r="BER210" s="168"/>
      <c r="BES210" s="165"/>
      <c r="BET210" s="165"/>
      <c r="BEU210" s="165"/>
      <c r="BEV210" s="168"/>
      <c r="BEW210" s="165"/>
      <c r="BEX210" s="165"/>
      <c r="BEY210" s="165"/>
      <c r="BEZ210" s="168"/>
      <c r="BFA210" s="165"/>
      <c r="BFB210" s="165"/>
      <c r="BFC210" s="165"/>
      <c r="BFD210" s="168"/>
      <c r="BFE210" s="165"/>
      <c r="BFF210" s="165"/>
      <c r="BFG210" s="165"/>
      <c r="BFH210" s="168"/>
      <c r="BFI210" s="165"/>
      <c r="BFJ210" s="165"/>
      <c r="BFK210" s="165"/>
      <c r="BFL210" s="168"/>
      <c r="BFM210" s="165"/>
      <c r="BFN210" s="165"/>
      <c r="BFO210" s="165"/>
      <c r="BFP210" s="168"/>
      <c r="BFQ210" s="165"/>
      <c r="BFR210" s="165"/>
      <c r="BFS210" s="165"/>
      <c r="BFT210" s="168"/>
      <c r="BFU210" s="165"/>
      <c r="BFV210" s="165"/>
      <c r="BFW210" s="165"/>
      <c r="BFX210" s="168"/>
      <c r="BFY210" s="165"/>
      <c r="BFZ210" s="165"/>
      <c r="BGA210" s="165"/>
      <c r="BGB210" s="168"/>
      <c r="BGC210" s="165"/>
      <c r="BGD210" s="165"/>
      <c r="BGE210" s="165"/>
      <c r="BGF210" s="168"/>
      <c r="BGG210" s="165"/>
      <c r="BGH210" s="165"/>
      <c r="BGI210" s="165"/>
      <c r="BGJ210" s="168"/>
      <c r="BGK210" s="165"/>
      <c r="BGL210" s="165"/>
      <c r="BGM210" s="165"/>
      <c r="BGN210" s="168"/>
      <c r="BGO210" s="165"/>
      <c r="BGP210" s="165"/>
      <c r="BGQ210" s="165"/>
      <c r="BGR210" s="168"/>
      <c r="BGS210" s="165"/>
      <c r="BGT210" s="165"/>
      <c r="BGU210" s="165"/>
      <c r="BGV210" s="168"/>
      <c r="BGW210" s="165"/>
      <c r="BGX210" s="165"/>
      <c r="BGY210" s="165"/>
      <c r="BGZ210" s="168"/>
      <c r="BHA210" s="165"/>
      <c r="BHB210" s="165"/>
      <c r="BHC210" s="165"/>
      <c r="BHD210" s="168"/>
      <c r="BHE210" s="165"/>
      <c r="BHF210" s="165"/>
      <c r="BHG210" s="165"/>
      <c r="BHH210" s="168"/>
      <c r="BHI210" s="165"/>
      <c r="BHJ210" s="165"/>
      <c r="BHK210" s="165"/>
      <c r="BHL210" s="168"/>
      <c r="BHM210" s="165"/>
      <c r="BHN210" s="165"/>
      <c r="BHO210" s="165"/>
      <c r="BHP210" s="168"/>
      <c r="BHQ210" s="165"/>
      <c r="BHR210" s="165"/>
      <c r="BHS210" s="165"/>
      <c r="BHT210" s="168"/>
      <c r="BHU210" s="165"/>
      <c r="BHV210" s="165"/>
      <c r="BHW210" s="165"/>
      <c r="BHX210" s="168"/>
      <c r="BHY210" s="165"/>
      <c r="BHZ210" s="165"/>
      <c r="BIA210" s="165"/>
      <c r="BIB210" s="168"/>
      <c r="BIC210" s="165"/>
      <c r="BID210" s="165"/>
      <c r="BIE210" s="165"/>
      <c r="BIF210" s="168"/>
      <c r="BIG210" s="165"/>
      <c r="BIH210" s="165"/>
      <c r="BII210" s="165"/>
      <c r="BIJ210" s="168"/>
      <c r="BIK210" s="165"/>
      <c r="BIL210" s="165"/>
      <c r="BIM210" s="165"/>
      <c r="BIN210" s="168"/>
      <c r="BIO210" s="165"/>
      <c r="BIP210" s="165"/>
      <c r="BIQ210" s="165"/>
      <c r="BIR210" s="168"/>
      <c r="BIS210" s="165"/>
      <c r="BIT210" s="165"/>
      <c r="BIU210" s="165"/>
      <c r="BIV210" s="168"/>
      <c r="BIW210" s="165"/>
      <c r="BIX210" s="165"/>
      <c r="BIY210" s="165"/>
      <c r="BIZ210" s="168"/>
      <c r="BJA210" s="165"/>
      <c r="BJB210" s="165"/>
      <c r="BJC210" s="165"/>
      <c r="BJD210" s="168"/>
      <c r="BJE210" s="165"/>
      <c r="BJF210" s="165"/>
      <c r="BJG210" s="165"/>
      <c r="BJH210" s="168"/>
      <c r="BJI210" s="165"/>
      <c r="BJJ210" s="165"/>
      <c r="BJK210" s="165"/>
      <c r="BJL210" s="168"/>
      <c r="BJM210" s="165"/>
      <c r="BJN210" s="165"/>
      <c r="BJO210" s="165"/>
      <c r="BJP210" s="168"/>
      <c r="BJQ210" s="165"/>
      <c r="BJR210" s="165"/>
      <c r="BJS210" s="165"/>
      <c r="BJT210" s="168"/>
      <c r="BJU210" s="165"/>
      <c r="BJV210" s="165"/>
      <c r="BJW210" s="165"/>
      <c r="BJX210" s="168"/>
      <c r="BJY210" s="165"/>
      <c r="BJZ210" s="165"/>
      <c r="BKA210" s="165"/>
      <c r="BKB210" s="168"/>
      <c r="BKC210" s="165"/>
      <c r="BKD210" s="165"/>
      <c r="BKE210" s="165"/>
      <c r="BKF210" s="168"/>
      <c r="BKG210" s="165"/>
      <c r="BKH210" s="165"/>
      <c r="BKI210" s="165"/>
      <c r="BKJ210" s="168"/>
      <c r="BKK210" s="165"/>
      <c r="BKL210" s="165"/>
      <c r="BKM210" s="165"/>
      <c r="BKN210" s="168"/>
      <c r="BKO210" s="165"/>
      <c r="BKP210" s="165"/>
      <c r="BKQ210" s="165"/>
      <c r="BKR210" s="168"/>
      <c r="BKS210" s="165"/>
      <c r="BKT210" s="165"/>
      <c r="BKU210" s="165"/>
      <c r="BKV210" s="168"/>
      <c r="BKW210" s="165"/>
      <c r="BKX210" s="165"/>
      <c r="BKY210" s="165"/>
      <c r="BKZ210" s="168"/>
      <c r="BLA210" s="165"/>
      <c r="BLB210" s="165"/>
      <c r="BLC210" s="165"/>
      <c r="BLD210" s="168"/>
      <c r="BLE210" s="165"/>
      <c r="BLF210" s="165"/>
      <c r="BLG210" s="165"/>
      <c r="BLH210" s="168"/>
      <c r="BLI210" s="165"/>
      <c r="BLJ210" s="165"/>
      <c r="BLK210" s="165"/>
      <c r="BLL210" s="168"/>
      <c r="BLM210" s="165"/>
      <c r="BLN210" s="165"/>
      <c r="BLO210" s="165"/>
      <c r="BLP210" s="168"/>
      <c r="BLQ210" s="165"/>
      <c r="BLR210" s="165"/>
      <c r="BLS210" s="165"/>
      <c r="BLT210" s="168"/>
      <c r="BLU210" s="165"/>
      <c r="BLV210" s="165"/>
      <c r="BLW210" s="165"/>
      <c r="BLX210" s="168"/>
      <c r="BLY210" s="165"/>
      <c r="BLZ210" s="165"/>
      <c r="BMA210" s="165"/>
      <c r="BMB210" s="168"/>
      <c r="BMC210" s="165"/>
      <c r="BMD210" s="165"/>
      <c r="BME210" s="165"/>
      <c r="BMF210" s="168"/>
      <c r="BMG210" s="165"/>
      <c r="BMH210" s="165"/>
      <c r="BMI210" s="165"/>
      <c r="BMJ210" s="168"/>
      <c r="BMK210" s="165"/>
      <c r="BML210" s="165"/>
      <c r="BMM210" s="165"/>
      <c r="BMN210" s="168"/>
      <c r="BMO210" s="165"/>
      <c r="BMP210" s="165"/>
      <c r="BMQ210" s="165"/>
      <c r="BMR210" s="168"/>
      <c r="BMS210" s="165"/>
      <c r="BMT210" s="165"/>
      <c r="BMU210" s="165"/>
      <c r="BMV210" s="168"/>
      <c r="BMW210" s="165"/>
      <c r="BMX210" s="165"/>
      <c r="BMY210" s="165"/>
      <c r="BMZ210" s="168"/>
      <c r="BNA210" s="165"/>
      <c r="BNB210" s="165"/>
      <c r="BNC210" s="165"/>
      <c r="BND210" s="168"/>
      <c r="BNE210" s="165"/>
      <c r="BNF210" s="165"/>
      <c r="BNG210" s="165"/>
      <c r="BNH210" s="168"/>
      <c r="BNI210" s="165"/>
      <c r="BNJ210" s="165"/>
      <c r="BNK210" s="165"/>
      <c r="BNL210" s="168"/>
      <c r="BNM210" s="165"/>
      <c r="BNN210" s="165"/>
      <c r="BNO210" s="165"/>
      <c r="BNP210" s="168"/>
      <c r="BNQ210" s="165"/>
      <c r="BNR210" s="165"/>
      <c r="BNS210" s="165"/>
      <c r="BNT210" s="168"/>
      <c r="BNU210" s="165"/>
      <c r="BNV210" s="165"/>
      <c r="BNW210" s="165"/>
      <c r="BNX210" s="168"/>
      <c r="BNY210" s="165"/>
      <c r="BNZ210" s="165"/>
      <c r="BOA210" s="165"/>
      <c r="BOB210" s="168"/>
      <c r="BOC210" s="165"/>
      <c r="BOD210" s="165"/>
      <c r="BOE210" s="165"/>
      <c r="BOF210" s="168"/>
      <c r="BOG210" s="165"/>
      <c r="BOH210" s="165"/>
      <c r="BOI210" s="165"/>
      <c r="BOJ210" s="168"/>
      <c r="BOK210" s="165"/>
      <c r="BOL210" s="165"/>
      <c r="BOM210" s="165"/>
      <c r="BON210" s="168"/>
      <c r="BOO210" s="165"/>
      <c r="BOP210" s="165"/>
      <c r="BOQ210" s="165"/>
      <c r="BOR210" s="168"/>
      <c r="BOS210" s="165"/>
      <c r="BOT210" s="165"/>
      <c r="BOU210" s="165"/>
      <c r="BOV210" s="168"/>
      <c r="BOW210" s="165"/>
      <c r="BOX210" s="165"/>
      <c r="BOY210" s="165"/>
      <c r="BOZ210" s="168"/>
      <c r="BPA210" s="165"/>
      <c r="BPB210" s="165"/>
      <c r="BPC210" s="165"/>
      <c r="BPD210" s="168"/>
      <c r="BPE210" s="165"/>
      <c r="BPF210" s="165"/>
      <c r="BPG210" s="165"/>
      <c r="BPH210" s="168"/>
      <c r="BPI210" s="165"/>
      <c r="BPJ210" s="165"/>
      <c r="BPK210" s="165"/>
      <c r="BPL210" s="168"/>
      <c r="BPM210" s="165"/>
      <c r="BPN210" s="165"/>
      <c r="BPO210" s="165"/>
      <c r="BPP210" s="168"/>
      <c r="BPQ210" s="165"/>
      <c r="BPR210" s="165"/>
      <c r="BPS210" s="165"/>
      <c r="BPT210" s="168"/>
      <c r="BPU210" s="165"/>
      <c r="BPV210" s="165"/>
      <c r="BPW210" s="165"/>
      <c r="BPX210" s="168"/>
      <c r="BPY210" s="165"/>
      <c r="BPZ210" s="165"/>
      <c r="BQA210" s="165"/>
      <c r="BQB210" s="168"/>
      <c r="BQC210" s="165"/>
      <c r="BQD210" s="165"/>
      <c r="BQE210" s="165"/>
      <c r="BQF210" s="168"/>
      <c r="BQG210" s="165"/>
      <c r="BQH210" s="165"/>
      <c r="BQI210" s="165"/>
      <c r="BQJ210" s="168"/>
      <c r="BQK210" s="165"/>
      <c r="BQL210" s="165"/>
      <c r="BQM210" s="165"/>
      <c r="BQN210" s="168"/>
      <c r="BQO210" s="165"/>
      <c r="BQP210" s="165"/>
      <c r="BQQ210" s="165"/>
      <c r="BQR210" s="168"/>
      <c r="BQS210" s="165"/>
      <c r="BQT210" s="165"/>
      <c r="BQU210" s="165"/>
      <c r="BQV210" s="168"/>
      <c r="BQW210" s="165"/>
      <c r="BQX210" s="165"/>
      <c r="BQY210" s="165"/>
      <c r="BQZ210" s="168"/>
      <c r="BRA210" s="165"/>
      <c r="BRB210" s="165"/>
      <c r="BRC210" s="165"/>
      <c r="BRD210" s="168"/>
      <c r="BRE210" s="165"/>
      <c r="BRF210" s="165"/>
      <c r="BRG210" s="165"/>
      <c r="BRH210" s="168"/>
      <c r="BRI210" s="165"/>
      <c r="BRJ210" s="165"/>
      <c r="BRK210" s="165"/>
      <c r="BRL210" s="168"/>
      <c r="BRM210" s="165"/>
      <c r="BRN210" s="165"/>
      <c r="BRO210" s="165"/>
      <c r="BRP210" s="168"/>
      <c r="BRQ210" s="165"/>
      <c r="BRR210" s="165"/>
      <c r="BRS210" s="165"/>
      <c r="BRT210" s="168"/>
      <c r="BRU210" s="165"/>
      <c r="BRV210" s="165"/>
      <c r="BRW210" s="165"/>
      <c r="BRX210" s="168"/>
      <c r="BRY210" s="165"/>
      <c r="BRZ210" s="165"/>
      <c r="BSA210" s="165"/>
      <c r="BSB210" s="168"/>
      <c r="BSC210" s="165"/>
      <c r="BSD210" s="165"/>
      <c r="BSE210" s="165"/>
      <c r="BSF210" s="168"/>
      <c r="BSG210" s="165"/>
      <c r="BSH210" s="165"/>
      <c r="BSI210" s="165"/>
      <c r="BSJ210" s="168"/>
      <c r="BSK210" s="165"/>
      <c r="BSL210" s="165"/>
      <c r="BSM210" s="165"/>
      <c r="BSN210" s="168"/>
      <c r="BSO210" s="165"/>
      <c r="BSP210" s="165"/>
      <c r="BSQ210" s="165"/>
      <c r="BSR210" s="168"/>
      <c r="BSS210" s="165"/>
      <c r="BST210" s="165"/>
      <c r="BSU210" s="165"/>
      <c r="BSV210" s="168"/>
      <c r="BSW210" s="165"/>
      <c r="BSX210" s="165"/>
      <c r="BSY210" s="165"/>
      <c r="BSZ210" s="168"/>
      <c r="BTA210" s="165"/>
      <c r="BTB210" s="165"/>
      <c r="BTC210" s="165"/>
      <c r="BTD210" s="168"/>
      <c r="BTE210" s="165"/>
      <c r="BTF210" s="165"/>
      <c r="BTG210" s="165"/>
      <c r="BTH210" s="168"/>
      <c r="BTI210" s="165"/>
      <c r="BTJ210" s="165"/>
      <c r="BTK210" s="165"/>
      <c r="BTL210" s="168"/>
      <c r="BTM210" s="165"/>
      <c r="BTN210" s="165"/>
      <c r="BTO210" s="165"/>
      <c r="BTP210" s="168"/>
      <c r="BTQ210" s="165"/>
      <c r="BTR210" s="165"/>
      <c r="BTS210" s="165"/>
      <c r="BTT210" s="168"/>
      <c r="BTU210" s="165"/>
      <c r="BTV210" s="165"/>
      <c r="BTW210" s="165"/>
      <c r="BTX210" s="168"/>
      <c r="BTY210" s="165"/>
      <c r="BTZ210" s="165"/>
      <c r="BUA210" s="165"/>
      <c r="BUB210" s="168"/>
      <c r="BUC210" s="165"/>
      <c r="BUD210" s="165"/>
      <c r="BUE210" s="165"/>
      <c r="BUF210" s="168"/>
      <c r="BUG210" s="165"/>
      <c r="BUH210" s="165"/>
      <c r="BUI210" s="165"/>
      <c r="BUJ210" s="168"/>
      <c r="BUK210" s="165"/>
      <c r="BUL210" s="165"/>
      <c r="BUM210" s="165"/>
      <c r="BUN210" s="168"/>
      <c r="BUO210" s="165"/>
      <c r="BUP210" s="165"/>
      <c r="BUQ210" s="165"/>
      <c r="BUR210" s="168"/>
      <c r="BUS210" s="165"/>
      <c r="BUT210" s="165"/>
      <c r="BUU210" s="165"/>
      <c r="BUV210" s="168"/>
      <c r="BUW210" s="165"/>
      <c r="BUX210" s="165"/>
      <c r="BUY210" s="165"/>
      <c r="BUZ210" s="168"/>
      <c r="BVA210" s="165"/>
      <c r="BVB210" s="165"/>
      <c r="BVC210" s="165"/>
      <c r="BVD210" s="168"/>
      <c r="BVE210" s="165"/>
      <c r="BVF210" s="165"/>
      <c r="BVG210" s="165"/>
      <c r="BVH210" s="168"/>
      <c r="BVI210" s="165"/>
      <c r="BVJ210" s="165"/>
      <c r="BVK210" s="165"/>
      <c r="BVL210" s="168"/>
      <c r="BVM210" s="165"/>
      <c r="BVN210" s="165"/>
      <c r="BVO210" s="165"/>
      <c r="BVP210" s="168"/>
      <c r="BVQ210" s="165"/>
      <c r="BVR210" s="165"/>
      <c r="BVS210" s="165"/>
      <c r="BVT210" s="168"/>
      <c r="BVU210" s="165"/>
      <c r="BVV210" s="165"/>
      <c r="BVW210" s="165"/>
      <c r="BVX210" s="168"/>
      <c r="BVY210" s="165"/>
      <c r="BVZ210" s="165"/>
      <c r="BWA210" s="165"/>
      <c r="BWB210" s="168"/>
      <c r="BWC210" s="165"/>
      <c r="BWD210" s="165"/>
      <c r="BWE210" s="165"/>
      <c r="BWF210" s="168"/>
      <c r="BWG210" s="165"/>
      <c r="BWH210" s="165"/>
      <c r="BWI210" s="165"/>
      <c r="BWJ210" s="168"/>
      <c r="BWK210" s="165"/>
      <c r="BWL210" s="165"/>
      <c r="BWM210" s="165"/>
      <c r="BWN210" s="168"/>
      <c r="BWO210" s="165"/>
      <c r="BWP210" s="165"/>
      <c r="BWQ210" s="165"/>
      <c r="BWR210" s="168"/>
      <c r="BWS210" s="165"/>
      <c r="BWT210" s="165"/>
      <c r="BWU210" s="165"/>
      <c r="BWV210" s="168"/>
      <c r="BWW210" s="165"/>
      <c r="BWX210" s="165"/>
      <c r="BWY210" s="165"/>
      <c r="BWZ210" s="168"/>
      <c r="BXA210" s="165"/>
      <c r="BXB210" s="165"/>
      <c r="BXC210" s="165"/>
      <c r="BXD210" s="168"/>
      <c r="BXE210" s="165"/>
      <c r="BXF210" s="165"/>
      <c r="BXG210" s="165"/>
      <c r="BXH210" s="168"/>
      <c r="BXI210" s="165"/>
      <c r="BXJ210" s="165"/>
      <c r="BXK210" s="165"/>
      <c r="BXL210" s="168"/>
      <c r="BXM210" s="165"/>
      <c r="BXN210" s="165"/>
      <c r="BXO210" s="165"/>
      <c r="BXP210" s="168"/>
      <c r="BXQ210" s="165"/>
      <c r="BXR210" s="165"/>
      <c r="BXS210" s="165"/>
      <c r="BXT210" s="168"/>
      <c r="BXU210" s="165"/>
      <c r="BXV210" s="165"/>
      <c r="BXW210" s="165"/>
      <c r="BXX210" s="168"/>
      <c r="BXY210" s="165"/>
      <c r="BXZ210" s="165"/>
      <c r="BYA210" s="165"/>
      <c r="BYB210" s="168"/>
      <c r="BYC210" s="165"/>
      <c r="BYD210" s="165"/>
      <c r="BYE210" s="165"/>
      <c r="BYF210" s="168"/>
      <c r="BYG210" s="165"/>
      <c r="BYH210" s="165"/>
      <c r="BYI210" s="165"/>
      <c r="BYJ210" s="168"/>
      <c r="BYK210" s="165"/>
      <c r="BYL210" s="165"/>
      <c r="BYM210" s="165"/>
      <c r="BYN210" s="168"/>
      <c r="BYO210" s="165"/>
      <c r="BYP210" s="165"/>
      <c r="BYQ210" s="165"/>
      <c r="BYR210" s="168"/>
      <c r="BYS210" s="165"/>
      <c r="BYT210" s="165"/>
      <c r="BYU210" s="165"/>
      <c r="BYV210" s="168"/>
      <c r="BYW210" s="165"/>
      <c r="BYX210" s="165"/>
      <c r="BYY210" s="165"/>
      <c r="BYZ210" s="168"/>
      <c r="BZA210" s="165"/>
      <c r="BZB210" s="165"/>
      <c r="BZC210" s="165"/>
      <c r="BZD210" s="168"/>
      <c r="BZE210" s="165"/>
      <c r="BZF210" s="165"/>
      <c r="BZG210" s="165"/>
      <c r="BZH210" s="168"/>
      <c r="BZI210" s="165"/>
      <c r="BZJ210" s="165"/>
      <c r="BZK210" s="165"/>
      <c r="BZL210" s="168"/>
      <c r="BZM210" s="165"/>
      <c r="BZN210" s="165"/>
      <c r="BZO210" s="165"/>
      <c r="BZP210" s="168"/>
      <c r="BZQ210" s="165"/>
      <c r="BZR210" s="165"/>
      <c r="BZS210" s="165"/>
      <c r="BZT210" s="168"/>
      <c r="BZU210" s="165"/>
      <c r="BZV210" s="165"/>
      <c r="BZW210" s="165"/>
      <c r="BZX210" s="168"/>
      <c r="BZY210" s="165"/>
      <c r="BZZ210" s="165"/>
      <c r="CAA210" s="165"/>
      <c r="CAB210" s="168"/>
      <c r="CAC210" s="165"/>
      <c r="CAD210" s="165"/>
      <c r="CAE210" s="165"/>
      <c r="CAF210" s="168"/>
      <c r="CAG210" s="165"/>
      <c r="CAH210" s="165"/>
      <c r="CAI210" s="165"/>
      <c r="CAJ210" s="168"/>
      <c r="CAK210" s="165"/>
      <c r="CAL210" s="165"/>
      <c r="CAM210" s="165"/>
      <c r="CAN210" s="168"/>
      <c r="CAO210" s="165"/>
      <c r="CAP210" s="165"/>
      <c r="CAQ210" s="165"/>
      <c r="CAR210" s="168"/>
      <c r="CAS210" s="165"/>
      <c r="CAT210" s="165"/>
      <c r="CAU210" s="165"/>
      <c r="CAV210" s="168"/>
      <c r="CAW210" s="165"/>
      <c r="CAX210" s="165"/>
      <c r="CAY210" s="165"/>
      <c r="CAZ210" s="168"/>
      <c r="CBA210" s="165"/>
      <c r="CBB210" s="165"/>
      <c r="CBC210" s="165"/>
      <c r="CBD210" s="168"/>
      <c r="CBE210" s="165"/>
      <c r="CBF210" s="165"/>
      <c r="CBG210" s="165"/>
      <c r="CBH210" s="168"/>
      <c r="CBI210" s="165"/>
      <c r="CBJ210" s="165"/>
      <c r="CBK210" s="165"/>
      <c r="CBL210" s="168"/>
      <c r="CBM210" s="165"/>
      <c r="CBN210" s="165"/>
      <c r="CBO210" s="165"/>
      <c r="CBP210" s="168"/>
      <c r="CBQ210" s="165"/>
      <c r="CBR210" s="165"/>
      <c r="CBS210" s="165"/>
      <c r="CBT210" s="168"/>
      <c r="CBU210" s="165"/>
      <c r="CBV210" s="165"/>
      <c r="CBW210" s="165"/>
      <c r="CBX210" s="168"/>
      <c r="CBY210" s="165"/>
      <c r="CBZ210" s="165"/>
      <c r="CCA210" s="165"/>
      <c r="CCB210" s="168"/>
      <c r="CCC210" s="165"/>
      <c r="CCD210" s="165"/>
      <c r="CCE210" s="165"/>
      <c r="CCF210" s="168"/>
      <c r="CCG210" s="165"/>
      <c r="CCH210" s="165"/>
      <c r="CCI210" s="165"/>
      <c r="CCJ210" s="168"/>
      <c r="CCK210" s="165"/>
      <c r="CCL210" s="165"/>
      <c r="CCM210" s="165"/>
      <c r="CCN210" s="168"/>
      <c r="CCO210" s="165"/>
      <c r="CCP210" s="165"/>
      <c r="CCQ210" s="165"/>
      <c r="CCR210" s="168"/>
      <c r="CCS210" s="165"/>
      <c r="CCT210" s="165"/>
      <c r="CCU210" s="165"/>
      <c r="CCV210" s="168"/>
      <c r="CCW210" s="165"/>
      <c r="CCX210" s="165"/>
      <c r="CCY210" s="165"/>
      <c r="CCZ210" s="168"/>
      <c r="CDA210" s="165"/>
      <c r="CDB210" s="165"/>
      <c r="CDC210" s="165"/>
      <c r="CDD210" s="168"/>
      <c r="CDE210" s="165"/>
      <c r="CDF210" s="165"/>
      <c r="CDG210" s="165"/>
      <c r="CDH210" s="168"/>
      <c r="CDI210" s="165"/>
      <c r="CDJ210" s="165"/>
      <c r="CDK210" s="165"/>
      <c r="CDL210" s="168"/>
      <c r="CDM210" s="165"/>
      <c r="CDN210" s="165"/>
      <c r="CDO210" s="165"/>
      <c r="CDP210" s="168"/>
      <c r="CDQ210" s="165"/>
      <c r="CDR210" s="165"/>
      <c r="CDS210" s="165"/>
      <c r="CDT210" s="168"/>
      <c r="CDU210" s="165"/>
      <c r="CDV210" s="165"/>
      <c r="CDW210" s="165"/>
      <c r="CDX210" s="168"/>
      <c r="CDY210" s="165"/>
      <c r="CDZ210" s="165"/>
      <c r="CEA210" s="165"/>
      <c r="CEB210" s="168"/>
      <c r="CEC210" s="165"/>
      <c r="CED210" s="165"/>
      <c r="CEE210" s="165"/>
      <c r="CEF210" s="168"/>
      <c r="CEG210" s="165"/>
      <c r="CEH210" s="165"/>
      <c r="CEI210" s="165"/>
      <c r="CEJ210" s="168"/>
      <c r="CEK210" s="165"/>
      <c r="CEL210" s="165"/>
      <c r="CEM210" s="165"/>
      <c r="CEN210" s="168"/>
      <c r="CEO210" s="165"/>
      <c r="CEP210" s="165"/>
      <c r="CEQ210" s="165"/>
      <c r="CER210" s="168"/>
      <c r="CES210" s="165"/>
      <c r="CET210" s="165"/>
      <c r="CEU210" s="165"/>
      <c r="CEV210" s="168"/>
      <c r="CEW210" s="165"/>
      <c r="CEX210" s="165"/>
      <c r="CEY210" s="165"/>
      <c r="CEZ210" s="168"/>
      <c r="CFA210" s="165"/>
      <c r="CFB210" s="165"/>
      <c r="CFC210" s="165"/>
      <c r="CFD210" s="168"/>
      <c r="CFE210" s="165"/>
      <c r="CFF210" s="165"/>
      <c r="CFG210" s="165"/>
      <c r="CFH210" s="168"/>
      <c r="CFI210" s="165"/>
      <c r="CFJ210" s="165"/>
      <c r="CFK210" s="165"/>
      <c r="CFL210" s="168"/>
      <c r="CFM210" s="165"/>
      <c r="CFN210" s="165"/>
      <c r="CFO210" s="165"/>
      <c r="CFP210" s="168"/>
      <c r="CFQ210" s="165"/>
      <c r="CFR210" s="165"/>
      <c r="CFS210" s="165"/>
      <c r="CFT210" s="168"/>
      <c r="CFU210" s="165"/>
      <c r="CFV210" s="165"/>
      <c r="CFW210" s="165"/>
      <c r="CFX210" s="168"/>
      <c r="CFY210" s="165"/>
      <c r="CFZ210" s="165"/>
      <c r="CGA210" s="165"/>
      <c r="CGB210" s="168"/>
      <c r="CGC210" s="165"/>
      <c r="CGD210" s="165"/>
      <c r="CGE210" s="165"/>
      <c r="CGF210" s="168"/>
      <c r="CGG210" s="165"/>
      <c r="CGH210" s="165"/>
      <c r="CGI210" s="165"/>
      <c r="CGJ210" s="168"/>
      <c r="CGK210" s="165"/>
      <c r="CGL210" s="165"/>
      <c r="CGM210" s="165"/>
      <c r="CGN210" s="168"/>
      <c r="CGO210" s="165"/>
      <c r="CGP210" s="165"/>
      <c r="CGQ210" s="165"/>
      <c r="CGR210" s="168"/>
      <c r="CGS210" s="165"/>
      <c r="CGT210" s="165"/>
      <c r="CGU210" s="165"/>
      <c r="CGV210" s="168"/>
      <c r="CGW210" s="165"/>
      <c r="CGX210" s="165"/>
      <c r="CGY210" s="165"/>
      <c r="CGZ210" s="168"/>
      <c r="CHA210" s="165"/>
      <c r="CHB210" s="165"/>
      <c r="CHC210" s="165"/>
      <c r="CHD210" s="168"/>
      <c r="CHE210" s="165"/>
      <c r="CHF210" s="165"/>
      <c r="CHG210" s="165"/>
      <c r="CHH210" s="168"/>
      <c r="CHI210" s="165"/>
      <c r="CHJ210" s="165"/>
      <c r="CHK210" s="165"/>
      <c r="CHL210" s="168"/>
      <c r="CHM210" s="165"/>
      <c r="CHN210" s="165"/>
      <c r="CHO210" s="165"/>
      <c r="CHP210" s="168"/>
      <c r="CHQ210" s="165"/>
      <c r="CHR210" s="165"/>
      <c r="CHS210" s="165"/>
      <c r="CHT210" s="168"/>
      <c r="CHU210" s="165"/>
      <c r="CHV210" s="165"/>
      <c r="CHW210" s="165"/>
      <c r="CHX210" s="168"/>
      <c r="CHY210" s="165"/>
      <c r="CHZ210" s="165"/>
      <c r="CIA210" s="165"/>
      <c r="CIB210" s="168"/>
      <c r="CIC210" s="165"/>
      <c r="CID210" s="165"/>
      <c r="CIE210" s="165"/>
      <c r="CIF210" s="168"/>
      <c r="CIG210" s="165"/>
      <c r="CIH210" s="165"/>
      <c r="CII210" s="165"/>
      <c r="CIJ210" s="168"/>
      <c r="CIK210" s="165"/>
      <c r="CIL210" s="165"/>
      <c r="CIM210" s="165"/>
      <c r="CIN210" s="168"/>
      <c r="CIO210" s="165"/>
      <c r="CIP210" s="165"/>
      <c r="CIQ210" s="165"/>
      <c r="CIR210" s="168"/>
      <c r="CIS210" s="165"/>
      <c r="CIT210" s="165"/>
      <c r="CIU210" s="165"/>
      <c r="CIV210" s="168"/>
      <c r="CIW210" s="165"/>
      <c r="CIX210" s="165"/>
      <c r="CIY210" s="165"/>
      <c r="CIZ210" s="168"/>
      <c r="CJA210" s="165"/>
      <c r="CJB210" s="165"/>
      <c r="CJC210" s="165"/>
      <c r="CJD210" s="168"/>
      <c r="CJE210" s="165"/>
      <c r="CJF210" s="165"/>
      <c r="CJG210" s="165"/>
      <c r="CJH210" s="168"/>
      <c r="CJI210" s="165"/>
      <c r="CJJ210" s="165"/>
      <c r="CJK210" s="165"/>
      <c r="CJL210" s="168"/>
      <c r="CJM210" s="165"/>
      <c r="CJN210" s="165"/>
      <c r="CJO210" s="165"/>
      <c r="CJP210" s="168"/>
      <c r="CJQ210" s="165"/>
      <c r="CJR210" s="165"/>
      <c r="CJS210" s="165"/>
      <c r="CJT210" s="168"/>
      <c r="CJU210" s="165"/>
      <c r="CJV210" s="165"/>
      <c r="CJW210" s="165"/>
      <c r="CJX210" s="168"/>
      <c r="CJY210" s="165"/>
      <c r="CJZ210" s="165"/>
      <c r="CKA210" s="165"/>
      <c r="CKB210" s="168"/>
      <c r="CKC210" s="165"/>
      <c r="CKD210" s="165"/>
      <c r="CKE210" s="165"/>
      <c r="CKF210" s="168"/>
      <c r="CKG210" s="165"/>
      <c r="CKH210" s="165"/>
      <c r="CKI210" s="165"/>
      <c r="CKJ210" s="168"/>
      <c r="CKK210" s="165"/>
      <c r="CKL210" s="165"/>
      <c r="CKM210" s="165"/>
      <c r="CKN210" s="168"/>
      <c r="CKO210" s="165"/>
      <c r="CKP210" s="165"/>
      <c r="CKQ210" s="165"/>
      <c r="CKR210" s="168"/>
      <c r="CKS210" s="165"/>
      <c r="CKT210" s="165"/>
      <c r="CKU210" s="165"/>
      <c r="CKV210" s="168"/>
      <c r="CKW210" s="165"/>
      <c r="CKX210" s="165"/>
      <c r="CKY210" s="165"/>
      <c r="CKZ210" s="168"/>
      <c r="CLA210" s="165"/>
      <c r="CLB210" s="165"/>
      <c r="CLC210" s="165"/>
      <c r="CLD210" s="168"/>
      <c r="CLE210" s="165"/>
      <c r="CLF210" s="165"/>
      <c r="CLG210" s="165"/>
      <c r="CLH210" s="168"/>
      <c r="CLI210" s="165"/>
      <c r="CLJ210" s="165"/>
      <c r="CLK210" s="165"/>
      <c r="CLL210" s="168"/>
      <c r="CLM210" s="165"/>
      <c r="CLN210" s="165"/>
      <c r="CLO210" s="165"/>
      <c r="CLP210" s="168"/>
      <c r="CLQ210" s="165"/>
      <c r="CLR210" s="165"/>
      <c r="CLS210" s="165"/>
      <c r="CLT210" s="168"/>
      <c r="CLU210" s="165"/>
      <c r="CLV210" s="165"/>
      <c r="CLW210" s="165"/>
      <c r="CLX210" s="168"/>
      <c r="CLY210" s="165"/>
      <c r="CLZ210" s="165"/>
      <c r="CMA210" s="165"/>
      <c r="CMB210" s="168"/>
      <c r="CMC210" s="165"/>
      <c r="CMD210" s="165"/>
      <c r="CME210" s="165"/>
      <c r="CMF210" s="168"/>
      <c r="CMG210" s="165"/>
      <c r="CMH210" s="165"/>
      <c r="CMI210" s="165"/>
      <c r="CMJ210" s="168"/>
      <c r="CMK210" s="165"/>
      <c r="CML210" s="165"/>
      <c r="CMM210" s="165"/>
      <c r="CMN210" s="168"/>
      <c r="CMO210" s="165"/>
      <c r="CMP210" s="165"/>
      <c r="CMQ210" s="165"/>
      <c r="CMR210" s="168"/>
      <c r="CMS210" s="165"/>
      <c r="CMT210" s="165"/>
      <c r="CMU210" s="165"/>
      <c r="CMV210" s="168"/>
      <c r="CMW210" s="165"/>
      <c r="CMX210" s="165"/>
      <c r="CMY210" s="165"/>
      <c r="CMZ210" s="168"/>
      <c r="CNA210" s="165"/>
      <c r="CNB210" s="165"/>
      <c r="CNC210" s="165"/>
      <c r="CND210" s="168"/>
      <c r="CNE210" s="165"/>
      <c r="CNF210" s="165"/>
      <c r="CNG210" s="165"/>
      <c r="CNH210" s="168"/>
      <c r="CNI210" s="165"/>
      <c r="CNJ210" s="165"/>
      <c r="CNK210" s="165"/>
      <c r="CNL210" s="168"/>
      <c r="CNM210" s="165"/>
      <c r="CNN210" s="165"/>
      <c r="CNO210" s="165"/>
      <c r="CNP210" s="168"/>
      <c r="CNQ210" s="165"/>
      <c r="CNR210" s="165"/>
      <c r="CNS210" s="165"/>
      <c r="CNT210" s="168"/>
      <c r="CNU210" s="165"/>
      <c r="CNV210" s="165"/>
      <c r="CNW210" s="165"/>
      <c r="CNX210" s="168"/>
      <c r="CNY210" s="165"/>
      <c r="CNZ210" s="165"/>
      <c r="COA210" s="165"/>
      <c r="COB210" s="168"/>
      <c r="COC210" s="165"/>
      <c r="COD210" s="165"/>
      <c r="COE210" s="165"/>
      <c r="COF210" s="168"/>
      <c r="COG210" s="165"/>
      <c r="COH210" s="165"/>
      <c r="COI210" s="165"/>
      <c r="COJ210" s="168"/>
      <c r="COK210" s="165"/>
      <c r="COL210" s="165"/>
      <c r="COM210" s="165"/>
      <c r="CON210" s="168"/>
      <c r="COO210" s="165"/>
      <c r="COP210" s="165"/>
      <c r="COQ210" s="165"/>
      <c r="COR210" s="168"/>
      <c r="COS210" s="165"/>
      <c r="COT210" s="165"/>
      <c r="COU210" s="165"/>
      <c r="COV210" s="168"/>
      <c r="COW210" s="165"/>
      <c r="COX210" s="165"/>
      <c r="COY210" s="165"/>
      <c r="COZ210" s="168"/>
      <c r="CPA210" s="165"/>
      <c r="CPB210" s="165"/>
      <c r="CPC210" s="165"/>
      <c r="CPD210" s="168"/>
      <c r="CPE210" s="165"/>
      <c r="CPF210" s="165"/>
      <c r="CPG210" s="165"/>
      <c r="CPH210" s="168"/>
      <c r="CPI210" s="165"/>
      <c r="CPJ210" s="165"/>
      <c r="CPK210" s="165"/>
      <c r="CPL210" s="168"/>
      <c r="CPM210" s="165"/>
      <c r="CPN210" s="165"/>
      <c r="CPO210" s="165"/>
      <c r="CPP210" s="168"/>
      <c r="CPQ210" s="165"/>
      <c r="CPR210" s="165"/>
      <c r="CPS210" s="165"/>
      <c r="CPT210" s="168"/>
      <c r="CPU210" s="165"/>
      <c r="CPV210" s="165"/>
      <c r="CPW210" s="165"/>
      <c r="CPX210" s="168"/>
      <c r="CPY210" s="165"/>
      <c r="CPZ210" s="165"/>
      <c r="CQA210" s="165"/>
      <c r="CQB210" s="168"/>
      <c r="CQC210" s="165"/>
      <c r="CQD210" s="165"/>
      <c r="CQE210" s="165"/>
      <c r="CQF210" s="168"/>
      <c r="CQG210" s="165"/>
      <c r="CQH210" s="165"/>
      <c r="CQI210" s="165"/>
      <c r="CQJ210" s="168"/>
      <c r="CQK210" s="165"/>
      <c r="CQL210" s="165"/>
      <c r="CQM210" s="165"/>
      <c r="CQN210" s="168"/>
      <c r="CQO210" s="165"/>
      <c r="CQP210" s="165"/>
      <c r="CQQ210" s="165"/>
      <c r="CQR210" s="168"/>
      <c r="CQS210" s="165"/>
      <c r="CQT210" s="165"/>
      <c r="CQU210" s="165"/>
      <c r="CQV210" s="168"/>
      <c r="CQW210" s="165"/>
      <c r="CQX210" s="165"/>
      <c r="CQY210" s="165"/>
      <c r="CQZ210" s="168"/>
      <c r="CRA210" s="165"/>
      <c r="CRB210" s="165"/>
      <c r="CRC210" s="165"/>
      <c r="CRD210" s="168"/>
      <c r="CRE210" s="165"/>
      <c r="CRF210" s="165"/>
      <c r="CRG210" s="165"/>
      <c r="CRH210" s="168"/>
      <c r="CRI210" s="165"/>
      <c r="CRJ210" s="165"/>
      <c r="CRK210" s="165"/>
      <c r="CRL210" s="168"/>
      <c r="CRM210" s="165"/>
      <c r="CRN210" s="165"/>
      <c r="CRO210" s="165"/>
      <c r="CRP210" s="168"/>
      <c r="CRQ210" s="165"/>
      <c r="CRR210" s="165"/>
      <c r="CRS210" s="165"/>
      <c r="CRT210" s="168"/>
      <c r="CRU210" s="165"/>
      <c r="CRV210" s="165"/>
      <c r="CRW210" s="165"/>
      <c r="CRX210" s="168"/>
      <c r="CRY210" s="165"/>
      <c r="CRZ210" s="165"/>
      <c r="CSA210" s="165"/>
      <c r="CSB210" s="168"/>
      <c r="CSC210" s="165"/>
      <c r="CSD210" s="165"/>
      <c r="CSE210" s="165"/>
      <c r="CSF210" s="168"/>
      <c r="CSG210" s="165"/>
      <c r="CSH210" s="165"/>
      <c r="CSI210" s="165"/>
      <c r="CSJ210" s="168"/>
      <c r="CSK210" s="165"/>
      <c r="CSL210" s="165"/>
      <c r="CSM210" s="165"/>
      <c r="CSN210" s="168"/>
      <c r="CSO210" s="165"/>
      <c r="CSP210" s="165"/>
      <c r="CSQ210" s="165"/>
      <c r="CSR210" s="168"/>
      <c r="CSS210" s="165"/>
      <c r="CST210" s="165"/>
      <c r="CSU210" s="165"/>
      <c r="CSV210" s="168"/>
      <c r="CSW210" s="165"/>
      <c r="CSX210" s="165"/>
      <c r="CSY210" s="165"/>
      <c r="CSZ210" s="168"/>
      <c r="CTA210" s="165"/>
      <c r="CTB210" s="165"/>
      <c r="CTC210" s="165"/>
      <c r="CTD210" s="168"/>
      <c r="CTE210" s="165"/>
      <c r="CTF210" s="165"/>
      <c r="CTG210" s="165"/>
      <c r="CTH210" s="168"/>
      <c r="CTI210" s="165"/>
      <c r="CTJ210" s="165"/>
      <c r="CTK210" s="165"/>
      <c r="CTL210" s="168"/>
      <c r="CTM210" s="165"/>
      <c r="CTN210" s="165"/>
      <c r="CTO210" s="165"/>
      <c r="CTP210" s="168"/>
      <c r="CTQ210" s="165"/>
      <c r="CTR210" s="165"/>
      <c r="CTS210" s="165"/>
      <c r="CTT210" s="168"/>
      <c r="CTU210" s="165"/>
      <c r="CTV210" s="165"/>
      <c r="CTW210" s="165"/>
      <c r="CTX210" s="168"/>
      <c r="CTY210" s="165"/>
      <c r="CTZ210" s="165"/>
      <c r="CUA210" s="165"/>
      <c r="CUB210" s="168"/>
      <c r="CUC210" s="165"/>
      <c r="CUD210" s="165"/>
      <c r="CUE210" s="165"/>
      <c r="CUF210" s="168"/>
      <c r="CUG210" s="165"/>
      <c r="CUH210" s="165"/>
      <c r="CUI210" s="165"/>
      <c r="CUJ210" s="168"/>
      <c r="CUK210" s="165"/>
      <c r="CUL210" s="165"/>
      <c r="CUM210" s="165"/>
      <c r="CUN210" s="168"/>
      <c r="CUO210" s="165"/>
      <c r="CUP210" s="165"/>
      <c r="CUQ210" s="165"/>
      <c r="CUR210" s="168"/>
      <c r="CUS210" s="165"/>
      <c r="CUT210" s="165"/>
      <c r="CUU210" s="165"/>
      <c r="CUV210" s="168"/>
      <c r="CUW210" s="165"/>
      <c r="CUX210" s="165"/>
      <c r="CUY210" s="165"/>
      <c r="CUZ210" s="168"/>
      <c r="CVA210" s="165"/>
      <c r="CVB210" s="165"/>
      <c r="CVC210" s="165"/>
      <c r="CVD210" s="168"/>
      <c r="CVE210" s="165"/>
      <c r="CVF210" s="165"/>
      <c r="CVG210" s="165"/>
      <c r="CVH210" s="168"/>
      <c r="CVI210" s="165"/>
      <c r="CVJ210" s="165"/>
      <c r="CVK210" s="165"/>
      <c r="CVL210" s="168"/>
      <c r="CVM210" s="165"/>
      <c r="CVN210" s="165"/>
      <c r="CVO210" s="165"/>
      <c r="CVP210" s="168"/>
      <c r="CVQ210" s="165"/>
      <c r="CVR210" s="165"/>
      <c r="CVS210" s="165"/>
      <c r="CVT210" s="168"/>
      <c r="CVU210" s="165"/>
      <c r="CVV210" s="165"/>
      <c r="CVW210" s="165"/>
      <c r="CVX210" s="168"/>
      <c r="CVY210" s="165"/>
      <c r="CVZ210" s="165"/>
      <c r="CWA210" s="165"/>
      <c r="CWB210" s="168"/>
      <c r="CWC210" s="165"/>
      <c r="CWD210" s="165"/>
      <c r="CWE210" s="165"/>
      <c r="CWF210" s="168"/>
      <c r="CWG210" s="165"/>
      <c r="CWH210" s="165"/>
      <c r="CWI210" s="165"/>
      <c r="CWJ210" s="168"/>
      <c r="CWK210" s="165"/>
      <c r="CWL210" s="165"/>
      <c r="CWM210" s="165"/>
      <c r="CWN210" s="168"/>
      <c r="CWO210" s="165"/>
      <c r="CWP210" s="165"/>
      <c r="CWQ210" s="165"/>
      <c r="CWR210" s="168"/>
      <c r="CWS210" s="165"/>
      <c r="CWT210" s="165"/>
      <c r="CWU210" s="165"/>
      <c r="CWV210" s="168"/>
      <c r="CWW210" s="165"/>
      <c r="CWX210" s="165"/>
      <c r="CWY210" s="165"/>
      <c r="CWZ210" s="168"/>
      <c r="CXA210" s="165"/>
      <c r="CXB210" s="165"/>
      <c r="CXC210" s="165"/>
      <c r="CXD210" s="168"/>
      <c r="CXE210" s="165"/>
      <c r="CXF210" s="165"/>
      <c r="CXG210" s="165"/>
      <c r="CXH210" s="168"/>
      <c r="CXI210" s="165"/>
      <c r="CXJ210" s="165"/>
      <c r="CXK210" s="165"/>
      <c r="CXL210" s="168"/>
      <c r="CXM210" s="165"/>
      <c r="CXN210" s="165"/>
      <c r="CXO210" s="165"/>
      <c r="CXP210" s="168"/>
      <c r="CXQ210" s="165"/>
      <c r="CXR210" s="165"/>
      <c r="CXS210" s="165"/>
      <c r="CXT210" s="168"/>
      <c r="CXU210" s="165"/>
      <c r="CXV210" s="165"/>
      <c r="CXW210" s="165"/>
      <c r="CXX210" s="168"/>
      <c r="CXY210" s="165"/>
      <c r="CXZ210" s="165"/>
      <c r="CYA210" s="165"/>
      <c r="CYB210" s="168"/>
      <c r="CYC210" s="165"/>
      <c r="CYD210" s="165"/>
      <c r="CYE210" s="165"/>
      <c r="CYF210" s="168"/>
      <c r="CYG210" s="165"/>
      <c r="CYH210" s="165"/>
      <c r="CYI210" s="165"/>
      <c r="CYJ210" s="168"/>
      <c r="CYK210" s="165"/>
      <c r="CYL210" s="165"/>
      <c r="CYM210" s="165"/>
      <c r="CYN210" s="168"/>
      <c r="CYO210" s="165"/>
      <c r="CYP210" s="165"/>
      <c r="CYQ210" s="165"/>
      <c r="CYR210" s="168"/>
      <c r="CYS210" s="165"/>
      <c r="CYT210" s="165"/>
      <c r="CYU210" s="165"/>
      <c r="CYV210" s="168"/>
      <c r="CYW210" s="165"/>
      <c r="CYX210" s="165"/>
      <c r="CYY210" s="165"/>
      <c r="CYZ210" s="168"/>
      <c r="CZA210" s="165"/>
      <c r="CZB210" s="165"/>
      <c r="CZC210" s="165"/>
      <c r="CZD210" s="168"/>
      <c r="CZE210" s="165"/>
      <c r="CZF210" s="165"/>
      <c r="CZG210" s="165"/>
      <c r="CZH210" s="168"/>
      <c r="CZI210" s="165"/>
      <c r="CZJ210" s="165"/>
      <c r="CZK210" s="165"/>
      <c r="CZL210" s="168"/>
      <c r="CZM210" s="165"/>
      <c r="CZN210" s="165"/>
      <c r="CZO210" s="165"/>
      <c r="CZP210" s="168"/>
      <c r="CZQ210" s="165"/>
      <c r="CZR210" s="165"/>
      <c r="CZS210" s="165"/>
      <c r="CZT210" s="168"/>
      <c r="CZU210" s="165"/>
      <c r="CZV210" s="165"/>
      <c r="CZW210" s="165"/>
      <c r="CZX210" s="168"/>
      <c r="CZY210" s="165"/>
      <c r="CZZ210" s="165"/>
      <c r="DAA210" s="165"/>
      <c r="DAB210" s="168"/>
      <c r="DAC210" s="165"/>
      <c r="DAD210" s="165"/>
      <c r="DAE210" s="165"/>
      <c r="DAF210" s="168"/>
      <c r="DAG210" s="165"/>
      <c r="DAH210" s="165"/>
      <c r="DAI210" s="165"/>
      <c r="DAJ210" s="168"/>
      <c r="DAK210" s="165"/>
      <c r="DAL210" s="165"/>
      <c r="DAM210" s="165"/>
      <c r="DAN210" s="168"/>
      <c r="DAO210" s="165"/>
      <c r="DAP210" s="165"/>
      <c r="DAQ210" s="165"/>
      <c r="DAR210" s="168"/>
      <c r="DAS210" s="165"/>
      <c r="DAT210" s="165"/>
      <c r="DAU210" s="165"/>
      <c r="DAV210" s="168"/>
      <c r="DAW210" s="165"/>
      <c r="DAX210" s="165"/>
      <c r="DAY210" s="165"/>
      <c r="DAZ210" s="168"/>
      <c r="DBA210" s="165"/>
      <c r="DBB210" s="165"/>
      <c r="DBC210" s="165"/>
      <c r="DBD210" s="168"/>
      <c r="DBE210" s="165"/>
      <c r="DBF210" s="165"/>
      <c r="DBG210" s="165"/>
      <c r="DBH210" s="168"/>
      <c r="DBI210" s="165"/>
      <c r="DBJ210" s="165"/>
      <c r="DBK210" s="165"/>
      <c r="DBL210" s="168"/>
      <c r="DBM210" s="165"/>
      <c r="DBN210" s="165"/>
      <c r="DBO210" s="165"/>
      <c r="DBP210" s="168"/>
      <c r="DBQ210" s="165"/>
      <c r="DBR210" s="165"/>
      <c r="DBS210" s="165"/>
      <c r="DBT210" s="168"/>
      <c r="DBU210" s="165"/>
      <c r="DBV210" s="165"/>
      <c r="DBW210" s="165"/>
      <c r="DBX210" s="168"/>
      <c r="DBY210" s="165"/>
      <c r="DBZ210" s="165"/>
      <c r="DCA210" s="165"/>
      <c r="DCB210" s="168"/>
      <c r="DCC210" s="165"/>
      <c r="DCD210" s="165"/>
      <c r="DCE210" s="165"/>
      <c r="DCF210" s="168"/>
      <c r="DCG210" s="165"/>
      <c r="DCH210" s="165"/>
      <c r="DCI210" s="165"/>
      <c r="DCJ210" s="168"/>
      <c r="DCK210" s="165"/>
      <c r="DCL210" s="165"/>
      <c r="DCM210" s="165"/>
      <c r="DCN210" s="168"/>
      <c r="DCO210" s="165"/>
      <c r="DCP210" s="165"/>
      <c r="DCQ210" s="165"/>
      <c r="DCR210" s="168"/>
      <c r="DCS210" s="165"/>
      <c r="DCT210" s="165"/>
      <c r="DCU210" s="165"/>
      <c r="DCV210" s="168"/>
      <c r="DCW210" s="165"/>
      <c r="DCX210" s="165"/>
      <c r="DCY210" s="165"/>
      <c r="DCZ210" s="168"/>
      <c r="DDA210" s="165"/>
      <c r="DDB210" s="165"/>
      <c r="DDC210" s="165"/>
      <c r="DDD210" s="168"/>
      <c r="DDE210" s="165"/>
      <c r="DDF210" s="165"/>
      <c r="DDG210" s="165"/>
      <c r="DDH210" s="168"/>
      <c r="DDI210" s="165"/>
      <c r="DDJ210" s="165"/>
      <c r="DDK210" s="165"/>
      <c r="DDL210" s="168"/>
      <c r="DDM210" s="165"/>
      <c r="DDN210" s="165"/>
      <c r="DDO210" s="165"/>
      <c r="DDP210" s="168"/>
      <c r="DDQ210" s="165"/>
      <c r="DDR210" s="165"/>
      <c r="DDS210" s="165"/>
      <c r="DDT210" s="168"/>
      <c r="DDU210" s="165"/>
      <c r="DDV210" s="165"/>
      <c r="DDW210" s="165"/>
      <c r="DDX210" s="168"/>
      <c r="DDY210" s="165"/>
      <c r="DDZ210" s="165"/>
      <c r="DEA210" s="165"/>
      <c r="DEB210" s="168"/>
      <c r="DEC210" s="165"/>
      <c r="DED210" s="165"/>
      <c r="DEE210" s="165"/>
      <c r="DEF210" s="168"/>
      <c r="DEG210" s="165"/>
      <c r="DEH210" s="165"/>
      <c r="DEI210" s="165"/>
      <c r="DEJ210" s="168"/>
      <c r="DEK210" s="165"/>
      <c r="DEL210" s="165"/>
      <c r="DEM210" s="165"/>
      <c r="DEN210" s="168"/>
      <c r="DEO210" s="165"/>
      <c r="DEP210" s="165"/>
      <c r="DEQ210" s="165"/>
      <c r="DER210" s="168"/>
      <c r="DES210" s="165"/>
      <c r="DET210" s="165"/>
      <c r="DEU210" s="165"/>
      <c r="DEV210" s="168"/>
      <c r="DEW210" s="165"/>
      <c r="DEX210" s="165"/>
      <c r="DEY210" s="165"/>
      <c r="DEZ210" s="168"/>
      <c r="DFA210" s="165"/>
      <c r="DFB210" s="165"/>
      <c r="DFC210" s="165"/>
      <c r="DFD210" s="168"/>
      <c r="DFE210" s="165"/>
      <c r="DFF210" s="165"/>
      <c r="DFG210" s="165"/>
      <c r="DFH210" s="168"/>
      <c r="DFI210" s="165"/>
      <c r="DFJ210" s="165"/>
      <c r="DFK210" s="165"/>
      <c r="DFL210" s="168"/>
      <c r="DFM210" s="165"/>
      <c r="DFN210" s="165"/>
      <c r="DFO210" s="165"/>
      <c r="DFP210" s="168"/>
      <c r="DFQ210" s="165"/>
      <c r="DFR210" s="165"/>
      <c r="DFS210" s="165"/>
      <c r="DFT210" s="168"/>
      <c r="DFU210" s="165"/>
      <c r="DFV210" s="165"/>
      <c r="DFW210" s="165"/>
      <c r="DFX210" s="168"/>
      <c r="DFY210" s="165"/>
      <c r="DFZ210" s="165"/>
      <c r="DGA210" s="165"/>
      <c r="DGB210" s="168"/>
      <c r="DGC210" s="165"/>
      <c r="DGD210" s="165"/>
      <c r="DGE210" s="165"/>
      <c r="DGF210" s="168"/>
      <c r="DGG210" s="165"/>
      <c r="DGH210" s="165"/>
      <c r="DGI210" s="165"/>
      <c r="DGJ210" s="168"/>
      <c r="DGK210" s="165"/>
      <c r="DGL210" s="165"/>
      <c r="DGM210" s="165"/>
      <c r="DGN210" s="168"/>
      <c r="DGO210" s="165"/>
      <c r="DGP210" s="165"/>
      <c r="DGQ210" s="165"/>
      <c r="DGR210" s="168"/>
      <c r="DGS210" s="165"/>
      <c r="DGT210" s="165"/>
      <c r="DGU210" s="165"/>
      <c r="DGV210" s="168"/>
      <c r="DGW210" s="165"/>
      <c r="DGX210" s="165"/>
      <c r="DGY210" s="165"/>
      <c r="DGZ210" s="168"/>
      <c r="DHA210" s="165"/>
      <c r="DHB210" s="165"/>
      <c r="DHC210" s="165"/>
      <c r="DHD210" s="168"/>
      <c r="DHE210" s="165"/>
      <c r="DHF210" s="165"/>
      <c r="DHG210" s="165"/>
      <c r="DHH210" s="168"/>
      <c r="DHI210" s="165"/>
      <c r="DHJ210" s="165"/>
      <c r="DHK210" s="165"/>
      <c r="DHL210" s="168"/>
      <c r="DHM210" s="165"/>
      <c r="DHN210" s="165"/>
      <c r="DHO210" s="165"/>
      <c r="DHP210" s="168"/>
      <c r="DHQ210" s="165"/>
      <c r="DHR210" s="165"/>
      <c r="DHS210" s="165"/>
      <c r="DHT210" s="168"/>
      <c r="DHU210" s="165"/>
      <c r="DHV210" s="165"/>
      <c r="DHW210" s="165"/>
      <c r="DHX210" s="168"/>
      <c r="DHY210" s="165"/>
      <c r="DHZ210" s="165"/>
      <c r="DIA210" s="165"/>
      <c r="DIB210" s="168"/>
      <c r="DIC210" s="165"/>
      <c r="DID210" s="165"/>
      <c r="DIE210" s="165"/>
      <c r="DIF210" s="168"/>
      <c r="DIG210" s="165"/>
      <c r="DIH210" s="165"/>
      <c r="DII210" s="165"/>
      <c r="DIJ210" s="168"/>
      <c r="DIK210" s="165"/>
      <c r="DIL210" s="165"/>
      <c r="DIM210" s="165"/>
      <c r="DIN210" s="168"/>
      <c r="DIO210" s="165"/>
      <c r="DIP210" s="165"/>
      <c r="DIQ210" s="165"/>
      <c r="DIR210" s="168"/>
      <c r="DIS210" s="165"/>
      <c r="DIT210" s="165"/>
      <c r="DIU210" s="165"/>
      <c r="DIV210" s="168"/>
      <c r="DIW210" s="165"/>
      <c r="DIX210" s="165"/>
      <c r="DIY210" s="165"/>
      <c r="DIZ210" s="168"/>
      <c r="DJA210" s="165"/>
      <c r="DJB210" s="165"/>
      <c r="DJC210" s="165"/>
      <c r="DJD210" s="168"/>
      <c r="DJE210" s="165"/>
      <c r="DJF210" s="165"/>
      <c r="DJG210" s="165"/>
      <c r="DJH210" s="168"/>
      <c r="DJI210" s="165"/>
      <c r="DJJ210" s="165"/>
      <c r="DJK210" s="165"/>
      <c r="DJL210" s="168"/>
      <c r="DJM210" s="165"/>
      <c r="DJN210" s="165"/>
      <c r="DJO210" s="165"/>
      <c r="DJP210" s="168"/>
      <c r="DJQ210" s="165"/>
      <c r="DJR210" s="165"/>
      <c r="DJS210" s="165"/>
      <c r="DJT210" s="168"/>
      <c r="DJU210" s="165"/>
      <c r="DJV210" s="165"/>
      <c r="DJW210" s="165"/>
      <c r="DJX210" s="168"/>
      <c r="DJY210" s="165"/>
      <c r="DJZ210" s="165"/>
      <c r="DKA210" s="165"/>
      <c r="DKB210" s="168"/>
      <c r="DKC210" s="165"/>
      <c r="DKD210" s="165"/>
      <c r="DKE210" s="165"/>
      <c r="DKF210" s="168"/>
      <c r="DKG210" s="165"/>
      <c r="DKH210" s="165"/>
      <c r="DKI210" s="165"/>
      <c r="DKJ210" s="168"/>
      <c r="DKK210" s="165"/>
      <c r="DKL210" s="165"/>
      <c r="DKM210" s="165"/>
      <c r="DKN210" s="168"/>
      <c r="DKO210" s="165"/>
      <c r="DKP210" s="165"/>
      <c r="DKQ210" s="165"/>
      <c r="DKR210" s="168"/>
      <c r="DKS210" s="165"/>
      <c r="DKT210" s="165"/>
      <c r="DKU210" s="165"/>
      <c r="DKV210" s="168"/>
      <c r="DKW210" s="165"/>
      <c r="DKX210" s="165"/>
      <c r="DKY210" s="165"/>
      <c r="DKZ210" s="168"/>
      <c r="DLA210" s="165"/>
      <c r="DLB210" s="165"/>
      <c r="DLC210" s="165"/>
      <c r="DLD210" s="168"/>
      <c r="DLE210" s="165"/>
      <c r="DLF210" s="165"/>
      <c r="DLG210" s="165"/>
      <c r="DLH210" s="168"/>
      <c r="DLI210" s="165"/>
      <c r="DLJ210" s="165"/>
      <c r="DLK210" s="165"/>
      <c r="DLL210" s="168"/>
      <c r="DLM210" s="165"/>
      <c r="DLN210" s="165"/>
      <c r="DLO210" s="165"/>
      <c r="DLP210" s="168"/>
      <c r="DLQ210" s="165"/>
      <c r="DLR210" s="165"/>
      <c r="DLS210" s="165"/>
      <c r="DLT210" s="168"/>
      <c r="DLU210" s="165"/>
      <c r="DLV210" s="165"/>
      <c r="DLW210" s="165"/>
      <c r="DLX210" s="168"/>
      <c r="DLY210" s="165"/>
      <c r="DLZ210" s="165"/>
      <c r="DMA210" s="165"/>
      <c r="DMB210" s="168"/>
      <c r="DMC210" s="165"/>
      <c r="DMD210" s="165"/>
      <c r="DME210" s="165"/>
      <c r="DMF210" s="168"/>
      <c r="DMG210" s="165"/>
      <c r="DMH210" s="165"/>
      <c r="DMI210" s="165"/>
      <c r="DMJ210" s="168"/>
      <c r="DMK210" s="165"/>
      <c r="DML210" s="165"/>
      <c r="DMM210" s="165"/>
      <c r="DMN210" s="168"/>
      <c r="DMO210" s="165"/>
      <c r="DMP210" s="165"/>
      <c r="DMQ210" s="165"/>
      <c r="DMR210" s="168"/>
      <c r="DMS210" s="165"/>
      <c r="DMT210" s="165"/>
      <c r="DMU210" s="165"/>
      <c r="DMV210" s="168"/>
      <c r="DMW210" s="165"/>
      <c r="DMX210" s="165"/>
      <c r="DMY210" s="165"/>
      <c r="DMZ210" s="168"/>
      <c r="DNA210" s="165"/>
      <c r="DNB210" s="165"/>
      <c r="DNC210" s="165"/>
      <c r="DND210" s="168"/>
      <c r="DNE210" s="165"/>
      <c r="DNF210" s="165"/>
      <c r="DNG210" s="165"/>
      <c r="DNH210" s="168"/>
      <c r="DNI210" s="165"/>
      <c r="DNJ210" s="165"/>
      <c r="DNK210" s="165"/>
      <c r="DNL210" s="168"/>
      <c r="DNM210" s="165"/>
      <c r="DNN210" s="165"/>
      <c r="DNO210" s="165"/>
      <c r="DNP210" s="168"/>
      <c r="DNQ210" s="165"/>
      <c r="DNR210" s="165"/>
      <c r="DNS210" s="165"/>
      <c r="DNT210" s="168"/>
      <c r="DNU210" s="165"/>
      <c r="DNV210" s="165"/>
      <c r="DNW210" s="165"/>
      <c r="DNX210" s="168"/>
      <c r="DNY210" s="165"/>
      <c r="DNZ210" s="165"/>
      <c r="DOA210" s="165"/>
      <c r="DOB210" s="168"/>
      <c r="DOC210" s="165"/>
      <c r="DOD210" s="165"/>
      <c r="DOE210" s="165"/>
      <c r="DOF210" s="168"/>
      <c r="DOG210" s="165"/>
      <c r="DOH210" s="165"/>
      <c r="DOI210" s="165"/>
      <c r="DOJ210" s="168"/>
      <c r="DOK210" s="165"/>
      <c r="DOL210" s="165"/>
      <c r="DOM210" s="165"/>
      <c r="DON210" s="168"/>
      <c r="DOO210" s="165"/>
      <c r="DOP210" s="165"/>
      <c r="DOQ210" s="165"/>
      <c r="DOR210" s="168"/>
      <c r="DOS210" s="165"/>
      <c r="DOT210" s="165"/>
      <c r="DOU210" s="165"/>
      <c r="DOV210" s="168"/>
      <c r="DOW210" s="165"/>
      <c r="DOX210" s="165"/>
      <c r="DOY210" s="165"/>
      <c r="DOZ210" s="168"/>
      <c r="DPA210" s="165"/>
      <c r="DPB210" s="165"/>
      <c r="DPC210" s="165"/>
      <c r="DPD210" s="168"/>
      <c r="DPE210" s="165"/>
      <c r="DPF210" s="165"/>
      <c r="DPG210" s="165"/>
      <c r="DPH210" s="168"/>
      <c r="DPI210" s="165"/>
      <c r="DPJ210" s="165"/>
      <c r="DPK210" s="165"/>
      <c r="DPL210" s="168"/>
      <c r="DPM210" s="165"/>
      <c r="DPN210" s="165"/>
      <c r="DPO210" s="165"/>
      <c r="DPP210" s="168"/>
      <c r="DPQ210" s="165"/>
      <c r="DPR210" s="165"/>
      <c r="DPS210" s="165"/>
      <c r="DPT210" s="168"/>
      <c r="DPU210" s="165"/>
      <c r="DPV210" s="165"/>
      <c r="DPW210" s="165"/>
      <c r="DPX210" s="168"/>
      <c r="DPY210" s="165"/>
      <c r="DPZ210" s="165"/>
      <c r="DQA210" s="165"/>
      <c r="DQB210" s="168"/>
      <c r="DQC210" s="165"/>
      <c r="DQD210" s="165"/>
      <c r="DQE210" s="165"/>
      <c r="DQF210" s="168"/>
      <c r="DQG210" s="165"/>
      <c r="DQH210" s="165"/>
      <c r="DQI210" s="165"/>
      <c r="DQJ210" s="168"/>
      <c r="DQK210" s="165"/>
      <c r="DQL210" s="165"/>
      <c r="DQM210" s="165"/>
      <c r="DQN210" s="168"/>
      <c r="DQO210" s="165"/>
      <c r="DQP210" s="165"/>
      <c r="DQQ210" s="165"/>
      <c r="DQR210" s="168"/>
      <c r="DQS210" s="165"/>
      <c r="DQT210" s="165"/>
      <c r="DQU210" s="165"/>
      <c r="DQV210" s="168"/>
      <c r="DQW210" s="165"/>
      <c r="DQX210" s="165"/>
      <c r="DQY210" s="165"/>
      <c r="DQZ210" s="168"/>
      <c r="DRA210" s="165"/>
      <c r="DRB210" s="165"/>
      <c r="DRC210" s="165"/>
      <c r="DRD210" s="168"/>
      <c r="DRE210" s="165"/>
      <c r="DRF210" s="165"/>
      <c r="DRG210" s="165"/>
      <c r="DRH210" s="168"/>
      <c r="DRI210" s="165"/>
      <c r="DRJ210" s="165"/>
      <c r="DRK210" s="165"/>
      <c r="DRL210" s="168"/>
      <c r="DRM210" s="165"/>
      <c r="DRN210" s="165"/>
      <c r="DRO210" s="165"/>
      <c r="DRP210" s="168"/>
      <c r="DRQ210" s="165"/>
      <c r="DRR210" s="165"/>
      <c r="DRS210" s="165"/>
      <c r="DRT210" s="168"/>
      <c r="DRU210" s="165"/>
      <c r="DRV210" s="165"/>
      <c r="DRW210" s="165"/>
      <c r="DRX210" s="168"/>
      <c r="DRY210" s="165"/>
      <c r="DRZ210" s="165"/>
      <c r="DSA210" s="165"/>
      <c r="DSB210" s="168"/>
      <c r="DSC210" s="165"/>
      <c r="DSD210" s="165"/>
      <c r="DSE210" s="165"/>
      <c r="DSF210" s="168"/>
      <c r="DSG210" s="165"/>
      <c r="DSH210" s="165"/>
      <c r="DSI210" s="165"/>
      <c r="DSJ210" s="168"/>
      <c r="DSK210" s="165"/>
      <c r="DSL210" s="165"/>
      <c r="DSM210" s="165"/>
      <c r="DSN210" s="168"/>
      <c r="DSO210" s="165"/>
      <c r="DSP210" s="165"/>
      <c r="DSQ210" s="165"/>
      <c r="DSR210" s="168"/>
      <c r="DSS210" s="165"/>
      <c r="DST210" s="165"/>
      <c r="DSU210" s="165"/>
      <c r="DSV210" s="168"/>
      <c r="DSW210" s="165"/>
      <c r="DSX210" s="165"/>
      <c r="DSY210" s="165"/>
      <c r="DSZ210" s="168"/>
      <c r="DTA210" s="165"/>
      <c r="DTB210" s="165"/>
      <c r="DTC210" s="165"/>
      <c r="DTD210" s="168"/>
      <c r="DTE210" s="165"/>
      <c r="DTF210" s="165"/>
      <c r="DTG210" s="165"/>
      <c r="DTH210" s="168"/>
      <c r="DTI210" s="165"/>
      <c r="DTJ210" s="165"/>
      <c r="DTK210" s="165"/>
      <c r="DTL210" s="168"/>
      <c r="DTM210" s="165"/>
      <c r="DTN210" s="165"/>
      <c r="DTO210" s="165"/>
      <c r="DTP210" s="168"/>
      <c r="DTQ210" s="165"/>
      <c r="DTR210" s="165"/>
      <c r="DTS210" s="165"/>
      <c r="DTT210" s="168"/>
      <c r="DTU210" s="165"/>
      <c r="DTV210" s="165"/>
      <c r="DTW210" s="165"/>
      <c r="DTX210" s="168"/>
      <c r="DTY210" s="165"/>
      <c r="DTZ210" s="165"/>
      <c r="DUA210" s="165"/>
      <c r="DUB210" s="168"/>
      <c r="DUC210" s="165"/>
      <c r="DUD210" s="165"/>
      <c r="DUE210" s="165"/>
      <c r="DUF210" s="168"/>
      <c r="DUG210" s="165"/>
      <c r="DUH210" s="165"/>
      <c r="DUI210" s="165"/>
      <c r="DUJ210" s="168"/>
      <c r="DUK210" s="165"/>
      <c r="DUL210" s="165"/>
      <c r="DUM210" s="165"/>
      <c r="DUN210" s="168"/>
      <c r="DUO210" s="165"/>
      <c r="DUP210" s="165"/>
      <c r="DUQ210" s="165"/>
      <c r="DUR210" s="168"/>
      <c r="DUS210" s="165"/>
      <c r="DUT210" s="165"/>
      <c r="DUU210" s="165"/>
      <c r="DUV210" s="168"/>
      <c r="DUW210" s="165"/>
      <c r="DUX210" s="165"/>
      <c r="DUY210" s="165"/>
      <c r="DUZ210" s="168"/>
      <c r="DVA210" s="165"/>
      <c r="DVB210" s="165"/>
      <c r="DVC210" s="165"/>
      <c r="DVD210" s="168"/>
      <c r="DVE210" s="165"/>
      <c r="DVF210" s="165"/>
      <c r="DVG210" s="165"/>
      <c r="DVH210" s="168"/>
      <c r="DVI210" s="165"/>
      <c r="DVJ210" s="165"/>
      <c r="DVK210" s="165"/>
      <c r="DVL210" s="168"/>
      <c r="DVM210" s="165"/>
      <c r="DVN210" s="165"/>
      <c r="DVO210" s="165"/>
      <c r="DVP210" s="168"/>
      <c r="DVQ210" s="165"/>
      <c r="DVR210" s="165"/>
      <c r="DVS210" s="165"/>
      <c r="DVT210" s="168"/>
      <c r="DVU210" s="165"/>
      <c r="DVV210" s="165"/>
      <c r="DVW210" s="165"/>
      <c r="DVX210" s="168"/>
      <c r="DVY210" s="165"/>
      <c r="DVZ210" s="165"/>
      <c r="DWA210" s="165"/>
      <c r="DWB210" s="168"/>
      <c r="DWC210" s="165"/>
      <c r="DWD210" s="165"/>
      <c r="DWE210" s="165"/>
      <c r="DWF210" s="168"/>
      <c r="DWG210" s="165"/>
      <c r="DWH210" s="165"/>
      <c r="DWI210" s="165"/>
      <c r="DWJ210" s="168"/>
      <c r="DWK210" s="165"/>
      <c r="DWL210" s="165"/>
      <c r="DWM210" s="165"/>
      <c r="DWN210" s="168"/>
      <c r="DWO210" s="165"/>
      <c r="DWP210" s="165"/>
      <c r="DWQ210" s="165"/>
      <c r="DWR210" s="168"/>
      <c r="DWS210" s="165"/>
      <c r="DWT210" s="165"/>
      <c r="DWU210" s="165"/>
      <c r="DWV210" s="168"/>
      <c r="DWW210" s="165"/>
      <c r="DWX210" s="165"/>
      <c r="DWY210" s="165"/>
      <c r="DWZ210" s="168"/>
      <c r="DXA210" s="165"/>
      <c r="DXB210" s="165"/>
      <c r="DXC210" s="165"/>
      <c r="DXD210" s="168"/>
      <c r="DXE210" s="165"/>
      <c r="DXF210" s="165"/>
      <c r="DXG210" s="165"/>
      <c r="DXH210" s="168"/>
      <c r="DXI210" s="165"/>
      <c r="DXJ210" s="165"/>
      <c r="DXK210" s="165"/>
      <c r="DXL210" s="168"/>
      <c r="DXM210" s="165"/>
      <c r="DXN210" s="165"/>
      <c r="DXO210" s="165"/>
      <c r="DXP210" s="168"/>
      <c r="DXQ210" s="165"/>
      <c r="DXR210" s="165"/>
      <c r="DXS210" s="165"/>
      <c r="DXT210" s="168"/>
      <c r="DXU210" s="165"/>
      <c r="DXV210" s="165"/>
      <c r="DXW210" s="165"/>
      <c r="DXX210" s="168"/>
      <c r="DXY210" s="165"/>
      <c r="DXZ210" s="165"/>
      <c r="DYA210" s="165"/>
      <c r="DYB210" s="168"/>
      <c r="DYC210" s="165"/>
      <c r="DYD210" s="165"/>
      <c r="DYE210" s="165"/>
      <c r="DYF210" s="168"/>
      <c r="DYG210" s="165"/>
      <c r="DYH210" s="165"/>
      <c r="DYI210" s="165"/>
      <c r="DYJ210" s="168"/>
      <c r="DYK210" s="165"/>
      <c r="DYL210" s="165"/>
      <c r="DYM210" s="165"/>
      <c r="DYN210" s="168"/>
      <c r="DYO210" s="165"/>
      <c r="DYP210" s="165"/>
      <c r="DYQ210" s="165"/>
      <c r="DYR210" s="168"/>
      <c r="DYS210" s="165"/>
      <c r="DYT210" s="165"/>
      <c r="DYU210" s="165"/>
      <c r="DYV210" s="168"/>
      <c r="DYW210" s="165"/>
      <c r="DYX210" s="165"/>
      <c r="DYY210" s="165"/>
      <c r="DYZ210" s="168"/>
      <c r="DZA210" s="165"/>
      <c r="DZB210" s="165"/>
      <c r="DZC210" s="165"/>
      <c r="DZD210" s="168"/>
      <c r="DZE210" s="165"/>
      <c r="DZF210" s="165"/>
      <c r="DZG210" s="165"/>
      <c r="DZH210" s="168"/>
      <c r="DZI210" s="165"/>
      <c r="DZJ210" s="165"/>
      <c r="DZK210" s="165"/>
      <c r="DZL210" s="168"/>
      <c r="DZM210" s="165"/>
      <c r="DZN210" s="165"/>
      <c r="DZO210" s="165"/>
      <c r="DZP210" s="168"/>
      <c r="DZQ210" s="165"/>
      <c r="DZR210" s="165"/>
      <c r="DZS210" s="165"/>
      <c r="DZT210" s="168"/>
      <c r="DZU210" s="165"/>
      <c r="DZV210" s="165"/>
      <c r="DZW210" s="165"/>
      <c r="DZX210" s="168"/>
      <c r="DZY210" s="165"/>
      <c r="DZZ210" s="165"/>
      <c r="EAA210" s="165"/>
      <c r="EAB210" s="168"/>
      <c r="EAC210" s="165"/>
      <c r="EAD210" s="165"/>
      <c r="EAE210" s="165"/>
      <c r="EAF210" s="168"/>
      <c r="EAG210" s="165"/>
      <c r="EAH210" s="165"/>
      <c r="EAI210" s="165"/>
      <c r="EAJ210" s="168"/>
      <c r="EAK210" s="165"/>
      <c r="EAL210" s="165"/>
      <c r="EAM210" s="165"/>
      <c r="EAN210" s="168"/>
      <c r="EAO210" s="165"/>
      <c r="EAP210" s="165"/>
      <c r="EAQ210" s="165"/>
      <c r="EAR210" s="168"/>
      <c r="EAS210" s="165"/>
      <c r="EAT210" s="165"/>
      <c r="EAU210" s="165"/>
      <c r="EAV210" s="168"/>
      <c r="EAW210" s="165"/>
      <c r="EAX210" s="165"/>
      <c r="EAY210" s="165"/>
      <c r="EAZ210" s="168"/>
      <c r="EBA210" s="165"/>
      <c r="EBB210" s="165"/>
      <c r="EBC210" s="165"/>
      <c r="EBD210" s="168"/>
      <c r="EBE210" s="165"/>
      <c r="EBF210" s="165"/>
      <c r="EBG210" s="165"/>
      <c r="EBH210" s="168"/>
      <c r="EBI210" s="165"/>
      <c r="EBJ210" s="165"/>
      <c r="EBK210" s="165"/>
      <c r="EBL210" s="168"/>
      <c r="EBM210" s="165"/>
      <c r="EBN210" s="165"/>
      <c r="EBO210" s="165"/>
      <c r="EBP210" s="168"/>
      <c r="EBQ210" s="165"/>
      <c r="EBR210" s="165"/>
      <c r="EBS210" s="165"/>
      <c r="EBT210" s="168"/>
      <c r="EBU210" s="165"/>
      <c r="EBV210" s="165"/>
      <c r="EBW210" s="165"/>
      <c r="EBX210" s="168"/>
      <c r="EBY210" s="165"/>
      <c r="EBZ210" s="165"/>
      <c r="ECA210" s="165"/>
      <c r="ECB210" s="168"/>
      <c r="ECC210" s="165"/>
      <c r="ECD210" s="165"/>
      <c r="ECE210" s="165"/>
      <c r="ECF210" s="168"/>
      <c r="ECG210" s="165"/>
      <c r="ECH210" s="165"/>
      <c r="ECI210" s="165"/>
      <c r="ECJ210" s="168"/>
      <c r="ECK210" s="165"/>
      <c r="ECL210" s="165"/>
      <c r="ECM210" s="165"/>
      <c r="ECN210" s="168"/>
      <c r="ECO210" s="165"/>
      <c r="ECP210" s="165"/>
      <c r="ECQ210" s="165"/>
      <c r="ECR210" s="168"/>
      <c r="ECS210" s="165"/>
      <c r="ECT210" s="165"/>
      <c r="ECU210" s="165"/>
      <c r="ECV210" s="168"/>
      <c r="ECW210" s="165"/>
      <c r="ECX210" s="165"/>
      <c r="ECY210" s="165"/>
      <c r="ECZ210" s="168"/>
      <c r="EDA210" s="165"/>
      <c r="EDB210" s="165"/>
      <c r="EDC210" s="165"/>
      <c r="EDD210" s="168"/>
      <c r="EDE210" s="165"/>
      <c r="EDF210" s="165"/>
      <c r="EDG210" s="165"/>
      <c r="EDH210" s="168"/>
      <c r="EDI210" s="165"/>
      <c r="EDJ210" s="165"/>
      <c r="EDK210" s="165"/>
      <c r="EDL210" s="168"/>
      <c r="EDM210" s="165"/>
      <c r="EDN210" s="165"/>
      <c r="EDO210" s="165"/>
      <c r="EDP210" s="168"/>
      <c r="EDQ210" s="165"/>
      <c r="EDR210" s="165"/>
      <c r="EDS210" s="165"/>
      <c r="EDT210" s="168"/>
      <c r="EDU210" s="165"/>
      <c r="EDV210" s="165"/>
      <c r="EDW210" s="165"/>
      <c r="EDX210" s="168"/>
      <c r="EDY210" s="165"/>
      <c r="EDZ210" s="165"/>
      <c r="EEA210" s="165"/>
      <c r="EEB210" s="168"/>
      <c r="EEC210" s="165"/>
      <c r="EED210" s="165"/>
      <c r="EEE210" s="165"/>
      <c r="EEF210" s="168"/>
      <c r="EEG210" s="165"/>
      <c r="EEH210" s="165"/>
      <c r="EEI210" s="165"/>
      <c r="EEJ210" s="168"/>
      <c r="EEK210" s="165"/>
      <c r="EEL210" s="165"/>
      <c r="EEM210" s="165"/>
      <c r="EEN210" s="168"/>
      <c r="EEO210" s="165"/>
      <c r="EEP210" s="165"/>
      <c r="EEQ210" s="165"/>
      <c r="EER210" s="168"/>
      <c r="EES210" s="165"/>
      <c r="EET210" s="165"/>
      <c r="EEU210" s="165"/>
      <c r="EEV210" s="168"/>
      <c r="EEW210" s="165"/>
      <c r="EEX210" s="165"/>
      <c r="EEY210" s="165"/>
      <c r="EEZ210" s="168"/>
      <c r="EFA210" s="165"/>
      <c r="EFB210" s="165"/>
      <c r="EFC210" s="165"/>
      <c r="EFD210" s="168"/>
      <c r="EFE210" s="165"/>
      <c r="EFF210" s="165"/>
      <c r="EFG210" s="165"/>
      <c r="EFH210" s="168"/>
      <c r="EFI210" s="165"/>
      <c r="EFJ210" s="165"/>
      <c r="EFK210" s="165"/>
      <c r="EFL210" s="168"/>
      <c r="EFM210" s="165"/>
      <c r="EFN210" s="165"/>
      <c r="EFO210" s="165"/>
      <c r="EFP210" s="168"/>
      <c r="EFQ210" s="165"/>
      <c r="EFR210" s="165"/>
      <c r="EFS210" s="165"/>
      <c r="EFT210" s="168"/>
      <c r="EFU210" s="165"/>
      <c r="EFV210" s="165"/>
      <c r="EFW210" s="165"/>
      <c r="EFX210" s="168"/>
      <c r="EFY210" s="165"/>
      <c r="EFZ210" s="165"/>
      <c r="EGA210" s="165"/>
      <c r="EGB210" s="168"/>
      <c r="EGC210" s="165"/>
      <c r="EGD210" s="165"/>
      <c r="EGE210" s="165"/>
      <c r="EGF210" s="168"/>
      <c r="EGG210" s="165"/>
      <c r="EGH210" s="165"/>
      <c r="EGI210" s="165"/>
      <c r="EGJ210" s="168"/>
      <c r="EGK210" s="165"/>
      <c r="EGL210" s="165"/>
      <c r="EGM210" s="165"/>
      <c r="EGN210" s="168"/>
      <c r="EGO210" s="165"/>
      <c r="EGP210" s="165"/>
      <c r="EGQ210" s="165"/>
      <c r="EGR210" s="168"/>
      <c r="EGS210" s="165"/>
      <c r="EGT210" s="165"/>
      <c r="EGU210" s="165"/>
      <c r="EGV210" s="168"/>
      <c r="EGW210" s="165"/>
      <c r="EGX210" s="165"/>
      <c r="EGY210" s="165"/>
      <c r="EGZ210" s="168"/>
      <c r="EHA210" s="165"/>
      <c r="EHB210" s="165"/>
      <c r="EHC210" s="165"/>
      <c r="EHD210" s="168"/>
      <c r="EHE210" s="165"/>
      <c r="EHF210" s="165"/>
      <c r="EHG210" s="165"/>
      <c r="EHH210" s="168"/>
      <c r="EHI210" s="165"/>
      <c r="EHJ210" s="165"/>
      <c r="EHK210" s="165"/>
      <c r="EHL210" s="168"/>
      <c r="EHM210" s="165"/>
      <c r="EHN210" s="165"/>
      <c r="EHO210" s="165"/>
      <c r="EHP210" s="168"/>
      <c r="EHQ210" s="165"/>
      <c r="EHR210" s="165"/>
      <c r="EHS210" s="165"/>
      <c r="EHT210" s="168"/>
      <c r="EHU210" s="165"/>
      <c r="EHV210" s="165"/>
      <c r="EHW210" s="165"/>
      <c r="EHX210" s="168"/>
      <c r="EHY210" s="165"/>
      <c r="EHZ210" s="165"/>
      <c r="EIA210" s="165"/>
      <c r="EIB210" s="168"/>
      <c r="EIC210" s="165"/>
      <c r="EID210" s="165"/>
      <c r="EIE210" s="165"/>
      <c r="EIF210" s="168"/>
      <c r="EIG210" s="165"/>
      <c r="EIH210" s="165"/>
      <c r="EII210" s="165"/>
      <c r="EIJ210" s="168"/>
      <c r="EIK210" s="165"/>
      <c r="EIL210" s="165"/>
      <c r="EIM210" s="165"/>
      <c r="EIN210" s="168"/>
      <c r="EIO210" s="165"/>
      <c r="EIP210" s="165"/>
      <c r="EIQ210" s="165"/>
      <c r="EIR210" s="168"/>
      <c r="EIS210" s="165"/>
      <c r="EIT210" s="165"/>
      <c r="EIU210" s="165"/>
      <c r="EIV210" s="168"/>
      <c r="EIW210" s="165"/>
      <c r="EIX210" s="165"/>
      <c r="EIY210" s="165"/>
      <c r="EIZ210" s="168"/>
      <c r="EJA210" s="165"/>
      <c r="EJB210" s="165"/>
      <c r="EJC210" s="165"/>
      <c r="EJD210" s="168"/>
      <c r="EJE210" s="165"/>
      <c r="EJF210" s="165"/>
      <c r="EJG210" s="165"/>
      <c r="EJH210" s="168"/>
      <c r="EJI210" s="165"/>
      <c r="EJJ210" s="165"/>
      <c r="EJK210" s="165"/>
      <c r="EJL210" s="168"/>
      <c r="EJM210" s="165"/>
      <c r="EJN210" s="165"/>
      <c r="EJO210" s="165"/>
      <c r="EJP210" s="168"/>
      <c r="EJQ210" s="165"/>
      <c r="EJR210" s="165"/>
      <c r="EJS210" s="165"/>
      <c r="EJT210" s="168"/>
      <c r="EJU210" s="165"/>
      <c r="EJV210" s="165"/>
      <c r="EJW210" s="165"/>
      <c r="EJX210" s="168"/>
      <c r="EJY210" s="165"/>
      <c r="EJZ210" s="165"/>
      <c r="EKA210" s="165"/>
      <c r="EKB210" s="168"/>
      <c r="EKC210" s="165"/>
      <c r="EKD210" s="165"/>
      <c r="EKE210" s="165"/>
      <c r="EKF210" s="168"/>
      <c r="EKG210" s="165"/>
      <c r="EKH210" s="165"/>
      <c r="EKI210" s="165"/>
      <c r="EKJ210" s="168"/>
      <c r="EKK210" s="165"/>
      <c r="EKL210" s="165"/>
      <c r="EKM210" s="165"/>
      <c r="EKN210" s="168"/>
      <c r="EKO210" s="165"/>
      <c r="EKP210" s="165"/>
      <c r="EKQ210" s="165"/>
      <c r="EKR210" s="168"/>
      <c r="EKS210" s="165"/>
      <c r="EKT210" s="165"/>
      <c r="EKU210" s="165"/>
      <c r="EKV210" s="168"/>
      <c r="EKW210" s="165"/>
      <c r="EKX210" s="165"/>
      <c r="EKY210" s="165"/>
      <c r="EKZ210" s="168"/>
      <c r="ELA210" s="165"/>
      <c r="ELB210" s="165"/>
      <c r="ELC210" s="165"/>
      <c r="ELD210" s="168"/>
      <c r="ELE210" s="165"/>
      <c r="ELF210" s="165"/>
      <c r="ELG210" s="165"/>
      <c r="ELH210" s="168"/>
      <c r="ELI210" s="165"/>
      <c r="ELJ210" s="165"/>
      <c r="ELK210" s="165"/>
      <c r="ELL210" s="168"/>
      <c r="ELM210" s="165"/>
      <c r="ELN210" s="165"/>
      <c r="ELO210" s="165"/>
      <c r="ELP210" s="168"/>
      <c r="ELQ210" s="165"/>
      <c r="ELR210" s="165"/>
      <c r="ELS210" s="165"/>
      <c r="ELT210" s="168"/>
      <c r="ELU210" s="165"/>
      <c r="ELV210" s="165"/>
      <c r="ELW210" s="165"/>
      <c r="ELX210" s="168"/>
      <c r="ELY210" s="165"/>
      <c r="ELZ210" s="165"/>
      <c r="EMA210" s="165"/>
      <c r="EMB210" s="168"/>
      <c r="EMC210" s="165"/>
      <c r="EMD210" s="165"/>
      <c r="EME210" s="165"/>
      <c r="EMF210" s="168"/>
      <c r="EMG210" s="165"/>
      <c r="EMH210" s="165"/>
      <c r="EMI210" s="165"/>
      <c r="EMJ210" s="168"/>
      <c r="EMK210" s="165"/>
      <c r="EML210" s="165"/>
      <c r="EMM210" s="165"/>
      <c r="EMN210" s="168"/>
      <c r="EMO210" s="165"/>
      <c r="EMP210" s="165"/>
      <c r="EMQ210" s="165"/>
      <c r="EMR210" s="168"/>
      <c r="EMS210" s="165"/>
      <c r="EMT210" s="165"/>
      <c r="EMU210" s="165"/>
      <c r="EMV210" s="168"/>
      <c r="EMW210" s="165"/>
      <c r="EMX210" s="165"/>
      <c r="EMY210" s="165"/>
      <c r="EMZ210" s="168"/>
      <c r="ENA210" s="165"/>
      <c r="ENB210" s="165"/>
      <c r="ENC210" s="165"/>
      <c r="END210" s="168"/>
      <c r="ENE210" s="165"/>
      <c r="ENF210" s="165"/>
      <c r="ENG210" s="165"/>
      <c r="ENH210" s="168"/>
      <c r="ENI210" s="165"/>
      <c r="ENJ210" s="165"/>
      <c r="ENK210" s="165"/>
      <c r="ENL210" s="168"/>
      <c r="ENM210" s="165"/>
      <c r="ENN210" s="165"/>
      <c r="ENO210" s="165"/>
      <c r="ENP210" s="168"/>
      <c r="ENQ210" s="165"/>
      <c r="ENR210" s="165"/>
      <c r="ENS210" s="165"/>
      <c r="ENT210" s="168"/>
      <c r="ENU210" s="165"/>
      <c r="ENV210" s="165"/>
      <c r="ENW210" s="165"/>
      <c r="ENX210" s="168"/>
      <c r="ENY210" s="165"/>
      <c r="ENZ210" s="165"/>
      <c r="EOA210" s="165"/>
      <c r="EOB210" s="168"/>
      <c r="EOC210" s="165"/>
      <c r="EOD210" s="165"/>
      <c r="EOE210" s="165"/>
      <c r="EOF210" s="168"/>
      <c r="EOG210" s="165"/>
      <c r="EOH210" s="165"/>
      <c r="EOI210" s="165"/>
      <c r="EOJ210" s="168"/>
      <c r="EOK210" s="165"/>
      <c r="EOL210" s="165"/>
      <c r="EOM210" s="165"/>
      <c r="EON210" s="168"/>
      <c r="EOO210" s="165"/>
      <c r="EOP210" s="165"/>
      <c r="EOQ210" s="165"/>
      <c r="EOR210" s="168"/>
      <c r="EOS210" s="165"/>
      <c r="EOT210" s="165"/>
      <c r="EOU210" s="165"/>
      <c r="EOV210" s="168"/>
      <c r="EOW210" s="165"/>
      <c r="EOX210" s="165"/>
      <c r="EOY210" s="165"/>
      <c r="EOZ210" s="168"/>
      <c r="EPA210" s="165"/>
      <c r="EPB210" s="165"/>
      <c r="EPC210" s="165"/>
      <c r="EPD210" s="168"/>
      <c r="EPE210" s="165"/>
      <c r="EPF210" s="165"/>
      <c r="EPG210" s="165"/>
      <c r="EPH210" s="168"/>
      <c r="EPI210" s="165"/>
      <c r="EPJ210" s="165"/>
      <c r="EPK210" s="165"/>
      <c r="EPL210" s="168"/>
      <c r="EPM210" s="165"/>
      <c r="EPN210" s="165"/>
      <c r="EPO210" s="165"/>
      <c r="EPP210" s="168"/>
      <c r="EPQ210" s="165"/>
      <c r="EPR210" s="165"/>
      <c r="EPS210" s="165"/>
      <c r="EPT210" s="168"/>
      <c r="EPU210" s="165"/>
      <c r="EPV210" s="165"/>
      <c r="EPW210" s="165"/>
      <c r="EPX210" s="168"/>
      <c r="EPY210" s="165"/>
      <c r="EPZ210" s="165"/>
      <c r="EQA210" s="165"/>
      <c r="EQB210" s="168"/>
      <c r="EQC210" s="165"/>
      <c r="EQD210" s="165"/>
      <c r="EQE210" s="165"/>
      <c r="EQF210" s="168"/>
      <c r="EQG210" s="165"/>
      <c r="EQH210" s="165"/>
      <c r="EQI210" s="165"/>
      <c r="EQJ210" s="168"/>
      <c r="EQK210" s="165"/>
      <c r="EQL210" s="165"/>
      <c r="EQM210" s="165"/>
      <c r="EQN210" s="168"/>
      <c r="EQO210" s="165"/>
      <c r="EQP210" s="165"/>
      <c r="EQQ210" s="165"/>
      <c r="EQR210" s="168"/>
      <c r="EQS210" s="165"/>
      <c r="EQT210" s="165"/>
      <c r="EQU210" s="165"/>
      <c r="EQV210" s="168"/>
      <c r="EQW210" s="165"/>
      <c r="EQX210" s="165"/>
      <c r="EQY210" s="165"/>
      <c r="EQZ210" s="168"/>
      <c r="ERA210" s="165"/>
      <c r="ERB210" s="165"/>
      <c r="ERC210" s="165"/>
      <c r="ERD210" s="168"/>
      <c r="ERE210" s="165"/>
      <c r="ERF210" s="165"/>
      <c r="ERG210" s="165"/>
      <c r="ERH210" s="168"/>
      <c r="ERI210" s="165"/>
      <c r="ERJ210" s="165"/>
      <c r="ERK210" s="165"/>
      <c r="ERL210" s="168"/>
      <c r="ERM210" s="165"/>
      <c r="ERN210" s="165"/>
      <c r="ERO210" s="165"/>
      <c r="ERP210" s="168"/>
      <c r="ERQ210" s="165"/>
      <c r="ERR210" s="165"/>
      <c r="ERS210" s="165"/>
      <c r="ERT210" s="168"/>
      <c r="ERU210" s="165"/>
      <c r="ERV210" s="165"/>
      <c r="ERW210" s="165"/>
      <c r="ERX210" s="168"/>
      <c r="ERY210" s="165"/>
      <c r="ERZ210" s="165"/>
      <c r="ESA210" s="165"/>
      <c r="ESB210" s="168"/>
      <c r="ESC210" s="165"/>
      <c r="ESD210" s="165"/>
      <c r="ESE210" s="165"/>
      <c r="ESF210" s="168"/>
      <c r="ESG210" s="165"/>
      <c r="ESH210" s="165"/>
      <c r="ESI210" s="165"/>
      <c r="ESJ210" s="168"/>
      <c r="ESK210" s="165"/>
      <c r="ESL210" s="165"/>
      <c r="ESM210" s="165"/>
      <c r="ESN210" s="168"/>
      <c r="ESO210" s="165"/>
      <c r="ESP210" s="165"/>
      <c r="ESQ210" s="165"/>
      <c r="ESR210" s="168"/>
      <c r="ESS210" s="165"/>
      <c r="EST210" s="165"/>
      <c r="ESU210" s="165"/>
      <c r="ESV210" s="168"/>
      <c r="ESW210" s="165"/>
      <c r="ESX210" s="165"/>
      <c r="ESY210" s="165"/>
      <c r="ESZ210" s="168"/>
      <c r="ETA210" s="165"/>
      <c r="ETB210" s="165"/>
      <c r="ETC210" s="165"/>
      <c r="ETD210" s="168"/>
      <c r="ETE210" s="165"/>
      <c r="ETF210" s="165"/>
      <c r="ETG210" s="165"/>
      <c r="ETH210" s="168"/>
      <c r="ETI210" s="165"/>
      <c r="ETJ210" s="165"/>
      <c r="ETK210" s="165"/>
      <c r="ETL210" s="168"/>
      <c r="ETM210" s="165"/>
      <c r="ETN210" s="165"/>
      <c r="ETO210" s="165"/>
      <c r="ETP210" s="168"/>
      <c r="ETQ210" s="165"/>
      <c r="ETR210" s="165"/>
      <c r="ETS210" s="165"/>
      <c r="ETT210" s="168"/>
      <c r="ETU210" s="165"/>
      <c r="ETV210" s="165"/>
      <c r="ETW210" s="165"/>
      <c r="ETX210" s="168"/>
      <c r="ETY210" s="165"/>
      <c r="ETZ210" s="165"/>
      <c r="EUA210" s="165"/>
      <c r="EUB210" s="168"/>
      <c r="EUC210" s="165"/>
      <c r="EUD210" s="165"/>
      <c r="EUE210" s="165"/>
      <c r="EUF210" s="168"/>
      <c r="EUG210" s="165"/>
      <c r="EUH210" s="165"/>
      <c r="EUI210" s="165"/>
      <c r="EUJ210" s="168"/>
      <c r="EUK210" s="165"/>
      <c r="EUL210" s="165"/>
      <c r="EUM210" s="165"/>
      <c r="EUN210" s="168"/>
      <c r="EUO210" s="165"/>
      <c r="EUP210" s="165"/>
      <c r="EUQ210" s="165"/>
      <c r="EUR210" s="168"/>
      <c r="EUS210" s="165"/>
      <c r="EUT210" s="165"/>
      <c r="EUU210" s="165"/>
      <c r="EUV210" s="168"/>
      <c r="EUW210" s="165"/>
      <c r="EUX210" s="165"/>
      <c r="EUY210" s="165"/>
      <c r="EUZ210" s="168"/>
      <c r="EVA210" s="165"/>
      <c r="EVB210" s="165"/>
      <c r="EVC210" s="165"/>
      <c r="EVD210" s="168"/>
      <c r="EVE210" s="165"/>
      <c r="EVF210" s="165"/>
      <c r="EVG210" s="165"/>
      <c r="EVH210" s="168"/>
      <c r="EVI210" s="165"/>
      <c r="EVJ210" s="165"/>
      <c r="EVK210" s="165"/>
      <c r="EVL210" s="168"/>
      <c r="EVM210" s="165"/>
      <c r="EVN210" s="165"/>
      <c r="EVO210" s="165"/>
      <c r="EVP210" s="168"/>
      <c r="EVQ210" s="165"/>
      <c r="EVR210" s="165"/>
      <c r="EVS210" s="165"/>
      <c r="EVT210" s="168"/>
      <c r="EVU210" s="165"/>
      <c r="EVV210" s="165"/>
      <c r="EVW210" s="165"/>
      <c r="EVX210" s="168"/>
      <c r="EVY210" s="165"/>
      <c r="EVZ210" s="165"/>
      <c r="EWA210" s="165"/>
      <c r="EWB210" s="168"/>
      <c r="EWC210" s="165"/>
      <c r="EWD210" s="165"/>
      <c r="EWE210" s="165"/>
      <c r="EWF210" s="168"/>
      <c r="EWG210" s="165"/>
      <c r="EWH210" s="165"/>
      <c r="EWI210" s="165"/>
      <c r="EWJ210" s="168"/>
      <c r="EWK210" s="165"/>
      <c r="EWL210" s="165"/>
      <c r="EWM210" s="165"/>
      <c r="EWN210" s="168"/>
      <c r="EWO210" s="165"/>
      <c r="EWP210" s="165"/>
      <c r="EWQ210" s="165"/>
      <c r="EWR210" s="168"/>
      <c r="EWS210" s="165"/>
      <c r="EWT210" s="165"/>
      <c r="EWU210" s="165"/>
      <c r="EWV210" s="168"/>
      <c r="EWW210" s="165"/>
      <c r="EWX210" s="165"/>
      <c r="EWY210" s="165"/>
      <c r="EWZ210" s="168"/>
      <c r="EXA210" s="165"/>
      <c r="EXB210" s="165"/>
      <c r="EXC210" s="165"/>
      <c r="EXD210" s="168"/>
      <c r="EXE210" s="165"/>
      <c r="EXF210" s="165"/>
      <c r="EXG210" s="165"/>
      <c r="EXH210" s="168"/>
      <c r="EXI210" s="165"/>
      <c r="EXJ210" s="165"/>
      <c r="EXK210" s="165"/>
      <c r="EXL210" s="168"/>
      <c r="EXM210" s="165"/>
      <c r="EXN210" s="165"/>
      <c r="EXO210" s="165"/>
      <c r="EXP210" s="168"/>
      <c r="EXQ210" s="165"/>
      <c r="EXR210" s="165"/>
      <c r="EXS210" s="165"/>
      <c r="EXT210" s="168"/>
      <c r="EXU210" s="165"/>
      <c r="EXV210" s="165"/>
      <c r="EXW210" s="165"/>
      <c r="EXX210" s="168"/>
      <c r="EXY210" s="165"/>
      <c r="EXZ210" s="165"/>
      <c r="EYA210" s="165"/>
      <c r="EYB210" s="168"/>
      <c r="EYC210" s="165"/>
      <c r="EYD210" s="165"/>
      <c r="EYE210" s="165"/>
      <c r="EYF210" s="168"/>
      <c r="EYG210" s="165"/>
      <c r="EYH210" s="165"/>
      <c r="EYI210" s="165"/>
      <c r="EYJ210" s="168"/>
      <c r="EYK210" s="165"/>
      <c r="EYL210" s="165"/>
      <c r="EYM210" s="165"/>
      <c r="EYN210" s="168"/>
      <c r="EYO210" s="165"/>
      <c r="EYP210" s="165"/>
      <c r="EYQ210" s="165"/>
      <c r="EYR210" s="168"/>
      <c r="EYS210" s="165"/>
      <c r="EYT210" s="165"/>
      <c r="EYU210" s="165"/>
      <c r="EYV210" s="168"/>
      <c r="EYW210" s="165"/>
      <c r="EYX210" s="165"/>
      <c r="EYY210" s="165"/>
      <c r="EYZ210" s="168"/>
      <c r="EZA210" s="165"/>
      <c r="EZB210" s="165"/>
      <c r="EZC210" s="165"/>
      <c r="EZD210" s="168"/>
      <c r="EZE210" s="165"/>
      <c r="EZF210" s="165"/>
      <c r="EZG210" s="165"/>
      <c r="EZH210" s="168"/>
      <c r="EZI210" s="165"/>
      <c r="EZJ210" s="165"/>
      <c r="EZK210" s="165"/>
      <c r="EZL210" s="168"/>
      <c r="EZM210" s="165"/>
      <c r="EZN210" s="165"/>
      <c r="EZO210" s="165"/>
      <c r="EZP210" s="168"/>
      <c r="EZQ210" s="165"/>
      <c r="EZR210" s="165"/>
      <c r="EZS210" s="165"/>
      <c r="EZT210" s="168"/>
      <c r="EZU210" s="165"/>
      <c r="EZV210" s="165"/>
      <c r="EZW210" s="165"/>
      <c r="EZX210" s="168"/>
      <c r="EZY210" s="165"/>
      <c r="EZZ210" s="165"/>
      <c r="FAA210" s="165"/>
      <c r="FAB210" s="168"/>
      <c r="FAC210" s="165"/>
      <c r="FAD210" s="165"/>
      <c r="FAE210" s="165"/>
      <c r="FAF210" s="168"/>
      <c r="FAG210" s="165"/>
      <c r="FAH210" s="165"/>
      <c r="FAI210" s="165"/>
      <c r="FAJ210" s="168"/>
      <c r="FAK210" s="165"/>
      <c r="FAL210" s="165"/>
      <c r="FAM210" s="165"/>
      <c r="FAN210" s="168"/>
      <c r="FAO210" s="165"/>
      <c r="FAP210" s="165"/>
      <c r="FAQ210" s="165"/>
      <c r="FAR210" s="168"/>
      <c r="FAS210" s="165"/>
      <c r="FAT210" s="165"/>
      <c r="FAU210" s="165"/>
      <c r="FAV210" s="168"/>
      <c r="FAW210" s="165"/>
      <c r="FAX210" s="165"/>
      <c r="FAY210" s="165"/>
      <c r="FAZ210" s="168"/>
      <c r="FBA210" s="165"/>
      <c r="FBB210" s="165"/>
      <c r="FBC210" s="165"/>
      <c r="FBD210" s="168"/>
      <c r="FBE210" s="165"/>
      <c r="FBF210" s="165"/>
      <c r="FBG210" s="165"/>
      <c r="FBH210" s="168"/>
      <c r="FBI210" s="165"/>
      <c r="FBJ210" s="165"/>
      <c r="FBK210" s="165"/>
      <c r="FBL210" s="168"/>
      <c r="FBM210" s="165"/>
      <c r="FBN210" s="165"/>
      <c r="FBO210" s="165"/>
      <c r="FBP210" s="168"/>
      <c r="FBQ210" s="165"/>
      <c r="FBR210" s="165"/>
      <c r="FBS210" s="165"/>
      <c r="FBT210" s="168"/>
      <c r="FBU210" s="165"/>
      <c r="FBV210" s="165"/>
      <c r="FBW210" s="165"/>
      <c r="FBX210" s="168"/>
      <c r="FBY210" s="165"/>
      <c r="FBZ210" s="165"/>
      <c r="FCA210" s="165"/>
      <c r="FCB210" s="168"/>
      <c r="FCC210" s="165"/>
      <c r="FCD210" s="165"/>
      <c r="FCE210" s="165"/>
      <c r="FCF210" s="168"/>
      <c r="FCG210" s="165"/>
      <c r="FCH210" s="165"/>
      <c r="FCI210" s="165"/>
      <c r="FCJ210" s="168"/>
      <c r="FCK210" s="165"/>
      <c r="FCL210" s="165"/>
      <c r="FCM210" s="165"/>
      <c r="FCN210" s="168"/>
      <c r="FCO210" s="165"/>
      <c r="FCP210" s="165"/>
      <c r="FCQ210" s="165"/>
      <c r="FCR210" s="168"/>
      <c r="FCS210" s="165"/>
      <c r="FCT210" s="165"/>
      <c r="FCU210" s="165"/>
      <c r="FCV210" s="168"/>
      <c r="FCW210" s="165"/>
      <c r="FCX210" s="165"/>
      <c r="FCY210" s="165"/>
      <c r="FCZ210" s="168"/>
      <c r="FDA210" s="165"/>
      <c r="FDB210" s="165"/>
      <c r="FDC210" s="165"/>
      <c r="FDD210" s="168"/>
      <c r="FDE210" s="165"/>
      <c r="FDF210" s="165"/>
      <c r="FDG210" s="165"/>
      <c r="FDH210" s="168"/>
      <c r="FDI210" s="165"/>
      <c r="FDJ210" s="165"/>
      <c r="FDK210" s="165"/>
      <c r="FDL210" s="168"/>
      <c r="FDM210" s="165"/>
      <c r="FDN210" s="165"/>
      <c r="FDO210" s="165"/>
      <c r="FDP210" s="168"/>
      <c r="FDQ210" s="165"/>
      <c r="FDR210" s="165"/>
      <c r="FDS210" s="165"/>
      <c r="FDT210" s="168"/>
      <c r="FDU210" s="165"/>
      <c r="FDV210" s="165"/>
      <c r="FDW210" s="165"/>
      <c r="FDX210" s="168"/>
      <c r="FDY210" s="165"/>
      <c r="FDZ210" s="165"/>
      <c r="FEA210" s="165"/>
      <c r="FEB210" s="168"/>
      <c r="FEC210" s="165"/>
      <c r="FED210" s="165"/>
      <c r="FEE210" s="165"/>
      <c r="FEF210" s="168"/>
      <c r="FEG210" s="165"/>
      <c r="FEH210" s="165"/>
      <c r="FEI210" s="165"/>
      <c r="FEJ210" s="168"/>
      <c r="FEK210" s="165"/>
      <c r="FEL210" s="165"/>
      <c r="FEM210" s="165"/>
      <c r="FEN210" s="168"/>
      <c r="FEO210" s="165"/>
      <c r="FEP210" s="165"/>
      <c r="FEQ210" s="165"/>
      <c r="FER210" s="168"/>
      <c r="FES210" s="165"/>
      <c r="FET210" s="165"/>
      <c r="FEU210" s="165"/>
      <c r="FEV210" s="168"/>
      <c r="FEW210" s="165"/>
      <c r="FEX210" s="165"/>
      <c r="FEY210" s="165"/>
      <c r="FEZ210" s="168"/>
      <c r="FFA210" s="165"/>
      <c r="FFB210" s="165"/>
      <c r="FFC210" s="165"/>
      <c r="FFD210" s="168"/>
      <c r="FFE210" s="165"/>
      <c r="FFF210" s="165"/>
      <c r="FFG210" s="165"/>
      <c r="FFH210" s="168"/>
      <c r="FFI210" s="165"/>
      <c r="FFJ210" s="165"/>
      <c r="FFK210" s="165"/>
      <c r="FFL210" s="168"/>
      <c r="FFM210" s="165"/>
      <c r="FFN210" s="165"/>
      <c r="FFO210" s="165"/>
      <c r="FFP210" s="168"/>
      <c r="FFQ210" s="165"/>
      <c r="FFR210" s="165"/>
      <c r="FFS210" s="165"/>
      <c r="FFT210" s="168"/>
      <c r="FFU210" s="165"/>
      <c r="FFV210" s="165"/>
      <c r="FFW210" s="165"/>
      <c r="FFX210" s="168"/>
      <c r="FFY210" s="165"/>
      <c r="FFZ210" s="165"/>
      <c r="FGA210" s="165"/>
      <c r="FGB210" s="168"/>
      <c r="FGC210" s="165"/>
      <c r="FGD210" s="165"/>
      <c r="FGE210" s="165"/>
      <c r="FGF210" s="168"/>
      <c r="FGG210" s="165"/>
      <c r="FGH210" s="165"/>
      <c r="FGI210" s="165"/>
      <c r="FGJ210" s="168"/>
      <c r="FGK210" s="165"/>
      <c r="FGL210" s="165"/>
      <c r="FGM210" s="165"/>
      <c r="FGN210" s="168"/>
      <c r="FGO210" s="165"/>
      <c r="FGP210" s="165"/>
      <c r="FGQ210" s="165"/>
      <c r="FGR210" s="168"/>
      <c r="FGS210" s="165"/>
      <c r="FGT210" s="165"/>
      <c r="FGU210" s="165"/>
      <c r="FGV210" s="168"/>
      <c r="FGW210" s="165"/>
      <c r="FGX210" s="165"/>
      <c r="FGY210" s="165"/>
      <c r="FGZ210" s="168"/>
      <c r="FHA210" s="165"/>
      <c r="FHB210" s="165"/>
      <c r="FHC210" s="165"/>
      <c r="FHD210" s="168"/>
      <c r="FHE210" s="165"/>
      <c r="FHF210" s="165"/>
      <c r="FHG210" s="165"/>
      <c r="FHH210" s="168"/>
      <c r="FHI210" s="165"/>
      <c r="FHJ210" s="165"/>
      <c r="FHK210" s="165"/>
      <c r="FHL210" s="168"/>
      <c r="FHM210" s="165"/>
      <c r="FHN210" s="165"/>
      <c r="FHO210" s="165"/>
      <c r="FHP210" s="168"/>
      <c r="FHQ210" s="165"/>
      <c r="FHR210" s="165"/>
      <c r="FHS210" s="165"/>
      <c r="FHT210" s="168"/>
      <c r="FHU210" s="165"/>
      <c r="FHV210" s="165"/>
      <c r="FHW210" s="165"/>
      <c r="FHX210" s="168"/>
      <c r="FHY210" s="165"/>
      <c r="FHZ210" s="165"/>
      <c r="FIA210" s="165"/>
      <c r="FIB210" s="168"/>
      <c r="FIC210" s="165"/>
      <c r="FID210" s="165"/>
      <c r="FIE210" s="165"/>
      <c r="FIF210" s="168"/>
      <c r="FIG210" s="165"/>
      <c r="FIH210" s="165"/>
      <c r="FII210" s="165"/>
      <c r="FIJ210" s="168"/>
      <c r="FIK210" s="165"/>
      <c r="FIL210" s="165"/>
      <c r="FIM210" s="165"/>
      <c r="FIN210" s="168"/>
      <c r="FIO210" s="165"/>
      <c r="FIP210" s="165"/>
      <c r="FIQ210" s="165"/>
      <c r="FIR210" s="168"/>
      <c r="FIS210" s="165"/>
      <c r="FIT210" s="165"/>
      <c r="FIU210" s="165"/>
      <c r="FIV210" s="168"/>
      <c r="FIW210" s="165"/>
      <c r="FIX210" s="165"/>
      <c r="FIY210" s="165"/>
      <c r="FIZ210" s="168"/>
      <c r="FJA210" s="165"/>
      <c r="FJB210" s="165"/>
      <c r="FJC210" s="165"/>
      <c r="FJD210" s="168"/>
      <c r="FJE210" s="165"/>
      <c r="FJF210" s="165"/>
      <c r="FJG210" s="165"/>
      <c r="FJH210" s="168"/>
      <c r="FJI210" s="165"/>
      <c r="FJJ210" s="165"/>
      <c r="FJK210" s="165"/>
      <c r="FJL210" s="168"/>
      <c r="FJM210" s="165"/>
      <c r="FJN210" s="165"/>
      <c r="FJO210" s="165"/>
      <c r="FJP210" s="168"/>
      <c r="FJQ210" s="165"/>
      <c r="FJR210" s="165"/>
      <c r="FJS210" s="165"/>
      <c r="FJT210" s="168"/>
      <c r="FJU210" s="165"/>
      <c r="FJV210" s="165"/>
      <c r="FJW210" s="165"/>
      <c r="FJX210" s="168"/>
      <c r="FJY210" s="165"/>
      <c r="FJZ210" s="165"/>
      <c r="FKA210" s="165"/>
      <c r="FKB210" s="168"/>
      <c r="FKC210" s="165"/>
      <c r="FKD210" s="165"/>
      <c r="FKE210" s="165"/>
      <c r="FKF210" s="168"/>
      <c r="FKG210" s="165"/>
      <c r="FKH210" s="165"/>
      <c r="FKI210" s="165"/>
      <c r="FKJ210" s="168"/>
      <c r="FKK210" s="165"/>
      <c r="FKL210" s="165"/>
      <c r="FKM210" s="165"/>
      <c r="FKN210" s="168"/>
      <c r="FKO210" s="165"/>
      <c r="FKP210" s="165"/>
      <c r="FKQ210" s="165"/>
      <c r="FKR210" s="168"/>
      <c r="FKS210" s="165"/>
      <c r="FKT210" s="165"/>
      <c r="FKU210" s="165"/>
      <c r="FKV210" s="168"/>
      <c r="FKW210" s="165"/>
      <c r="FKX210" s="165"/>
      <c r="FKY210" s="165"/>
      <c r="FKZ210" s="168"/>
      <c r="FLA210" s="165"/>
      <c r="FLB210" s="165"/>
      <c r="FLC210" s="165"/>
      <c r="FLD210" s="168"/>
      <c r="FLE210" s="165"/>
      <c r="FLF210" s="165"/>
      <c r="FLG210" s="165"/>
      <c r="FLH210" s="168"/>
      <c r="FLI210" s="165"/>
      <c r="FLJ210" s="165"/>
      <c r="FLK210" s="165"/>
      <c r="FLL210" s="168"/>
      <c r="FLM210" s="165"/>
      <c r="FLN210" s="165"/>
      <c r="FLO210" s="165"/>
      <c r="FLP210" s="168"/>
      <c r="FLQ210" s="165"/>
      <c r="FLR210" s="165"/>
      <c r="FLS210" s="165"/>
      <c r="FLT210" s="168"/>
      <c r="FLU210" s="165"/>
      <c r="FLV210" s="165"/>
      <c r="FLW210" s="165"/>
      <c r="FLX210" s="168"/>
      <c r="FLY210" s="165"/>
      <c r="FLZ210" s="165"/>
      <c r="FMA210" s="165"/>
      <c r="FMB210" s="168"/>
      <c r="FMC210" s="165"/>
      <c r="FMD210" s="165"/>
      <c r="FME210" s="165"/>
      <c r="FMF210" s="168"/>
      <c r="FMG210" s="165"/>
      <c r="FMH210" s="165"/>
      <c r="FMI210" s="165"/>
      <c r="FMJ210" s="168"/>
      <c r="FMK210" s="165"/>
      <c r="FML210" s="165"/>
      <c r="FMM210" s="165"/>
      <c r="FMN210" s="168"/>
      <c r="FMO210" s="165"/>
      <c r="FMP210" s="165"/>
      <c r="FMQ210" s="165"/>
      <c r="FMR210" s="168"/>
      <c r="FMS210" s="165"/>
      <c r="FMT210" s="165"/>
      <c r="FMU210" s="165"/>
      <c r="FMV210" s="168"/>
      <c r="FMW210" s="165"/>
      <c r="FMX210" s="165"/>
      <c r="FMY210" s="165"/>
      <c r="FMZ210" s="168"/>
      <c r="FNA210" s="165"/>
      <c r="FNB210" s="165"/>
      <c r="FNC210" s="165"/>
      <c r="FND210" s="168"/>
      <c r="FNE210" s="165"/>
      <c r="FNF210" s="165"/>
      <c r="FNG210" s="165"/>
      <c r="FNH210" s="168"/>
      <c r="FNI210" s="165"/>
      <c r="FNJ210" s="165"/>
      <c r="FNK210" s="165"/>
      <c r="FNL210" s="168"/>
      <c r="FNM210" s="165"/>
      <c r="FNN210" s="165"/>
      <c r="FNO210" s="165"/>
      <c r="FNP210" s="168"/>
      <c r="FNQ210" s="165"/>
      <c r="FNR210" s="165"/>
      <c r="FNS210" s="165"/>
      <c r="FNT210" s="168"/>
      <c r="FNU210" s="165"/>
      <c r="FNV210" s="165"/>
      <c r="FNW210" s="165"/>
      <c r="FNX210" s="168"/>
      <c r="FNY210" s="165"/>
      <c r="FNZ210" s="165"/>
      <c r="FOA210" s="165"/>
      <c r="FOB210" s="168"/>
      <c r="FOC210" s="165"/>
      <c r="FOD210" s="165"/>
      <c r="FOE210" s="165"/>
      <c r="FOF210" s="168"/>
      <c r="FOG210" s="165"/>
      <c r="FOH210" s="165"/>
      <c r="FOI210" s="165"/>
      <c r="FOJ210" s="168"/>
      <c r="FOK210" s="165"/>
      <c r="FOL210" s="165"/>
      <c r="FOM210" s="165"/>
      <c r="FON210" s="168"/>
      <c r="FOO210" s="165"/>
      <c r="FOP210" s="165"/>
      <c r="FOQ210" s="165"/>
      <c r="FOR210" s="168"/>
      <c r="FOS210" s="165"/>
      <c r="FOT210" s="165"/>
      <c r="FOU210" s="165"/>
      <c r="FOV210" s="168"/>
      <c r="FOW210" s="165"/>
      <c r="FOX210" s="165"/>
      <c r="FOY210" s="165"/>
      <c r="FOZ210" s="168"/>
      <c r="FPA210" s="165"/>
      <c r="FPB210" s="165"/>
      <c r="FPC210" s="165"/>
      <c r="FPD210" s="168"/>
      <c r="FPE210" s="165"/>
      <c r="FPF210" s="165"/>
      <c r="FPG210" s="165"/>
      <c r="FPH210" s="168"/>
      <c r="FPI210" s="165"/>
      <c r="FPJ210" s="165"/>
      <c r="FPK210" s="165"/>
      <c r="FPL210" s="168"/>
      <c r="FPM210" s="165"/>
      <c r="FPN210" s="165"/>
      <c r="FPO210" s="165"/>
      <c r="FPP210" s="168"/>
      <c r="FPQ210" s="165"/>
      <c r="FPR210" s="165"/>
      <c r="FPS210" s="165"/>
      <c r="FPT210" s="168"/>
      <c r="FPU210" s="165"/>
      <c r="FPV210" s="165"/>
      <c r="FPW210" s="165"/>
      <c r="FPX210" s="168"/>
      <c r="FPY210" s="165"/>
      <c r="FPZ210" s="165"/>
      <c r="FQA210" s="165"/>
      <c r="FQB210" s="168"/>
      <c r="FQC210" s="165"/>
      <c r="FQD210" s="165"/>
      <c r="FQE210" s="165"/>
      <c r="FQF210" s="168"/>
      <c r="FQG210" s="165"/>
      <c r="FQH210" s="165"/>
      <c r="FQI210" s="165"/>
      <c r="FQJ210" s="168"/>
      <c r="FQK210" s="165"/>
      <c r="FQL210" s="165"/>
      <c r="FQM210" s="165"/>
      <c r="FQN210" s="168"/>
      <c r="FQO210" s="165"/>
      <c r="FQP210" s="165"/>
      <c r="FQQ210" s="165"/>
      <c r="FQR210" s="168"/>
      <c r="FQS210" s="165"/>
      <c r="FQT210" s="165"/>
      <c r="FQU210" s="165"/>
      <c r="FQV210" s="168"/>
      <c r="FQW210" s="165"/>
      <c r="FQX210" s="165"/>
      <c r="FQY210" s="165"/>
      <c r="FQZ210" s="168"/>
      <c r="FRA210" s="165"/>
      <c r="FRB210" s="165"/>
      <c r="FRC210" s="165"/>
      <c r="FRD210" s="168"/>
      <c r="FRE210" s="165"/>
      <c r="FRF210" s="165"/>
      <c r="FRG210" s="165"/>
      <c r="FRH210" s="168"/>
      <c r="FRI210" s="165"/>
      <c r="FRJ210" s="165"/>
      <c r="FRK210" s="165"/>
      <c r="FRL210" s="168"/>
      <c r="FRM210" s="165"/>
      <c r="FRN210" s="165"/>
      <c r="FRO210" s="165"/>
      <c r="FRP210" s="168"/>
      <c r="FRQ210" s="165"/>
      <c r="FRR210" s="165"/>
      <c r="FRS210" s="165"/>
      <c r="FRT210" s="168"/>
      <c r="FRU210" s="165"/>
      <c r="FRV210" s="165"/>
      <c r="FRW210" s="165"/>
      <c r="FRX210" s="168"/>
      <c r="FRY210" s="165"/>
      <c r="FRZ210" s="165"/>
      <c r="FSA210" s="165"/>
      <c r="FSB210" s="168"/>
      <c r="FSC210" s="165"/>
      <c r="FSD210" s="165"/>
      <c r="FSE210" s="165"/>
      <c r="FSF210" s="168"/>
      <c r="FSG210" s="165"/>
      <c r="FSH210" s="165"/>
      <c r="FSI210" s="165"/>
      <c r="FSJ210" s="168"/>
      <c r="FSK210" s="165"/>
      <c r="FSL210" s="165"/>
      <c r="FSM210" s="165"/>
      <c r="FSN210" s="168"/>
      <c r="FSO210" s="165"/>
      <c r="FSP210" s="165"/>
      <c r="FSQ210" s="165"/>
      <c r="FSR210" s="168"/>
      <c r="FSS210" s="165"/>
      <c r="FST210" s="165"/>
      <c r="FSU210" s="165"/>
      <c r="FSV210" s="168"/>
      <c r="FSW210" s="165"/>
      <c r="FSX210" s="165"/>
      <c r="FSY210" s="165"/>
      <c r="FSZ210" s="168"/>
      <c r="FTA210" s="165"/>
      <c r="FTB210" s="165"/>
      <c r="FTC210" s="165"/>
      <c r="FTD210" s="168"/>
      <c r="FTE210" s="165"/>
      <c r="FTF210" s="165"/>
      <c r="FTG210" s="165"/>
      <c r="FTH210" s="168"/>
      <c r="FTI210" s="165"/>
      <c r="FTJ210" s="165"/>
      <c r="FTK210" s="165"/>
      <c r="FTL210" s="168"/>
      <c r="FTM210" s="165"/>
      <c r="FTN210" s="165"/>
      <c r="FTO210" s="165"/>
      <c r="FTP210" s="168"/>
      <c r="FTQ210" s="165"/>
      <c r="FTR210" s="165"/>
      <c r="FTS210" s="165"/>
      <c r="FTT210" s="168"/>
      <c r="FTU210" s="165"/>
      <c r="FTV210" s="165"/>
      <c r="FTW210" s="165"/>
      <c r="FTX210" s="168"/>
      <c r="FTY210" s="165"/>
      <c r="FTZ210" s="165"/>
      <c r="FUA210" s="165"/>
      <c r="FUB210" s="168"/>
      <c r="FUC210" s="165"/>
      <c r="FUD210" s="165"/>
      <c r="FUE210" s="165"/>
      <c r="FUF210" s="168"/>
      <c r="FUG210" s="165"/>
      <c r="FUH210" s="165"/>
      <c r="FUI210" s="165"/>
      <c r="FUJ210" s="168"/>
      <c r="FUK210" s="165"/>
      <c r="FUL210" s="165"/>
      <c r="FUM210" s="165"/>
      <c r="FUN210" s="168"/>
      <c r="FUO210" s="165"/>
      <c r="FUP210" s="165"/>
      <c r="FUQ210" s="165"/>
      <c r="FUR210" s="168"/>
      <c r="FUS210" s="165"/>
      <c r="FUT210" s="165"/>
      <c r="FUU210" s="165"/>
      <c r="FUV210" s="168"/>
      <c r="FUW210" s="165"/>
      <c r="FUX210" s="165"/>
      <c r="FUY210" s="165"/>
      <c r="FUZ210" s="168"/>
      <c r="FVA210" s="165"/>
      <c r="FVB210" s="165"/>
      <c r="FVC210" s="165"/>
      <c r="FVD210" s="168"/>
      <c r="FVE210" s="165"/>
      <c r="FVF210" s="165"/>
      <c r="FVG210" s="165"/>
      <c r="FVH210" s="168"/>
      <c r="FVI210" s="165"/>
      <c r="FVJ210" s="165"/>
      <c r="FVK210" s="165"/>
      <c r="FVL210" s="168"/>
      <c r="FVM210" s="165"/>
      <c r="FVN210" s="165"/>
      <c r="FVO210" s="165"/>
      <c r="FVP210" s="168"/>
      <c r="FVQ210" s="165"/>
      <c r="FVR210" s="165"/>
      <c r="FVS210" s="165"/>
      <c r="FVT210" s="168"/>
      <c r="FVU210" s="165"/>
      <c r="FVV210" s="165"/>
      <c r="FVW210" s="165"/>
      <c r="FVX210" s="168"/>
      <c r="FVY210" s="165"/>
      <c r="FVZ210" s="165"/>
      <c r="FWA210" s="165"/>
      <c r="FWB210" s="168"/>
      <c r="FWC210" s="165"/>
      <c r="FWD210" s="165"/>
      <c r="FWE210" s="165"/>
      <c r="FWF210" s="168"/>
      <c r="FWG210" s="165"/>
      <c r="FWH210" s="165"/>
      <c r="FWI210" s="165"/>
      <c r="FWJ210" s="168"/>
      <c r="FWK210" s="165"/>
      <c r="FWL210" s="165"/>
      <c r="FWM210" s="165"/>
      <c r="FWN210" s="168"/>
      <c r="FWO210" s="165"/>
      <c r="FWP210" s="165"/>
      <c r="FWQ210" s="165"/>
      <c r="FWR210" s="168"/>
      <c r="FWS210" s="165"/>
      <c r="FWT210" s="165"/>
      <c r="FWU210" s="165"/>
      <c r="FWV210" s="168"/>
      <c r="FWW210" s="165"/>
      <c r="FWX210" s="165"/>
      <c r="FWY210" s="165"/>
      <c r="FWZ210" s="168"/>
      <c r="FXA210" s="165"/>
      <c r="FXB210" s="165"/>
      <c r="FXC210" s="165"/>
      <c r="FXD210" s="168"/>
      <c r="FXE210" s="165"/>
      <c r="FXF210" s="165"/>
      <c r="FXG210" s="165"/>
      <c r="FXH210" s="168"/>
      <c r="FXI210" s="165"/>
      <c r="FXJ210" s="165"/>
      <c r="FXK210" s="165"/>
      <c r="FXL210" s="168"/>
      <c r="FXM210" s="165"/>
      <c r="FXN210" s="165"/>
      <c r="FXO210" s="165"/>
      <c r="FXP210" s="168"/>
      <c r="FXQ210" s="165"/>
      <c r="FXR210" s="165"/>
      <c r="FXS210" s="165"/>
      <c r="FXT210" s="168"/>
      <c r="FXU210" s="165"/>
      <c r="FXV210" s="165"/>
      <c r="FXW210" s="165"/>
      <c r="FXX210" s="168"/>
      <c r="FXY210" s="165"/>
      <c r="FXZ210" s="165"/>
      <c r="FYA210" s="165"/>
      <c r="FYB210" s="168"/>
      <c r="FYC210" s="165"/>
      <c r="FYD210" s="165"/>
      <c r="FYE210" s="165"/>
      <c r="FYF210" s="168"/>
      <c r="FYG210" s="165"/>
      <c r="FYH210" s="165"/>
      <c r="FYI210" s="165"/>
      <c r="FYJ210" s="168"/>
      <c r="FYK210" s="165"/>
      <c r="FYL210" s="165"/>
      <c r="FYM210" s="165"/>
      <c r="FYN210" s="168"/>
      <c r="FYO210" s="165"/>
      <c r="FYP210" s="165"/>
      <c r="FYQ210" s="165"/>
      <c r="FYR210" s="168"/>
      <c r="FYS210" s="165"/>
      <c r="FYT210" s="165"/>
      <c r="FYU210" s="165"/>
      <c r="FYV210" s="168"/>
      <c r="FYW210" s="165"/>
      <c r="FYX210" s="165"/>
      <c r="FYY210" s="165"/>
      <c r="FYZ210" s="168"/>
      <c r="FZA210" s="165"/>
      <c r="FZB210" s="165"/>
      <c r="FZC210" s="165"/>
      <c r="FZD210" s="168"/>
      <c r="FZE210" s="165"/>
      <c r="FZF210" s="165"/>
      <c r="FZG210" s="165"/>
      <c r="FZH210" s="168"/>
      <c r="FZI210" s="165"/>
      <c r="FZJ210" s="165"/>
      <c r="FZK210" s="165"/>
      <c r="FZL210" s="168"/>
      <c r="FZM210" s="165"/>
      <c r="FZN210" s="165"/>
      <c r="FZO210" s="165"/>
      <c r="FZP210" s="168"/>
      <c r="FZQ210" s="165"/>
      <c r="FZR210" s="165"/>
      <c r="FZS210" s="165"/>
      <c r="FZT210" s="168"/>
      <c r="FZU210" s="165"/>
      <c r="FZV210" s="165"/>
      <c r="FZW210" s="165"/>
      <c r="FZX210" s="168"/>
      <c r="FZY210" s="165"/>
      <c r="FZZ210" s="165"/>
      <c r="GAA210" s="165"/>
      <c r="GAB210" s="168"/>
      <c r="GAC210" s="165"/>
      <c r="GAD210" s="165"/>
      <c r="GAE210" s="165"/>
      <c r="GAF210" s="168"/>
      <c r="GAG210" s="165"/>
      <c r="GAH210" s="165"/>
      <c r="GAI210" s="165"/>
      <c r="GAJ210" s="168"/>
      <c r="GAK210" s="165"/>
      <c r="GAL210" s="165"/>
      <c r="GAM210" s="165"/>
      <c r="GAN210" s="168"/>
      <c r="GAO210" s="165"/>
      <c r="GAP210" s="165"/>
      <c r="GAQ210" s="165"/>
      <c r="GAR210" s="168"/>
      <c r="GAS210" s="165"/>
      <c r="GAT210" s="165"/>
      <c r="GAU210" s="165"/>
      <c r="GAV210" s="168"/>
      <c r="GAW210" s="165"/>
      <c r="GAX210" s="165"/>
      <c r="GAY210" s="165"/>
      <c r="GAZ210" s="168"/>
      <c r="GBA210" s="165"/>
      <c r="GBB210" s="165"/>
      <c r="GBC210" s="165"/>
      <c r="GBD210" s="168"/>
      <c r="GBE210" s="165"/>
      <c r="GBF210" s="165"/>
      <c r="GBG210" s="165"/>
      <c r="GBH210" s="168"/>
      <c r="GBI210" s="165"/>
      <c r="GBJ210" s="165"/>
      <c r="GBK210" s="165"/>
      <c r="GBL210" s="168"/>
      <c r="GBM210" s="165"/>
      <c r="GBN210" s="165"/>
      <c r="GBO210" s="165"/>
      <c r="GBP210" s="168"/>
      <c r="GBQ210" s="165"/>
      <c r="GBR210" s="165"/>
      <c r="GBS210" s="165"/>
      <c r="GBT210" s="168"/>
      <c r="GBU210" s="165"/>
      <c r="GBV210" s="165"/>
      <c r="GBW210" s="165"/>
      <c r="GBX210" s="168"/>
      <c r="GBY210" s="165"/>
      <c r="GBZ210" s="165"/>
      <c r="GCA210" s="165"/>
      <c r="GCB210" s="168"/>
      <c r="GCC210" s="165"/>
      <c r="GCD210" s="165"/>
      <c r="GCE210" s="165"/>
      <c r="GCF210" s="168"/>
      <c r="GCG210" s="165"/>
      <c r="GCH210" s="165"/>
      <c r="GCI210" s="165"/>
      <c r="GCJ210" s="168"/>
      <c r="GCK210" s="165"/>
      <c r="GCL210" s="165"/>
      <c r="GCM210" s="165"/>
      <c r="GCN210" s="168"/>
      <c r="GCO210" s="165"/>
      <c r="GCP210" s="165"/>
      <c r="GCQ210" s="165"/>
      <c r="GCR210" s="168"/>
      <c r="GCS210" s="165"/>
      <c r="GCT210" s="165"/>
      <c r="GCU210" s="165"/>
      <c r="GCV210" s="168"/>
      <c r="GCW210" s="165"/>
      <c r="GCX210" s="165"/>
      <c r="GCY210" s="165"/>
      <c r="GCZ210" s="168"/>
      <c r="GDA210" s="165"/>
      <c r="GDB210" s="165"/>
      <c r="GDC210" s="165"/>
      <c r="GDD210" s="168"/>
      <c r="GDE210" s="165"/>
      <c r="GDF210" s="165"/>
      <c r="GDG210" s="165"/>
      <c r="GDH210" s="168"/>
      <c r="GDI210" s="165"/>
      <c r="GDJ210" s="165"/>
      <c r="GDK210" s="165"/>
      <c r="GDL210" s="168"/>
      <c r="GDM210" s="165"/>
      <c r="GDN210" s="165"/>
      <c r="GDO210" s="165"/>
      <c r="GDP210" s="168"/>
      <c r="GDQ210" s="165"/>
      <c r="GDR210" s="165"/>
      <c r="GDS210" s="165"/>
      <c r="GDT210" s="168"/>
      <c r="GDU210" s="165"/>
      <c r="GDV210" s="165"/>
      <c r="GDW210" s="165"/>
      <c r="GDX210" s="168"/>
      <c r="GDY210" s="165"/>
      <c r="GDZ210" s="165"/>
      <c r="GEA210" s="165"/>
      <c r="GEB210" s="168"/>
      <c r="GEC210" s="165"/>
      <c r="GED210" s="165"/>
      <c r="GEE210" s="165"/>
      <c r="GEF210" s="168"/>
      <c r="GEG210" s="165"/>
      <c r="GEH210" s="165"/>
      <c r="GEI210" s="165"/>
      <c r="GEJ210" s="168"/>
      <c r="GEK210" s="165"/>
      <c r="GEL210" s="165"/>
      <c r="GEM210" s="165"/>
      <c r="GEN210" s="168"/>
      <c r="GEO210" s="165"/>
      <c r="GEP210" s="165"/>
      <c r="GEQ210" s="165"/>
      <c r="GER210" s="168"/>
      <c r="GES210" s="165"/>
      <c r="GET210" s="165"/>
      <c r="GEU210" s="165"/>
      <c r="GEV210" s="168"/>
      <c r="GEW210" s="165"/>
      <c r="GEX210" s="165"/>
      <c r="GEY210" s="165"/>
      <c r="GEZ210" s="168"/>
      <c r="GFA210" s="165"/>
      <c r="GFB210" s="165"/>
      <c r="GFC210" s="165"/>
      <c r="GFD210" s="168"/>
      <c r="GFE210" s="165"/>
      <c r="GFF210" s="165"/>
      <c r="GFG210" s="165"/>
      <c r="GFH210" s="168"/>
      <c r="GFI210" s="165"/>
      <c r="GFJ210" s="165"/>
      <c r="GFK210" s="165"/>
      <c r="GFL210" s="168"/>
      <c r="GFM210" s="165"/>
      <c r="GFN210" s="165"/>
      <c r="GFO210" s="165"/>
      <c r="GFP210" s="168"/>
      <c r="GFQ210" s="165"/>
      <c r="GFR210" s="165"/>
      <c r="GFS210" s="165"/>
      <c r="GFT210" s="168"/>
      <c r="GFU210" s="165"/>
      <c r="GFV210" s="165"/>
      <c r="GFW210" s="165"/>
      <c r="GFX210" s="168"/>
      <c r="GFY210" s="165"/>
      <c r="GFZ210" s="165"/>
      <c r="GGA210" s="165"/>
      <c r="GGB210" s="168"/>
      <c r="GGC210" s="165"/>
      <c r="GGD210" s="165"/>
      <c r="GGE210" s="165"/>
      <c r="GGF210" s="168"/>
      <c r="GGG210" s="165"/>
      <c r="GGH210" s="165"/>
      <c r="GGI210" s="165"/>
      <c r="GGJ210" s="168"/>
      <c r="GGK210" s="165"/>
      <c r="GGL210" s="165"/>
      <c r="GGM210" s="165"/>
      <c r="GGN210" s="168"/>
      <c r="GGO210" s="165"/>
      <c r="GGP210" s="165"/>
      <c r="GGQ210" s="165"/>
      <c r="GGR210" s="168"/>
      <c r="GGS210" s="165"/>
      <c r="GGT210" s="165"/>
      <c r="GGU210" s="165"/>
      <c r="GGV210" s="168"/>
      <c r="GGW210" s="165"/>
      <c r="GGX210" s="165"/>
      <c r="GGY210" s="165"/>
      <c r="GGZ210" s="168"/>
      <c r="GHA210" s="165"/>
      <c r="GHB210" s="165"/>
      <c r="GHC210" s="165"/>
      <c r="GHD210" s="168"/>
      <c r="GHE210" s="165"/>
      <c r="GHF210" s="165"/>
      <c r="GHG210" s="165"/>
      <c r="GHH210" s="168"/>
      <c r="GHI210" s="165"/>
      <c r="GHJ210" s="165"/>
      <c r="GHK210" s="165"/>
      <c r="GHL210" s="168"/>
      <c r="GHM210" s="165"/>
      <c r="GHN210" s="165"/>
      <c r="GHO210" s="165"/>
      <c r="GHP210" s="168"/>
      <c r="GHQ210" s="165"/>
      <c r="GHR210" s="165"/>
      <c r="GHS210" s="165"/>
      <c r="GHT210" s="168"/>
      <c r="GHU210" s="165"/>
      <c r="GHV210" s="165"/>
      <c r="GHW210" s="165"/>
      <c r="GHX210" s="168"/>
      <c r="GHY210" s="165"/>
      <c r="GHZ210" s="165"/>
      <c r="GIA210" s="165"/>
      <c r="GIB210" s="168"/>
      <c r="GIC210" s="165"/>
      <c r="GID210" s="165"/>
      <c r="GIE210" s="165"/>
      <c r="GIF210" s="168"/>
      <c r="GIG210" s="165"/>
      <c r="GIH210" s="165"/>
      <c r="GII210" s="165"/>
      <c r="GIJ210" s="168"/>
      <c r="GIK210" s="165"/>
      <c r="GIL210" s="165"/>
      <c r="GIM210" s="165"/>
      <c r="GIN210" s="168"/>
      <c r="GIO210" s="165"/>
      <c r="GIP210" s="165"/>
      <c r="GIQ210" s="165"/>
      <c r="GIR210" s="168"/>
      <c r="GIS210" s="165"/>
      <c r="GIT210" s="165"/>
      <c r="GIU210" s="165"/>
      <c r="GIV210" s="168"/>
      <c r="GIW210" s="165"/>
      <c r="GIX210" s="165"/>
      <c r="GIY210" s="165"/>
      <c r="GIZ210" s="168"/>
      <c r="GJA210" s="165"/>
      <c r="GJB210" s="165"/>
      <c r="GJC210" s="165"/>
      <c r="GJD210" s="168"/>
      <c r="GJE210" s="165"/>
      <c r="GJF210" s="165"/>
      <c r="GJG210" s="165"/>
      <c r="GJH210" s="168"/>
      <c r="GJI210" s="165"/>
      <c r="GJJ210" s="165"/>
      <c r="GJK210" s="165"/>
      <c r="GJL210" s="168"/>
      <c r="GJM210" s="165"/>
      <c r="GJN210" s="165"/>
      <c r="GJO210" s="165"/>
      <c r="GJP210" s="168"/>
      <c r="GJQ210" s="165"/>
      <c r="GJR210" s="165"/>
      <c r="GJS210" s="165"/>
      <c r="GJT210" s="168"/>
      <c r="GJU210" s="165"/>
      <c r="GJV210" s="165"/>
      <c r="GJW210" s="165"/>
      <c r="GJX210" s="168"/>
      <c r="GJY210" s="165"/>
      <c r="GJZ210" s="165"/>
      <c r="GKA210" s="165"/>
      <c r="GKB210" s="168"/>
      <c r="GKC210" s="165"/>
      <c r="GKD210" s="165"/>
      <c r="GKE210" s="165"/>
      <c r="GKF210" s="168"/>
      <c r="GKG210" s="165"/>
      <c r="GKH210" s="165"/>
      <c r="GKI210" s="165"/>
      <c r="GKJ210" s="168"/>
      <c r="GKK210" s="165"/>
      <c r="GKL210" s="165"/>
      <c r="GKM210" s="165"/>
      <c r="GKN210" s="168"/>
      <c r="GKO210" s="165"/>
      <c r="GKP210" s="165"/>
      <c r="GKQ210" s="165"/>
      <c r="GKR210" s="168"/>
      <c r="GKS210" s="165"/>
      <c r="GKT210" s="165"/>
      <c r="GKU210" s="165"/>
      <c r="GKV210" s="168"/>
      <c r="GKW210" s="165"/>
      <c r="GKX210" s="165"/>
      <c r="GKY210" s="165"/>
      <c r="GKZ210" s="168"/>
      <c r="GLA210" s="165"/>
      <c r="GLB210" s="165"/>
      <c r="GLC210" s="165"/>
      <c r="GLD210" s="168"/>
      <c r="GLE210" s="165"/>
      <c r="GLF210" s="165"/>
      <c r="GLG210" s="165"/>
      <c r="GLH210" s="168"/>
      <c r="GLI210" s="165"/>
      <c r="GLJ210" s="165"/>
      <c r="GLK210" s="165"/>
      <c r="GLL210" s="168"/>
      <c r="GLM210" s="165"/>
      <c r="GLN210" s="165"/>
      <c r="GLO210" s="165"/>
      <c r="GLP210" s="168"/>
      <c r="GLQ210" s="165"/>
      <c r="GLR210" s="165"/>
      <c r="GLS210" s="165"/>
      <c r="GLT210" s="168"/>
      <c r="GLU210" s="165"/>
      <c r="GLV210" s="165"/>
      <c r="GLW210" s="165"/>
      <c r="GLX210" s="168"/>
      <c r="GLY210" s="165"/>
      <c r="GLZ210" s="165"/>
      <c r="GMA210" s="165"/>
      <c r="GMB210" s="168"/>
      <c r="GMC210" s="165"/>
      <c r="GMD210" s="165"/>
      <c r="GME210" s="165"/>
      <c r="GMF210" s="168"/>
      <c r="GMG210" s="165"/>
      <c r="GMH210" s="165"/>
      <c r="GMI210" s="165"/>
      <c r="GMJ210" s="168"/>
      <c r="GMK210" s="165"/>
      <c r="GML210" s="165"/>
      <c r="GMM210" s="165"/>
      <c r="GMN210" s="168"/>
      <c r="GMO210" s="165"/>
      <c r="GMP210" s="165"/>
      <c r="GMQ210" s="165"/>
      <c r="GMR210" s="168"/>
      <c r="GMS210" s="165"/>
      <c r="GMT210" s="165"/>
      <c r="GMU210" s="165"/>
      <c r="GMV210" s="168"/>
      <c r="GMW210" s="165"/>
      <c r="GMX210" s="165"/>
      <c r="GMY210" s="165"/>
      <c r="GMZ210" s="168"/>
      <c r="GNA210" s="165"/>
      <c r="GNB210" s="165"/>
      <c r="GNC210" s="165"/>
      <c r="GND210" s="168"/>
      <c r="GNE210" s="165"/>
      <c r="GNF210" s="165"/>
      <c r="GNG210" s="165"/>
      <c r="GNH210" s="168"/>
      <c r="GNI210" s="165"/>
      <c r="GNJ210" s="165"/>
      <c r="GNK210" s="165"/>
      <c r="GNL210" s="168"/>
      <c r="GNM210" s="165"/>
      <c r="GNN210" s="165"/>
      <c r="GNO210" s="165"/>
      <c r="GNP210" s="168"/>
      <c r="GNQ210" s="165"/>
      <c r="GNR210" s="165"/>
      <c r="GNS210" s="165"/>
      <c r="GNT210" s="168"/>
      <c r="GNU210" s="165"/>
      <c r="GNV210" s="165"/>
      <c r="GNW210" s="165"/>
      <c r="GNX210" s="168"/>
      <c r="GNY210" s="165"/>
      <c r="GNZ210" s="165"/>
      <c r="GOA210" s="165"/>
      <c r="GOB210" s="168"/>
      <c r="GOC210" s="165"/>
      <c r="GOD210" s="165"/>
      <c r="GOE210" s="165"/>
      <c r="GOF210" s="168"/>
      <c r="GOG210" s="165"/>
      <c r="GOH210" s="165"/>
      <c r="GOI210" s="165"/>
      <c r="GOJ210" s="168"/>
      <c r="GOK210" s="165"/>
      <c r="GOL210" s="165"/>
      <c r="GOM210" s="165"/>
      <c r="GON210" s="168"/>
      <c r="GOO210" s="165"/>
      <c r="GOP210" s="165"/>
      <c r="GOQ210" s="165"/>
      <c r="GOR210" s="168"/>
      <c r="GOS210" s="165"/>
      <c r="GOT210" s="165"/>
      <c r="GOU210" s="165"/>
      <c r="GOV210" s="168"/>
      <c r="GOW210" s="165"/>
      <c r="GOX210" s="165"/>
      <c r="GOY210" s="165"/>
      <c r="GOZ210" s="168"/>
      <c r="GPA210" s="165"/>
      <c r="GPB210" s="165"/>
      <c r="GPC210" s="165"/>
      <c r="GPD210" s="168"/>
      <c r="GPE210" s="165"/>
      <c r="GPF210" s="165"/>
      <c r="GPG210" s="165"/>
      <c r="GPH210" s="168"/>
      <c r="GPI210" s="165"/>
      <c r="GPJ210" s="165"/>
      <c r="GPK210" s="165"/>
      <c r="GPL210" s="168"/>
      <c r="GPM210" s="165"/>
      <c r="GPN210" s="165"/>
      <c r="GPO210" s="165"/>
      <c r="GPP210" s="168"/>
      <c r="GPQ210" s="165"/>
      <c r="GPR210" s="165"/>
      <c r="GPS210" s="165"/>
      <c r="GPT210" s="168"/>
      <c r="GPU210" s="165"/>
      <c r="GPV210" s="165"/>
      <c r="GPW210" s="165"/>
      <c r="GPX210" s="168"/>
      <c r="GPY210" s="165"/>
      <c r="GPZ210" s="165"/>
      <c r="GQA210" s="165"/>
      <c r="GQB210" s="168"/>
      <c r="GQC210" s="165"/>
      <c r="GQD210" s="165"/>
      <c r="GQE210" s="165"/>
      <c r="GQF210" s="168"/>
      <c r="GQG210" s="165"/>
      <c r="GQH210" s="165"/>
      <c r="GQI210" s="165"/>
      <c r="GQJ210" s="168"/>
      <c r="GQK210" s="165"/>
      <c r="GQL210" s="165"/>
      <c r="GQM210" s="165"/>
      <c r="GQN210" s="168"/>
      <c r="GQO210" s="165"/>
      <c r="GQP210" s="165"/>
      <c r="GQQ210" s="165"/>
      <c r="GQR210" s="168"/>
      <c r="GQS210" s="165"/>
      <c r="GQT210" s="165"/>
      <c r="GQU210" s="165"/>
      <c r="GQV210" s="168"/>
      <c r="GQW210" s="165"/>
      <c r="GQX210" s="165"/>
      <c r="GQY210" s="165"/>
      <c r="GQZ210" s="168"/>
      <c r="GRA210" s="165"/>
      <c r="GRB210" s="165"/>
      <c r="GRC210" s="165"/>
      <c r="GRD210" s="168"/>
      <c r="GRE210" s="165"/>
      <c r="GRF210" s="165"/>
      <c r="GRG210" s="165"/>
      <c r="GRH210" s="168"/>
      <c r="GRI210" s="165"/>
      <c r="GRJ210" s="165"/>
      <c r="GRK210" s="165"/>
      <c r="GRL210" s="168"/>
      <c r="GRM210" s="165"/>
      <c r="GRN210" s="165"/>
      <c r="GRO210" s="165"/>
      <c r="GRP210" s="168"/>
      <c r="GRQ210" s="165"/>
      <c r="GRR210" s="165"/>
      <c r="GRS210" s="165"/>
      <c r="GRT210" s="168"/>
      <c r="GRU210" s="165"/>
      <c r="GRV210" s="165"/>
      <c r="GRW210" s="165"/>
      <c r="GRX210" s="168"/>
      <c r="GRY210" s="165"/>
      <c r="GRZ210" s="165"/>
      <c r="GSA210" s="165"/>
      <c r="GSB210" s="168"/>
      <c r="GSC210" s="165"/>
      <c r="GSD210" s="165"/>
      <c r="GSE210" s="165"/>
      <c r="GSF210" s="168"/>
      <c r="GSG210" s="165"/>
      <c r="GSH210" s="165"/>
      <c r="GSI210" s="165"/>
      <c r="GSJ210" s="168"/>
      <c r="GSK210" s="165"/>
      <c r="GSL210" s="165"/>
      <c r="GSM210" s="165"/>
      <c r="GSN210" s="168"/>
      <c r="GSO210" s="165"/>
      <c r="GSP210" s="165"/>
      <c r="GSQ210" s="165"/>
      <c r="GSR210" s="168"/>
      <c r="GSS210" s="165"/>
      <c r="GST210" s="165"/>
      <c r="GSU210" s="165"/>
      <c r="GSV210" s="168"/>
      <c r="GSW210" s="165"/>
      <c r="GSX210" s="165"/>
      <c r="GSY210" s="165"/>
      <c r="GSZ210" s="168"/>
      <c r="GTA210" s="165"/>
      <c r="GTB210" s="165"/>
      <c r="GTC210" s="165"/>
      <c r="GTD210" s="168"/>
      <c r="GTE210" s="165"/>
      <c r="GTF210" s="165"/>
      <c r="GTG210" s="165"/>
      <c r="GTH210" s="168"/>
      <c r="GTI210" s="165"/>
      <c r="GTJ210" s="165"/>
      <c r="GTK210" s="165"/>
      <c r="GTL210" s="168"/>
      <c r="GTM210" s="165"/>
      <c r="GTN210" s="165"/>
      <c r="GTO210" s="165"/>
      <c r="GTP210" s="168"/>
      <c r="GTQ210" s="165"/>
      <c r="GTR210" s="165"/>
      <c r="GTS210" s="165"/>
      <c r="GTT210" s="168"/>
      <c r="GTU210" s="165"/>
      <c r="GTV210" s="165"/>
      <c r="GTW210" s="165"/>
      <c r="GTX210" s="168"/>
      <c r="GTY210" s="165"/>
      <c r="GTZ210" s="165"/>
      <c r="GUA210" s="165"/>
      <c r="GUB210" s="168"/>
      <c r="GUC210" s="165"/>
      <c r="GUD210" s="165"/>
      <c r="GUE210" s="165"/>
      <c r="GUF210" s="168"/>
      <c r="GUG210" s="165"/>
      <c r="GUH210" s="165"/>
      <c r="GUI210" s="165"/>
      <c r="GUJ210" s="168"/>
      <c r="GUK210" s="165"/>
      <c r="GUL210" s="165"/>
      <c r="GUM210" s="165"/>
      <c r="GUN210" s="168"/>
      <c r="GUO210" s="165"/>
      <c r="GUP210" s="165"/>
      <c r="GUQ210" s="165"/>
      <c r="GUR210" s="168"/>
      <c r="GUS210" s="165"/>
      <c r="GUT210" s="165"/>
      <c r="GUU210" s="165"/>
      <c r="GUV210" s="168"/>
      <c r="GUW210" s="165"/>
      <c r="GUX210" s="165"/>
      <c r="GUY210" s="165"/>
      <c r="GUZ210" s="168"/>
      <c r="GVA210" s="165"/>
      <c r="GVB210" s="165"/>
      <c r="GVC210" s="165"/>
      <c r="GVD210" s="168"/>
      <c r="GVE210" s="165"/>
      <c r="GVF210" s="165"/>
      <c r="GVG210" s="165"/>
      <c r="GVH210" s="168"/>
      <c r="GVI210" s="165"/>
      <c r="GVJ210" s="165"/>
      <c r="GVK210" s="165"/>
      <c r="GVL210" s="168"/>
      <c r="GVM210" s="165"/>
      <c r="GVN210" s="165"/>
      <c r="GVO210" s="165"/>
      <c r="GVP210" s="168"/>
      <c r="GVQ210" s="165"/>
      <c r="GVR210" s="165"/>
      <c r="GVS210" s="165"/>
      <c r="GVT210" s="168"/>
      <c r="GVU210" s="165"/>
      <c r="GVV210" s="165"/>
      <c r="GVW210" s="165"/>
      <c r="GVX210" s="168"/>
      <c r="GVY210" s="165"/>
      <c r="GVZ210" s="165"/>
      <c r="GWA210" s="165"/>
      <c r="GWB210" s="168"/>
      <c r="GWC210" s="165"/>
      <c r="GWD210" s="165"/>
      <c r="GWE210" s="165"/>
      <c r="GWF210" s="168"/>
      <c r="GWG210" s="165"/>
      <c r="GWH210" s="165"/>
      <c r="GWI210" s="165"/>
      <c r="GWJ210" s="168"/>
      <c r="GWK210" s="165"/>
      <c r="GWL210" s="165"/>
      <c r="GWM210" s="165"/>
      <c r="GWN210" s="168"/>
      <c r="GWO210" s="165"/>
      <c r="GWP210" s="165"/>
      <c r="GWQ210" s="165"/>
      <c r="GWR210" s="168"/>
      <c r="GWS210" s="165"/>
      <c r="GWT210" s="165"/>
      <c r="GWU210" s="165"/>
      <c r="GWV210" s="168"/>
      <c r="GWW210" s="165"/>
      <c r="GWX210" s="165"/>
      <c r="GWY210" s="165"/>
      <c r="GWZ210" s="168"/>
      <c r="GXA210" s="165"/>
      <c r="GXB210" s="165"/>
      <c r="GXC210" s="165"/>
      <c r="GXD210" s="168"/>
      <c r="GXE210" s="165"/>
      <c r="GXF210" s="165"/>
      <c r="GXG210" s="165"/>
      <c r="GXH210" s="168"/>
      <c r="GXI210" s="165"/>
      <c r="GXJ210" s="165"/>
      <c r="GXK210" s="165"/>
      <c r="GXL210" s="168"/>
      <c r="GXM210" s="165"/>
      <c r="GXN210" s="165"/>
      <c r="GXO210" s="165"/>
      <c r="GXP210" s="168"/>
      <c r="GXQ210" s="165"/>
      <c r="GXR210" s="165"/>
      <c r="GXS210" s="165"/>
      <c r="GXT210" s="168"/>
      <c r="GXU210" s="165"/>
      <c r="GXV210" s="165"/>
      <c r="GXW210" s="165"/>
      <c r="GXX210" s="168"/>
      <c r="GXY210" s="165"/>
      <c r="GXZ210" s="165"/>
      <c r="GYA210" s="165"/>
      <c r="GYB210" s="168"/>
      <c r="GYC210" s="165"/>
      <c r="GYD210" s="165"/>
      <c r="GYE210" s="165"/>
      <c r="GYF210" s="168"/>
      <c r="GYG210" s="165"/>
      <c r="GYH210" s="165"/>
      <c r="GYI210" s="165"/>
      <c r="GYJ210" s="168"/>
      <c r="GYK210" s="165"/>
      <c r="GYL210" s="165"/>
      <c r="GYM210" s="165"/>
      <c r="GYN210" s="168"/>
      <c r="GYO210" s="165"/>
      <c r="GYP210" s="165"/>
      <c r="GYQ210" s="165"/>
      <c r="GYR210" s="168"/>
      <c r="GYS210" s="165"/>
      <c r="GYT210" s="165"/>
      <c r="GYU210" s="165"/>
      <c r="GYV210" s="168"/>
      <c r="GYW210" s="165"/>
      <c r="GYX210" s="165"/>
      <c r="GYY210" s="165"/>
      <c r="GYZ210" s="168"/>
      <c r="GZA210" s="165"/>
      <c r="GZB210" s="165"/>
      <c r="GZC210" s="165"/>
      <c r="GZD210" s="168"/>
      <c r="GZE210" s="165"/>
      <c r="GZF210" s="165"/>
      <c r="GZG210" s="165"/>
      <c r="GZH210" s="168"/>
      <c r="GZI210" s="165"/>
      <c r="GZJ210" s="165"/>
      <c r="GZK210" s="165"/>
      <c r="GZL210" s="168"/>
      <c r="GZM210" s="165"/>
      <c r="GZN210" s="165"/>
      <c r="GZO210" s="165"/>
      <c r="GZP210" s="168"/>
      <c r="GZQ210" s="165"/>
      <c r="GZR210" s="165"/>
      <c r="GZS210" s="165"/>
      <c r="GZT210" s="168"/>
      <c r="GZU210" s="165"/>
      <c r="GZV210" s="165"/>
      <c r="GZW210" s="165"/>
      <c r="GZX210" s="168"/>
      <c r="GZY210" s="165"/>
      <c r="GZZ210" s="165"/>
      <c r="HAA210" s="165"/>
      <c r="HAB210" s="168"/>
      <c r="HAC210" s="165"/>
      <c r="HAD210" s="165"/>
      <c r="HAE210" s="165"/>
      <c r="HAF210" s="168"/>
      <c r="HAG210" s="165"/>
      <c r="HAH210" s="165"/>
      <c r="HAI210" s="165"/>
      <c r="HAJ210" s="168"/>
      <c r="HAK210" s="165"/>
      <c r="HAL210" s="165"/>
      <c r="HAM210" s="165"/>
      <c r="HAN210" s="168"/>
      <c r="HAO210" s="165"/>
      <c r="HAP210" s="165"/>
      <c r="HAQ210" s="165"/>
      <c r="HAR210" s="168"/>
      <c r="HAS210" s="165"/>
      <c r="HAT210" s="165"/>
      <c r="HAU210" s="165"/>
      <c r="HAV210" s="168"/>
      <c r="HAW210" s="165"/>
      <c r="HAX210" s="165"/>
      <c r="HAY210" s="165"/>
      <c r="HAZ210" s="168"/>
      <c r="HBA210" s="165"/>
      <c r="HBB210" s="165"/>
      <c r="HBC210" s="165"/>
      <c r="HBD210" s="168"/>
      <c r="HBE210" s="165"/>
      <c r="HBF210" s="165"/>
      <c r="HBG210" s="165"/>
      <c r="HBH210" s="168"/>
      <c r="HBI210" s="165"/>
      <c r="HBJ210" s="165"/>
      <c r="HBK210" s="165"/>
      <c r="HBL210" s="168"/>
      <c r="HBM210" s="165"/>
      <c r="HBN210" s="165"/>
      <c r="HBO210" s="165"/>
      <c r="HBP210" s="168"/>
      <c r="HBQ210" s="165"/>
      <c r="HBR210" s="165"/>
      <c r="HBS210" s="165"/>
      <c r="HBT210" s="168"/>
      <c r="HBU210" s="165"/>
      <c r="HBV210" s="165"/>
      <c r="HBW210" s="165"/>
      <c r="HBX210" s="168"/>
      <c r="HBY210" s="165"/>
      <c r="HBZ210" s="165"/>
      <c r="HCA210" s="165"/>
      <c r="HCB210" s="168"/>
      <c r="HCC210" s="165"/>
      <c r="HCD210" s="165"/>
      <c r="HCE210" s="165"/>
      <c r="HCF210" s="168"/>
      <c r="HCG210" s="165"/>
      <c r="HCH210" s="165"/>
      <c r="HCI210" s="165"/>
      <c r="HCJ210" s="168"/>
      <c r="HCK210" s="165"/>
      <c r="HCL210" s="165"/>
      <c r="HCM210" s="165"/>
      <c r="HCN210" s="168"/>
      <c r="HCO210" s="165"/>
      <c r="HCP210" s="165"/>
      <c r="HCQ210" s="165"/>
      <c r="HCR210" s="168"/>
      <c r="HCS210" s="165"/>
      <c r="HCT210" s="165"/>
      <c r="HCU210" s="165"/>
      <c r="HCV210" s="168"/>
      <c r="HCW210" s="165"/>
      <c r="HCX210" s="165"/>
      <c r="HCY210" s="165"/>
      <c r="HCZ210" s="168"/>
      <c r="HDA210" s="165"/>
      <c r="HDB210" s="165"/>
      <c r="HDC210" s="165"/>
      <c r="HDD210" s="168"/>
      <c r="HDE210" s="165"/>
      <c r="HDF210" s="165"/>
      <c r="HDG210" s="165"/>
      <c r="HDH210" s="168"/>
      <c r="HDI210" s="165"/>
      <c r="HDJ210" s="165"/>
      <c r="HDK210" s="165"/>
      <c r="HDL210" s="168"/>
      <c r="HDM210" s="165"/>
      <c r="HDN210" s="165"/>
      <c r="HDO210" s="165"/>
      <c r="HDP210" s="168"/>
      <c r="HDQ210" s="165"/>
      <c r="HDR210" s="165"/>
      <c r="HDS210" s="165"/>
      <c r="HDT210" s="168"/>
      <c r="HDU210" s="165"/>
      <c r="HDV210" s="165"/>
      <c r="HDW210" s="165"/>
      <c r="HDX210" s="168"/>
      <c r="HDY210" s="165"/>
      <c r="HDZ210" s="165"/>
      <c r="HEA210" s="165"/>
      <c r="HEB210" s="168"/>
      <c r="HEC210" s="165"/>
      <c r="HED210" s="165"/>
      <c r="HEE210" s="165"/>
      <c r="HEF210" s="168"/>
      <c r="HEG210" s="165"/>
      <c r="HEH210" s="165"/>
      <c r="HEI210" s="165"/>
      <c r="HEJ210" s="168"/>
      <c r="HEK210" s="165"/>
      <c r="HEL210" s="165"/>
      <c r="HEM210" s="165"/>
      <c r="HEN210" s="168"/>
      <c r="HEO210" s="165"/>
      <c r="HEP210" s="165"/>
      <c r="HEQ210" s="165"/>
      <c r="HER210" s="168"/>
      <c r="HES210" s="165"/>
      <c r="HET210" s="165"/>
      <c r="HEU210" s="165"/>
      <c r="HEV210" s="168"/>
      <c r="HEW210" s="165"/>
      <c r="HEX210" s="165"/>
      <c r="HEY210" s="165"/>
      <c r="HEZ210" s="168"/>
      <c r="HFA210" s="165"/>
      <c r="HFB210" s="165"/>
      <c r="HFC210" s="165"/>
      <c r="HFD210" s="168"/>
      <c r="HFE210" s="165"/>
      <c r="HFF210" s="165"/>
      <c r="HFG210" s="165"/>
      <c r="HFH210" s="168"/>
      <c r="HFI210" s="165"/>
      <c r="HFJ210" s="165"/>
      <c r="HFK210" s="165"/>
      <c r="HFL210" s="168"/>
      <c r="HFM210" s="165"/>
      <c r="HFN210" s="165"/>
      <c r="HFO210" s="165"/>
      <c r="HFP210" s="168"/>
      <c r="HFQ210" s="165"/>
      <c r="HFR210" s="165"/>
      <c r="HFS210" s="165"/>
      <c r="HFT210" s="168"/>
      <c r="HFU210" s="165"/>
      <c r="HFV210" s="165"/>
      <c r="HFW210" s="165"/>
      <c r="HFX210" s="168"/>
      <c r="HFY210" s="165"/>
      <c r="HFZ210" s="165"/>
      <c r="HGA210" s="165"/>
      <c r="HGB210" s="168"/>
      <c r="HGC210" s="165"/>
      <c r="HGD210" s="165"/>
      <c r="HGE210" s="165"/>
      <c r="HGF210" s="168"/>
      <c r="HGG210" s="165"/>
      <c r="HGH210" s="165"/>
      <c r="HGI210" s="165"/>
      <c r="HGJ210" s="168"/>
      <c r="HGK210" s="165"/>
      <c r="HGL210" s="165"/>
      <c r="HGM210" s="165"/>
      <c r="HGN210" s="168"/>
      <c r="HGO210" s="165"/>
      <c r="HGP210" s="165"/>
      <c r="HGQ210" s="165"/>
      <c r="HGR210" s="168"/>
      <c r="HGS210" s="165"/>
      <c r="HGT210" s="165"/>
      <c r="HGU210" s="165"/>
      <c r="HGV210" s="168"/>
      <c r="HGW210" s="165"/>
      <c r="HGX210" s="165"/>
      <c r="HGY210" s="165"/>
      <c r="HGZ210" s="168"/>
      <c r="HHA210" s="165"/>
      <c r="HHB210" s="165"/>
      <c r="HHC210" s="165"/>
      <c r="HHD210" s="168"/>
      <c r="HHE210" s="165"/>
      <c r="HHF210" s="165"/>
      <c r="HHG210" s="165"/>
      <c r="HHH210" s="168"/>
      <c r="HHI210" s="165"/>
      <c r="HHJ210" s="165"/>
      <c r="HHK210" s="165"/>
      <c r="HHL210" s="168"/>
      <c r="HHM210" s="165"/>
      <c r="HHN210" s="165"/>
      <c r="HHO210" s="165"/>
      <c r="HHP210" s="168"/>
      <c r="HHQ210" s="165"/>
      <c r="HHR210" s="165"/>
      <c r="HHS210" s="165"/>
      <c r="HHT210" s="168"/>
      <c r="HHU210" s="165"/>
      <c r="HHV210" s="165"/>
      <c r="HHW210" s="165"/>
      <c r="HHX210" s="168"/>
      <c r="HHY210" s="165"/>
      <c r="HHZ210" s="165"/>
      <c r="HIA210" s="165"/>
      <c r="HIB210" s="168"/>
      <c r="HIC210" s="165"/>
      <c r="HID210" s="165"/>
      <c r="HIE210" s="165"/>
      <c r="HIF210" s="168"/>
      <c r="HIG210" s="165"/>
      <c r="HIH210" s="165"/>
      <c r="HII210" s="165"/>
      <c r="HIJ210" s="168"/>
      <c r="HIK210" s="165"/>
      <c r="HIL210" s="165"/>
      <c r="HIM210" s="165"/>
      <c r="HIN210" s="168"/>
      <c r="HIO210" s="165"/>
      <c r="HIP210" s="165"/>
      <c r="HIQ210" s="165"/>
      <c r="HIR210" s="168"/>
      <c r="HIS210" s="165"/>
      <c r="HIT210" s="165"/>
      <c r="HIU210" s="165"/>
      <c r="HIV210" s="168"/>
      <c r="HIW210" s="165"/>
      <c r="HIX210" s="165"/>
      <c r="HIY210" s="165"/>
      <c r="HIZ210" s="168"/>
      <c r="HJA210" s="165"/>
      <c r="HJB210" s="165"/>
      <c r="HJC210" s="165"/>
      <c r="HJD210" s="168"/>
      <c r="HJE210" s="165"/>
      <c r="HJF210" s="165"/>
      <c r="HJG210" s="165"/>
      <c r="HJH210" s="168"/>
      <c r="HJI210" s="165"/>
      <c r="HJJ210" s="165"/>
      <c r="HJK210" s="165"/>
      <c r="HJL210" s="168"/>
      <c r="HJM210" s="165"/>
      <c r="HJN210" s="165"/>
      <c r="HJO210" s="165"/>
      <c r="HJP210" s="168"/>
      <c r="HJQ210" s="165"/>
      <c r="HJR210" s="165"/>
      <c r="HJS210" s="165"/>
      <c r="HJT210" s="168"/>
      <c r="HJU210" s="165"/>
      <c r="HJV210" s="165"/>
      <c r="HJW210" s="165"/>
      <c r="HJX210" s="168"/>
      <c r="HJY210" s="165"/>
      <c r="HJZ210" s="165"/>
      <c r="HKA210" s="165"/>
      <c r="HKB210" s="168"/>
      <c r="HKC210" s="165"/>
      <c r="HKD210" s="165"/>
      <c r="HKE210" s="165"/>
      <c r="HKF210" s="168"/>
      <c r="HKG210" s="165"/>
      <c r="HKH210" s="165"/>
      <c r="HKI210" s="165"/>
      <c r="HKJ210" s="168"/>
      <c r="HKK210" s="165"/>
      <c r="HKL210" s="165"/>
      <c r="HKM210" s="165"/>
      <c r="HKN210" s="168"/>
      <c r="HKO210" s="165"/>
      <c r="HKP210" s="165"/>
      <c r="HKQ210" s="165"/>
      <c r="HKR210" s="168"/>
      <c r="HKS210" s="165"/>
      <c r="HKT210" s="165"/>
      <c r="HKU210" s="165"/>
      <c r="HKV210" s="168"/>
      <c r="HKW210" s="165"/>
      <c r="HKX210" s="165"/>
      <c r="HKY210" s="165"/>
      <c r="HKZ210" s="168"/>
      <c r="HLA210" s="165"/>
      <c r="HLB210" s="165"/>
      <c r="HLC210" s="165"/>
      <c r="HLD210" s="168"/>
      <c r="HLE210" s="165"/>
      <c r="HLF210" s="165"/>
      <c r="HLG210" s="165"/>
      <c r="HLH210" s="168"/>
      <c r="HLI210" s="165"/>
      <c r="HLJ210" s="165"/>
      <c r="HLK210" s="165"/>
      <c r="HLL210" s="168"/>
      <c r="HLM210" s="165"/>
      <c r="HLN210" s="165"/>
      <c r="HLO210" s="165"/>
      <c r="HLP210" s="168"/>
      <c r="HLQ210" s="165"/>
      <c r="HLR210" s="165"/>
      <c r="HLS210" s="165"/>
      <c r="HLT210" s="168"/>
      <c r="HLU210" s="165"/>
      <c r="HLV210" s="165"/>
      <c r="HLW210" s="165"/>
      <c r="HLX210" s="168"/>
      <c r="HLY210" s="165"/>
      <c r="HLZ210" s="165"/>
      <c r="HMA210" s="165"/>
      <c r="HMB210" s="168"/>
      <c r="HMC210" s="165"/>
      <c r="HMD210" s="165"/>
      <c r="HME210" s="165"/>
      <c r="HMF210" s="168"/>
      <c r="HMG210" s="165"/>
      <c r="HMH210" s="165"/>
      <c r="HMI210" s="165"/>
      <c r="HMJ210" s="168"/>
      <c r="HMK210" s="165"/>
      <c r="HML210" s="165"/>
      <c r="HMM210" s="165"/>
      <c r="HMN210" s="168"/>
      <c r="HMO210" s="165"/>
      <c r="HMP210" s="165"/>
      <c r="HMQ210" s="165"/>
      <c r="HMR210" s="168"/>
      <c r="HMS210" s="165"/>
      <c r="HMT210" s="165"/>
      <c r="HMU210" s="165"/>
      <c r="HMV210" s="168"/>
      <c r="HMW210" s="165"/>
      <c r="HMX210" s="165"/>
      <c r="HMY210" s="165"/>
      <c r="HMZ210" s="168"/>
      <c r="HNA210" s="165"/>
      <c r="HNB210" s="165"/>
      <c r="HNC210" s="165"/>
      <c r="HND210" s="168"/>
      <c r="HNE210" s="165"/>
      <c r="HNF210" s="165"/>
      <c r="HNG210" s="165"/>
      <c r="HNH210" s="168"/>
      <c r="HNI210" s="165"/>
      <c r="HNJ210" s="165"/>
      <c r="HNK210" s="165"/>
      <c r="HNL210" s="168"/>
      <c r="HNM210" s="165"/>
      <c r="HNN210" s="165"/>
      <c r="HNO210" s="165"/>
      <c r="HNP210" s="168"/>
      <c r="HNQ210" s="165"/>
      <c r="HNR210" s="165"/>
      <c r="HNS210" s="165"/>
      <c r="HNT210" s="168"/>
      <c r="HNU210" s="165"/>
      <c r="HNV210" s="165"/>
      <c r="HNW210" s="165"/>
      <c r="HNX210" s="168"/>
      <c r="HNY210" s="165"/>
      <c r="HNZ210" s="165"/>
      <c r="HOA210" s="165"/>
      <c r="HOB210" s="168"/>
      <c r="HOC210" s="165"/>
      <c r="HOD210" s="165"/>
      <c r="HOE210" s="165"/>
      <c r="HOF210" s="168"/>
      <c r="HOG210" s="165"/>
      <c r="HOH210" s="165"/>
      <c r="HOI210" s="165"/>
      <c r="HOJ210" s="168"/>
      <c r="HOK210" s="165"/>
      <c r="HOL210" s="165"/>
      <c r="HOM210" s="165"/>
      <c r="HON210" s="168"/>
      <c r="HOO210" s="165"/>
      <c r="HOP210" s="165"/>
      <c r="HOQ210" s="165"/>
      <c r="HOR210" s="168"/>
      <c r="HOS210" s="165"/>
      <c r="HOT210" s="165"/>
      <c r="HOU210" s="165"/>
      <c r="HOV210" s="168"/>
      <c r="HOW210" s="165"/>
      <c r="HOX210" s="165"/>
      <c r="HOY210" s="165"/>
      <c r="HOZ210" s="168"/>
      <c r="HPA210" s="165"/>
      <c r="HPB210" s="165"/>
      <c r="HPC210" s="165"/>
      <c r="HPD210" s="168"/>
      <c r="HPE210" s="165"/>
      <c r="HPF210" s="165"/>
      <c r="HPG210" s="165"/>
      <c r="HPH210" s="168"/>
      <c r="HPI210" s="165"/>
      <c r="HPJ210" s="165"/>
      <c r="HPK210" s="165"/>
      <c r="HPL210" s="168"/>
      <c r="HPM210" s="165"/>
      <c r="HPN210" s="165"/>
      <c r="HPO210" s="165"/>
      <c r="HPP210" s="168"/>
      <c r="HPQ210" s="165"/>
      <c r="HPR210" s="165"/>
      <c r="HPS210" s="165"/>
      <c r="HPT210" s="168"/>
      <c r="HPU210" s="165"/>
      <c r="HPV210" s="165"/>
      <c r="HPW210" s="165"/>
      <c r="HPX210" s="168"/>
      <c r="HPY210" s="165"/>
      <c r="HPZ210" s="165"/>
      <c r="HQA210" s="165"/>
      <c r="HQB210" s="168"/>
      <c r="HQC210" s="165"/>
      <c r="HQD210" s="165"/>
      <c r="HQE210" s="165"/>
      <c r="HQF210" s="168"/>
      <c r="HQG210" s="165"/>
      <c r="HQH210" s="165"/>
      <c r="HQI210" s="165"/>
      <c r="HQJ210" s="168"/>
      <c r="HQK210" s="165"/>
      <c r="HQL210" s="165"/>
      <c r="HQM210" s="165"/>
      <c r="HQN210" s="168"/>
      <c r="HQO210" s="165"/>
      <c r="HQP210" s="165"/>
      <c r="HQQ210" s="165"/>
      <c r="HQR210" s="168"/>
      <c r="HQS210" s="165"/>
      <c r="HQT210" s="165"/>
      <c r="HQU210" s="165"/>
      <c r="HQV210" s="168"/>
      <c r="HQW210" s="165"/>
      <c r="HQX210" s="165"/>
      <c r="HQY210" s="165"/>
      <c r="HQZ210" s="168"/>
      <c r="HRA210" s="165"/>
      <c r="HRB210" s="165"/>
      <c r="HRC210" s="165"/>
      <c r="HRD210" s="168"/>
      <c r="HRE210" s="165"/>
      <c r="HRF210" s="165"/>
      <c r="HRG210" s="165"/>
      <c r="HRH210" s="168"/>
      <c r="HRI210" s="165"/>
      <c r="HRJ210" s="165"/>
      <c r="HRK210" s="165"/>
      <c r="HRL210" s="168"/>
      <c r="HRM210" s="165"/>
      <c r="HRN210" s="165"/>
      <c r="HRO210" s="165"/>
      <c r="HRP210" s="168"/>
      <c r="HRQ210" s="165"/>
      <c r="HRR210" s="165"/>
      <c r="HRS210" s="165"/>
      <c r="HRT210" s="168"/>
      <c r="HRU210" s="165"/>
      <c r="HRV210" s="165"/>
      <c r="HRW210" s="165"/>
      <c r="HRX210" s="168"/>
      <c r="HRY210" s="165"/>
      <c r="HRZ210" s="165"/>
      <c r="HSA210" s="165"/>
      <c r="HSB210" s="168"/>
      <c r="HSC210" s="165"/>
      <c r="HSD210" s="165"/>
      <c r="HSE210" s="165"/>
      <c r="HSF210" s="168"/>
      <c r="HSG210" s="165"/>
      <c r="HSH210" s="165"/>
      <c r="HSI210" s="165"/>
      <c r="HSJ210" s="168"/>
      <c r="HSK210" s="165"/>
      <c r="HSL210" s="165"/>
      <c r="HSM210" s="165"/>
      <c r="HSN210" s="168"/>
      <c r="HSO210" s="165"/>
      <c r="HSP210" s="165"/>
      <c r="HSQ210" s="165"/>
      <c r="HSR210" s="168"/>
      <c r="HSS210" s="165"/>
      <c r="HST210" s="165"/>
      <c r="HSU210" s="165"/>
      <c r="HSV210" s="168"/>
      <c r="HSW210" s="165"/>
      <c r="HSX210" s="165"/>
      <c r="HSY210" s="165"/>
      <c r="HSZ210" s="168"/>
      <c r="HTA210" s="165"/>
      <c r="HTB210" s="165"/>
      <c r="HTC210" s="165"/>
      <c r="HTD210" s="168"/>
      <c r="HTE210" s="165"/>
      <c r="HTF210" s="165"/>
      <c r="HTG210" s="165"/>
      <c r="HTH210" s="168"/>
      <c r="HTI210" s="165"/>
      <c r="HTJ210" s="165"/>
      <c r="HTK210" s="165"/>
      <c r="HTL210" s="168"/>
      <c r="HTM210" s="165"/>
      <c r="HTN210" s="165"/>
      <c r="HTO210" s="165"/>
      <c r="HTP210" s="168"/>
      <c r="HTQ210" s="165"/>
      <c r="HTR210" s="165"/>
      <c r="HTS210" s="165"/>
      <c r="HTT210" s="168"/>
      <c r="HTU210" s="165"/>
      <c r="HTV210" s="165"/>
      <c r="HTW210" s="165"/>
      <c r="HTX210" s="168"/>
      <c r="HTY210" s="165"/>
      <c r="HTZ210" s="165"/>
      <c r="HUA210" s="165"/>
      <c r="HUB210" s="168"/>
      <c r="HUC210" s="165"/>
      <c r="HUD210" s="165"/>
      <c r="HUE210" s="165"/>
      <c r="HUF210" s="168"/>
      <c r="HUG210" s="165"/>
      <c r="HUH210" s="165"/>
      <c r="HUI210" s="165"/>
      <c r="HUJ210" s="168"/>
      <c r="HUK210" s="165"/>
      <c r="HUL210" s="165"/>
      <c r="HUM210" s="165"/>
      <c r="HUN210" s="168"/>
      <c r="HUO210" s="165"/>
      <c r="HUP210" s="165"/>
      <c r="HUQ210" s="165"/>
      <c r="HUR210" s="168"/>
      <c r="HUS210" s="165"/>
      <c r="HUT210" s="165"/>
      <c r="HUU210" s="165"/>
      <c r="HUV210" s="168"/>
      <c r="HUW210" s="165"/>
      <c r="HUX210" s="165"/>
      <c r="HUY210" s="165"/>
      <c r="HUZ210" s="168"/>
      <c r="HVA210" s="165"/>
      <c r="HVB210" s="165"/>
      <c r="HVC210" s="165"/>
      <c r="HVD210" s="168"/>
      <c r="HVE210" s="165"/>
      <c r="HVF210" s="165"/>
      <c r="HVG210" s="165"/>
      <c r="HVH210" s="168"/>
      <c r="HVI210" s="165"/>
      <c r="HVJ210" s="165"/>
      <c r="HVK210" s="165"/>
      <c r="HVL210" s="168"/>
      <c r="HVM210" s="165"/>
      <c r="HVN210" s="165"/>
      <c r="HVO210" s="165"/>
      <c r="HVP210" s="168"/>
      <c r="HVQ210" s="165"/>
      <c r="HVR210" s="165"/>
      <c r="HVS210" s="165"/>
      <c r="HVT210" s="168"/>
      <c r="HVU210" s="165"/>
      <c r="HVV210" s="165"/>
      <c r="HVW210" s="165"/>
      <c r="HVX210" s="168"/>
      <c r="HVY210" s="165"/>
      <c r="HVZ210" s="165"/>
      <c r="HWA210" s="165"/>
      <c r="HWB210" s="168"/>
      <c r="HWC210" s="165"/>
      <c r="HWD210" s="165"/>
      <c r="HWE210" s="165"/>
      <c r="HWF210" s="168"/>
      <c r="HWG210" s="165"/>
      <c r="HWH210" s="165"/>
      <c r="HWI210" s="165"/>
      <c r="HWJ210" s="168"/>
      <c r="HWK210" s="165"/>
      <c r="HWL210" s="165"/>
      <c r="HWM210" s="165"/>
      <c r="HWN210" s="168"/>
      <c r="HWO210" s="165"/>
      <c r="HWP210" s="165"/>
      <c r="HWQ210" s="165"/>
      <c r="HWR210" s="168"/>
      <c r="HWS210" s="165"/>
      <c r="HWT210" s="165"/>
      <c r="HWU210" s="165"/>
      <c r="HWV210" s="168"/>
      <c r="HWW210" s="165"/>
      <c r="HWX210" s="165"/>
      <c r="HWY210" s="165"/>
      <c r="HWZ210" s="168"/>
      <c r="HXA210" s="165"/>
      <c r="HXB210" s="165"/>
      <c r="HXC210" s="165"/>
      <c r="HXD210" s="168"/>
      <c r="HXE210" s="165"/>
      <c r="HXF210" s="165"/>
      <c r="HXG210" s="165"/>
      <c r="HXH210" s="168"/>
      <c r="HXI210" s="165"/>
      <c r="HXJ210" s="165"/>
      <c r="HXK210" s="165"/>
      <c r="HXL210" s="168"/>
      <c r="HXM210" s="165"/>
      <c r="HXN210" s="165"/>
      <c r="HXO210" s="165"/>
      <c r="HXP210" s="168"/>
      <c r="HXQ210" s="165"/>
      <c r="HXR210" s="165"/>
      <c r="HXS210" s="165"/>
      <c r="HXT210" s="168"/>
      <c r="HXU210" s="165"/>
      <c r="HXV210" s="165"/>
      <c r="HXW210" s="165"/>
      <c r="HXX210" s="168"/>
      <c r="HXY210" s="165"/>
      <c r="HXZ210" s="165"/>
      <c r="HYA210" s="165"/>
      <c r="HYB210" s="168"/>
      <c r="HYC210" s="165"/>
      <c r="HYD210" s="165"/>
      <c r="HYE210" s="165"/>
      <c r="HYF210" s="168"/>
      <c r="HYG210" s="165"/>
      <c r="HYH210" s="165"/>
      <c r="HYI210" s="165"/>
      <c r="HYJ210" s="168"/>
      <c r="HYK210" s="165"/>
      <c r="HYL210" s="165"/>
      <c r="HYM210" s="165"/>
      <c r="HYN210" s="168"/>
      <c r="HYO210" s="165"/>
      <c r="HYP210" s="165"/>
      <c r="HYQ210" s="165"/>
      <c r="HYR210" s="168"/>
      <c r="HYS210" s="165"/>
      <c r="HYT210" s="165"/>
      <c r="HYU210" s="165"/>
      <c r="HYV210" s="168"/>
      <c r="HYW210" s="165"/>
      <c r="HYX210" s="165"/>
      <c r="HYY210" s="165"/>
      <c r="HYZ210" s="168"/>
      <c r="HZA210" s="165"/>
      <c r="HZB210" s="165"/>
      <c r="HZC210" s="165"/>
      <c r="HZD210" s="168"/>
      <c r="HZE210" s="165"/>
      <c r="HZF210" s="165"/>
      <c r="HZG210" s="165"/>
      <c r="HZH210" s="168"/>
      <c r="HZI210" s="165"/>
      <c r="HZJ210" s="165"/>
      <c r="HZK210" s="165"/>
      <c r="HZL210" s="168"/>
      <c r="HZM210" s="165"/>
      <c r="HZN210" s="165"/>
      <c r="HZO210" s="165"/>
      <c r="HZP210" s="168"/>
      <c r="HZQ210" s="165"/>
      <c r="HZR210" s="165"/>
      <c r="HZS210" s="165"/>
      <c r="HZT210" s="168"/>
      <c r="HZU210" s="165"/>
      <c r="HZV210" s="165"/>
      <c r="HZW210" s="165"/>
      <c r="HZX210" s="168"/>
      <c r="HZY210" s="165"/>
      <c r="HZZ210" s="165"/>
      <c r="IAA210" s="165"/>
      <c r="IAB210" s="168"/>
      <c r="IAC210" s="165"/>
      <c r="IAD210" s="165"/>
      <c r="IAE210" s="165"/>
      <c r="IAF210" s="168"/>
      <c r="IAG210" s="165"/>
      <c r="IAH210" s="165"/>
      <c r="IAI210" s="165"/>
      <c r="IAJ210" s="168"/>
      <c r="IAK210" s="165"/>
      <c r="IAL210" s="165"/>
      <c r="IAM210" s="165"/>
      <c r="IAN210" s="168"/>
      <c r="IAO210" s="165"/>
      <c r="IAP210" s="165"/>
      <c r="IAQ210" s="165"/>
      <c r="IAR210" s="168"/>
      <c r="IAS210" s="165"/>
      <c r="IAT210" s="165"/>
      <c r="IAU210" s="165"/>
      <c r="IAV210" s="168"/>
      <c r="IAW210" s="165"/>
      <c r="IAX210" s="165"/>
      <c r="IAY210" s="165"/>
      <c r="IAZ210" s="168"/>
      <c r="IBA210" s="165"/>
      <c r="IBB210" s="165"/>
      <c r="IBC210" s="165"/>
      <c r="IBD210" s="168"/>
      <c r="IBE210" s="165"/>
      <c r="IBF210" s="165"/>
      <c r="IBG210" s="165"/>
      <c r="IBH210" s="168"/>
      <c r="IBI210" s="165"/>
      <c r="IBJ210" s="165"/>
      <c r="IBK210" s="165"/>
      <c r="IBL210" s="168"/>
      <c r="IBM210" s="165"/>
      <c r="IBN210" s="165"/>
      <c r="IBO210" s="165"/>
      <c r="IBP210" s="168"/>
      <c r="IBQ210" s="165"/>
      <c r="IBR210" s="165"/>
      <c r="IBS210" s="165"/>
      <c r="IBT210" s="168"/>
      <c r="IBU210" s="165"/>
      <c r="IBV210" s="165"/>
      <c r="IBW210" s="165"/>
      <c r="IBX210" s="168"/>
      <c r="IBY210" s="165"/>
      <c r="IBZ210" s="165"/>
      <c r="ICA210" s="165"/>
      <c r="ICB210" s="168"/>
      <c r="ICC210" s="165"/>
      <c r="ICD210" s="165"/>
      <c r="ICE210" s="165"/>
      <c r="ICF210" s="168"/>
      <c r="ICG210" s="165"/>
      <c r="ICH210" s="165"/>
      <c r="ICI210" s="165"/>
      <c r="ICJ210" s="168"/>
      <c r="ICK210" s="165"/>
      <c r="ICL210" s="165"/>
      <c r="ICM210" s="165"/>
      <c r="ICN210" s="168"/>
      <c r="ICO210" s="165"/>
      <c r="ICP210" s="165"/>
      <c r="ICQ210" s="165"/>
      <c r="ICR210" s="168"/>
      <c r="ICS210" s="165"/>
      <c r="ICT210" s="165"/>
      <c r="ICU210" s="165"/>
      <c r="ICV210" s="168"/>
      <c r="ICW210" s="165"/>
      <c r="ICX210" s="165"/>
      <c r="ICY210" s="165"/>
      <c r="ICZ210" s="168"/>
      <c r="IDA210" s="165"/>
      <c r="IDB210" s="165"/>
      <c r="IDC210" s="165"/>
      <c r="IDD210" s="168"/>
      <c r="IDE210" s="165"/>
      <c r="IDF210" s="165"/>
      <c r="IDG210" s="165"/>
      <c r="IDH210" s="168"/>
      <c r="IDI210" s="165"/>
      <c r="IDJ210" s="165"/>
      <c r="IDK210" s="165"/>
      <c r="IDL210" s="168"/>
      <c r="IDM210" s="165"/>
      <c r="IDN210" s="165"/>
      <c r="IDO210" s="165"/>
      <c r="IDP210" s="168"/>
      <c r="IDQ210" s="165"/>
      <c r="IDR210" s="165"/>
      <c r="IDS210" s="165"/>
      <c r="IDT210" s="168"/>
      <c r="IDU210" s="165"/>
      <c r="IDV210" s="165"/>
      <c r="IDW210" s="165"/>
      <c r="IDX210" s="168"/>
      <c r="IDY210" s="165"/>
      <c r="IDZ210" s="165"/>
      <c r="IEA210" s="165"/>
      <c r="IEB210" s="168"/>
      <c r="IEC210" s="165"/>
      <c r="IED210" s="165"/>
      <c r="IEE210" s="165"/>
      <c r="IEF210" s="168"/>
      <c r="IEG210" s="165"/>
      <c r="IEH210" s="165"/>
      <c r="IEI210" s="165"/>
      <c r="IEJ210" s="168"/>
      <c r="IEK210" s="165"/>
      <c r="IEL210" s="165"/>
      <c r="IEM210" s="165"/>
      <c r="IEN210" s="168"/>
      <c r="IEO210" s="165"/>
      <c r="IEP210" s="165"/>
      <c r="IEQ210" s="165"/>
      <c r="IER210" s="168"/>
      <c r="IES210" s="165"/>
      <c r="IET210" s="165"/>
      <c r="IEU210" s="165"/>
      <c r="IEV210" s="168"/>
      <c r="IEW210" s="165"/>
      <c r="IEX210" s="165"/>
      <c r="IEY210" s="165"/>
      <c r="IEZ210" s="168"/>
      <c r="IFA210" s="165"/>
      <c r="IFB210" s="165"/>
      <c r="IFC210" s="165"/>
      <c r="IFD210" s="168"/>
      <c r="IFE210" s="165"/>
      <c r="IFF210" s="165"/>
      <c r="IFG210" s="165"/>
      <c r="IFH210" s="168"/>
      <c r="IFI210" s="165"/>
      <c r="IFJ210" s="165"/>
      <c r="IFK210" s="165"/>
      <c r="IFL210" s="168"/>
      <c r="IFM210" s="165"/>
      <c r="IFN210" s="165"/>
      <c r="IFO210" s="165"/>
      <c r="IFP210" s="168"/>
      <c r="IFQ210" s="165"/>
      <c r="IFR210" s="165"/>
      <c r="IFS210" s="165"/>
      <c r="IFT210" s="168"/>
      <c r="IFU210" s="165"/>
      <c r="IFV210" s="165"/>
      <c r="IFW210" s="165"/>
      <c r="IFX210" s="168"/>
      <c r="IFY210" s="165"/>
      <c r="IFZ210" s="165"/>
      <c r="IGA210" s="165"/>
      <c r="IGB210" s="168"/>
      <c r="IGC210" s="165"/>
      <c r="IGD210" s="165"/>
      <c r="IGE210" s="165"/>
      <c r="IGF210" s="168"/>
      <c r="IGG210" s="165"/>
      <c r="IGH210" s="165"/>
      <c r="IGI210" s="165"/>
      <c r="IGJ210" s="168"/>
      <c r="IGK210" s="165"/>
      <c r="IGL210" s="165"/>
      <c r="IGM210" s="165"/>
      <c r="IGN210" s="168"/>
      <c r="IGO210" s="165"/>
      <c r="IGP210" s="165"/>
      <c r="IGQ210" s="165"/>
      <c r="IGR210" s="168"/>
      <c r="IGS210" s="165"/>
      <c r="IGT210" s="165"/>
      <c r="IGU210" s="165"/>
      <c r="IGV210" s="168"/>
      <c r="IGW210" s="165"/>
      <c r="IGX210" s="165"/>
      <c r="IGY210" s="165"/>
      <c r="IGZ210" s="168"/>
      <c r="IHA210" s="165"/>
      <c r="IHB210" s="165"/>
      <c r="IHC210" s="165"/>
      <c r="IHD210" s="168"/>
      <c r="IHE210" s="165"/>
      <c r="IHF210" s="165"/>
      <c r="IHG210" s="165"/>
      <c r="IHH210" s="168"/>
      <c r="IHI210" s="165"/>
      <c r="IHJ210" s="165"/>
      <c r="IHK210" s="165"/>
      <c r="IHL210" s="168"/>
      <c r="IHM210" s="165"/>
      <c r="IHN210" s="165"/>
      <c r="IHO210" s="165"/>
      <c r="IHP210" s="168"/>
      <c r="IHQ210" s="165"/>
      <c r="IHR210" s="165"/>
      <c r="IHS210" s="165"/>
      <c r="IHT210" s="168"/>
      <c r="IHU210" s="165"/>
      <c r="IHV210" s="165"/>
      <c r="IHW210" s="165"/>
      <c r="IHX210" s="168"/>
      <c r="IHY210" s="165"/>
      <c r="IHZ210" s="165"/>
      <c r="IIA210" s="165"/>
      <c r="IIB210" s="168"/>
      <c r="IIC210" s="165"/>
      <c r="IID210" s="165"/>
      <c r="IIE210" s="165"/>
      <c r="IIF210" s="168"/>
      <c r="IIG210" s="165"/>
      <c r="IIH210" s="165"/>
      <c r="III210" s="165"/>
      <c r="IIJ210" s="168"/>
      <c r="IIK210" s="165"/>
      <c r="IIL210" s="165"/>
      <c r="IIM210" s="165"/>
      <c r="IIN210" s="168"/>
      <c r="IIO210" s="165"/>
      <c r="IIP210" s="165"/>
      <c r="IIQ210" s="165"/>
      <c r="IIR210" s="168"/>
      <c r="IIS210" s="165"/>
      <c r="IIT210" s="165"/>
      <c r="IIU210" s="165"/>
      <c r="IIV210" s="168"/>
      <c r="IIW210" s="165"/>
      <c r="IIX210" s="165"/>
      <c r="IIY210" s="165"/>
      <c r="IIZ210" s="168"/>
      <c r="IJA210" s="165"/>
      <c r="IJB210" s="165"/>
      <c r="IJC210" s="165"/>
      <c r="IJD210" s="168"/>
      <c r="IJE210" s="165"/>
      <c r="IJF210" s="165"/>
      <c r="IJG210" s="165"/>
      <c r="IJH210" s="168"/>
      <c r="IJI210" s="165"/>
      <c r="IJJ210" s="165"/>
      <c r="IJK210" s="165"/>
      <c r="IJL210" s="168"/>
      <c r="IJM210" s="165"/>
      <c r="IJN210" s="165"/>
      <c r="IJO210" s="165"/>
      <c r="IJP210" s="168"/>
      <c r="IJQ210" s="165"/>
      <c r="IJR210" s="165"/>
      <c r="IJS210" s="165"/>
      <c r="IJT210" s="168"/>
      <c r="IJU210" s="165"/>
      <c r="IJV210" s="165"/>
      <c r="IJW210" s="165"/>
      <c r="IJX210" s="168"/>
      <c r="IJY210" s="165"/>
      <c r="IJZ210" s="165"/>
      <c r="IKA210" s="165"/>
      <c r="IKB210" s="168"/>
      <c r="IKC210" s="165"/>
      <c r="IKD210" s="165"/>
      <c r="IKE210" s="165"/>
      <c r="IKF210" s="168"/>
      <c r="IKG210" s="165"/>
      <c r="IKH210" s="165"/>
      <c r="IKI210" s="165"/>
      <c r="IKJ210" s="168"/>
      <c r="IKK210" s="165"/>
      <c r="IKL210" s="165"/>
      <c r="IKM210" s="165"/>
      <c r="IKN210" s="168"/>
      <c r="IKO210" s="165"/>
      <c r="IKP210" s="165"/>
      <c r="IKQ210" s="165"/>
      <c r="IKR210" s="168"/>
      <c r="IKS210" s="165"/>
      <c r="IKT210" s="165"/>
      <c r="IKU210" s="165"/>
      <c r="IKV210" s="168"/>
      <c r="IKW210" s="165"/>
      <c r="IKX210" s="165"/>
      <c r="IKY210" s="165"/>
      <c r="IKZ210" s="168"/>
      <c r="ILA210" s="165"/>
      <c r="ILB210" s="165"/>
      <c r="ILC210" s="165"/>
      <c r="ILD210" s="168"/>
      <c r="ILE210" s="165"/>
      <c r="ILF210" s="165"/>
      <c r="ILG210" s="165"/>
      <c r="ILH210" s="168"/>
      <c r="ILI210" s="165"/>
      <c r="ILJ210" s="165"/>
      <c r="ILK210" s="165"/>
      <c r="ILL210" s="168"/>
      <c r="ILM210" s="165"/>
      <c r="ILN210" s="165"/>
      <c r="ILO210" s="165"/>
      <c r="ILP210" s="168"/>
      <c r="ILQ210" s="165"/>
      <c r="ILR210" s="165"/>
      <c r="ILS210" s="165"/>
      <c r="ILT210" s="168"/>
      <c r="ILU210" s="165"/>
      <c r="ILV210" s="165"/>
      <c r="ILW210" s="165"/>
      <c r="ILX210" s="168"/>
      <c r="ILY210" s="165"/>
      <c r="ILZ210" s="165"/>
      <c r="IMA210" s="165"/>
      <c r="IMB210" s="168"/>
      <c r="IMC210" s="165"/>
      <c r="IMD210" s="165"/>
      <c r="IME210" s="165"/>
      <c r="IMF210" s="168"/>
      <c r="IMG210" s="165"/>
      <c r="IMH210" s="165"/>
      <c r="IMI210" s="165"/>
      <c r="IMJ210" s="168"/>
      <c r="IMK210" s="165"/>
      <c r="IML210" s="165"/>
      <c r="IMM210" s="165"/>
      <c r="IMN210" s="168"/>
      <c r="IMO210" s="165"/>
      <c r="IMP210" s="165"/>
      <c r="IMQ210" s="165"/>
      <c r="IMR210" s="168"/>
      <c r="IMS210" s="165"/>
      <c r="IMT210" s="165"/>
      <c r="IMU210" s="165"/>
      <c r="IMV210" s="168"/>
      <c r="IMW210" s="165"/>
      <c r="IMX210" s="165"/>
      <c r="IMY210" s="165"/>
      <c r="IMZ210" s="168"/>
      <c r="INA210" s="165"/>
      <c r="INB210" s="165"/>
      <c r="INC210" s="165"/>
      <c r="IND210" s="168"/>
      <c r="INE210" s="165"/>
      <c r="INF210" s="165"/>
      <c r="ING210" s="165"/>
      <c r="INH210" s="168"/>
      <c r="INI210" s="165"/>
      <c r="INJ210" s="165"/>
      <c r="INK210" s="165"/>
      <c r="INL210" s="168"/>
      <c r="INM210" s="165"/>
      <c r="INN210" s="165"/>
      <c r="INO210" s="165"/>
      <c r="INP210" s="168"/>
      <c r="INQ210" s="165"/>
      <c r="INR210" s="165"/>
      <c r="INS210" s="165"/>
      <c r="INT210" s="168"/>
      <c r="INU210" s="165"/>
      <c r="INV210" s="165"/>
      <c r="INW210" s="165"/>
      <c r="INX210" s="168"/>
      <c r="INY210" s="165"/>
      <c r="INZ210" s="165"/>
      <c r="IOA210" s="165"/>
      <c r="IOB210" s="168"/>
      <c r="IOC210" s="165"/>
      <c r="IOD210" s="165"/>
      <c r="IOE210" s="165"/>
      <c r="IOF210" s="168"/>
      <c r="IOG210" s="165"/>
      <c r="IOH210" s="165"/>
      <c r="IOI210" s="165"/>
      <c r="IOJ210" s="168"/>
      <c r="IOK210" s="165"/>
      <c r="IOL210" s="165"/>
      <c r="IOM210" s="165"/>
      <c r="ION210" s="168"/>
      <c r="IOO210" s="165"/>
      <c r="IOP210" s="165"/>
      <c r="IOQ210" s="165"/>
      <c r="IOR210" s="168"/>
      <c r="IOS210" s="165"/>
      <c r="IOT210" s="165"/>
      <c r="IOU210" s="165"/>
      <c r="IOV210" s="168"/>
      <c r="IOW210" s="165"/>
      <c r="IOX210" s="165"/>
      <c r="IOY210" s="165"/>
      <c r="IOZ210" s="168"/>
      <c r="IPA210" s="165"/>
      <c r="IPB210" s="165"/>
      <c r="IPC210" s="165"/>
      <c r="IPD210" s="168"/>
      <c r="IPE210" s="165"/>
      <c r="IPF210" s="165"/>
      <c r="IPG210" s="165"/>
      <c r="IPH210" s="168"/>
      <c r="IPI210" s="165"/>
      <c r="IPJ210" s="165"/>
      <c r="IPK210" s="165"/>
      <c r="IPL210" s="168"/>
      <c r="IPM210" s="165"/>
      <c r="IPN210" s="165"/>
      <c r="IPO210" s="165"/>
      <c r="IPP210" s="168"/>
      <c r="IPQ210" s="165"/>
      <c r="IPR210" s="165"/>
      <c r="IPS210" s="165"/>
      <c r="IPT210" s="168"/>
      <c r="IPU210" s="165"/>
      <c r="IPV210" s="165"/>
      <c r="IPW210" s="165"/>
      <c r="IPX210" s="168"/>
      <c r="IPY210" s="165"/>
      <c r="IPZ210" s="165"/>
      <c r="IQA210" s="165"/>
      <c r="IQB210" s="168"/>
      <c r="IQC210" s="165"/>
      <c r="IQD210" s="165"/>
      <c r="IQE210" s="165"/>
      <c r="IQF210" s="168"/>
      <c r="IQG210" s="165"/>
      <c r="IQH210" s="165"/>
      <c r="IQI210" s="165"/>
      <c r="IQJ210" s="168"/>
      <c r="IQK210" s="165"/>
      <c r="IQL210" s="165"/>
      <c r="IQM210" s="165"/>
      <c r="IQN210" s="168"/>
      <c r="IQO210" s="165"/>
      <c r="IQP210" s="165"/>
      <c r="IQQ210" s="165"/>
      <c r="IQR210" s="168"/>
      <c r="IQS210" s="165"/>
      <c r="IQT210" s="165"/>
      <c r="IQU210" s="165"/>
      <c r="IQV210" s="168"/>
      <c r="IQW210" s="165"/>
      <c r="IQX210" s="165"/>
      <c r="IQY210" s="165"/>
      <c r="IQZ210" s="168"/>
      <c r="IRA210" s="165"/>
      <c r="IRB210" s="165"/>
      <c r="IRC210" s="165"/>
      <c r="IRD210" s="168"/>
      <c r="IRE210" s="165"/>
      <c r="IRF210" s="165"/>
      <c r="IRG210" s="165"/>
      <c r="IRH210" s="168"/>
      <c r="IRI210" s="165"/>
      <c r="IRJ210" s="165"/>
      <c r="IRK210" s="165"/>
      <c r="IRL210" s="168"/>
      <c r="IRM210" s="165"/>
      <c r="IRN210" s="165"/>
      <c r="IRO210" s="165"/>
      <c r="IRP210" s="168"/>
      <c r="IRQ210" s="165"/>
      <c r="IRR210" s="165"/>
      <c r="IRS210" s="165"/>
      <c r="IRT210" s="168"/>
      <c r="IRU210" s="165"/>
      <c r="IRV210" s="165"/>
      <c r="IRW210" s="165"/>
      <c r="IRX210" s="168"/>
      <c r="IRY210" s="165"/>
      <c r="IRZ210" s="165"/>
      <c r="ISA210" s="165"/>
      <c r="ISB210" s="168"/>
      <c r="ISC210" s="165"/>
      <c r="ISD210" s="165"/>
      <c r="ISE210" s="165"/>
      <c r="ISF210" s="168"/>
      <c r="ISG210" s="165"/>
      <c r="ISH210" s="165"/>
      <c r="ISI210" s="165"/>
      <c r="ISJ210" s="168"/>
      <c r="ISK210" s="165"/>
      <c r="ISL210" s="165"/>
      <c r="ISM210" s="165"/>
      <c r="ISN210" s="168"/>
      <c r="ISO210" s="165"/>
      <c r="ISP210" s="165"/>
      <c r="ISQ210" s="165"/>
      <c r="ISR210" s="168"/>
      <c r="ISS210" s="165"/>
      <c r="IST210" s="165"/>
      <c r="ISU210" s="165"/>
      <c r="ISV210" s="168"/>
      <c r="ISW210" s="165"/>
      <c r="ISX210" s="165"/>
      <c r="ISY210" s="165"/>
      <c r="ISZ210" s="168"/>
      <c r="ITA210" s="165"/>
      <c r="ITB210" s="165"/>
      <c r="ITC210" s="165"/>
      <c r="ITD210" s="168"/>
      <c r="ITE210" s="165"/>
      <c r="ITF210" s="165"/>
      <c r="ITG210" s="165"/>
      <c r="ITH210" s="168"/>
      <c r="ITI210" s="165"/>
      <c r="ITJ210" s="165"/>
      <c r="ITK210" s="165"/>
      <c r="ITL210" s="168"/>
      <c r="ITM210" s="165"/>
      <c r="ITN210" s="165"/>
      <c r="ITO210" s="165"/>
      <c r="ITP210" s="168"/>
      <c r="ITQ210" s="165"/>
      <c r="ITR210" s="165"/>
      <c r="ITS210" s="165"/>
      <c r="ITT210" s="168"/>
      <c r="ITU210" s="165"/>
      <c r="ITV210" s="165"/>
      <c r="ITW210" s="165"/>
      <c r="ITX210" s="168"/>
      <c r="ITY210" s="165"/>
      <c r="ITZ210" s="165"/>
      <c r="IUA210" s="165"/>
      <c r="IUB210" s="168"/>
      <c r="IUC210" s="165"/>
      <c r="IUD210" s="165"/>
      <c r="IUE210" s="165"/>
      <c r="IUF210" s="168"/>
      <c r="IUG210" s="165"/>
      <c r="IUH210" s="165"/>
      <c r="IUI210" s="165"/>
      <c r="IUJ210" s="168"/>
      <c r="IUK210" s="165"/>
      <c r="IUL210" s="165"/>
      <c r="IUM210" s="165"/>
      <c r="IUN210" s="168"/>
      <c r="IUO210" s="165"/>
      <c r="IUP210" s="165"/>
      <c r="IUQ210" s="165"/>
      <c r="IUR210" s="168"/>
      <c r="IUS210" s="165"/>
      <c r="IUT210" s="165"/>
      <c r="IUU210" s="165"/>
      <c r="IUV210" s="168"/>
      <c r="IUW210" s="165"/>
      <c r="IUX210" s="165"/>
      <c r="IUY210" s="165"/>
      <c r="IUZ210" s="168"/>
      <c r="IVA210" s="165"/>
      <c r="IVB210" s="165"/>
      <c r="IVC210" s="165"/>
      <c r="IVD210" s="168"/>
      <c r="IVE210" s="165"/>
      <c r="IVF210" s="165"/>
      <c r="IVG210" s="165"/>
      <c r="IVH210" s="168"/>
      <c r="IVI210" s="165"/>
      <c r="IVJ210" s="165"/>
      <c r="IVK210" s="165"/>
      <c r="IVL210" s="168"/>
      <c r="IVM210" s="165"/>
      <c r="IVN210" s="165"/>
      <c r="IVO210" s="165"/>
      <c r="IVP210" s="168"/>
      <c r="IVQ210" s="165"/>
      <c r="IVR210" s="165"/>
      <c r="IVS210" s="165"/>
      <c r="IVT210" s="168"/>
      <c r="IVU210" s="165"/>
      <c r="IVV210" s="165"/>
      <c r="IVW210" s="165"/>
      <c r="IVX210" s="168"/>
      <c r="IVY210" s="165"/>
      <c r="IVZ210" s="165"/>
      <c r="IWA210" s="165"/>
      <c r="IWB210" s="168"/>
      <c r="IWC210" s="165"/>
      <c r="IWD210" s="165"/>
      <c r="IWE210" s="165"/>
      <c r="IWF210" s="168"/>
      <c r="IWG210" s="165"/>
      <c r="IWH210" s="165"/>
      <c r="IWI210" s="165"/>
      <c r="IWJ210" s="168"/>
      <c r="IWK210" s="165"/>
      <c r="IWL210" s="165"/>
      <c r="IWM210" s="165"/>
      <c r="IWN210" s="168"/>
      <c r="IWO210" s="165"/>
      <c r="IWP210" s="165"/>
      <c r="IWQ210" s="165"/>
      <c r="IWR210" s="168"/>
      <c r="IWS210" s="165"/>
      <c r="IWT210" s="165"/>
      <c r="IWU210" s="165"/>
      <c r="IWV210" s="168"/>
      <c r="IWW210" s="165"/>
      <c r="IWX210" s="165"/>
      <c r="IWY210" s="165"/>
      <c r="IWZ210" s="168"/>
      <c r="IXA210" s="165"/>
      <c r="IXB210" s="165"/>
      <c r="IXC210" s="165"/>
      <c r="IXD210" s="168"/>
      <c r="IXE210" s="165"/>
      <c r="IXF210" s="165"/>
      <c r="IXG210" s="165"/>
      <c r="IXH210" s="168"/>
      <c r="IXI210" s="165"/>
      <c r="IXJ210" s="165"/>
      <c r="IXK210" s="165"/>
      <c r="IXL210" s="168"/>
      <c r="IXM210" s="165"/>
      <c r="IXN210" s="165"/>
      <c r="IXO210" s="165"/>
      <c r="IXP210" s="168"/>
      <c r="IXQ210" s="165"/>
      <c r="IXR210" s="165"/>
      <c r="IXS210" s="165"/>
      <c r="IXT210" s="168"/>
      <c r="IXU210" s="165"/>
      <c r="IXV210" s="165"/>
      <c r="IXW210" s="165"/>
      <c r="IXX210" s="168"/>
      <c r="IXY210" s="165"/>
      <c r="IXZ210" s="165"/>
      <c r="IYA210" s="165"/>
      <c r="IYB210" s="168"/>
      <c r="IYC210" s="165"/>
      <c r="IYD210" s="165"/>
      <c r="IYE210" s="165"/>
      <c r="IYF210" s="168"/>
      <c r="IYG210" s="165"/>
      <c r="IYH210" s="165"/>
      <c r="IYI210" s="165"/>
      <c r="IYJ210" s="168"/>
      <c r="IYK210" s="165"/>
      <c r="IYL210" s="165"/>
      <c r="IYM210" s="165"/>
      <c r="IYN210" s="168"/>
      <c r="IYO210" s="165"/>
      <c r="IYP210" s="165"/>
      <c r="IYQ210" s="165"/>
      <c r="IYR210" s="168"/>
      <c r="IYS210" s="165"/>
      <c r="IYT210" s="165"/>
      <c r="IYU210" s="165"/>
      <c r="IYV210" s="168"/>
      <c r="IYW210" s="165"/>
      <c r="IYX210" s="165"/>
      <c r="IYY210" s="165"/>
      <c r="IYZ210" s="168"/>
      <c r="IZA210" s="165"/>
      <c r="IZB210" s="165"/>
      <c r="IZC210" s="165"/>
      <c r="IZD210" s="168"/>
      <c r="IZE210" s="165"/>
      <c r="IZF210" s="165"/>
      <c r="IZG210" s="165"/>
      <c r="IZH210" s="168"/>
      <c r="IZI210" s="165"/>
      <c r="IZJ210" s="165"/>
      <c r="IZK210" s="165"/>
      <c r="IZL210" s="168"/>
      <c r="IZM210" s="165"/>
      <c r="IZN210" s="165"/>
      <c r="IZO210" s="165"/>
      <c r="IZP210" s="168"/>
      <c r="IZQ210" s="165"/>
      <c r="IZR210" s="165"/>
      <c r="IZS210" s="165"/>
      <c r="IZT210" s="168"/>
      <c r="IZU210" s="165"/>
      <c r="IZV210" s="165"/>
      <c r="IZW210" s="165"/>
      <c r="IZX210" s="168"/>
      <c r="IZY210" s="165"/>
      <c r="IZZ210" s="165"/>
      <c r="JAA210" s="165"/>
      <c r="JAB210" s="168"/>
      <c r="JAC210" s="165"/>
      <c r="JAD210" s="165"/>
      <c r="JAE210" s="165"/>
      <c r="JAF210" s="168"/>
      <c r="JAG210" s="165"/>
      <c r="JAH210" s="165"/>
      <c r="JAI210" s="165"/>
      <c r="JAJ210" s="168"/>
      <c r="JAK210" s="165"/>
      <c r="JAL210" s="165"/>
      <c r="JAM210" s="165"/>
      <c r="JAN210" s="168"/>
      <c r="JAO210" s="165"/>
      <c r="JAP210" s="165"/>
      <c r="JAQ210" s="165"/>
      <c r="JAR210" s="168"/>
      <c r="JAS210" s="165"/>
      <c r="JAT210" s="165"/>
      <c r="JAU210" s="165"/>
      <c r="JAV210" s="168"/>
      <c r="JAW210" s="165"/>
      <c r="JAX210" s="165"/>
      <c r="JAY210" s="165"/>
      <c r="JAZ210" s="168"/>
      <c r="JBA210" s="165"/>
      <c r="JBB210" s="165"/>
      <c r="JBC210" s="165"/>
      <c r="JBD210" s="168"/>
      <c r="JBE210" s="165"/>
      <c r="JBF210" s="165"/>
      <c r="JBG210" s="165"/>
      <c r="JBH210" s="168"/>
      <c r="JBI210" s="165"/>
      <c r="JBJ210" s="165"/>
      <c r="JBK210" s="165"/>
      <c r="JBL210" s="168"/>
      <c r="JBM210" s="165"/>
      <c r="JBN210" s="165"/>
      <c r="JBO210" s="165"/>
      <c r="JBP210" s="168"/>
      <c r="JBQ210" s="165"/>
      <c r="JBR210" s="165"/>
      <c r="JBS210" s="165"/>
      <c r="JBT210" s="168"/>
      <c r="JBU210" s="165"/>
      <c r="JBV210" s="165"/>
      <c r="JBW210" s="165"/>
      <c r="JBX210" s="168"/>
      <c r="JBY210" s="165"/>
      <c r="JBZ210" s="165"/>
      <c r="JCA210" s="165"/>
      <c r="JCB210" s="168"/>
      <c r="JCC210" s="165"/>
      <c r="JCD210" s="165"/>
      <c r="JCE210" s="165"/>
      <c r="JCF210" s="168"/>
      <c r="JCG210" s="165"/>
      <c r="JCH210" s="165"/>
      <c r="JCI210" s="165"/>
      <c r="JCJ210" s="168"/>
      <c r="JCK210" s="165"/>
      <c r="JCL210" s="165"/>
      <c r="JCM210" s="165"/>
      <c r="JCN210" s="168"/>
      <c r="JCO210" s="165"/>
      <c r="JCP210" s="165"/>
      <c r="JCQ210" s="165"/>
      <c r="JCR210" s="168"/>
      <c r="JCS210" s="165"/>
      <c r="JCT210" s="165"/>
      <c r="JCU210" s="165"/>
      <c r="JCV210" s="168"/>
      <c r="JCW210" s="165"/>
      <c r="JCX210" s="165"/>
      <c r="JCY210" s="165"/>
      <c r="JCZ210" s="168"/>
      <c r="JDA210" s="165"/>
      <c r="JDB210" s="165"/>
      <c r="JDC210" s="165"/>
      <c r="JDD210" s="168"/>
      <c r="JDE210" s="165"/>
      <c r="JDF210" s="165"/>
      <c r="JDG210" s="165"/>
      <c r="JDH210" s="168"/>
      <c r="JDI210" s="165"/>
      <c r="JDJ210" s="165"/>
      <c r="JDK210" s="165"/>
      <c r="JDL210" s="168"/>
      <c r="JDM210" s="165"/>
      <c r="JDN210" s="165"/>
      <c r="JDO210" s="165"/>
      <c r="JDP210" s="168"/>
      <c r="JDQ210" s="165"/>
      <c r="JDR210" s="165"/>
      <c r="JDS210" s="165"/>
      <c r="JDT210" s="168"/>
      <c r="JDU210" s="165"/>
      <c r="JDV210" s="165"/>
      <c r="JDW210" s="165"/>
      <c r="JDX210" s="168"/>
      <c r="JDY210" s="165"/>
      <c r="JDZ210" s="165"/>
      <c r="JEA210" s="165"/>
      <c r="JEB210" s="168"/>
      <c r="JEC210" s="165"/>
      <c r="JED210" s="165"/>
      <c r="JEE210" s="165"/>
      <c r="JEF210" s="168"/>
      <c r="JEG210" s="165"/>
      <c r="JEH210" s="165"/>
      <c r="JEI210" s="165"/>
      <c r="JEJ210" s="168"/>
      <c r="JEK210" s="165"/>
      <c r="JEL210" s="165"/>
      <c r="JEM210" s="165"/>
      <c r="JEN210" s="168"/>
      <c r="JEO210" s="165"/>
      <c r="JEP210" s="165"/>
      <c r="JEQ210" s="165"/>
      <c r="JER210" s="168"/>
      <c r="JES210" s="165"/>
      <c r="JET210" s="165"/>
      <c r="JEU210" s="165"/>
      <c r="JEV210" s="168"/>
      <c r="JEW210" s="165"/>
      <c r="JEX210" s="165"/>
      <c r="JEY210" s="165"/>
      <c r="JEZ210" s="168"/>
      <c r="JFA210" s="165"/>
      <c r="JFB210" s="165"/>
      <c r="JFC210" s="165"/>
      <c r="JFD210" s="168"/>
      <c r="JFE210" s="165"/>
      <c r="JFF210" s="165"/>
      <c r="JFG210" s="165"/>
      <c r="JFH210" s="168"/>
      <c r="JFI210" s="165"/>
      <c r="JFJ210" s="165"/>
      <c r="JFK210" s="165"/>
      <c r="JFL210" s="168"/>
      <c r="JFM210" s="165"/>
      <c r="JFN210" s="165"/>
      <c r="JFO210" s="165"/>
      <c r="JFP210" s="168"/>
      <c r="JFQ210" s="165"/>
      <c r="JFR210" s="165"/>
      <c r="JFS210" s="165"/>
      <c r="JFT210" s="168"/>
      <c r="JFU210" s="165"/>
      <c r="JFV210" s="165"/>
      <c r="JFW210" s="165"/>
      <c r="JFX210" s="168"/>
      <c r="JFY210" s="165"/>
      <c r="JFZ210" s="165"/>
      <c r="JGA210" s="165"/>
      <c r="JGB210" s="168"/>
      <c r="JGC210" s="165"/>
      <c r="JGD210" s="165"/>
      <c r="JGE210" s="165"/>
      <c r="JGF210" s="168"/>
      <c r="JGG210" s="165"/>
      <c r="JGH210" s="165"/>
      <c r="JGI210" s="165"/>
      <c r="JGJ210" s="168"/>
      <c r="JGK210" s="165"/>
      <c r="JGL210" s="165"/>
      <c r="JGM210" s="165"/>
      <c r="JGN210" s="168"/>
      <c r="JGO210" s="165"/>
      <c r="JGP210" s="165"/>
      <c r="JGQ210" s="165"/>
      <c r="JGR210" s="168"/>
      <c r="JGS210" s="165"/>
      <c r="JGT210" s="165"/>
      <c r="JGU210" s="165"/>
      <c r="JGV210" s="168"/>
      <c r="JGW210" s="165"/>
      <c r="JGX210" s="165"/>
      <c r="JGY210" s="165"/>
      <c r="JGZ210" s="168"/>
      <c r="JHA210" s="165"/>
      <c r="JHB210" s="165"/>
      <c r="JHC210" s="165"/>
      <c r="JHD210" s="168"/>
      <c r="JHE210" s="165"/>
      <c r="JHF210" s="165"/>
      <c r="JHG210" s="165"/>
      <c r="JHH210" s="168"/>
      <c r="JHI210" s="165"/>
      <c r="JHJ210" s="165"/>
      <c r="JHK210" s="165"/>
      <c r="JHL210" s="168"/>
      <c r="JHM210" s="165"/>
      <c r="JHN210" s="165"/>
      <c r="JHO210" s="165"/>
      <c r="JHP210" s="168"/>
      <c r="JHQ210" s="165"/>
      <c r="JHR210" s="165"/>
      <c r="JHS210" s="165"/>
      <c r="JHT210" s="168"/>
      <c r="JHU210" s="165"/>
      <c r="JHV210" s="165"/>
      <c r="JHW210" s="165"/>
      <c r="JHX210" s="168"/>
      <c r="JHY210" s="165"/>
      <c r="JHZ210" s="165"/>
      <c r="JIA210" s="165"/>
      <c r="JIB210" s="168"/>
      <c r="JIC210" s="165"/>
      <c r="JID210" s="165"/>
      <c r="JIE210" s="165"/>
      <c r="JIF210" s="168"/>
      <c r="JIG210" s="165"/>
      <c r="JIH210" s="165"/>
      <c r="JII210" s="165"/>
      <c r="JIJ210" s="168"/>
      <c r="JIK210" s="165"/>
      <c r="JIL210" s="165"/>
      <c r="JIM210" s="165"/>
      <c r="JIN210" s="168"/>
      <c r="JIO210" s="165"/>
      <c r="JIP210" s="165"/>
      <c r="JIQ210" s="165"/>
      <c r="JIR210" s="168"/>
      <c r="JIS210" s="165"/>
      <c r="JIT210" s="165"/>
      <c r="JIU210" s="165"/>
      <c r="JIV210" s="168"/>
      <c r="JIW210" s="165"/>
      <c r="JIX210" s="165"/>
      <c r="JIY210" s="165"/>
      <c r="JIZ210" s="168"/>
      <c r="JJA210" s="165"/>
      <c r="JJB210" s="165"/>
      <c r="JJC210" s="165"/>
      <c r="JJD210" s="168"/>
      <c r="JJE210" s="165"/>
      <c r="JJF210" s="165"/>
      <c r="JJG210" s="165"/>
      <c r="JJH210" s="168"/>
      <c r="JJI210" s="165"/>
      <c r="JJJ210" s="165"/>
      <c r="JJK210" s="165"/>
      <c r="JJL210" s="168"/>
      <c r="JJM210" s="165"/>
      <c r="JJN210" s="165"/>
      <c r="JJO210" s="165"/>
      <c r="JJP210" s="168"/>
      <c r="JJQ210" s="165"/>
      <c r="JJR210" s="165"/>
      <c r="JJS210" s="165"/>
      <c r="JJT210" s="168"/>
      <c r="JJU210" s="165"/>
      <c r="JJV210" s="165"/>
      <c r="JJW210" s="165"/>
      <c r="JJX210" s="168"/>
      <c r="JJY210" s="165"/>
      <c r="JJZ210" s="165"/>
      <c r="JKA210" s="165"/>
      <c r="JKB210" s="168"/>
      <c r="JKC210" s="165"/>
      <c r="JKD210" s="165"/>
      <c r="JKE210" s="165"/>
      <c r="JKF210" s="168"/>
      <c r="JKG210" s="165"/>
      <c r="JKH210" s="165"/>
      <c r="JKI210" s="165"/>
      <c r="JKJ210" s="168"/>
      <c r="JKK210" s="165"/>
      <c r="JKL210" s="165"/>
      <c r="JKM210" s="165"/>
      <c r="JKN210" s="168"/>
      <c r="JKO210" s="165"/>
      <c r="JKP210" s="165"/>
      <c r="JKQ210" s="165"/>
      <c r="JKR210" s="168"/>
      <c r="JKS210" s="165"/>
      <c r="JKT210" s="165"/>
      <c r="JKU210" s="165"/>
      <c r="JKV210" s="168"/>
      <c r="JKW210" s="165"/>
      <c r="JKX210" s="165"/>
      <c r="JKY210" s="165"/>
      <c r="JKZ210" s="168"/>
      <c r="JLA210" s="165"/>
      <c r="JLB210" s="165"/>
      <c r="JLC210" s="165"/>
      <c r="JLD210" s="168"/>
      <c r="JLE210" s="165"/>
      <c r="JLF210" s="165"/>
      <c r="JLG210" s="165"/>
      <c r="JLH210" s="168"/>
      <c r="JLI210" s="165"/>
      <c r="JLJ210" s="165"/>
      <c r="JLK210" s="165"/>
      <c r="JLL210" s="168"/>
      <c r="JLM210" s="165"/>
      <c r="JLN210" s="165"/>
      <c r="JLO210" s="165"/>
      <c r="JLP210" s="168"/>
      <c r="JLQ210" s="165"/>
      <c r="JLR210" s="165"/>
      <c r="JLS210" s="165"/>
      <c r="JLT210" s="168"/>
      <c r="JLU210" s="165"/>
      <c r="JLV210" s="165"/>
      <c r="JLW210" s="165"/>
      <c r="JLX210" s="168"/>
      <c r="JLY210" s="165"/>
      <c r="JLZ210" s="165"/>
      <c r="JMA210" s="165"/>
      <c r="JMB210" s="168"/>
      <c r="JMC210" s="165"/>
      <c r="JMD210" s="165"/>
      <c r="JME210" s="165"/>
      <c r="JMF210" s="168"/>
      <c r="JMG210" s="165"/>
      <c r="JMH210" s="165"/>
      <c r="JMI210" s="165"/>
      <c r="JMJ210" s="168"/>
      <c r="JMK210" s="165"/>
      <c r="JML210" s="165"/>
      <c r="JMM210" s="165"/>
      <c r="JMN210" s="168"/>
      <c r="JMO210" s="165"/>
      <c r="JMP210" s="165"/>
      <c r="JMQ210" s="165"/>
      <c r="JMR210" s="168"/>
      <c r="JMS210" s="165"/>
      <c r="JMT210" s="165"/>
      <c r="JMU210" s="165"/>
      <c r="JMV210" s="168"/>
      <c r="JMW210" s="165"/>
      <c r="JMX210" s="165"/>
      <c r="JMY210" s="165"/>
      <c r="JMZ210" s="168"/>
      <c r="JNA210" s="165"/>
      <c r="JNB210" s="165"/>
      <c r="JNC210" s="165"/>
      <c r="JND210" s="168"/>
      <c r="JNE210" s="165"/>
      <c r="JNF210" s="165"/>
      <c r="JNG210" s="165"/>
      <c r="JNH210" s="168"/>
      <c r="JNI210" s="165"/>
      <c r="JNJ210" s="165"/>
      <c r="JNK210" s="165"/>
      <c r="JNL210" s="168"/>
      <c r="JNM210" s="165"/>
      <c r="JNN210" s="165"/>
      <c r="JNO210" s="165"/>
      <c r="JNP210" s="168"/>
      <c r="JNQ210" s="165"/>
      <c r="JNR210" s="165"/>
      <c r="JNS210" s="165"/>
      <c r="JNT210" s="168"/>
      <c r="JNU210" s="165"/>
      <c r="JNV210" s="165"/>
      <c r="JNW210" s="165"/>
      <c r="JNX210" s="168"/>
      <c r="JNY210" s="165"/>
      <c r="JNZ210" s="165"/>
      <c r="JOA210" s="165"/>
      <c r="JOB210" s="168"/>
      <c r="JOC210" s="165"/>
      <c r="JOD210" s="165"/>
      <c r="JOE210" s="165"/>
      <c r="JOF210" s="168"/>
      <c r="JOG210" s="165"/>
      <c r="JOH210" s="165"/>
      <c r="JOI210" s="165"/>
      <c r="JOJ210" s="168"/>
      <c r="JOK210" s="165"/>
      <c r="JOL210" s="165"/>
      <c r="JOM210" s="165"/>
      <c r="JON210" s="168"/>
      <c r="JOO210" s="165"/>
      <c r="JOP210" s="165"/>
      <c r="JOQ210" s="165"/>
      <c r="JOR210" s="168"/>
      <c r="JOS210" s="165"/>
      <c r="JOT210" s="165"/>
      <c r="JOU210" s="165"/>
      <c r="JOV210" s="168"/>
      <c r="JOW210" s="165"/>
      <c r="JOX210" s="165"/>
      <c r="JOY210" s="165"/>
      <c r="JOZ210" s="168"/>
      <c r="JPA210" s="165"/>
      <c r="JPB210" s="165"/>
      <c r="JPC210" s="165"/>
      <c r="JPD210" s="168"/>
      <c r="JPE210" s="165"/>
      <c r="JPF210" s="165"/>
      <c r="JPG210" s="165"/>
      <c r="JPH210" s="168"/>
      <c r="JPI210" s="165"/>
      <c r="JPJ210" s="165"/>
      <c r="JPK210" s="165"/>
      <c r="JPL210" s="168"/>
      <c r="JPM210" s="165"/>
      <c r="JPN210" s="165"/>
      <c r="JPO210" s="165"/>
      <c r="JPP210" s="168"/>
      <c r="JPQ210" s="165"/>
      <c r="JPR210" s="165"/>
      <c r="JPS210" s="165"/>
      <c r="JPT210" s="168"/>
      <c r="JPU210" s="165"/>
      <c r="JPV210" s="165"/>
      <c r="JPW210" s="165"/>
      <c r="JPX210" s="168"/>
      <c r="JPY210" s="165"/>
      <c r="JPZ210" s="165"/>
      <c r="JQA210" s="165"/>
      <c r="JQB210" s="168"/>
      <c r="JQC210" s="165"/>
      <c r="JQD210" s="165"/>
      <c r="JQE210" s="165"/>
      <c r="JQF210" s="168"/>
      <c r="JQG210" s="165"/>
      <c r="JQH210" s="165"/>
      <c r="JQI210" s="165"/>
      <c r="JQJ210" s="168"/>
      <c r="JQK210" s="165"/>
      <c r="JQL210" s="165"/>
      <c r="JQM210" s="165"/>
      <c r="JQN210" s="168"/>
      <c r="JQO210" s="165"/>
      <c r="JQP210" s="165"/>
      <c r="JQQ210" s="165"/>
      <c r="JQR210" s="168"/>
      <c r="JQS210" s="165"/>
      <c r="JQT210" s="165"/>
      <c r="JQU210" s="165"/>
      <c r="JQV210" s="168"/>
      <c r="JQW210" s="165"/>
      <c r="JQX210" s="165"/>
      <c r="JQY210" s="165"/>
      <c r="JQZ210" s="168"/>
      <c r="JRA210" s="165"/>
      <c r="JRB210" s="165"/>
      <c r="JRC210" s="165"/>
      <c r="JRD210" s="168"/>
      <c r="JRE210" s="165"/>
      <c r="JRF210" s="165"/>
      <c r="JRG210" s="165"/>
      <c r="JRH210" s="168"/>
      <c r="JRI210" s="165"/>
      <c r="JRJ210" s="165"/>
      <c r="JRK210" s="165"/>
      <c r="JRL210" s="168"/>
      <c r="JRM210" s="165"/>
      <c r="JRN210" s="165"/>
      <c r="JRO210" s="165"/>
      <c r="JRP210" s="168"/>
      <c r="JRQ210" s="165"/>
      <c r="JRR210" s="165"/>
      <c r="JRS210" s="165"/>
      <c r="JRT210" s="168"/>
      <c r="JRU210" s="165"/>
      <c r="JRV210" s="165"/>
      <c r="JRW210" s="165"/>
      <c r="JRX210" s="168"/>
      <c r="JRY210" s="165"/>
      <c r="JRZ210" s="165"/>
      <c r="JSA210" s="165"/>
      <c r="JSB210" s="168"/>
      <c r="JSC210" s="165"/>
      <c r="JSD210" s="165"/>
      <c r="JSE210" s="165"/>
      <c r="JSF210" s="168"/>
      <c r="JSG210" s="165"/>
      <c r="JSH210" s="165"/>
      <c r="JSI210" s="165"/>
      <c r="JSJ210" s="168"/>
      <c r="JSK210" s="165"/>
      <c r="JSL210" s="165"/>
      <c r="JSM210" s="165"/>
      <c r="JSN210" s="168"/>
      <c r="JSO210" s="165"/>
      <c r="JSP210" s="165"/>
      <c r="JSQ210" s="165"/>
      <c r="JSR210" s="168"/>
      <c r="JSS210" s="165"/>
      <c r="JST210" s="165"/>
      <c r="JSU210" s="165"/>
      <c r="JSV210" s="168"/>
      <c r="JSW210" s="165"/>
      <c r="JSX210" s="165"/>
      <c r="JSY210" s="165"/>
      <c r="JSZ210" s="168"/>
      <c r="JTA210" s="165"/>
      <c r="JTB210" s="165"/>
      <c r="JTC210" s="165"/>
      <c r="JTD210" s="168"/>
      <c r="JTE210" s="165"/>
      <c r="JTF210" s="165"/>
      <c r="JTG210" s="165"/>
      <c r="JTH210" s="168"/>
      <c r="JTI210" s="165"/>
      <c r="JTJ210" s="165"/>
      <c r="JTK210" s="165"/>
      <c r="JTL210" s="168"/>
      <c r="JTM210" s="165"/>
      <c r="JTN210" s="165"/>
      <c r="JTO210" s="165"/>
      <c r="JTP210" s="168"/>
      <c r="JTQ210" s="165"/>
      <c r="JTR210" s="165"/>
      <c r="JTS210" s="165"/>
      <c r="JTT210" s="168"/>
      <c r="JTU210" s="165"/>
      <c r="JTV210" s="165"/>
      <c r="JTW210" s="165"/>
      <c r="JTX210" s="168"/>
      <c r="JTY210" s="165"/>
      <c r="JTZ210" s="165"/>
      <c r="JUA210" s="165"/>
      <c r="JUB210" s="168"/>
      <c r="JUC210" s="165"/>
      <c r="JUD210" s="165"/>
      <c r="JUE210" s="165"/>
      <c r="JUF210" s="168"/>
      <c r="JUG210" s="165"/>
      <c r="JUH210" s="165"/>
      <c r="JUI210" s="165"/>
      <c r="JUJ210" s="168"/>
      <c r="JUK210" s="165"/>
      <c r="JUL210" s="165"/>
      <c r="JUM210" s="165"/>
      <c r="JUN210" s="168"/>
      <c r="JUO210" s="165"/>
      <c r="JUP210" s="165"/>
      <c r="JUQ210" s="165"/>
      <c r="JUR210" s="168"/>
      <c r="JUS210" s="165"/>
      <c r="JUT210" s="165"/>
      <c r="JUU210" s="165"/>
      <c r="JUV210" s="168"/>
      <c r="JUW210" s="165"/>
      <c r="JUX210" s="165"/>
      <c r="JUY210" s="165"/>
      <c r="JUZ210" s="168"/>
      <c r="JVA210" s="165"/>
      <c r="JVB210" s="165"/>
      <c r="JVC210" s="165"/>
      <c r="JVD210" s="168"/>
      <c r="JVE210" s="165"/>
      <c r="JVF210" s="165"/>
      <c r="JVG210" s="165"/>
      <c r="JVH210" s="168"/>
      <c r="JVI210" s="165"/>
      <c r="JVJ210" s="165"/>
      <c r="JVK210" s="165"/>
      <c r="JVL210" s="168"/>
      <c r="JVM210" s="165"/>
      <c r="JVN210" s="165"/>
      <c r="JVO210" s="165"/>
      <c r="JVP210" s="168"/>
      <c r="JVQ210" s="165"/>
      <c r="JVR210" s="165"/>
      <c r="JVS210" s="165"/>
      <c r="JVT210" s="168"/>
      <c r="JVU210" s="165"/>
      <c r="JVV210" s="165"/>
      <c r="JVW210" s="165"/>
      <c r="JVX210" s="168"/>
      <c r="JVY210" s="165"/>
      <c r="JVZ210" s="165"/>
      <c r="JWA210" s="165"/>
      <c r="JWB210" s="168"/>
      <c r="JWC210" s="165"/>
      <c r="JWD210" s="165"/>
      <c r="JWE210" s="165"/>
      <c r="JWF210" s="168"/>
      <c r="JWG210" s="165"/>
      <c r="JWH210" s="165"/>
      <c r="JWI210" s="165"/>
      <c r="JWJ210" s="168"/>
      <c r="JWK210" s="165"/>
      <c r="JWL210" s="165"/>
      <c r="JWM210" s="165"/>
      <c r="JWN210" s="168"/>
      <c r="JWO210" s="165"/>
      <c r="JWP210" s="165"/>
      <c r="JWQ210" s="165"/>
      <c r="JWR210" s="168"/>
      <c r="JWS210" s="165"/>
      <c r="JWT210" s="165"/>
      <c r="JWU210" s="165"/>
      <c r="JWV210" s="168"/>
      <c r="JWW210" s="165"/>
      <c r="JWX210" s="165"/>
      <c r="JWY210" s="165"/>
      <c r="JWZ210" s="168"/>
      <c r="JXA210" s="165"/>
      <c r="JXB210" s="165"/>
      <c r="JXC210" s="165"/>
      <c r="JXD210" s="168"/>
      <c r="JXE210" s="165"/>
      <c r="JXF210" s="165"/>
      <c r="JXG210" s="165"/>
      <c r="JXH210" s="168"/>
      <c r="JXI210" s="165"/>
      <c r="JXJ210" s="165"/>
      <c r="JXK210" s="165"/>
      <c r="JXL210" s="168"/>
      <c r="JXM210" s="165"/>
      <c r="JXN210" s="165"/>
      <c r="JXO210" s="165"/>
      <c r="JXP210" s="168"/>
      <c r="JXQ210" s="165"/>
      <c r="JXR210" s="165"/>
      <c r="JXS210" s="165"/>
      <c r="JXT210" s="168"/>
      <c r="JXU210" s="165"/>
      <c r="JXV210" s="165"/>
      <c r="JXW210" s="165"/>
      <c r="JXX210" s="168"/>
      <c r="JXY210" s="165"/>
      <c r="JXZ210" s="165"/>
      <c r="JYA210" s="165"/>
      <c r="JYB210" s="168"/>
      <c r="JYC210" s="165"/>
      <c r="JYD210" s="165"/>
      <c r="JYE210" s="165"/>
      <c r="JYF210" s="168"/>
      <c r="JYG210" s="165"/>
      <c r="JYH210" s="165"/>
      <c r="JYI210" s="165"/>
      <c r="JYJ210" s="168"/>
      <c r="JYK210" s="165"/>
      <c r="JYL210" s="165"/>
      <c r="JYM210" s="165"/>
      <c r="JYN210" s="168"/>
      <c r="JYO210" s="165"/>
      <c r="JYP210" s="165"/>
      <c r="JYQ210" s="165"/>
      <c r="JYR210" s="168"/>
      <c r="JYS210" s="165"/>
      <c r="JYT210" s="165"/>
      <c r="JYU210" s="165"/>
      <c r="JYV210" s="168"/>
      <c r="JYW210" s="165"/>
      <c r="JYX210" s="165"/>
      <c r="JYY210" s="165"/>
      <c r="JYZ210" s="168"/>
      <c r="JZA210" s="165"/>
      <c r="JZB210" s="165"/>
      <c r="JZC210" s="165"/>
      <c r="JZD210" s="168"/>
      <c r="JZE210" s="165"/>
      <c r="JZF210" s="165"/>
      <c r="JZG210" s="165"/>
      <c r="JZH210" s="168"/>
      <c r="JZI210" s="165"/>
      <c r="JZJ210" s="165"/>
      <c r="JZK210" s="165"/>
      <c r="JZL210" s="168"/>
      <c r="JZM210" s="165"/>
      <c r="JZN210" s="165"/>
      <c r="JZO210" s="165"/>
      <c r="JZP210" s="168"/>
      <c r="JZQ210" s="165"/>
      <c r="JZR210" s="165"/>
      <c r="JZS210" s="165"/>
      <c r="JZT210" s="168"/>
      <c r="JZU210" s="165"/>
      <c r="JZV210" s="165"/>
      <c r="JZW210" s="165"/>
      <c r="JZX210" s="168"/>
      <c r="JZY210" s="165"/>
      <c r="JZZ210" s="165"/>
      <c r="KAA210" s="165"/>
      <c r="KAB210" s="168"/>
      <c r="KAC210" s="165"/>
      <c r="KAD210" s="165"/>
      <c r="KAE210" s="165"/>
      <c r="KAF210" s="168"/>
      <c r="KAG210" s="165"/>
      <c r="KAH210" s="165"/>
      <c r="KAI210" s="165"/>
      <c r="KAJ210" s="168"/>
      <c r="KAK210" s="165"/>
      <c r="KAL210" s="165"/>
      <c r="KAM210" s="165"/>
      <c r="KAN210" s="168"/>
      <c r="KAO210" s="165"/>
      <c r="KAP210" s="165"/>
      <c r="KAQ210" s="165"/>
      <c r="KAR210" s="168"/>
      <c r="KAS210" s="165"/>
      <c r="KAT210" s="165"/>
      <c r="KAU210" s="165"/>
      <c r="KAV210" s="168"/>
      <c r="KAW210" s="165"/>
      <c r="KAX210" s="165"/>
      <c r="KAY210" s="165"/>
      <c r="KAZ210" s="168"/>
      <c r="KBA210" s="165"/>
      <c r="KBB210" s="165"/>
      <c r="KBC210" s="165"/>
      <c r="KBD210" s="168"/>
      <c r="KBE210" s="165"/>
      <c r="KBF210" s="165"/>
      <c r="KBG210" s="165"/>
      <c r="KBH210" s="168"/>
      <c r="KBI210" s="165"/>
      <c r="KBJ210" s="165"/>
      <c r="KBK210" s="165"/>
      <c r="KBL210" s="168"/>
      <c r="KBM210" s="165"/>
      <c r="KBN210" s="165"/>
      <c r="KBO210" s="165"/>
      <c r="KBP210" s="168"/>
      <c r="KBQ210" s="165"/>
      <c r="KBR210" s="165"/>
      <c r="KBS210" s="165"/>
      <c r="KBT210" s="168"/>
      <c r="KBU210" s="165"/>
      <c r="KBV210" s="165"/>
      <c r="KBW210" s="165"/>
      <c r="KBX210" s="168"/>
      <c r="KBY210" s="165"/>
      <c r="KBZ210" s="165"/>
      <c r="KCA210" s="165"/>
      <c r="KCB210" s="168"/>
      <c r="KCC210" s="165"/>
      <c r="KCD210" s="165"/>
      <c r="KCE210" s="165"/>
      <c r="KCF210" s="168"/>
      <c r="KCG210" s="165"/>
      <c r="KCH210" s="165"/>
      <c r="KCI210" s="165"/>
      <c r="KCJ210" s="168"/>
      <c r="KCK210" s="165"/>
      <c r="KCL210" s="165"/>
      <c r="KCM210" s="165"/>
      <c r="KCN210" s="168"/>
      <c r="KCO210" s="165"/>
      <c r="KCP210" s="165"/>
      <c r="KCQ210" s="165"/>
      <c r="KCR210" s="168"/>
      <c r="KCS210" s="165"/>
      <c r="KCT210" s="165"/>
      <c r="KCU210" s="165"/>
      <c r="KCV210" s="168"/>
      <c r="KCW210" s="165"/>
      <c r="KCX210" s="165"/>
      <c r="KCY210" s="165"/>
      <c r="KCZ210" s="168"/>
      <c r="KDA210" s="165"/>
      <c r="KDB210" s="165"/>
      <c r="KDC210" s="165"/>
      <c r="KDD210" s="168"/>
      <c r="KDE210" s="165"/>
      <c r="KDF210" s="165"/>
      <c r="KDG210" s="165"/>
      <c r="KDH210" s="168"/>
      <c r="KDI210" s="165"/>
      <c r="KDJ210" s="165"/>
      <c r="KDK210" s="165"/>
      <c r="KDL210" s="168"/>
      <c r="KDM210" s="165"/>
      <c r="KDN210" s="165"/>
      <c r="KDO210" s="165"/>
      <c r="KDP210" s="168"/>
      <c r="KDQ210" s="165"/>
      <c r="KDR210" s="165"/>
      <c r="KDS210" s="165"/>
      <c r="KDT210" s="168"/>
      <c r="KDU210" s="165"/>
      <c r="KDV210" s="165"/>
      <c r="KDW210" s="165"/>
      <c r="KDX210" s="168"/>
      <c r="KDY210" s="165"/>
      <c r="KDZ210" s="165"/>
      <c r="KEA210" s="165"/>
      <c r="KEB210" s="168"/>
      <c r="KEC210" s="165"/>
      <c r="KED210" s="165"/>
      <c r="KEE210" s="165"/>
      <c r="KEF210" s="168"/>
      <c r="KEG210" s="165"/>
      <c r="KEH210" s="165"/>
      <c r="KEI210" s="165"/>
      <c r="KEJ210" s="168"/>
      <c r="KEK210" s="165"/>
      <c r="KEL210" s="165"/>
      <c r="KEM210" s="165"/>
      <c r="KEN210" s="168"/>
      <c r="KEO210" s="165"/>
      <c r="KEP210" s="165"/>
      <c r="KEQ210" s="165"/>
      <c r="KER210" s="168"/>
      <c r="KES210" s="165"/>
      <c r="KET210" s="165"/>
      <c r="KEU210" s="165"/>
      <c r="KEV210" s="168"/>
      <c r="KEW210" s="165"/>
      <c r="KEX210" s="165"/>
      <c r="KEY210" s="165"/>
      <c r="KEZ210" s="168"/>
      <c r="KFA210" s="165"/>
      <c r="KFB210" s="165"/>
      <c r="KFC210" s="165"/>
      <c r="KFD210" s="168"/>
      <c r="KFE210" s="165"/>
      <c r="KFF210" s="165"/>
      <c r="KFG210" s="165"/>
      <c r="KFH210" s="168"/>
      <c r="KFI210" s="165"/>
      <c r="KFJ210" s="165"/>
      <c r="KFK210" s="165"/>
      <c r="KFL210" s="168"/>
      <c r="KFM210" s="165"/>
      <c r="KFN210" s="165"/>
      <c r="KFO210" s="165"/>
      <c r="KFP210" s="168"/>
      <c r="KFQ210" s="165"/>
      <c r="KFR210" s="165"/>
      <c r="KFS210" s="165"/>
      <c r="KFT210" s="168"/>
      <c r="KFU210" s="165"/>
      <c r="KFV210" s="165"/>
      <c r="KFW210" s="165"/>
      <c r="KFX210" s="168"/>
      <c r="KFY210" s="165"/>
      <c r="KFZ210" s="165"/>
      <c r="KGA210" s="165"/>
      <c r="KGB210" s="168"/>
      <c r="KGC210" s="165"/>
      <c r="KGD210" s="165"/>
      <c r="KGE210" s="165"/>
      <c r="KGF210" s="168"/>
      <c r="KGG210" s="165"/>
      <c r="KGH210" s="165"/>
      <c r="KGI210" s="165"/>
      <c r="KGJ210" s="168"/>
      <c r="KGK210" s="165"/>
      <c r="KGL210" s="165"/>
      <c r="KGM210" s="165"/>
      <c r="KGN210" s="168"/>
      <c r="KGO210" s="165"/>
      <c r="KGP210" s="165"/>
      <c r="KGQ210" s="165"/>
      <c r="KGR210" s="168"/>
      <c r="KGS210" s="165"/>
      <c r="KGT210" s="165"/>
      <c r="KGU210" s="165"/>
      <c r="KGV210" s="168"/>
      <c r="KGW210" s="165"/>
      <c r="KGX210" s="165"/>
      <c r="KGY210" s="165"/>
      <c r="KGZ210" s="168"/>
      <c r="KHA210" s="165"/>
      <c r="KHB210" s="165"/>
      <c r="KHC210" s="165"/>
      <c r="KHD210" s="168"/>
      <c r="KHE210" s="165"/>
      <c r="KHF210" s="165"/>
      <c r="KHG210" s="165"/>
      <c r="KHH210" s="168"/>
      <c r="KHI210" s="165"/>
      <c r="KHJ210" s="165"/>
      <c r="KHK210" s="165"/>
      <c r="KHL210" s="168"/>
      <c r="KHM210" s="165"/>
      <c r="KHN210" s="165"/>
      <c r="KHO210" s="165"/>
      <c r="KHP210" s="168"/>
      <c r="KHQ210" s="165"/>
      <c r="KHR210" s="165"/>
      <c r="KHS210" s="165"/>
      <c r="KHT210" s="168"/>
      <c r="KHU210" s="165"/>
      <c r="KHV210" s="165"/>
      <c r="KHW210" s="165"/>
      <c r="KHX210" s="168"/>
      <c r="KHY210" s="165"/>
      <c r="KHZ210" s="165"/>
      <c r="KIA210" s="165"/>
      <c r="KIB210" s="168"/>
      <c r="KIC210" s="165"/>
      <c r="KID210" s="165"/>
      <c r="KIE210" s="165"/>
      <c r="KIF210" s="168"/>
      <c r="KIG210" s="165"/>
      <c r="KIH210" s="165"/>
      <c r="KII210" s="165"/>
      <c r="KIJ210" s="168"/>
      <c r="KIK210" s="165"/>
      <c r="KIL210" s="165"/>
      <c r="KIM210" s="165"/>
      <c r="KIN210" s="168"/>
      <c r="KIO210" s="165"/>
      <c r="KIP210" s="165"/>
      <c r="KIQ210" s="165"/>
      <c r="KIR210" s="168"/>
      <c r="KIS210" s="165"/>
      <c r="KIT210" s="165"/>
      <c r="KIU210" s="165"/>
      <c r="KIV210" s="168"/>
      <c r="KIW210" s="165"/>
      <c r="KIX210" s="165"/>
      <c r="KIY210" s="165"/>
      <c r="KIZ210" s="168"/>
      <c r="KJA210" s="165"/>
      <c r="KJB210" s="165"/>
      <c r="KJC210" s="165"/>
      <c r="KJD210" s="168"/>
      <c r="KJE210" s="165"/>
      <c r="KJF210" s="165"/>
      <c r="KJG210" s="165"/>
      <c r="KJH210" s="168"/>
      <c r="KJI210" s="165"/>
      <c r="KJJ210" s="165"/>
      <c r="KJK210" s="165"/>
      <c r="KJL210" s="168"/>
      <c r="KJM210" s="165"/>
      <c r="KJN210" s="165"/>
      <c r="KJO210" s="165"/>
      <c r="KJP210" s="168"/>
      <c r="KJQ210" s="165"/>
      <c r="KJR210" s="165"/>
      <c r="KJS210" s="165"/>
      <c r="KJT210" s="168"/>
      <c r="KJU210" s="165"/>
      <c r="KJV210" s="165"/>
      <c r="KJW210" s="165"/>
      <c r="KJX210" s="168"/>
      <c r="KJY210" s="165"/>
      <c r="KJZ210" s="165"/>
      <c r="KKA210" s="165"/>
      <c r="KKB210" s="168"/>
      <c r="KKC210" s="165"/>
      <c r="KKD210" s="165"/>
      <c r="KKE210" s="165"/>
      <c r="KKF210" s="168"/>
      <c r="KKG210" s="165"/>
      <c r="KKH210" s="165"/>
      <c r="KKI210" s="165"/>
      <c r="KKJ210" s="168"/>
      <c r="KKK210" s="165"/>
      <c r="KKL210" s="165"/>
      <c r="KKM210" s="165"/>
      <c r="KKN210" s="168"/>
      <c r="KKO210" s="165"/>
      <c r="KKP210" s="165"/>
      <c r="KKQ210" s="165"/>
      <c r="KKR210" s="168"/>
      <c r="KKS210" s="165"/>
      <c r="KKT210" s="165"/>
      <c r="KKU210" s="165"/>
      <c r="KKV210" s="168"/>
      <c r="KKW210" s="165"/>
      <c r="KKX210" s="165"/>
      <c r="KKY210" s="165"/>
      <c r="KKZ210" s="168"/>
      <c r="KLA210" s="165"/>
      <c r="KLB210" s="165"/>
      <c r="KLC210" s="165"/>
      <c r="KLD210" s="168"/>
      <c r="KLE210" s="165"/>
      <c r="KLF210" s="165"/>
      <c r="KLG210" s="165"/>
      <c r="KLH210" s="168"/>
      <c r="KLI210" s="165"/>
      <c r="KLJ210" s="165"/>
      <c r="KLK210" s="165"/>
      <c r="KLL210" s="168"/>
      <c r="KLM210" s="165"/>
      <c r="KLN210" s="165"/>
      <c r="KLO210" s="165"/>
      <c r="KLP210" s="168"/>
      <c r="KLQ210" s="165"/>
      <c r="KLR210" s="165"/>
      <c r="KLS210" s="165"/>
      <c r="KLT210" s="168"/>
      <c r="KLU210" s="165"/>
      <c r="KLV210" s="165"/>
      <c r="KLW210" s="165"/>
      <c r="KLX210" s="168"/>
      <c r="KLY210" s="165"/>
      <c r="KLZ210" s="165"/>
      <c r="KMA210" s="165"/>
      <c r="KMB210" s="168"/>
      <c r="KMC210" s="165"/>
      <c r="KMD210" s="165"/>
      <c r="KME210" s="165"/>
      <c r="KMF210" s="168"/>
      <c r="KMG210" s="165"/>
      <c r="KMH210" s="165"/>
      <c r="KMI210" s="165"/>
      <c r="KMJ210" s="168"/>
      <c r="KMK210" s="165"/>
      <c r="KML210" s="165"/>
      <c r="KMM210" s="165"/>
      <c r="KMN210" s="168"/>
      <c r="KMO210" s="165"/>
      <c r="KMP210" s="165"/>
      <c r="KMQ210" s="165"/>
      <c r="KMR210" s="168"/>
      <c r="KMS210" s="165"/>
      <c r="KMT210" s="165"/>
      <c r="KMU210" s="165"/>
      <c r="KMV210" s="168"/>
      <c r="KMW210" s="165"/>
      <c r="KMX210" s="165"/>
      <c r="KMY210" s="165"/>
      <c r="KMZ210" s="168"/>
      <c r="KNA210" s="165"/>
      <c r="KNB210" s="165"/>
      <c r="KNC210" s="165"/>
      <c r="KND210" s="168"/>
      <c r="KNE210" s="165"/>
      <c r="KNF210" s="165"/>
      <c r="KNG210" s="165"/>
      <c r="KNH210" s="168"/>
      <c r="KNI210" s="165"/>
      <c r="KNJ210" s="165"/>
      <c r="KNK210" s="165"/>
      <c r="KNL210" s="168"/>
      <c r="KNM210" s="165"/>
      <c r="KNN210" s="165"/>
      <c r="KNO210" s="165"/>
      <c r="KNP210" s="168"/>
      <c r="KNQ210" s="165"/>
      <c r="KNR210" s="165"/>
      <c r="KNS210" s="165"/>
      <c r="KNT210" s="168"/>
      <c r="KNU210" s="165"/>
      <c r="KNV210" s="165"/>
      <c r="KNW210" s="165"/>
      <c r="KNX210" s="168"/>
      <c r="KNY210" s="165"/>
      <c r="KNZ210" s="165"/>
      <c r="KOA210" s="165"/>
      <c r="KOB210" s="168"/>
      <c r="KOC210" s="165"/>
      <c r="KOD210" s="165"/>
      <c r="KOE210" s="165"/>
      <c r="KOF210" s="168"/>
      <c r="KOG210" s="165"/>
      <c r="KOH210" s="165"/>
      <c r="KOI210" s="165"/>
      <c r="KOJ210" s="168"/>
      <c r="KOK210" s="165"/>
      <c r="KOL210" s="165"/>
      <c r="KOM210" s="165"/>
      <c r="KON210" s="168"/>
      <c r="KOO210" s="165"/>
      <c r="KOP210" s="165"/>
      <c r="KOQ210" s="165"/>
      <c r="KOR210" s="168"/>
      <c r="KOS210" s="165"/>
      <c r="KOT210" s="165"/>
      <c r="KOU210" s="165"/>
      <c r="KOV210" s="168"/>
      <c r="KOW210" s="165"/>
      <c r="KOX210" s="165"/>
      <c r="KOY210" s="165"/>
      <c r="KOZ210" s="168"/>
      <c r="KPA210" s="165"/>
      <c r="KPB210" s="165"/>
      <c r="KPC210" s="165"/>
      <c r="KPD210" s="168"/>
      <c r="KPE210" s="165"/>
      <c r="KPF210" s="165"/>
      <c r="KPG210" s="165"/>
      <c r="KPH210" s="168"/>
      <c r="KPI210" s="165"/>
      <c r="KPJ210" s="165"/>
      <c r="KPK210" s="165"/>
      <c r="KPL210" s="168"/>
      <c r="KPM210" s="165"/>
      <c r="KPN210" s="165"/>
      <c r="KPO210" s="165"/>
      <c r="KPP210" s="168"/>
      <c r="KPQ210" s="165"/>
      <c r="KPR210" s="165"/>
      <c r="KPS210" s="165"/>
      <c r="KPT210" s="168"/>
      <c r="KPU210" s="165"/>
      <c r="KPV210" s="165"/>
      <c r="KPW210" s="165"/>
      <c r="KPX210" s="168"/>
      <c r="KPY210" s="165"/>
      <c r="KPZ210" s="165"/>
      <c r="KQA210" s="165"/>
      <c r="KQB210" s="168"/>
      <c r="KQC210" s="165"/>
      <c r="KQD210" s="165"/>
      <c r="KQE210" s="165"/>
      <c r="KQF210" s="168"/>
      <c r="KQG210" s="165"/>
      <c r="KQH210" s="165"/>
      <c r="KQI210" s="165"/>
      <c r="KQJ210" s="168"/>
      <c r="KQK210" s="165"/>
      <c r="KQL210" s="165"/>
      <c r="KQM210" s="165"/>
      <c r="KQN210" s="168"/>
      <c r="KQO210" s="165"/>
      <c r="KQP210" s="165"/>
      <c r="KQQ210" s="165"/>
      <c r="KQR210" s="168"/>
      <c r="KQS210" s="165"/>
      <c r="KQT210" s="165"/>
      <c r="KQU210" s="165"/>
      <c r="KQV210" s="168"/>
      <c r="KQW210" s="165"/>
      <c r="KQX210" s="165"/>
      <c r="KQY210" s="165"/>
      <c r="KQZ210" s="168"/>
      <c r="KRA210" s="165"/>
      <c r="KRB210" s="165"/>
      <c r="KRC210" s="165"/>
      <c r="KRD210" s="168"/>
      <c r="KRE210" s="165"/>
      <c r="KRF210" s="165"/>
      <c r="KRG210" s="165"/>
      <c r="KRH210" s="168"/>
      <c r="KRI210" s="165"/>
      <c r="KRJ210" s="165"/>
      <c r="KRK210" s="165"/>
      <c r="KRL210" s="168"/>
      <c r="KRM210" s="165"/>
      <c r="KRN210" s="165"/>
      <c r="KRO210" s="165"/>
      <c r="KRP210" s="168"/>
      <c r="KRQ210" s="165"/>
      <c r="KRR210" s="165"/>
      <c r="KRS210" s="165"/>
      <c r="KRT210" s="168"/>
      <c r="KRU210" s="165"/>
      <c r="KRV210" s="165"/>
      <c r="KRW210" s="165"/>
      <c r="KRX210" s="168"/>
      <c r="KRY210" s="165"/>
      <c r="KRZ210" s="165"/>
      <c r="KSA210" s="165"/>
      <c r="KSB210" s="168"/>
      <c r="KSC210" s="165"/>
      <c r="KSD210" s="165"/>
      <c r="KSE210" s="165"/>
      <c r="KSF210" s="168"/>
      <c r="KSG210" s="165"/>
      <c r="KSH210" s="165"/>
      <c r="KSI210" s="165"/>
      <c r="KSJ210" s="168"/>
      <c r="KSK210" s="165"/>
      <c r="KSL210" s="165"/>
      <c r="KSM210" s="165"/>
      <c r="KSN210" s="168"/>
      <c r="KSO210" s="165"/>
      <c r="KSP210" s="165"/>
      <c r="KSQ210" s="165"/>
      <c r="KSR210" s="168"/>
      <c r="KSS210" s="165"/>
      <c r="KST210" s="165"/>
      <c r="KSU210" s="165"/>
      <c r="KSV210" s="168"/>
      <c r="KSW210" s="165"/>
      <c r="KSX210" s="165"/>
      <c r="KSY210" s="165"/>
      <c r="KSZ210" s="168"/>
      <c r="KTA210" s="165"/>
      <c r="KTB210" s="165"/>
      <c r="KTC210" s="165"/>
      <c r="KTD210" s="168"/>
      <c r="KTE210" s="165"/>
      <c r="KTF210" s="165"/>
      <c r="KTG210" s="165"/>
      <c r="KTH210" s="168"/>
      <c r="KTI210" s="165"/>
      <c r="KTJ210" s="165"/>
      <c r="KTK210" s="165"/>
      <c r="KTL210" s="168"/>
      <c r="KTM210" s="165"/>
      <c r="KTN210" s="165"/>
      <c r="KTO210" s="165"/>
      <c r="KTP210" s="168"/>
      <c r="KTQ210" s="165"/>
      <c r="KTR210" s="165"/>
      <c r="KTS210" s="165"/>
      <c r="KTT210" s="168"/>
      <c r="KTU210" s="165"/>
      <c r="KTV210" s="165"/>
      <c r="KTW210" s="165"/>
      <c r="KTX210" s="168"/>
      <c r="KTY210" s="165"/>
      <c r="KTZ210" s="165"/>
      <c r="KUA210" s="165"/>
      <c r="KUB210" s="168"/>
      <c r="KUC210" s="165"/>
      <c r="KUD210" s="165"/>
      <c r="KUE210" s="165"/>
      <c r="KUF210" s="168"/>
      <c r="KUG210" s="165"/>
      <c r="KUH210" s="165"/>
      <c r="KUI210" s="165"/>
      <c r="KUJ210" s="168"/>
      <c r="KUK210" s="165"/>
      <c r="KUL210" s="165"/>
      <c r="KUM210" s="165"/>
      <c r="KUN210" s="168"/>
      <c r="KUO210" s="165"/>
      <c r="KUP210" s="165"/>
      <c r="KUQ210" s="165"/>
      <c r="KUR210" s="168"/>
      <c r="KUS210" s="165"/>
      <c r="KUT210" s="165"/>
      <c r="KUU210" s="165"/>
      <c r="KUV210" s="168"/>
      <c r="KUW210" s="165"/>
      <c r="KUX210" s="165"/>
      <c r="KUY210" s="165"/>
      <c r="KUZ210" s="168"/>
      <c r="KVA210" s="165"/>
      <c r="KVB210" s="165"/>
      <c r="KVC210" s="165"/>
      <c r="KVD210" s="168"/>
      <c r="KVE210" s="165"/>
      <c r="KVF210" s="165"/>
      <c r="KVG210" s="165"/>
      <c r="KVH210" s="168"/>
      <c r="KVI210" s="165"/>
      <c r="KVJ210" s="165"/>
      <c r="KVK210" s="165"/>
      <c r="KVL210" s="168"/>
      <c r="KVM210" s="165"/>
      <c r="KVN210" s="165"/>
      <c r="KVO210" s="165"/>
      <c r="KVP210" s="168"/>
      <c r="KVQ210" s="165"/>
      <c r="KVR210" s="165"/>
      <c r="KVS210" s="165"/>
      <c r="KVT210" s="168"/>
      <c r="KVU210" s="165"/>
      <c r="KVV210" s="165"/>
      <c r="KVW210" s="165"/>
      <c r="KVX210" s="168"/>
      <c r="KVY210" s="165"/>
      <c r="KVZ210" s="165"/>
      <c r="KWA210" s="165"/>
      <c r="KWB210" s="168"/>
      <c r="KWC210" s="165"/>
      <c r="KWD210" s="165"/>
      <c r="KWE210" s="165"/>
      <c r="KWF210" s="168"/>
      <c r="KWG210" s="165"/>
      <c r="KWH210" s="165"/>
      <c r="KWI210" s="165"/>
      <c r="KWJ210" s="168"/>
      <c r="KWK210" s="165"/>
      <c r="KWL210" s="165"/>
      <c r="KWM210" s="165"/>
      <c r="KWN210" s="168"/>
      <c r="KWO210" s="165"/>
      <c r="KWP210" s="165"/>
      <c r="KWQ210" s="165"/>
      <c r="KWR210" s="168"/>
      <c r="KWS210" s="165"/>
      <c r="KWT210" s="165"/>
      <c r="KWU210" s="165"/>
      <c r="KWV210" s="168"/>
      <c r="KWW210" s="165"/>
      <c r="KWX210" s="165"/>
      <c r="KWY210" s="165"/>
      <c r="KWZ210" s="168"/>
      <c r="KXA210" s="165"/>
      <c r="KXB210" s="165"/>
      <c r="KXC210" s="165"/>
      <c r="KXD210" s="168"/>
      <c r="KXE210" s="165"/>
      <c r="KXF210" s="165"/>
      <c r="KXG210" s="165"/>
      <c r="KXH210" s="168"/>
      <c r="KXI210" s="165"/>
      <c r="KXJ210" s="165"/>
      <c r="KXK210" s="165"/>
      <c r="KXL210" s="168"/>
      <c r="KXM210" s="165"/>
      <c r="KXN210" s="165"/>
      <c r="KXO210" s="165"/>
      <c r="KXP210" s="168"/>
      <c r="KXQ210" s="165"/>
      <c r="KXR210" s="165"/>
      <c r="KXS210" s="165"/>
      <c r="KXT210" s="168"/>
      <c r="KXU210" s="165"/>
      <c r="KXV210" s="165"/>
      <c r="KXW210" s="165"/>
      <c r="KXX210" s="168"/>
      <c r="KXY210" s="165"/>
      <c r="KXZ210" s="165"/>
      <c r="KYA210" s="165"/>
      <c r="KYB210" s="168"/>
      <c r="KYC210" s="165"/>
      <c r="KYD210" s="165"/>
      <c r="KYE210" s="165"/>
      <c r="KYF210" s="168"/>
      <c r="KYG210" s="165"/>
      <c r="KYH210" s="165"/>
      <c r="KYI210" s="165"/>
      <c r="KYJ210" s="168"/>
      <c r="KYK210" s="165"/>
      <c r="KYL210" s="165"/>
      <c r="KYM210" s="165"/>
      <c r="KYN210" s="168"/>
      <c r="KYO210" s="165"/>
      <c r="KYP210" s="165"/>
      <c r="KYQ210" s="165"/>
      <c r="KYR210" s="168"/>
      <c r="KYS210" s="165"/>
      <c r="KYT210" s="165"/>
      <c r="KYU210" s="165"/>
      <c r="KYV210" s="168"/>
      <c r="KYW210" s="165"/>
      <c r="KYX210" s="165"/>
      <c r="KYY210" s="165"/>
      <c r="KYZ210" s="168"/>
      <c r="KZA210" s="165"/>
      <c r="KZB210" s="165"/>
      <c r="KZC210" s="165"/>
      <c r="KZD210" s="168"/>
      <c r="KZE210" s="165"/>
      <c r="KZF210" s="165"/>
      <c r="KZG210" s="165"/>
      <c r="KZH210" s="168"/>
      <c r="KZI210" s="165"/>
      <c r="KZJ210" s="165"/>
      <c r="KZK210" s="165"/>
      <c r="KZL210" s="168"/>
      <c r="KZM210" s="165"/>
      <c r="KZN210" s="165"/>
      <c r="KZO210" s="165"/>
      <c r="KZP210" s="168"/>
      <c r="KZQ210" s="165"/>
      <c r="KZR210" s="165"/>
      <c r="KZS210" s="165"/>
      <c r="KZT210" s="168"/>
      <c r="KZU210" s="165"/>
      <c r="KZV210" s="165"/>
      <c r="KZW210" s="165"/>
      <c r="KZX210" s="168"/>
      <c r="KZY210" s="165"/>
      <c r="KZZ210" s="165"/>
      <c r="LAA210" s="165"/>
      <c r="LAB210" s="168"/>
      <c r="LAC210" s="165"/>
      <c r="LAD210" s="165"/>
      <c r="LAE210" s="165"/>
      <c r="LAF210" s="168"/>
      <c r="LAG210" s="165"/>
      <c r="LAH210" s="165"/>
      <c r="LAI210" s="165"/>
      <c r="LAJ210" s="168"/>
      <c r="LAK210" s="165"/>
      <c r="LAL210" s="165"/>
      <c r="LAM210" s="165"/>
      <c r="LAN210" s="168"/>
      <c r="LAO210" s="165"/>
      <c r="LAP210" s="165"/>
      <c r="LAQ210" s="165"/>
      <c r="LAR210" s="168"/>
      <c r="LAS210" s="165"/>
      <c r="LAT210" s="165"/>
      <c r="LAU210" s="165"/>
      <c r="LAV210" s="168"/>
      <c r="LAW210" s="165"/>
      <c r="LAX210" s="165"/>
      <c r="LAY210" s="165"/>
      <c r="LAZ210" s="168"/>
      <c r="LBA210" s="165"/>
      <c r="LBB210" s="165"/>
      <c r="LBC210" s="165"/>
      <c r="LBD210" s="168"/>
      <c r="LBE210" s="165"/>
      <c r="LBF210" s="165"/>
      <c r="LBG210" s="165"/>
      <c r="LBH210" s="168"/>
      <c r="LBI210" s="165"/>
      <c r="LBJ210" s="165"/>
      <c r="LBK210" s="165"/>
      <c r="LBL210" s="168"/>
      <c r="LBM210" s="165"/>
      <c r="LBN210" s="165"/>
      <c r="LBO210" s="165"/>
      <c r="LBP210" s="168"/>
      <c r="LBQ210" s="165"/>
      <c r="LBR210" s="165"/>
      <c r="LBS210" s="165"/>
      <c r="LBT210" s="168"/>
      <c r="LBU210" s="165"/>
      <c r="LBV210" s="165"/>
      <c r="LBW210" s="165"/>
      <c r="LBX210" s="168"/>
      <c r="LBY210" s="165"/>
      <c r="LBZ210" s="165"/>
      <c r="LCA210" s="165"/>
      <c r="LCB210" s="168"/>
      <c r="LCC210" s="165"/>
      <c r="LCD210" s="165"/>
      <c r="LCE210" s="165"/>
      <c r="LCF210" s="168"/>
      <c r="LCG210" s="165"/>
      <c r="LCH210" s="165"/>
      <c r="LCI210" s="165"/>
      <c r="LCJ210" s="168"/>
      <c r="LCK210" s="165"/>
      <c r="LCL210" s="165"/>
      <c r="LCM210" s="165"/>
      <c r="LCN210" s="168"/>
      <c r="LCO210" s="165"/>
      <c r="LCP210" s="165"/>
      <c r="LCQ210" s="165"/>
      <c r="LCR210" s="168"/>
      <c r="LCS210" s="165"/>
      <c r="LCT210" s="165"/>
      <c r="LCU210" s="165"/>
      <c r="LCV210" s="168"/>
      <c r="LCW210" s="165"/>
      <c r="LCX210" s="165"/>
      <c r="LCY210" s="165"/>
      <c r="LCZ210" s="168"/>
      <c r="LDA210" s="165"/>
      <c r="LDB210" s="165"/>
      <c r="LDC210" s="165"/>
      <c r="LDD210" s="168"/>
      <c r="LDE210" s="165"/>
      <c r="LDF210" s="165"/>
      <c r="LDG210" s="165"/>
      <c r="LDH210" s="168"/>
      <c r="LDI210" s="165"/>
      <c r="LDJ210" s="165"/>
      <c r="LDK210" s="165"/>
      <c r="LDL210" s="168"/>
      <c r="LDM210" s="165"/>
      <c r="LDN210" s="165"/>
      <c r="LDO210" s="165"/>
      <c r="LDP210" s="168"/>
      <c r="LDQ210" s="165"/>
      <c r="LDR210" s="165"/>
      <c r="LDS210" s="165"/>
      <c r="LDT210" s="168"/>
      <c r="LDU210" s="165"/>
      <c r="LDV210" s="165"/>
      <c r="LDW210" s="165"/>
      <c r="LDX210" s="168"/>
      <c r="LDY210" s="165"/>
      <c r="LDZ210" s="165"/>
      <c r="LEA210" s="165"/>
      <c r="LEB210" s="168"/>
      <c r="LEC210" s="165"/>
      <c r="LED210" s="165"/>
      <c r="LEE210" s="165"/>
      <c r="LEF210" s="168"/>
      <c r="LEG210" s="165"/>
      <c r="LEH210" s="165"/>
      <c r="LEI210" s="165"/>
      <c r="LEJ210" s="168"/>
      <c r="LEK210" s="165"/>
      <c r="LEL210" s="165"/>
      <c r="LEM210" s="165"/>
      <c r="LEN210" s="168"/>
      <c r="LEO210" s="165"/>
      <c r="LEP210" s="165"/>
      <c r="LEQ210" s="165"/>
      <c r="LER210" s="168"/>
      <c r="LES210" s="165"/>
      <c r="LET210" s="165"/>
      <c r="LEU210" s="165"/>
      <c r="LEV210" s="168"/>
      <c r="LEW210" s="165"/>
      <c r="LEX210" s="165"/>
      <c r="LEY210" s="165"/>
      <c r="LEZ210" s="168"/>
      <c r="LFA210" s="165"/>
      <c r="LFB210" s="165"/>
      <c r="LFC210" s="165"/>
      <c r="LFD210" s="168"/>
      <c r="LFE210" s="165"/>
      <c r="LFF210" s="165"/>
      <c r="LFG210" s="165"/>
      <c r="LFH210" s="168"/>
      <c r="LFI210" s="165"/>
      <c r="LFJ210" s="165"/>
      <c r="LFK210" s="165"/>
      <c r="LFL210" s="168"/>
      <c r="LFM210" s="165"/>
      <c r="LFN210" s="165"/>
      <c r="LFO210" s="165"/>
      <c r="LFP210" s="168"/>
      <c r="LFQ210" s="165"/>
      <c r="LFR210" s="165"/>
      <c r="LFS210" s="165"/>
      <c r="LFT210" s="168"/>
      <c r="LFU210" s="165"/>
      <c r="LFV210" s="165"/>
      <c r="LFW210" s="165"/>
      <c r="LFX210" s="168"/>
      <c r="LFY210" s="165"/>
      <c r="LFZ210" s="165"/>
      <c r="LGA210" s="165"/>
      <c r="LGB210" s="168"/>
      <c r="LGC210" s="165"/>
      <c r="LGD210" s="165"/>
      <c r="LGE210" s="165"/>
      <c r="LGF210" s="168"/>
      <c r="LGG210" s="165"/>
      <c r="LGH210" s="165"/>
      <c r="LGI210" s="165"/>
      <c r="LGJ210" s="168"/>
      <c r="LGK210" s="165"/>
      <c r="LGL210" s="165"/>
      <c r="LGM210" s="165"/>
      <c r="LGN210" s="168"/>
      <c r="LGO210" s="165"/>
      <c r="LGP210" s="165"/>
      <c r="LGQ210" s="165"/>
      <c r="LGR210" s="168"/>
      <c r="LGS210" s="165"/>
      <c r="LGT210" s="165"/>
      <c r="LGU210" s="165"/>
      <c r="LGV210" s="168"/>
      <c r="LGW210" s="165"/>
      <c r="LGX210" s="165"/>
      <c r="LGY210" s="165"/>
      <c r="LGZ210" s="168"/>
      <c r="LHA210" s="165"/>
      <c r="LHB210" s="165"/>
      <c r="LHC210" s="165"/>
      <c r="LHD210" s="168"/>
      <c r="LHE210" s="165"/>
      <c r="LHF210" s="165"/>
      <c r="LHG210" s="165"/>
      <c r="LHH210" s="168"/>
      <c r="LHI210" s="165"/>
      <c r="LHJ210" s="165"/>
      <c r="LHK210" s="165"/>
      <c r="LHL210" s="168"/>
      <c r="LHM210" s="165"/>
      <c r="LHN210" s="165"/>
      <c r="LHO210" s="165"/>
      <c r="LHP210" s="168"/>
      <c r="LHQ210" s="165"/>
      <c r="LHR210" s="165"/>
      <c r="LHS210" s="165"/>
      <c r="LHT210" s="168"/>
      <c r="LHU210" s="165"/>
      <c r="LHV210" s="165"/>
      <c r="LHW210" s="165"/>
      <c r="LHX210" s="168"/>
      <c r="LHY210" s="165"/>
      <c r="LHZ210" s="165"/>
      <c r="LIA210" s="165"/>
      <c r="LIB210" s="168"/>
      <c r="LIC210" s="165"/>
      <c r="LID210" s="165"/>
      <c r="LIE210" s="165"/>
      <c r="LIF210" s="168"/>
      <c r="LIG210" s="165"/>
      <c r="LIH210" s="165"/>
      <c r="LII210" s="165"/>
      <c r="LIJ210" s="168"/>
      <c r="LIK210" s="165"/>
      <c r="LIL210" s="165"/>
      <c r="LIM210" s="165"/>
      <c r="LIN210" s="168"/>
      <c r="LIO210" s="165"/>
      <c r="LIP210" s="165"/>
      <c r="LIQ210" s="165"/>
      <c r="LIR210" s="168"/>
      <c r="LIS210" s="165"/>
      <c r="LIT210" s="165"/>
      <c r="LIU210" s="165"/>
      <c r="LIV210" s="168"/>
      <c r="LIW210" s="165"/>
      <c r="LIX210" s="165"/>
      <c r="LIY210" s="165"/>
      <c r="LIZ210" s="168"/>
      <c r="LJA210" s="165"/>
      <c r="LJB210" s="165"/>
      <c r="LJC210" s="165"/>
      <c r="LJD210" s="168"/>
      <c r="LJE210" s="165"/>
      <c r="LJF210" s="165"/>
      <c r="LJG210" s="165"/>
      <c r="LJH210" s="168"/>
      <c r="LJI210" s="165"/>
      <c r="LJJ210" s="165"/>
      <c r="LJK210" s="165"/>
      <c r="LJL210" s="168"/>
      <c r="LJM210" s="165"/>
      <c r="LJN210" s="165"/>
      <c r="LJO210" s="165"/>
      <c r="LJP210" s="168"/>
      <c r="LJQ210" s="165"/>
      <c r="LJR210" s="165"/>
      <c r="LJS210" s="165"/>
      <c r="LJT210" s="168"/>
      <c r="LJU210" s="165"/>
      <c r="LJV210" s="165"/>
      <c r="LJW210" s="165"/>
      <c r="LJX210" s="168"/>
      <c r="LJY210" s="165"/>
      <c r="LJZ210" s="165"/>
      <c r="LKA210" s="165"/>
      <c r="LKB210" s="168"/>
      <c r="LKC210" s="165"/>
      <c r="LKD210" s="165"/>
      <c r="LKE210" s="165"/>
      <c r="LKF210" s="168"/>
      <c r="LKG210" s="165"/>
      <c r="LKH210" s="165"/>
      <c r="LKI210" s="165"/>
      <c r="LKJ210" s="168"/>
      <c r="LKK210" s="165"/>
      <c r="LKL210" s="165"/>
      <c r="LKM210" s="165"/>
      <c r="LKN210" s="168"/>
      <c r="LKO210" s="165"/>
      <c r="LKP210" s="165"/>
      <c r="LKQ210" s="165"/>
      <c r="LKR210" s="168"/>
      <c r="LKS210" s="165"/>
      <c r="LKT210" s="165"/>
      <c r="LKU210" s="165"/>
      <c r="LKV210" s="168"/>
      <c r="LKW210" s="165"/>
      <c r="LKX210" s="165"/>
      <c r="LKY210" s="165"/>
      <c r="LKZ210" s="168"/>
      <c r="LLA210" s="165"/>
      <c r="LLB210" s="165"/>
      <c r="LLC210" s="165"/>
      <c r="LLD210" s="168"/>
      <c r="LLE210" s="165"/>
      <c r="LLF210" s="165"/>
      <c r="LLG210" s="165"/>
      <c r="LLH210" s="168"/>
      <c r="LLI210" s="165"/>
      <c r="LLJ210" s="165"/>
      <c r="LLK210" s="165"/>
      <c r="LLL210" s="168"/>
      <c r="LLM210" s="165"/>
      <c r="LLN210" s="165"/>
      <c r="LLO210" s="165"/>
      <c r="LLP210" s="168"/>
      <c r="LLQ210" s="165"/>
      <c r="LLR210" s="165"/>
      <c r="LLS210" s="165"/>
      <c r="LLT210" s="168"/>
      <c r="LLU210" s="165"/>
      <c r="LLV210" s="165"/>
      <c r="LLW210" s="165"/>
      <c r="LLX210" s="168"/>
      <c r="LLY210" s="165"/>
      <c r="LLZ210" s="165"/>
      <c r="LMA210" s="165"/>
      <c r="LMB210" s="168"/>
      <c r="LMC210" s="165"/>
      <c r="LMD210" s="165"/>
      <c r="LME210" s="165"/>
      <c r="LMF210" s="168"/>
      <c r="LMG210" s="165"/>
      <c r="LMH210" s="165"/>
      <c r="LMI210" s="165"/>
      <c r="LMJ210" s="168"/>
      <c r="LMK210" s="165"/>
      <c r="LML210" s="165"/>
      <c r="LMM210" s="165"/>
      <c r="LMN210" s="168"/>
      <c r="LMO210" s="165"/>
      <c r="LMP210" s="165"/>
      <c r="LMQ210" s="165"/>
      <c r="LMR210" s="168"/>
      <c r="LMS210" s="165"/>
      <c r="LMT210" s="165"/>
      <c r="LMU210" s="165"/>
      <c r="LMV210" s="168"/>
      <c r="LMW210" s="165"/>
      <c r="LMX210" s="165"/>
      <c r="LMY210" s="165"/>
      <c r="LMZ210" s="168"/>
      <c r="LNA210" s="165"/>
      <c r="LNB210" s="165"/>
      <c r="LNC210" s="165"/>
      <c r="LND210" s="168"/>
      <c r="LNE210" s="165"/>
      <c r="LNF210" s="165"/>
      <c r="LNG210" s="165"/>
      <c r="LNH210" s="168"/>
      <c r="LNI210" s="165"/>
      <c r="LNJ210" s="165"/>
      <c r="LNK210" s="165"/>
      <c r="LNL210" s="168"/>
      <c r="LNM210" s="165"/>
      <c r="LNN210" s="165"/>
      <c r="LNO210" s="165"/>
      <c r="LNP210" s="168"/>
      <c r="LNQ210" s="165"/>
      <c r="LNR210" s="165"/>
      <c r="LNS210" s="165"/>
      <c r="LNT210" s="168"/>
      <c r="LNU210" s="165"/>
      <c r="LNV210" s="165"/>
      <c r="LNW210" s="165"/>
      <c r="LNX210" s="168"/>
      <c r="LNY210" s="165"/>
      <c r="LNZ210" s="165"/>
      <c r="LOA210" s="165"/>
      <c r="LOB210" s="168"/>
      <c r="LOC210" s="165"/>
      <c r="LOD210" s="165"/>
      <c r="LOE210" s="165"/>
      <c r="LOF210" s="168"/>
      <c r="LOG210" s="165"/>
      <c r="LOH210" s="165"/>
      <c r="LOI210" s="165"/>
      <c r="LOJ210" s="168"/>
      <c r="LOK210" s="165"/>
      <c r="LOL210" s="165"/>
      <c r="LOM210" s="165"/>
      <c r="LON210" s="168"/>
      <c r="LOO210" s="165"/>
      <c r="LOP210" s="165"/>
      <c r="LOQ210" s="165"/>
      <c r="LOR210" s="168"/>
      <c r="LOS210" s="165"/>
      <c r="LOT210" s="165"/>
      <c r="LOU210" s="165"/>
      <c r="LOV210" s="168"/>
      <c r="LOW210" s="165"/>
      <c r="LOX210" s="165"/>
      <c r="LOY210" s="165"/>
      <c r="LOZ210" s="168"/>
      <c r="LPA210" s="165"/>
      <c r="LPB210" s="165"/>
      <c r="LPC210" s="165"/>
      <c r="LPD210" s="168"/>
      <c r="LPE210" s="165"/>
      <c r="LPF210" s="165"/>
      <c r="LPG210" s="165"/>
      <c r="LPH210" s="168"/>
      <c r="LPI210" s="165"/>
      <c r="LPJ210" s="165"/>
      <c r="LPK210" s="165"/>
      <c r="LPL210" s="168"/>
      <c r="LPM210" s="165"/>
      <c r="LPN210" s="165"/>
      <c r="LPO210" s="165"/>
      <c r="LPP210" s="168"/>
      <c r="LPQ210" s="165"/>
      <c r="LPR210" s="165"/>
      <c r="LPS210" s="165"/>
      <c r="LPT210" s="168"/>
      <c r="LPU210" s="165"/>
      <c r="LPV210" s="165"/>
      <c r="LPW210" s="165"/>
      <c r="LPX210" s="168"/>
      <c r="LPY210" s="165"/>
      <c r="LPZ210" s="165"/>
      <c r="LQA210" s="165"/>
      <c r="LQB210" s="168"/>
      <c r="LQC210" s="165"/>
      <c r="LQD210" s="165"/>
      <c r="LQE210" s="165"/>
      <c r="LQF210" s="168"/>
      <c r="LQG210" s="165"/>
      <c r="LQH210" s="165"/>
      <c r="LQI210" s="165"/>
      <c r="LQJ210" s="168"/>
      <c r="LQK210" s="165"/>
      <c r="LQL210" s="165"/>
      <c r="LQM210" s="165"/>
      <c r="LQN210" s="168"/>
      <c r="LQO210" s="165"/>
      <c r="LQP210" s="165"/>
      <c r="LQQ210" s="165"/>
      <c r="LQR210" s="168"/>
      <c r="LQS210" s="165"/>
      <c r="LQT210" s="165"/>
      <c r="LQU210" s="165"/>
      <c r="LQV210" s="168"/>
      <c r="LQW210" s="165"/>
      <c r="LQX210" s="165"/>
      <c r="LQY210" s="165"/>
      <c r="LQZ210" s="168"/>
      <c r="LRA210" s="165"/>
      <c r="LRB210" s="165"/>
      <c r="LRC210" s="165"/>
      <c r="LRD210" s="168"/>
      <c r="LRE210" s="165"/>
      <c r="LRF210" s="165"/>
      <c r="LRG210" s="165"/>
      <c r="LRH210" s="168"/>
      <c r="LRI210" s="165"/>
      <c r="LRJ210" s="165"/>
      <c r="LRK210" s="165"/>
      <c r="LRL210" s="168"/>
      <c r="LRM210" s="165"/>
      <c r="LRN210" s="165"/>
      <c r="LRO210" s="165"/>
      <c r="LRP210" s="168"/>
      <c r="LRQ210" s="165"/>
      <c r="LRR210" s="165"/>
      <c r="LRS210" s="165"/>
      <c r="LRT210" s="168"/>
      <c r="LRU210" s="165"/>
      <c r="LRV210" s="165"/>
      <c r="LRW210" s="165"/>
      <c r="LRX210" s="168"/>
      <c r="LRY210" s="165"/>
      <c r="LRZ210" s="165"/>
      <c r="LSA210" s="165"/>
      <c r="LSB210" s="168"/>
      <c r="LSC210" s="165"/>
      <c r="LSD210" s="165"/>
      <c r="LSE210" s="165"/>
      <c r="LSF210" s="168"/>
      <c r="LSG210" s="165"/>
      <c r="LSH210" s="165"/>
      <c r="LSI210" s="165"/>
      <c r="LSJ210" s="168"/>
      <c r="LSK210" s="165"/>
      <c r="LSL210" s="165"/>
      <c r="LSM210" s="165"/>
      <c r="LSN210" s="168"/>
      <c r="LSO210" s="165"/>
      <c r="LSP210" s="165"/>
      <c r="LSQ210" s="165"/>
      <c r="LSR210" s="168"/>
      <c r="LSS210" s="165"/>
      <c r="LST210" s="165"/>
      <c r="LSU210" s="165"/>
      <c r="LSV210" s="168"/>
      <c r="LSW210" s="165"/>
      <c r="LSX210" s="165"/>
      <c r="LSY210" s="165"/>
      <c r="LSZ210" s="168"/>
      <c r="LTA210" s="165"/>
      <c r="LTB210" s="165"/>
      <c r="LTC210" s="165"/>
      <c r="LTD210" s="168"/>
      <c r="LTE210" s="165"/>
      <c r="LTF210" s="165"/>
      <c r="LTG210" s="165"/>
      <c r="LTH210" s="168"/>
      <c r="LTI210" s="165"/>
      <c r="LTJ210" s="165"/>
      <c r="LTK210" s="165"/>
      <c r="LTL210" s="168"/>
      <c r="LTM210" s="165"/>
      <c r="LTN210" s="165"/>
      <c r="LTO210" s="165"/>
      <c r="LTP210" s="168"/>
      <c r="LTQ210" s="165"/>
      <c r="LTR210" s="165"/>
      <c r="LTS210" s="165"/>
      <c r="LTT210" s="168"/>
      <c r="LTU210" s="165"/>
      <c r="LTV210" s="165"/>
      <c r="LTW210" s="165"/>
      <c r="LTX210" s="168"/>
      <c r="LTY210" s="165"/>
      <c r="LTZ210" s="165"/>
      <c r="LUA210" s="165"/>
      <c r="LUB210" s="168"/>
      <c r="LUC210" s="165"/>
      <c r="LUD210" s="165"/>
      <c r="LUE210" s="165"/>
      <c r="LUF210" s="168"/>
      <c r="LUG210" s="165"/>
      <c r="LUH210" s="165"/>
      <c r="LUI210" s="165"/>
      <c r="LUJ210" s="168"/>
      <c r="LUK210" s="165"/>
      <c r="LUL210" s="165"/>
      <c r="LUM210" s="165"/>
      <c r="LUN210" s="168"/>
      <c r="LUO210" s="165"/>
      <c r="LUP210" s="165"/>
      <c r="LUQ210" s="165"/>
      <c r="LUR210" s="168"/>
      <c r="LUS210" s="165"/>
      <c r="LUT210" s="165"/>
      <c r="LUU210" s="165"/>
      <c r="LUV210" s="168"/>
      <c r="LUW210" s="165"/>
      <c r="LUX210" s="165"/>
      <c r="LUY210" s="165"/>
      <c r="LUZ210" s="168"/>
      <c r="LVA210" s="165"/>
      <c r="LVB210" s="165"/>
      <c r="LVC210" s="165"/>
      <c r="LVD210" s="168"/>
      <c r="LVE210" s="165"/>
      <c r="LVF210" s="165"/>
      <c r="LVG210" s="165"/>
      <c r="LVH210" s="168"/>
      <c r="LVI210" s="165"/>
      <c r="LVJ210" s="165"/>
      <c r="LVK210" s="165"/>
      <c r="LVL210" s="168"/>
      <c r="LVM210" s="165"/>
      <c r="LVN210" s="165"/>
      <c r="LVO210" s="165"/>
      <c r="LVP210" s="168"/>
      <c r="LVQ210" s="165"/>
      <c r="LVR210" s="165"/>
      <c r="LVS210" s="165"/>
      <c r="LVT210" s="168"/>
      <c r="LVU210" s="165"/>
      <c r="LVV210" s="165"/>
      <c r="LVW210" s="165"/>
      <c r="LVX210" s="168"/>
      <c r="LVY210" s="165"/>
      <c r="LVZ210" s="165"/>
      <c r="LWA210" s="165"/>
      <c r="LWB210" s="168"/>
      <c r="LWC210" s="165"/>
      <c r="LWD210" s="165"/>
      <c r="LWE210" s="165"/>
      <c r="LWF210" s="168"/>
      <c r="LWG210" s="165"/>
      <c r="LWH210" s="165"/>
      <c r="LWI210" s="165"/>
      <c r="LWJ210" s="168"/>
      <c r="LWK210" s="165"/>
      <c r="LWL210" s="165"/>
      <c r="LWM210" s="165"/>
      <c r="LWN210" s="168"/>
      <c r="LWO210" s="165"/>
      <c r="LWP210" s="165"/>
      <c r="LWQ210" s="165"/>
      <c r="LWR210" s="168"/>
      <c r="LWS210" s="165"/>
      <c r="LWT210" s="165"/>
      <c r="LWU210" s="165"/>
      <c r="LWV210" s="168"/>
      <c r="LWW210" s="165"/>
      <c r="LWX210" s="165"/>
      <c r="LWY210" s="165"/>
      <c r="LWZ210" s="168"/>
      <c r="LXA210" s="165"/>
      <c r="LXB210" s="165"/>
      <c r="LXC210" s="165"/>
      <c r="LXD210" s="168"/>
      <c r="LXE210" s="165"/>
      <c r="LXF210" s="165"/>
      <c r="LXG210" s="165"/>
      <c r="LXH210" s="168"/>
      <c r="LXI210" s="165"/>
      <c r="LXJ210" s="165"/>
      <c r="LXK210" s="165"/>
      <c r="LXL210" s="168"/>
      <c r="LXM210" s="165"/>
      <c r="LXN210" s="165"/>
      <c r="LXO210" s="165"/>
      <c r="LXP210" s="168"/>
      <c r="LXQ210" s="165"/>
      <c r="LXR210" s="165"/>
      <c r="LXS210" s="165"/>
      <c r="LXT210" s="168"/>
      <c r="LXU210" s="165"/>
      <c r="LXV210" s="165"/>
      <c r="LXW210" s="165"/>
      <c r="LXX210" s="168"/>
      <c r="LXY210" s="165"/>
      <c r="LXZ210" s="165"/>
      <c r="LYA210" s="165"/>
      <c r="LYB210" s="168"/>
      <c r="LYC210" s="165"/>
      <c r="LYD210" s="165"/>
      <c r="LYE210" s="165"/>
      <c r="LYF210" s="168"/>
      <c r="LYG210" s="165"/>
      <c r="LYH210" s="165"/>
      <c r="LYI210" s="165"/>
      <c r="LYJ210" s="168"/>
      <c r="LYK210" s="165"/>
      <c r="LYL210" s="165"/>
      <c r="LYM210" s="165"/>
      <c r="LYN210" s="168"/>
      <c r="LYO210" s="165"/>
      <c r="LYP210" s="165"/>
      <c r="LYQ210" s="165"/>
      <c r="LYR210" s="168"/>
      <c r="LYS210" s="165"/>
      <c r="LYT210" s="165"/>
      <c r="LYU210" s="165"/>
      <c r="LYV210" s="168"/>
      <c r="LYW210" s="165"/>
      <c r="LYX210" s="165"/>
      <c r="LYY210" s="165"/>
      <c r="LYZ210" s="168"/>
      <c r="LZA210" s="165"/>
      <c r="LZB210" s="165"/>
      <c r="LZC210" s="165"/>
      <c r="LZD210" s="168"/>
      <c r="LZE210" s="165"/>
      <c r="LZF210" s="165"/>
      <c r="LZG210" s="165"/>
      <c r="LZH210" s="168"/>
      <c r="LZI210" s="165"/>
      <c r="LZJ210" s="165"/>
      <c r="LZK210" s="165"/>
      <c r="LZL210" s="168"/>
      <c r="LZM210" s="165"/>
      <c r="LZN210" s="165"/>
      <c r="LZO210" s="165"/>
      <c r="LZP210" s="168"/>
      <c r="LZQ210" s="165"/>
      <c r="LZR210" s="165"/>
      <c r="LZS210" s="165"/>
      <c r="LZT210" s="168"/>
      <c r="LZU210" s="165"/>
      <c r="LZV210" s="165"/>
      <c r="LZW210" s="165"/>
      <c r="LZX210" s="168"/>
      <c r="LZY210" s="165"/>
      <c r="LZZ210" s="165"/>
      <c r="MAA210" s="165"/>
      <c r="MAB210" s="168"/>
      <c r="MAC210" s="165"/>
      <c r="MAD210" s="165"/>
      <c r="MAE210" s="165"/>
      <c r="MAF210" s="168"/>
      <c r="MAG210" s="165"/>
      <c r="MAH210" s="165"/>
      <c r="MAI210" s="165"/>
      <c r="MAJ210" s="168"/>
      <c r="MAK210" s="165"/>
      <c r="MAL210" s="165"/>
      <c r="MAM210" s="165"/>
      <c r="MAN210" s="168"/>
      <c r="MAO210" s="165"/>
      <c r="MAP210" s="165"/>
      <c r="MAQ210" s="165"/>
      <c r="MAR210" s="168"/>
      <c r="MAS210" s="165"/>
      <c r="MAT210" s="165"/>
      <c r="MAU210" s="165"/>
      <c r="MAV210" s="168"/>
      <c r="MAW210" s="165"/>
      <c r="MAX210" s="165"/>
      <c r="MAY210" s="165"/>
      <c r="MAZ210" s="168"/>
      <c r="MBA210" s="165"/>
      <c r="MBB210" s="165"/>
      <c r="MBC210" s="165"/>
      <c r="MBD210" s="168"/>
      <c r="MBE210" s="165"/>
      <c r="MBF210" s="165"/>
      <c r="MBG210" s="165"/>
      <c r="MBH210" s="168"/>
      <c r="MBI210" s="165"/>
      <c r="MBJ210" s="165"/>
      <c r="MBK210" s="165"/>
      <c r="MBL210" s="168"/>
      <c r="MBM210" s="165"/>
      <c r="MBN210" s="165"/>
      <c r="MBO210" s="165"/>
      <c r="MBP210" s="168"/>
      <c r="MBQ210" s="165"/>
      <c r="MBR210" s="165"/>
      <c r="MBS210" s="165"/>
      <c r="MBT210" s="168"/>
      <c r="MBU210" s="165"/>
      <c r="MBV210" s="165"/>
      <c r="MBW210" s="165"/>
      <c r="MBX210" s="168"/>
      <c r="MBY210" s="165"/>
      <c r="MBZ210" s="165"/>
      <c r="MCA210" s="165"/>
      <c r="MCB210" s="168"/>
      <c r="MCC210" s="165"/>
      <c r="MCD210" s="165"/>
      <c r="MCE210" s="165"/>
      <c r="MCF210" s="168"/>
      <c r="MCG210" s="165"/>
      <c r="MCH210" s="165"/>
      <c r="MCI210" s="165"/>
      <c r="MCJ210" s="168"/>
      <c r="MCK210" s="165"/>
      <c r="MCL210" s="165"/>
      <c r="MCM210" s="165"/>
      <c r="MCN210" s="168"/>
      <c r="MCO210" s="165"/>
      <c r="MCP210" s="165"/>
      <c r="MCQ210" s="165"/>
      <c r="MCR210" s="168"/>
      <c r="MCS210" s="165"/>
      <c r="MCT210" s="165"/>
      <c r="MCU210" s="165"/>
      <c r="MCV210" s="168"/>
      <c r="MCW210" s="165"/>
      <c r="MCX210" s="165"/>
      <c r="MCY210" s="165"/>
      <c r="MCZ210" s="168"/>
      <c r="MDA210" s="165"/>
      <c r="MDB210" s="165"/>
      <c r="MDC210" s="165"/>
      <c r="MDD210" s="168"/>
      <c r="MDE210" s="165"/>
      <c r="MDF210" s="165"/>
      <c r="MDG210" s="165"/>
      <c r="MDH210" s="168"/>
      <c r="MDI210" s="165"/>
      <c r="MDJ210" s="165"/>
      <c r="MDK210" s="165"/>
      <c r="MDL210" s="168"/>
      <c r="MDM210" s="165"/>
      <c r="MDN210" s="165"/>
      <c r="MDO210" s="165"/>
      <c r="MDP210" s="168"/>
      <c r="MDQ210" s="165"/>
      <c r="MDR210" s="165"/>
      <c r="MDS210" s="165"/>
      <c r="MDT210" s="168"/>
      <c r="MDU210" s="165"/>
      <c r="MDV210" s="165"/>
      <c r="MDW210" s="165"/>
      <c r="MDX210" s="168"/>
      <c r="MDY210" s="165"/>
      <c r="MDZ210" s="165"/>
      <c r="MEA210" s="165"/>
      <c r="MEB210" s="168"/>
      <c r="MEC210" s="165"/>
      <c r="MED210" s="165"/>
      <c r="MEE210" s="165"/>
      <c r="MEF210" s="168"/>
      <c r="MEG210" s="165"/>
      <c r="MEH210" s="165"/>
      <c r="MEI210" s="165"/>
      <c r="MEJ210" s="168"/>
      <c r="MEK210" s="165"/>
      <c r="MEL210" s="165"/>
      <c r="MEM210" s="165"/>
      <c r="MEN210" s="168"/>
      <c r="MEO210" s="165"/>
      <c r="MEP210" s="165"/>
      <c r="MEQ210" s="165"/>
      <c r="MER210" s="168"/>
      <c r="MES210" s="165"/>
      <c r="MET210" s="165"/>
      <c r="MEU210" s="165"/>
      <c r="MEV210" s="168"/>
      <c r="MEW210" s="165"/>
      <c r="MEX210" s="165"/>
      <c r="MEY210" s="165"/>
      <c r="MEZ210" s="168"/>
      <c r="MFA210" s="165"/>
      <c r="MFB210" s="165"/>
      <c r="MFC210" s="165"/>
      <c r="MFD210" s="168"/>
      <c r="MFE210" s="165"/>
      <c r="MFF210" s="165"/>
      <c r="MFG210" s="165"/>
      <c r="MFH210" s="168"/>
      <c r="MFI210" s="165"/>
      <c r="MFJ210" s="165"/>
      <c r="MFK210" s="165"/>
      <c r="MFL210" s="168"/>
      <c r="MFM210" s="165"/>
      <c r="MFN210" s="165"/>
      <c r="MFO210" s="165"/>
      <c r="MFP210" s="168"/>
      <c r="MFQ210" s="165"/>
      <c r="MFR210" s="165"/>
      <c r="MFS210" s="165"/>
      <c r="MFT210" s="168"/>
      <c r="MFU210" s="165"/>
      <c r="MFV210" s="165"/>
      <c r="MFW210" s="165"/>
      <c r="MFX210" s="168"/>
      <c r="MFY210" s="165"/>
      <c r="MFZ210" s="165"/>
      <c r="MGA210" s="165"/>
      <c r="MGB210" s="168"/>
      <c r="MGC210" s="165"/>
      <c r="MGD210" s="165"/>
      <c r="MGE210" s="165"/>
      <c r="MGF210" s="168"/>
      <c r="MGG210" s="165"/>
      <c r="MGH210" s="165"/>
      <c r="MGI210" s="165"/>
      <c r="MGJ210" s="168"/>
      <c r="MGK210" s="165"/>
      <c r="MGL210" s="165"/>
      <c r="MGM210" s="165"/>
      <c r="MGN210" s="168"/>
      <c r="MGO210" s="165"/>
      <c r="MGP210" s="165"/>
      <c r="MGQ210" s="165"/>
      <c r="MGR210" s="168"/>
      <c r="MGS210" s="165"/>
      <c r="MGT210" s="165"/>
      <c r="MGU210" s="165"/>
      <c r="MGV210" s="168"/>
      <c r="MGW210" s="165"/>
      <c r="MGX210" s="165"/>
      <c r="MGY210" s="165"/>
      <c r="MGZ210" s="168"/>
      <c r="MHA210" s="165"/>
      <c r="MHB210" s="165"/>
      <c r="MHC210" s="165"/>
      <c r="MHD210" s="168"/>
      <c r="MHE210" s="165"/>
      <c r="MHF210" s="165"/>
      <c r="MHG210" s="165"/>
      <c r="MHH210" s="168"/>
      <c r="MHI210" s="165"/>
      <c r="MHJ210" s="165"/>
      <c r="MHK210" s="165"/>
      <c r="MHL210" s="168"/>
      <c r="MHM210" s="165"/>
      <c r="MHN210" s="165"/>
      <c r="MHO210" s="165"/>
      <c r="MHP210" s="168"/>
      <c r="MHQ210" s="165"/>
      <c r="MHR210" s="165"/>
      <c r="MHS210" s="165"/>
      <c r="MHT210" s="168"/>
      <c r="MHU210" s="165"/>
      <c r="MHV210" s="165"/>
      <c r="MHW210" s="165"/>
      <c r="MHX210" s="168"/>
      <c r="MHY210" s="165"/>
      <c r="MHZ210" s="165"/>
      <c r="MIA210" s="165"/>
      <c r="MIB210" s="168"/>
      <c r="MIC210" s="165"/>
      <c r="MID210" s="165"/>
      <c r="MIE210" s="165"/>
      <c r="MIF210" s="168"/>
      <c r="MIG210" s="165"/>
      <c r="MIH210" s="165"/>
      <c r="MII210" s="165"/>
      <c r="MIJ210" s="168"/>
      <c r="MIK210" s="165"/>
      <c r="MIL210" s="165"/>
      <c r="MIM210" s="165"/>
      <c r="MIN210" s="168"/>
      <c r="MIO210" s="165"/>
      <c r="MIP210" s="165"/>
      <c r="MIQ210" s="165"/>
      <c r="MIR210" s="168"/>
      <c r="MIS210" s="165"/>
      <c r="MIT210" s="165"/>
      <c r="MIU210" s="165"/>
      <c r="MIV210" s="168"/>
      <c r="MIW210" s="165"/>
      <c r="MIX210" s="165"/>
      <c r="MIY210" s="165"/>
      <c r="MIZ210" s="168"/>
      <c r="MJA210" s="165"/>
      <c r="MJB210" s="165"/>
      <c r="MJC210" s="165"/>
      <c r="MJD210" s="168"/>
      <c r="MJE210" s="165"/>
      <c r="MJF210" s="165"/>
      <c r="MJG210" s="165"/>
      <c r="MJH210" s="168"/>
      <c r="MJI210" s="165"/>
      <c r="MJJ210" s="165"/>
      <c r="MJK210" s="165"/>
      <c r="MJL210" s="168"/>
      <c r="MJM210" s="165"/>
      <c r="MJN210" s="165"/>
      <c r="MJO210" s="165"/>
      <c r="MJP210" s="168"/>
      <c r="MJQ210" s="165"/>
      <c r="MJR210" s="165"/>
      <c r="MJS210" s="165"/>
      <c r="MJT210" s="168"/>
      <c r="MJU210" s="165"/>
      <c r="MJV210" s="165"/>
      <c r="MJW210" s="165"/>
      <c r="MJX210" s="168"/>
      <c r="MJY210" s="165"/>
      <c r="MJZ210" s="165"/>
      <c r="MKA210" s="165"/>
      <c r="MKB210" s="168"/>
      <c r="MKC210" s="165"/>
      <c r="MKD210" s="165"/>
      <c r="MKE210" s="165"/>
      <c r="MKF210" s="168"/>
      <c r="MKG210" s="165"/>
      <c r="MKH210" s="165"/>
      <c r="MKI210" s="165"/>
      <c r="MKJ210" s="168"/>
      <c r="MKK210" s="165"/>
      <c r="MKL210" s="165"/>
      <c r="MKM210" s="165"/>
      <c r="MKN210" s="168"/>
      <c r="MKO210" s="165"/>
      <c r="MKP210" s="165"/>
      <c r="MKQ210" s="165"/>
      <c r="MKR210" s="168"/>
      <c r="MKS210" s="165"/>
      <c r="MKT210" s="165"/>
      <c r="MKU210" s="165"/>
      <c r="MKV210" s="168"/>
      <c r="MKW210" s="165"/>
      <c r="MKX210" s="165"/>
      <c r="MKY210" s="165"/>
      <c r="MKZ210" s="168"/>
      <c r="MLA210" s="165"/>
      <c r="MLB210" s="165"/>
      <c r="MLC210" s="165"/>
      <c r="MLD210" s="168"/>
      <c r="MLE210" s="165"/>
      <c r="MLF210" s="165"/>
      <c r="MLG210" s="165"/>
      <c r="MLH210" s="168"/>
      <c r="MLI210" s="165"/>
      <c r="MLJ210" s="165"/>
      <c r="MLK210" s="165"/>
      <c r="MLL210" s="168"/>
      <c r="MLM210" s="165"/>
      <c r="MLN210" s="165"/>
      <c r="MLO210" s="165"/>
      <c r="MLP210" s="168"/>
      <c r="MLQ210" s="165"/>
      <c r="MLR210" s="165"/>
      <c r="MLS210" s="165"/>
      <c r="MLT210" s="168"/>
      <c r="MLU210" s="165"/>
      <c r="MLV210" s="165"/>
      <c r="MLW210" s="165"/>
      <c r="MLX210" s="168"/>
      <c r="MLY210" s="165"/>
      <c r="MLZ210" s="165"/>
      <c r="MMA210" s="165"/>
      <c r="MMB210" s="168"/>
      <c r="MMC210" s="165"/>
      <c r="MMD210" s="165"/>
      <c r="MME210" s="165"/>
      <c r="MMF210" s="168"/>
      <c r="MMG210" s="165"/>
      <c r="MMH210" s="165"/>
      <c r="MMI210" s="165"/>
      <c r="MMJ210" s="168"/>
      <c r="MMK210" s="165"/>
      <c r="MML210" s="165"/>
      <c r="MMM210" s="165"/>
      <c r="MMN210" s="168"/>
      <c r="MMO210" s="165"/>
      <c r="MMP210" s="165"/>
      <c r="MMQ210" s="165"/>
      <c r="MMR210" s="168"/>
      <c r="MMS210" s="165"/>
      <c r="MMT210" s="165"/>
      <c r="MMU210" s="165"/>
      <c r="MMV210" s="168"/>
      <c r="MMW210" s="165"/>
      <c r="MMX210" s="165"/>
      <c r="MMY210" s="165"/>
      <c r="MMZ210" s="168"/>
      <c r="MNA210" s="165"/>
      <c r="MNB210" s="165"/>
      <c r="MNC210" s="165"/>
      <c r="MND210" s="168"/>
      <c r="MNE210" s="165"/>
      <c r="MNF210" s="165"/>
      <c r="MNG210" s="165"/>
      <c r="MNH210" s="168"/>
      <c r="MNI210" s="165"/>
      <c r="MNJ210" s="165"/>
      <c r="MNK210" s="165"/>
      <c r="MNL210" s="168"/>
      <c r="MNM210" s="165"/>
      <c r="MNN210" s="165"/>
      <c r="MNO210" s="165"/>
      <c r="MNP210" s="168"/>
      <c r="MNQ210" s="165"/>
      <c r="MNR210" s="165"/>
      <c r="MNS210" s="165"/>
      <c r="MNT210" s="168"/>
      <c r="MNU210" s="165"/>
      <c r="MNV210" s="165"/>
      <c r="MNW210" s="165"/>
      <c r="MNX210" s="168"/>
      <c r="MNY210" s="165"/>
      <c r="MNZ210" s="165"/>
      <c r="MOA210" s="165"/>
      <c r="MOB210" s="168"/>
      <c r="MOC210" s="165"/>
      <c r="MOD210" s="165"/>
      <c r="MOE210" s="165"/>
      <c r="MOF210" s="168"/>
      <c r="MOG210" s="165"/>
      <c r="MOH210" s="165"/>
      <c r="MOI210" s="165"/>
      <c r="MOJ210" s="168"/>
      <c r="MOK210" s="165"/>
      <c r="MOL210" s="165"/>
      <c r="MOM210" s="165"/>
      <c r="MON210" s="168"/>
      <c r="MOO210" s="165"/>
      <c r="MOP210" s="165"/>
      <c r="MOQ210" s="165"/>
      <c r="MOR210" s="168"/>
      <c r="MOS210" s="165"/>
      <c r="MOT210" s="165"/>
      <c r="MOU210" s="165"/>
      <c r="MOV210" s="168"/>
      <c r="MOW210" s="165"/>
      <c r="MOX210" s="165"/>
      <c r="MOY210" s="165"/>
      <c r="MOZ210" s="168"/>
      <c r="MPA210" s="165"/>
      <c r="MPB210" s="165"/>
      <c r="MPC210" s="165"/>
      <c r="MPD210" s="168"/>
      <c r="MPE210" s="165"/>
      <c r="MPF210" s="165"/>
      <c r="MPG210" s="165"/>
      <c r="MPH210" s="168"/>
      <c r="MPI210" s="165"/>
      <c r="MPJ210" s="165"/>
      <c r="MPK210" s="165"/>
      <c r="MPL210" s="168"/>
      <c r="MPM210" s="165"/>
      <c r="MPN210" s="165"/>
      <c r="MPO210" s="165"/>
      <c r="MPP210" s="168"/>
      <c r="MPQ210" s="165"/>
      <c r="MPR210" s="165"/>
      <c r="MPS210" s="165"/>
      <c r="MPT210" s="168"/>
      <c r="MPU210" s="165"/>
      <c r="MPV210" s="165"/>
      <c r="MPW210" s="165"/>
      <c r="MPX210" s="168"/>
      <c r="MPY210" s="165"/>
      <c r="MPZ210" s="165"/>
      <c r="MQA210" s="165"/>
      <c r="MQB210" s="168"/>
      <c r="MQC210" s="165"/>
      <c r="MQD210" s="165"/>
      <c r="MQE210" s="165"/>
      <c r="MQF210" s="168"/>
      <c r="MQG210" s="165"/>
      <c r="MQH210" s="165"/>
      <c r="MQI210" s="165"/>
      <c r="MQJ210" s="168"/>
      <c r="MQK210" s="165"/>
      <c r="MQL210" s="165"/>
      <c r="MQM210" s="165"/>
      <c r="MQN210" s="168"/>
      <c r="MQO210" s="165"/>
      <c r="MQP210" s="165"/>
      <c r="MQQ210" s="165"/>
      <c r="MQR210" s="168"/>
      <c r="MQS210" s="165"/>
      <c r="MQT210" s="165"/>
      <c r="MQU210" s="165"/>
      <c r="MQV210" s="168"/>
      <c r="MQW210" s="165"/>
      <c r="MQX210" s="165"/>
      <c r="MQY210" s="165"/>
      <c r="MQZ210" s="168"/>
      <c r="MRA210" s="165"/>
      <c r="MRB210" s="165"/>
      <c r="MRC210" s="165"/>
      <c r="MRD210" s="168"/>
      <c r="MRE210" s="165"/>
      <c r="MRF210" s="165"/>
      <c r="MRG210" s="165"/>
      <c r="MRH210" s="168"/>
      <c r="MRI210" s="165"/>
      <c r="MRJ210" s="165"/>
      <c r="MRK210" s="165"/>
      <c r="MRL210" s="168"/>
      <c r="MRM210" s="165"/>
      <c r="MRN210" s="165"/>
      <c r="MRO210" s="165"/>
      <c r="MRP210" s="168"/>
      <c r="MRQ210" s="165"/>
      <c r="MRR210" s="165"/>
      <c r="MRS210" s="165"/>
      <c r="MRT210" s="168"/>
      <c r="MRU210" s="165"/>
      <c r="MRV210" s="165"/>
      <c r="MRW210" s="165"/>
      <c r="MRX210" s="168"/>
      <c r="MRY210" s="165"/>
      <c r="MRZ210" s="165"/>
      <c r="MSA210" s="165"/>
      <c r="MSB210" s="168"/>
      <c r="MSC210" s="165"/>
      <c r="MSD210" s="165"/>
      <c r="MSE210" s="165"/>
      <c r="MSF210" s="168"/>
      <c r="MSG210" s="165"/>
      <c r="MSH210" s="165"/>
      <c r="MSI210" s="165"/>
      <c r="MSJ210" s="168"/>
      <c r="MSK210" s="165"/>
      <c r="MSL210" s="165"/>
      <c r="MSM210" s="165"/>
      <c r="MSN210" s="168"/>
      <c r="MSO210" s="165"/>
      <c r="MSP210" s="165"/>
      <c r="MSQ210" s="165"/>
      <c r="MSR210" s="168"/>
      <c r="MSS210" s="165"/>
      <c r="MST210" s="165"/>
      <c r="MSU210" s="165"/>
      <c r="MSV210" s="168"/>
      <c r="MSW210" s="165"/>
      <c r="MSX210" s="165"/>
      <c r="MSY210" s="165"/>
      <c r="MSZ210" s="168"/>
      <c r="MTA210" s="165"/>
      <c r="MTB210" s="165"/>
      <c r="MTC210" s="165"/>
      <c r="MTD210" s="168"/>
      <c r="MTE210" s="165"/>
      <c r="MTF210" s="165"/>
      <c r="MTG210" s="165"/>
      <c r="MTH210" s="168"/>
      <c r="MTI210" s="165"/>
      <c r="MTJ210" s="165"/>
      <c r="MTK210" s="165"/>
      <c r="MTL210" s="168"/>
      <c r="MTM210" s="165"/>
      <c r="MTN210" s="165"/>
      <c r="MTO210" s="165"/>
      <c r="MTP210" s="168"/>
      <c r="MTQ210" s="165"/>
      <c r="MTR210" s="165"/>
      <c r="MTS210" s="165"/>
      <c r="MTT210" s="168"/>
      <c r="MTU210" s="165"/>
      <c r="MTV210" s="165"/>
      <c r="MTW210" s="165"/>
      <c r="MTX210" s="168"/>
      <c r="MTY210" s="165"/>
      <c r="MTZ210" s="165"/>
      <c r="MUA210" s="165"/>
      <c r="MUB210" s="168"/>
      <c r="MUC210" s="165"/>
      <c r="MUD210" s="165"/>
      <c r="MUE210" s="165"/>
      <c r="MUF210" s="168"/>
      <c r="MUG210" s="165"/>
      <c r="MUH210" s="165"/>
      <c r="MUI210" s="165"/>
      <c r="MUJ210" s="168"/>
      <c r="MUK210" s="165"/>
      <c r="MUL210" s="165"/>
      <c r="MUM210" s="165"/>
      <c r="MUN210" s="168"/>
      <c r="MUO210" s="165"/>
      <c r="MUP210" s="165"/>
      <c r="MUQ210" s="165"/>
      <c r="MUR210" s="168"/>
      <c r="MUS210" s="165"/>
      <c r="MUT210" s="165"/>
      <c r="MUU210" s="165"/>
      <c r="MUV210" s="168"/>
      <c r="MUW210" s="165"/>
      <c r="MUX210" s="165"/>
      <c r="MUY210" s="165"/>
      <c r="MUZ210" s="168"/>
      <c r="MVA210" s="165"/>
      <c r="MVB210" s="165"/>
      <c r="MVC210" s="165"/>
      <c r="MVD210" s="168"/>
      <c r="MVE210" s="165"/>
      <c r="MVF210" s="165"/>
      <c r="MVG210" s="165"/>
      <c r="MVH210" s="168"/>
      <c r="MVI210" s="165"/>
      <c r="MVJ210" s="165"/>
      <c r="MVK210" s="165"/>
      <c r="MVL210" s="168"/>
      <c r="MVM210" s="165"/>
      <c r="MVN210" s="165"/>
      <c r="MVO210" s="165"/>
      <c r="MVP210" s="168"/>
      <c r="MVQ210" s="165"/>
      <c r="MVR210" s="165"/>
      <c r="MVS210" s="165"/>
      <c r="MVT210" s="168"/>
      <c r="MVU210" s="165"/>
      <c r="MVV210" s="165"/>
      <c r="MVW210" s="165"/>
      <c r="MVX210" s="168"/>
      <c r="MVY210" s="165"/>
      <c r="MVZ210" s="165"/>
      <c r="MWA210" s="165"/>
      <c r="MWB210" s="168"/>
      <c r="MWC210" s="165"/>
      <c r="MWD210" s="165"/>
      <c r="MWE210" s="165"/>
      <c r="MWF210" s="168"/>
      <c r="MWG210" s="165"/>
      <c r="MWH210" s="165"/>
      <c r="MWI210" s="165"/>
      <c r="MWJ210" s="168"/>
      <c r="MWK210" s="165"/>
      <c r="MWL210" s="165"/>
      <c r="MWM210" s="165"/>
      <c r="MWN210" s="168"/>
      <c r="MWO210" s="165"/>
      <c r="MWP210" s="165"/>
      <c r="MWQ210" s="165"/>
      <c r="MWR210" s="168"/>
      <c r="MWS210" s="165"/>
      <c r="MWT210" s="165"/>
      <c r="MWU210" s="165"/>
      <c r="MWV210" s="168"/>
      <c r="MWW210" s="165"/>
      <c r="MWX210" s="165"/>
      <c r="MWY210" s="165"/>
      <c r="MWZ210" s="168"/>
      <c r="MXA210" s="165"/>
      <c r="MXB210" s="165"/>
      <c r="MXC210" s="165"/>
      <c r="MXD210" s="168"/>
      <c r="MXE210" s="165"/>
      <c r="MXF210" s="165"/>
      <c r="MXG210" s="165"/>
      <c r="MXH210" s="168"/>
      <c r="MXI210" s="165"/>
      <c r="MXJ210" s="165"/>
      <c r="MXK210" s="165"/>
      <c r="MXL210" s="168"/>
      <c r="MXM210" s="165"/>
      <c r="MXN210" s="165"/>
      <c r="MXO210" s="165"/>
      <c r="MXP210" s="168"/>
      <c r="MXQ210" s="165"/>
      <c r="MXR210" s="165"/>
      <c r="MXS210" s="165"/>
      <c r="MXT210" s="168"/>
      <c r="MXU210" s="165"/>
      <c r="MXV210" s="165"/>
      <c r="MXW210" s="165"/>
      <c r="MXX210" s="168"/>
      <c r="MXY210" s="165"/>
      <c r="MXZ210" s="165"/>
      <c r="MYA210" s="165"/>
      <c r="MYB210" s="168"/>
      <c r="MYC210" s="165"/>
      <c r="MYD210" s="165"/>
      <c r="MYE210" s="165"/>
      <c r="MYF210" s="168"/>
      <c r="MYG210" s="165"/>
      <c r="MYH210" s="165"/>
      <c r="MYI210" s="165"/>
      <c r="MYJ210" s="168"/>
      <c r="MYK210" s="165"/>
      <c r="MYL210" s="165"/>
      <c r="MYM210" s="165"/>
      <c r="MYN210" s="168"/>
      <c r="MYO210" s="165"/>
      <c r="MYP210" s="165"/>
      <c r="MYQ210" s="165"/>
      <c r="MYR210" s="168"/>
      <c r="MYS210" s="165"/>
      <c r="MYT210" s="165"/>
      <c r="MYU210" s="165"/>
      <c r="MYV210" s="168"/>
      <c r="MYW210" s="165"/>
      <c r="MYX210" s="165"/>
      <c r="MYY210" s="165"/>
      <c r="MYZ210" s="168"/>
      <c r="MZA210" s="165"/>
      <c r="MZB210" s="165"/>
      <c r="MZC210" s="165"/>
      <c r="MZD210" s="168"/>
      <c r="MZE210" s="165"/>
      <c r="MZF210" s="165"/>
      <c r="MZG210" s="165"/>
      <c r="MZH210" s="168"/>
      <c r="MZI210" s="165"/>
      <c r="MZJ210" s="165"/>
      <c r="MZK210" s="165"/>
      <c r="MZL210" s="168"/>
      <c r="MZM210" s="165"/>
      <c r="MZN210" s="165"/>
      <c r="MZO210" s="165"/>
      <c r="MZP210" s="168"/>
      <c r="MZQ210" s="165"/>
      <c r="MZR210" s="165"/>
      <c r="MZS210" s="165"/>
      <c r="MZT210" s="168"/>
      <c r="MZU210" s="165"/>
      <c r="MZV210" s="165"/>
      <c r="MZW210" s="165"/>
      <c r="MZX210" s="168"/>
      <c r="MZY210" s="165"/>
      <c r="MZZ210" s="165"/>
      <c r="NAA210" s="165"/>
      <c r="NAB210" s="168"/>
      <c r="NAC210" s="165"/>
      <c r="NAD210" s="165"/>
      <c r="NAE210" s="165"/>
      <c r="NAF210" s="168"/>
      <c r="NAG210" s="165"/>
      <c r="NAH210" s="165"/>
      <c r="NAI210" s="165"/>
      <c r="NAJ210" s="168"/>
      <c r="NAK210" s="165"/>
      <c r="NAL210" s="165"/>
      <c r="NAM210" s="165"/>
      <c r="NAN210" s="168"/>
      <c r="NAO210" s="165"/>
      <c r="NAP210" s="165"/>
      <c r="NAQ210" s="165"/>
      <c r="NAR210" s="168"/>
      <c r="NAS210" s="165"/>
      <c r="NAT210" s="165"/>
      <c r="NAU210" s="165"/>
      <c r="NAV210" s="168"/>
      <c r="NAW210" s="165"/>
      <c r="NAX210" s="165"/>
      <c r="NAY210" s="165"/>
      <c r="NAZ210" s="168"/>
      <c r="NBA210" s="165"/>
      <c r="NBB210" s="165"/>
      <c r="NBC210" s="165"/>
      <c r="NBD210" s="168"/>
      <c r="NBE210" s="165"/>
      <c r="NBF210" s="165"/>
      <c r="NBG210" s="165"/>
      <c r="NBH210" s="168"/>
      <c r="NBI210" s="165"/>
      <c r="NBJ210" s="165"/>
      <c r="NBK210" s="165"/>
      <c r="NBL210" s="168"/>
      <c r="NBM210" s="165"/>
      <c r="NBN210" s="165"/>
      <c r="NBO210" s="165"/>
      <c r="NBP210" s="168"/>
      <c r="NBQ210" s="165"/>
      <c r="NBR210" s="165"/>
      <c r="NBS210" s="165"/>
      <c r="NBT210" s="168"/>
      <c r="NBU210" s="165"/>
      <c r="NBV210" s="165"/>
      <c r="NBW210" s="165"/>
      <c r="NBX210" s="168"/>
      <c r="NBY210" s="165"/>
      <c r="NBZ210" s="165"/>
      <c r="NCA210" s="165"/>
      <c r="NCB210" s="168"/>
      <c r="NCC210" s="165"/>
      <c r="NCD210" s="165"/>
      <c r="NCE210" s="165"/>
      <c r="NCF210" s="168"/>
      <c r="NCG210" s="165"/>
      <c r="NCH210" s="165"/>
      <c r="NCI210" s="165"/>
      <c r="NCJ210" s="168"/>
      <c r="NCK210" s="165"/>
      <c r="NCL210" s="165"/>
      <c r="NCM210" s="165"/>
      <c r="NCN210" s="168"/>
      <c r="NCO210" s="165"/>
      <c r="NCP210" s="165"/>
      <c r="NCQ210" s="165"/>
      <c r="NCR210" s="168"/>
      <c r="NCS210" s="165"/>
      <c r="NCT210" s="165"/>
      <c r="NCU210" s="165"/>
      <c r="NCV210" s="168"/>
      <c r="NCW210" s="165"/>
      <c r="NCX210" s="165"/>
      <c r="NCY210" s="165"/>
      <c r="NCZ210" s="168"/>
      <c r="NDA210" s="165"/>
      <c r="NDB210" s="165"/>
      <c r="NDC210" s="165"/>
      <c r="NDD210" s="168"/>
      <c r="NDE210" s="165"/>
      <c r="NDF210" s="165"/>
      <c r="NDG210" s="165"/>
      <c r="NDH210" s="168"/>
      <c r="NDI210" s="165"/>
      <c r="NDJ210" s="165"/>
      <c r="NDK210" s="165"/>
      <c r="NDL210" s="168"/>
      <c r="NDM210" s="165"/>
      <c r="NDN210" s="165"/>
      <c r="NDO210" s="165"/>
      <c r="NDP210" s="168"/>
      <c r="NDQ210" s="165"/>
      <c r="NDR210" s="165"/>
      <c r="NDS210" s="165"/>
      <c r="NDT210" s="168"/>
      <c r="NDU210" s="165"/>
      <c r="NDV210" s="165"/>
      <c r="NDW210" s="165"/>
      <c r="NDX210" s="168"/>
      <c r="NDY210" s="165"/>
      <c r="NDZ210" s="165"/>
      <c r="NEA210" s="165"/>
      <c r="NEB210" s="168"/>
      <c r="NEC210" s="165"/>
      <c r="NED210" s="165"/>
      <c r="NEE210" s="165"/>
      <c r="NEF210" s="168"/>
      <c r="NEG210" s="165"/>
      <c r="NEH210" s="165"/>
      <c r="NEI210" s="165"/>
      <c r="NEJ210" s="168"/>
      <c r="NEK210" s="165"/>
      <c r="NEL210" s="165"/>
      <c r="NEM210" s="165"/>
      <c r="NEN210" s="168"/>
      <c r="NEO210" s="165"/>
      <c r="NEP210" s="165"/>
      <c r="NEQ210" s="165"/>
      <c r="NER210" s="168"/>
      <c r="NES210" s="165"/>
      <c r="NET210" s="165"/>
      <c r="NEU210" s="165"/>
      <c r="NEV210" s="168"/>
      <c r="NEW210" s="165"/>
      <c r="NEX210" s="165"/>
      <c r="NEY210" s="165"/>
      <c r="NEZ210" s="168"/>
      <c r="NFA210" s="165"/>
      <c r="NFB210" s="165"/>
      <c r="NFC210" s="165"/>
      <c r="NFD210" s="168"/>
      <c r="NFE210" s="165"/>
      <c r="NFF210" s="165"/>
      <c r="NFG210" s="165"/>
      <c r="NFH210" s="168"/>
      <c r="NFI210" s="165"/>
      <c r="NFJ210" s="165"/>
      <c r="NFK210" s="165"/>
      <c r="NFL210" s="168"/>
      <c r="NFM210" s="165"/>
      <c r="NFN210" s="165"/>
      <c r="NFO210" s="165"/>
      <c r="NFP210" s="168"/>
      <c r="NFQ210" s="165"/>
      <c r="NFR210" s="165"/>
      <c r="NFS210" s="165"/>
      <c r="NFT210" s="168"/>
      <c r="NFU210" s="165"/>
      <c r="NFV210" s="165"/>
      <c r="NFW210" s="165"/>
      <c r="NFX210" s="168"/>
      <c r="NFY210" s="165"/>
      <c r="NFZ210" s="165"/>
      <c r="NGA210" s="165"/>
      <c r="NGB210" s="168"/>
      <c r="NGC210" s="165"/>
      <c r="NGD210" s="165"/>
      <c r="NGE210" s="165"/>
      <c r="NGF210" s="168"/>
      <c r="NGG210" s="165"/>
      <c r="NGH210" s="165"/>
      <c r="NGI210" s="165"/>
      <c r="NGJ210" s="168"/>
      <c r="NGK210" s="165"/>
      <c r="NGL210" s="165"/>
      <c r="NGM210" s="165"/>
      <c r="NGN210" s="168"/>
      <c r="NGO210" s="165"/>
      <c r="NGP210" s="165"/>
      <c r="NGQ210" s="165"/>
      <c r="NGR210" s="168"/>
      <c r="NGS210" s="165"/>
      <c r="NGT210" s="165"/>
      <c r="NGU210" s="165"/>
      <c r="NGV210" s="168"/>
      <c r="NGW210" s="165"/>
      <c r="NGX210" s="165"/>
      <c r="NGY210" s="165"/>
      <c r="NGZ210" s="168"/>
      <c r="NHA210" s="165"/>
      <c r="NHB210" s="165"/>
      <c r="NHC210" s="165"/>
      <c r="NHD210" s="168"/>
      <c r="NHE210" s="165"/>
      <c r="NHF210" s="165"/>
      <c r="NHG210" s="165"/>
      <c r="NHH210" s="168"/>
      <c r="NHI210" s="165"/>
      <c r="NHJ210" s="165"/>
      <c r="NHK210" s="165"/>
      <c r="NHL210" s="168"/>
      <c r="NHM210" s="165"/>
      <c r="NHN210" s="165"/>
      <c r="NHO210" s="165"/>
      <c r="NHP210" s="168"/>
      <c r="NHQ210" s="165"/>
      <c r="NHR210" s="165"/>
      <c r="NHS210" s="165"/>
      <c r="NHT210" s="168"/>
      <c r="NHU210" s="165"/>
      <c r="NHV210" s="165"/>
      <c r="NHW210" s="165"/>
      <c r="NHX210" s="168"/>
      <c r="NHY210" s="165"/>
      <c r="NHZ210" s="165"/>
      <c r="NIA210" s="165"/>
      <c r="NIB210" s="168"/>
      <c r="NIC210" s="165"/>
      <c r="NID210" s="165"/>
      <c r="NIE210" s="165"/>
      <c r="NIF210" s="168"/>
      <c r="NIG210" s="165"/>
      <c r="NIH210" s="165"/>
      <c r="NII210" s="165"/>
      <c r="NIJ210" s="168"/>
      <c r="NIK210" s="165"/>
      <c r="NIL210" s="165"/>
      <c r="NIM210" s="165"/>
      <c r="NIN210" s="168"/>
      <c r="NIO210" s="165"/>
      <c r="NIP210" s="165"/>
      <c r="NIQ210" s="165"/>
      <c r="NIR210" s="168"/>
      <c r="NIS210" s="165"/>
      <c r="NIT210" s="165"/>
      <c r="NIU210" s="165"/>
      <c r="NIV210" s="168"/>
      <c r="NIW210" s="165"/>
      <c r="NIX210" s="165"/>
      <c r="NIY210" s="165"/>
      <c r="NIZ210" s="168"/>
      <c r="NJA210" s="165"/>
      <c r="NJB210" s="165"/>
      <c r="NJC210" s="165"/>
      <c r="NJD210" s="168"/>
      <c r="NJE210" s="165"/>
      <c r="NJF210" s="165"/>
      <c r="NJG210" s="165"/>
      <c r="NJH210" s="168"/>
      <c r="NJI210" s="165"/>
      <c r="NJJ210" s="165"/>
      <c r="NJK210" s="165"/>
      <c r="NJL210" s="168"/>
      <c r="NJM210" s="165"/>
      <c r="NJN210" s="165"/>
      <c r="NJO210" s="165"/>
      <c r="NJP210" s="168"/>
      <c r="NJQ210" s="165"/>
      <c r="NJR210" s="165"/>
      <c r="NJS210" s="165"/>
      <c r="NJT210" s="168"/>
      <c r="NJU210" s="165"/>
      <c r="NJV210" s="165"/>
      <c r="NJW210" s="165"/>
      <c r="NJX210" s="168"/>
      <c r="NJY210" s="165"/>
      <c r="NJZ210" s="165"/>
      <c r="NKA210" s="165"/>
      <c r="NKB210" s="168"/>
      <c r="NKC210" s="165"/>
      <c r="NKD210" s="165"/>
      <c r="NKE210" s="165"/>
      <c r="NKF210" s="168"/>
      <c r="NKG210" s="165"/>
      <c r="NKH210" s="165"/>
      <c r="NKI210" s="165"/>
      <c r="NKJ210" s="168"/>
      <c r="NKK210" s="165"/>
      <c r="NKL210" s="165"/>
      <c r="NKM210" s="165"/>
      <c r="NKN210" s="168"/>
      <c r="NKO210" s="165"/>
      <c r="NKP210" s="165"/>
      <c r="NKQ210" s="165"/>
      <c r="NKR210" s="168"/>
      <c r="NKS210" s="165"/>
      <c r="NKT210" s="165"/>
      <c r="NKU210" s="165"/>
      <c r="NKV210" s="168"/>
      <c r="NKW210" s="165"/>
      <c r="NKX210" s="165"/>
      <c r="NKY210" s="165"/>
      <c r="NKZ210" s="168"/>
      <c r="NLA210" s="165"/>
      <c r="NLB210" s="165"/>
      <c r="NLC210" s="165"/>
      <c r="NLD210" s="168"/>
      <c r="NLE210" s="165"/>
      <c r="NLF210" s="165"/>
      <c r="NLG210" s="165"/>
      <c r="NLH210" s="168"/>
      <c r="NLI210" s="165"/>
      <c r="NLJ210" s="165"/>
      <c r="NLK210" s="165"/>
      <c r="NLL210" s="168"/>
      <c r="NLM210" s="165"/>
      <c r="NLN210" s="165"/>
      <c r="NLO210" s="165"/>
      <c r="NLP210" s="168"/>
      <c r="NLQ210" s="165"/>
      <c r="NLR210" s="165"/>
      <c r="NLS210" s="165"/>
      <c r="NLT210" s="168"/>
      <c r="NLU210" s="165"/>
      <c r="NLV210" s="165"/>
      <c r="NLW210" s="165"/>
      <c r="NLX210" s="168"/>
      <c r="NLY210" s="165"/>
      <c r="NLZ210" s="165"/>
      <c r="NMA210" s="165"/>
      <c r="NMB210" s="168"/>
      <c r="NMC210" s="165"/>
      <c r="NMD210" s="165"/>
      <c r="NME210" s="165"/>
      <c r="NMF210" s="168"/>
      <c r="NMG210" s="165"/>
      <c r="NMH210" s="165"/>
      <c r="NMI210" s="165"/>
      <c r="NMJ210" s="168"/>
      <c r="NMK210" s="165"/>
      <c r="NML210" s="165"/>
      <c r="NMM210" s="165"/>
      <c r="NMN210" s="168"/>
      <c r="NMO210" s="165"/>
      <c r="NMP210" s="165"/>
      <c r="NMQ210" s="165"/>
      <c r="NMR210" s="168"/>
      <c r="NMS210" s="165"/>
      <c r="NMT210" s="165"/>
      <c r="NMU210" s="165"/>
      <c r="NMV210" s="168"/>
      <c r="NMW210" s="165"/>
      <c r="NMX210" s="165"/>
      <c r="NMY210" s="165"/>
      <c r="NMZ210" s="168"/>
      <c r="NNA210" s="165"/>
      <c r="NNB210" s="165"/>
      <c r="NNC210" s="165"/>
      <c r="NND210" s="168"/>
      <c r="NNE210" s="165"/>
      <c r="NNF210" s="165"/>
      <c r="NNG210" s="165"/>
      <c r="NNH210" s="168"/>
      <c r="NNI210" s="165"/>
      <c r="NNJ210" s="165"/>
      <c r="NNK210" s="165"/>
      <c r="NNL210" s="168"/>
      <c r="NNM210" s="165"/>
      <c r="NNN210" s="165"/>
      <c r="NNO210" s="165"/>
      <c r="NNP210" s="168"/>
      <c r="NNQ210" s="165"/>
      <c r="NNR210" s="165"/>
      <c r="NNS210" s="165"/>
      <c r="NNT210" s="168"/>
      <c r="NNU210" s="165"/>
      <c r="NNV210" s="165"/>
      <c r="NNW210" s="165"/>
      <c r="NNX210" s="168"/>
      <c r="NNY210" s="165"/>
      <c r="NNZ210" s="165"/>
      <c r="NOA210" s="165"/>
      <c r="NOB210" s="168"/>
      <c r="NOC210" s="165"/>
      <c r="NOD210" s="165"/>
      <c r="NOE210" s="165"/>
      <c r="NOF210" s="168"/>
      <c r="NOG210" s="165"/>
      <c r="NOH210" s="165"/>
      <c r="NOI210" s="165"/>
      <c r="NOJ210" s="168"/>
      <c r="NOK210" s="165"/>
      <c r="NOL210" s="165"/>
      <c r="NOM210" s="165"/>
      <c r="NON210" s="168"/>
      <c r="NOO210" s="165"/>
      <c r="NOP210" s="165"/>
      <c r="NOQ210" s="165"/>
      <c r="NOR210" s="168"/>
      <c r="NOS210" s="165"/>
      <c r="NOT210" s="165"/>
      <c r="NOU210" s="165"/>
      <c r="NOV210" s="168"/>
      <c r="NOW210" s="165"/>
      <c r="NOX210" s="165"/>
      <c r="NOY210" s="165"/>
      <c r="NOZ210" s="168"/>
      <c r="NPA210" s="165"/>
      <c r="NPB210" s="165"/>
      <c r="NPC210" s="165"/>
      <c r="NPD210" s="168"/>
      <c r="NPE210" s="165"/>
      <c r="NPF210" s="165"/>
      <c r="NPG210" s="165"/>
      <c r="NPH210" s="168"/>
      <c r="NPI210" s="165"/>
      <c r="NPJ210" s="165"/>
      <c r="NPK210" s="165"/>
      <c r="NPL210" s="168"/>
      <c r="NPM210" s="165"/>
      <c r="NPN210" s="165"/>
      <c r="NPO210" s="165"/>
      <c r="NPP210" s="168"/>
      <c r="NPQ210" s="165"/>
      <c r="NPR210" s="165"/>
      <c r="NPS210" s="165"/>
      <c r="NPT210" s="168"/>
      <c r="NPU210" s="165"/>
      <c r="NPV210" s="165"/>
      <c r="NPW210" s="165"/>
      <c r="NPX210" s="168"/>
      <c r="NPY210" s="165"/>
      <c r="NPZ210" s="165"/>
      <c r="NQA210" s="165"/>
      <c r="NQB210" s="168"/>
      <c r="NQC210" s="165"/>
      <c r="NQD210" s="165"/>
      <c r="NQE210" s="165"/>
      <c r="NQF210" s="168"/>
      <c r="NQG210" s="165"/>
      <c r="NQH210" s="165"/>
      <c r="NQI210" s="165"/>
      <c r="NQJ210" s="168"/>
      <c r="NQK210" s="165"/>
      <c r="NQL210" s="165"/>
      <c r="NQM210" s="165"/>
      <c r="NQN210" s="168"/>
      <c r="NQO210" s="165"/>
      <c r="NQP210" s="165"/>
      <c r="NQQ210" s="165"/>
      <c r="NQR210" s="168"/>
      <c r="NQS210" s="165"/>
      <c r="NQT210" s="165"/>
      <c r="NQU210" s="165"/>
      <c r="NQV210" s="168"/>
      <c r="NQW210" s="165"/>
      <c r="NQX210" s="165"/>
      <c r="NQY210" s="165"/>
      <c r="NQZ210" s="168"/>
      <c r="NRA210" s="165"/>
      <c r="NRB210" s="165"/>
      <c r="NRC210" s="165"/>
      <c r="NRD210" s="168"/>
      <c r="NRE210" s="165"/>
      <c r="NRF210" s="165"/>
      <c r="NRG210" s="165"/>
      <c r="NRH210" s="168"/>
      <c r="NRI210" s="165"/>
      <c r="NRJ210" s="165"/>
      <c r="NRK210" s="165"/>
      <c r="NRL210" s="168"/>
      <c r="NRM210" s="165"/>
      <c r="NRN210" s="165"/>
      <c r="NRO210" s="165"/>
      <c r="NRP210" s="168"/>
      <c r="NRQ210" s="165"/>
      <c r="NRR210" s="165"/>
      <c r="NRS210" s="165"/>
      <c r="NRT210" s="168"/>
      <c r="NRU210" s="165"/>
      <c r="NRV210" s="165"/>
      <c r="NRW210" s="165"/>
      <c r="NRX210" s="168"/>
      <c r="NRY210" s="165"/>
      <c r="NRZ210" s="165"/>
      <c r="NSA210" s="165"/>
      <c r="NSB210" s="168"/>
      <c r="NSC210" s="165"/>
      <c r="NSD210" s="165"/>
      <c r="NSE210" s="165"/>
      <c r="NSF210" s="168"/>
      <c r="NSG210" s="165"/>
      <c r="NSH210" s="165"/>
      <c r="NSI210" s="165"/>
      <c r="NSJ210" s="168"/>
      <c r="NSK210" s="165"/>
      <c r="NSL210" s="165"/>
      <c r="NSM210" s="165"/>
      <c r="NSN210" s="168"/>
      <c r="NSO210" s="165"/>
      <c r="NSP210" s="165"/>
      <c r="NSQ210" s="165"/>
      <c r="NSR210" s="168"/>
      <c r="NSS210" s="165"/>
      <c r="NST210" s="165"/>
      <c r="NSU210" s="165"/>
      <c r="NSV210" s="168"/>
      <c r="NSW210" s="165"/>
      <c r="NSX210" s="165"/>
      <c r="NSY210" s="165"/>
      <c r="NSZ210" s="168"/>
      <c r="NTA210" s="165"/>
      <c r="NTB210" s="165"/>
      <c r="NTC210" s="165"/>
      <c r="NTD210" s="168"/>
      <c r="NTE210" s="165"/>
      <c r="NTF210" s="165"/>
      <c r="NTG210" s="165"/>
      <c r="NTH210" s="168"/>
      <c r="NTI210" s="165"/>
      <c r="NTJ210" s="165"/>
      <c r="NTK210" s="165"/>
      <c r="NTL210" s="168"/>
      <c r="NTM210" s="165"/>
      <c r="NTN210" s="165"/>
      <c r="NTO210" s="165"/>
      <c r="NTP210" s="168"/>
      <c r="NTQ210" s="165"/>
      <c r="NTR210" s="165"/>
      <c r="NTS210" s="165"/>
      <c r="NTT210" s="168"/>
      <c r="NTU210" s="165"/>
      <c r="NTV210" s="165"/>
      <c r="NTW210" s="165"/>
      <c r="NTX210" s="168"/>
      <c r="NTY210" s="165"/>
      <c r="NTZ210" s="165"/>
      <c r="NUA210" s="165"/>
      <c r="NUB210" s="168"/>
      <c r="NUC210" s="165"/>
      <c r="NUD210" s="165"/>
      <c r="NUE210" s="165"/>
      <c r="NUF210" s="168"/>
      <c r="NUG210" s="165"/>
      <c r="NUH210" s="165"/>
      <c r="NUI210" s="165"/>
      <c r="NUJ210" s="168"/>
      <c r="NUK210" s="165"/>
      <c r="NUL210" s="165"/>
      <c r="NUM210" s="165"/>
      <c r="NUN210" s="168"/>
      <c r="NUO210" s="165"/>
      <c r="NUP210" s="165"/>
      <c r="NUQ210" s="165"/>
      <c r="NUR210" s="168"/>
      <c r="NUS210" s="165"/>
      <c r="NUT210" s="165"/>
      <c r="NUU210" s="165"/>
      <c r="NUV210" s="168"/>
      <c r="NUW210" s="165"/>
      <c r="NUX210" s="165"/>
      <c r="NUY210" s="165"/>
      <c r="NUZ210" s="168"/>
      <c r="NVA210" s="165"/>
      <c r="NVB210" s="165"/>
      <c r="NVC210" s="165"/>
      <c r="NVD210" s="168"/>
      <c r="NVE210" s="165"/>
      <c r="NVF210" s="165"/>
      <c r="NVG210" s="165"/>
      <c r="NVH210" s="168"/>
      <c r="NVI210" s="165"/>
      <c r="NVJ210" s="165"/>
      <c r="NVK210" s="165"/>
      <c r="NVL210" s="168"/>
      <c r="NVM210" s="165"/>
      <c r="NVN210" s="165"/>
      <c r="NVO210" s="165"/>
      <c r="NVP210" s="168"/>
      <c r="NVQ210" s="165"/>
      <c r="NVR210" s="165"/>
      <c r="NVS210" s="165"/>
      <c r="NVT210" s="168"/>
      <c r="NVU210" s="165"/>
      <c r="NVV210" s="165"/>
      <c r="NVW210" s="165"/>
      <c r="NVX210" s="168"/>
      <c r="NVY210" s="165"/>
      <c r="NVZ210" s="165"/>
      <c r="NWA210" s="165"/>
      <c r="NWB210" s="168"/>
      <c r="NWC210" s="165"/>
      <c r="NWD210" s="165"/>
      <c r="NWE210" s="165"/>
      <c r="NWF210" s="168"/>
      <c r="NWG210" s="165"/>
      <c r="NWH210" s="165"/>
      <c r="NWI210" s="165"/>
      <c r="NWJ210" s="168"/>
      <c r="NWK210" s="165"/>
      <c r="NWL210" s="165"/>
      <c r="NWM210" s="165"/>
      <c r="NWN210" s="168"/>
      <c r="NWO210" s="165"/>
      <c r="NWP210" s="165"/>
      <c r="NWQ210" s="165"/>
      <c r="NWR210" s="168"/>
      <c r="NWS210" s="165"/>
      <c r="NWT210" s="165"/>
      <c r="NWU210" s="165"/>
      <c r="NWV210" s="168"/>
      <c r="NWW210" s="165"/>
      <c r="NWX210" s="165"/>
      <c r="NWY210" s="165"/>
      <c r="NWZ210" s="168"/>
      <c r="NXA210" s="165"/>
      <c r="NXB210" s="165"/>
      <c r="NXC210" s="165"/>
      <c r="NXD210" s="168"/>
      <c r="NXE210" s="165"/>
      <c r="NXF210" s="165"/>
      <c r="NXG210" s="165"/>
      <c r="NXH210" s="168"/>
      <c r="NXI210" s="165"/>
      <c r="NXJ210" s="165"/>
      <c r="NXK210" s="165"/>
      <c r="NXL210" s="168"/>
      <c r="NXM210" s="165"/>
      <c r="NXN210" s="165"/>
      <c r="NXO210" s="165"/>
      <c r="NXP210" s="168"/>
      <c r="NXQ210" s="165"/>
      <c r="NXR210" s="165"/>
      <c r="NXS210" s="165"/>
      <c r="NXT210" s="168"/>
      <c r="NXU210" s="165"/>
      <c r="NXV210" s="165"/>
      <c r="NXW210" s="165"/>
      <c r="NXX210" s="168"/>
      <c r="NXY210" s="165"/>
      <c r="NXZ210" s="165"/>
      <c r="NYA210" s="165"/>
      <c r="NYB210" s="168"/>
      <c r="NYC210" s="165"/>
      <c r="NYD210" s="165"/>
      <c r="NYE210" s="165"/>
      <c r="NYF210" s="168"/>
      <c r="NYG210" s="165"/>
      <c r="NYH210" s="165"/>
      <c r="NYI210" s="165"/>
      <c r="NYJ210" s="168"/>
      <c r="NYK210" s="165"/>
      <c r="NYL210" s="165"/>
      <c r="NYM210" s="165"/>
      <c r="NYN210" s="168"/>
      <c r="NYO210" s="165"/>
      <c r="NYP210" s="165"/>
      <c r="NYQ210" s="165"/>
      <c r="NYR210" s="168"/>
      <c r="NYS210" s="165"/>
      <c r="NYT210" s="165"/>
      <c r="NYU210" s="165"/>
      <c r="NYV210" s="168"/>
      <c r="NYW210" s="165"/>
      <c r="NYX210" s="165"/>
      <c r="NYY210" s="165"/>
      <c r="NYZ210" s="168"/>
      <c r="NZA210" s="165"/>
      <c r="NZB210" s="165"/>
      <c r="NZC210" s="165"/>
      <c r="NZD210" s="168"/>
      <c r="NZE210" s="165"/>
      <c r="NZF210" s="165"/>
      <c r="NZG210" s="165"/>
      <c r="NZH210" s="168"/>
      <c r="NZI210" s="165"/>
      <c r="NZJ210" s="165"/>
      <c r="NZK210" s="165"/>
      <c r="NZL210" s="168"/>
      <c r="NZM210" s="165"/>
      <c r="NZN210" s="165"/>
      <c r="NZO210" s="165"/>
      <c r="NZP210" s="168"/>
      <c r="NZQ210" s="165"/>
      <c r="NZR210" s="165"/>
      <c r="NZS210" s="165"/>
      <c r="NZT210" s="168"/>
      <c r="NZU210" s="165"/>
      <c r="NZV210" s="165"/>
      <c r="NZW210" s="165"/>
      <c r="NZX210" s="168"/>
      <c r="NZY210" s="165"/>
      <c r="NZZ210" s="165"/>
      <c r="OAA210" s="165"/>
      <c r="OAB210" s="168"/>
      <c r="OAC210" s="165"/>
      <c r="OAD210" s="165"/>
      <c r="OAE210" s="165"/>
      <c r="OAF210" s="168"/>
      <c r="OAG210" s="165"/>
      <c r="OAH210" s="165"/>
      <c r="OAI210" s="165"/>
      <c r="OAJ210" s="168"/>
      <c r="OAK210" s="165"/>
      <c r="OAL210" s="165"/>
      <c r="OAM210" s="165"/>
      <c r="OAN210" s="168"/>
      <c r="OAO210" s="165"/>
      <c r="OAP210" s="165"/>
      <c r="OAQ210" s="165"/>
      <c r="OAR210" s="168"/>
      <c r="OAS210" s="165"/>
      <c r="OAT210" s="165"/>
      <c r="OAU210" s="165"/>
      <c r="OAV210" s="168"/>
      <c r="OAW210" s="165"/>
      <c r="OAX210" s="165"/>
      <c r="OAY210" s="165"/>
      <c r="OAZ210" s="168"/>
      <c r="OBA210" s="165"/>
      <c r="OBB210" s="165"/>
      <c r="OBC210" s="165"/>
      <c r="OBD210" s="168"/>
      <c r="OBE210" s="165"/>
      <c r="OBF210" s="165"/>
      <c r="OBG210" s="165"/>
      <c r="OBH210" s="168"/>
      <c r="OBI210" s="165"/>
      <c r="OBJ210" s="165"/>
      <c r="OBK210" s="165"/>
      <c r="OBL210" s="168"/>
      <c r="OBM210" s="165"/>
      <c r="OBN210" s="165"/>
      <c r="OBO210" s="165"/>
      <c r="OBP210" s="168"/>
      <c r="OBQ210" s="165"/>
      <c r="OBR210" s="165"/>
      <c r="OBS210" s="165"/>
      <c r="OBT210" s="168"/>
      <c r="OBU210" s="165"/>
      <c r="OBV210" s="165"/>
      <c r="OBW210" s="165"/>
      <c r="OBX210" s="168"/>
      <c r="OBY210" s="165"/>
      <c r="OBZ210" s="165"/>
      <c r="OCA210" s="165"/>
      <c r="OCB210" s="168"/>
      <c r="OCC210" s="165"/>
      <c r="OCD210" s="165"/>
      <c r="OCE210" s="165"/>
      <c r="OCF210" s="168"/>
      <c r="OCG210" s="165"/>
      <c r="OCH210" s="165"/>
      <c r="OCI210" s="165"/>
      <c r="OCJ210" s="168"/>
      <c r="OCK210" s="165"/>
      <c r="OCL210" s="165"/>
      <c r="OCM210" s="165"/>
      <c r="OCN210" s="168"/>
      <c r="OCO210" s="165"/>
      <c r="OCP210" s="165"/>
      <c r="OCQ210" s="165"/>
      <c r="OCR210" s="168"/>
      <c r="OCS210" s="165"/>
      <c r="OCT210" s="165"/>
      <c r="OCU210" s="165"/>
      <c r="OCV210" s="168"/>
      <c r="OCW210" s="165"/>
      <c r="OCX210" s="165"/>
      <c r="OCY210" s="165"/>
      <c r="OCZ210" s="168"/>
      <c r="ODA210" s="165"/>
      <c r="ODB210" s="165"/>
      <c r="ODC210" s="165"/>
      <c r="ODD210" s="168"/>
      <c r="ODE210" s="165"/>
      <c r="ODF210" s="165"/>
      <c r="ODG210" s="165"/>
      <c r="ODH210" s="168"/>
      <c r="ODI210" s="165"/>
      <c r="ODJ210" s="165"/>
      <c r="ODK210" s="165"/>
      <c r="ODL210" s="168"/>
      <c r="ODM210" s="165"/>
      <c r="ODN210" s="165"/>
      <c r="ODO210" s="165"/>
      <c r="ODP210" s="168"/>
      <c r="ODQ210" s="165"/>
      <c r="ODR210" s="165"/>
      <c r="ODS210" s="165"/>
      <c r="ODT210" s="168"/>
      <c r="ODU210" s="165"/>
      <c r="ODV210" s="165"/>
      <c r="ODW210" s="165"/>
      <c r="ODX210" s="168"/>
      <c r="ODY210" s="165"/>
      <c r="ODZ210" s="165"/>
      <c r="OEA210" s="165"/>
      <c r="OEB210" s="168"/>
      <c r="OEC210" s="165"/>
      <c r="OED210" s="165"/>
      <c r="OEE210" s="165"/>
      <c r="OEF210" s="168"/>
      <c r="OEG210" s="165"/>
      <c r="OEH210" s="165"/>
      <c r="OEI210" s="165"/>
      <c r="OEJ210" s="168"/>
      <c r="OEK210" s="165"/>
      <c r="OEL210" s="165"/>
      <c r="OEM210" s="165"/>
      <c r="OEN210" s="168"/>
      <c r="OEO210" s="165"/>
      <c r="OEP210" s="165"/>
      <c r="OEQ210" s="165"/>
      <c r="OER210" s="168"/>
      <c r="OES210" s="165"/>
      <c r="OET210" s="165"/>
      <c r="OEU210" s="165"/>
      <c r="OEV210" s="168"/>
      <c r="OEW210" s="165"/>
      <c r="OEX210" s="165"/>
      <c r="OEY210" s="165"/>
      <c r="OEZ210" s="168"/>
      <c r="OFA210" s="165"/>
      <c r="OFB210" s="165"/>
      <c r="OFC210" s="165"/>
      <c r="OFD210" s="168"/>
      <c r="OFE210" s="165"/>
      <c r="OFF210" s="165"/>
      <c r="OFG210" s="165"/>
      <c r="OFH210" s="168"/>
      <c r="OFI210" s="165"/>
      <c r="OFJ210" s="165"/>
      <c r="OFK210" s="165"/>
      <c r="OFL210" s="168"/>
      <c r="OFM210" s="165"/>
      <c r="OFN210" s="165"/>
      <c r="OFO210" s="165"/>
      <c r="OFP210" s="168"/>
      <c r="OFQ210" s="165"/>
      <c r="OFR210" s="165"/>
      <c r="OFS210" s="165"/>
      <c r="OFT210" s="168"/>
      <c r="OFU210" s="165"/>
      <c r="OFV210" s="165"/>
      <c r="OFW210" s="165"/>
      <c r="OFX210" s="168"/>
      <c r="OFY210" s="165"/>
      <c r="OFZ210" s="165"/>
      <c r="OGA210" s="165"/>
      <c r="OGB210" s="168"/>
      <c r="OGC210" s="165"/>
      <c r="OGD210" s="165"/>
      <c r="OGE210" s="165"/>
      <c r="OGF210" s="168"/>
      <c r="OGG210" s="165"/>
      <c r="OGH210" s="165"/>
      <c r="OGI210" s="165"/>
      <c r="OGJ210" s="168"/>
      <c r="OGK210" s="165"/>
      <c r="OGL210" s="165"/>
      <c r="OGM210" s="165"/>
      <c r="OGN210" s="168"/>
      <c r="OGO210" s="165"/>
      <c r="OGP210" s="165"/>
      <c r="OGQ210" s="165"/>
      <c r="OGR210" s="168"/>
      <c r="OGS210" s="165"/>
      <c r="OGT210" s="165"/>
      <c r="OGU210" s="165"/>
      <c r="OGV210" s="168"/>
      <c r="OGW210" s="165"/>
      <c r="OGX210" s="165"/>
      <c r="OGY210" s="165"/>
      <c r="OGZ210" s="168"/>
      <c r="OHA210" s="165"/>
      <c r="OHB210" s="165"/>
      <c r="OHC210" s="165"/>
      <c r="OHD210" s="168"/>
      <c r="OHE210" s="165"/>
      <c r="OHF210" s="165"/>
      <c r="OHG210" s="165"/>
      <c r="OHH210" s="168"/>
      <c r="OHI210" s="165"/>
      <c r="OHJ210" s="165"/>
      <c r="OHK210" s="165"/>
      <c r="OHL210" s="168"/>
      <c r="OHM210" s="165"/>
      <c r="OHN210" s="165"/>
      <c r="OHO210" s="165"/>
      <c r="OHP210" s="168"/>
      <c r="OHQ210" s="165"/>
      <c r="OHR210" s="165"/>
      <c r="OHS210" s="165"/>
      <c r="OHT210" s="168"/>
      <c r="OHU210" s="165"/>
      <c r="OHV210" s="165"/>
      <c r="OHW210" s="165"/>
      <c r="OHX210" s="168"/>
      <c r="OHY210" s="165"/>
      <c r="OHZ210" s="165"/>
      <c r="OIA210" s="165"/>
      <c r="OIB210" s="168"/>
      <c r="OIC210" s="165"/>
      <c r="OID210" s="165"/>
      <c r="OIE210" s="165"/>
      <c r="OIF210" s="168"/>
      <c r="OIG210" s="165"/>
      <c r="OIH210" s="165"/>
      <c r="OII210" s="165"/>
      <c r="OIJ210" s="168"/>
      <c r="OIK210" s="165"/>
      <c r="OIL210" s="165"/>
      <c r="OIM210" s="165"/>
      <c r="OIN210" s="168"/>
      <c r="OIO210" s="165"/>
      <c r="OIP210" s="165"/>
      <c r="OIQ210" s="165"/>
      <c r="OIR210" s="168"/>
      <c r="OIS210" s="165"/>
      <c r="OIT210" s="165"/>
      <c r="OIU210" s="165"/>
      <c r="OIV210" s="168"/>
      <c r="OIW210" s="165"/>
      <c r="OIX210" s="165"/>
      <c r="OIY210" s="165"/>
      <c r="OIZ210" s="168"/>
      <c r="OJA210" s="165"/>
      <c r="OJB210" s="165"/>
      <c r="OJC210" s="165"/>
      <c r="OJD210" s="168"/>
      <c r="OJE210" s="165"/>
      <c r="OJF210" s="165"/>
      <c r="OJG210" s="165"/>
      <c r="OJH210" s="168"/>
      <c r="OJI210" s="165"/>
      <c r="OJJ210" s="165"/>
      <c r="OJK210" s="165"/>
      <c r="OJL210" s="168"/>
      <c r="OJM210" s="165"/>
      <c r="OJN210" s="165"/>
      <c r="OJO210" s="165"/>
      <c r="OJP210" s="168"/>
      <c r="OJQ210" s="165"/>
      <c r="OJR210" s="165"/>
      <c r="OJS210" s="165"/>
      <c r="OJT210" s="168"/>
      <c r="OJU210" s="165"/>
      <c r="OJV210" s="165"/>
      <c r="OJW210" s="165"/>
      <c r="OJX210" s="168"/>
      <c r="OJY210" s="165"/>
      <c r="OJZ210" s="165"/>
      <c r="OKA210" s="165"/>
      <c r="OKB210" s="168"/>
      <c r="OKC210" s="165"/>
      <c r="OKD210" s="165"/>
      <c r="OKE210" s="165"/>
      <c r="OKF210" s="168"/>
      <c r="OKG210" s="165"/>
      <c r="OKH210" s="165"/>
      <c r="OKI210" s="165"/>
      <c r="OKJ210" s="168"/>
      <c r="OKK210" s="165"/>
      <c r="OKL210" s="165"/>
      <c r="OKM210" s="165"/>
      <c r="OKN210" s="168"/>
      <c r="OKO210" s="165"/>
      <c r="OKP210" s="165"/>
      <c r="OKQ210" s="165"/>
      <c r="OKR210" s="168"/>
      <c r="OKS210" s="165"/>
      <c r="OKT210" s="165"/>
      <c r="OKU210" s="165"/>
      <c r="OKV210" s="168"/>
      <c r="OKW210" s="165"/>
      <c r="OKX210" s="165"/>
      <c r="OKY210" s="165"/>
      <c r="OKZ210" s="168"/>
      <c r="OLA210" s="165"/>
      <c r="OLB210" s="165"/>
      <c r="OLC210" s="165"/>
      <c r="OLD210" s="168"/>
      <c r="OLE210" s="165"/>
      <c r="OLF210" s="165"/>
      <c r="OLG210" s="165"/>
      <c r="OLH210" s="168"/>
      <c r="OLI210" s="165"/>
      <c r="OLJ210" s="165"/>
      <c r="OLK210" s="165"/>
      <c r="OLL210" s="168"/>
      <c r="OLM210" s="165"/>
      <c r="OLN210" s="165"/>
      <c r="OLO210" s="165"/>
      <c r="OLP210" s="168"/>
      <c r="OLQ210" s="165"/>
      <c r="OLR210" s="165"/>
      <c r="OLS210" s="165"/>
      <c r="OLT210" s="168"/>
      <c r="OLU210" s="165"/>
      <c r="OLV210" s="165"/>
      <c r="OLW210" s="165"/>
      <c r="OLX210" s="168"/>
      <c r="OLY210" s="165"/>
      <c r="OLZ210" s="165"/>
      <c r="OMA210" s="165"/>
      <c r="OMB210" s="168"/>
      <c r="OMC210" s="165"/>
      <c r="OMD210" s="165"/>
      <c r="OME210" s="165"/>
      <c r="OMF210" s="168"/>
      <c r="OMG210" s="165"/>
      <c r="OMH210" s="165"/>
      <c r="OMI210" s="165"/>
      <c r="OMJ210" s="168"/>
      <c r="OMK210" s="165"/>
      <c r="OML210" s="165"/>
      <c r="OMM210" s="165"/>
      <c r="OMN210" s="168"/>
      <c r="OMO210" s="165"/>
      <c r="OMP210" s="165"/>
      <c r="OMQ210" s="165"/>
      <c r="OMR210" s="168"/>
      <c r="OMS210" s="165"/>
      <c r="OMT210" s="165"/>
      <c r="OMU210" s="165"/>
      <c r="OMV210" s="168"/>
      <c r="OMW210" s="165"/>
      <c r="OMX210" s="165"/>
      <c r="OMY210" s="165"/>
      <c r="OMZ210" s="168"/>
      <c r="ONA210" s="165"/>
      <c r="ONB210" s="165"/>
      <c r="ONC210" s="165"/>
      <c r="OND210" s="168"/>
      <c r="ONE210" s="165"/>
      <c r="ONF210" s="165"/>
      <c r="ONG210" s="165"/>
      <c r="ONH210" s="168"/>
      <c r="ONI210" s="165"/>
      <c r="ONJ210" s="165"/>
      <c r="ONK210" s="165"/>
      <c r="ONL210" s="168"/>
      <c r="ONM210" s="165"/>
      <c r="ONN210" s="165"/>
      <c r="ONO210" s="165"/>
      <c r="ONP210" s="168"/>
      <c r="ONQ210" s="165"/>
      <c r="ONR210" s="165"/>
      <c r="ONS210" s="165"/>
      <c r="ONT210" s="168"/>
      <c r="ONU210" s="165"/>
      <c r="ONV210" s="165"/>
      <c r="ONW210" s="165"/>
      <c r="ONX210" s="168"/>
      <c r="ONY210" s="165"/>
      <c r="ONZ210" s="165"/>
      <c r="OOA210" s="165"/>
      <c r="OOB210" s="168"/>
      <c r="OOC210" s="165"/>
      <c r="OOD210" s="165"/>
      <c r="OOE210" s="165"/>
      <c r="OOF210" s="168"/>
      <c r="OOG210" s="165"/>
      <c r="OOH210" s="165"/>
      <c r="OOI210" s="165"/>
      <c r="OOJ210" s="168"/>
      <c r="OOK210" s="165"/>
      <c r="OOL210" s="165"/>
      <c r="OOM210" s="165"/>
      <c r="OON210" s="168"/>
      <c r="OOO210" s="165"/>
      <c r="OOP210" s="165"/>
      <c r="OOQ210" s="165"/>
      <c r="OOR210" s="168"/>
      <c r="OOS210" s="165"/>
      <c r="OOT210" s="165"/>
      <c r="OOU210" s="165"/>
      <c r="OOV210" s="168"/>
      <c r="OOW210" s="165"/>
      <c r="OOX210" s="165"/>
      <c r="OOY210" s="165"/>
      <c r="OOZ210" s="168"/>
      <c r="OPA210" s="165"/>
      <c r="OPB210" s="165"/>
      <c r="OPC210" s="165"/>
      <c r="OPD210" s="168"/>
      <c r="OPE210" s="165"/>
      <c r="OPF210" s="165"/>
      <c r="OPG210" s="165"/>
      <c r="OPH210" s="168"/>
      <c r="OPI210" s="165"/>
      <c r="OPJ210" s="165"/>
      <c r="OPK210" s="165"/>
      <c r="OPL210" s="168"/>
      <c r="OPM210" s="165"/>
      <c r="OPN210" s="165"/>
      <c r="OPO210" s="165"/>
      <c r="OPP210" s="168"/>
      <c r="OPQ210" s="165"/>
      <c r="OPR210" s="165"/>
      <c r="OPS210" s="165"/>
      <c r="OPT210" s="168"/>
      <c r="OPU210" s="165"/>
      <c r="OPV210" s="165"/>
      <c r="OPW210" s="165"/>
      <c r="OPX210" s="168"/>
      <c r="OPY210" s="165"/>
      <c r="OPZ210" s="165"/>
      <c r="OQA210" s="165"/>
      <c r="OQB210" s="168"/>
      <c r="OQC210" s="165"/>
      <c r="OQD210" s="165"/>
      <c r="OQE210" s="165"/>
      <c r="OQF210" s="168"/>
      <c r="OQG210" s="165"/>
      <c r="OQH210" s="165"/>
      <c r="OQI210" s="165"/>
      <c r="OQJ210" s="168"/>
      <c r="OQK210" s="165"/>
      <c r="OQL210" s="165"/>
      <c r="OQM210" s="165"/>
      <c r="OQN210" s="168"/>
      <c r="OQO210" s="165"/>
      <c r="OQP210" s="165"/>
      <c r="OQQ210" s="165"/>
      <c r="OQR210" s="168"/>
      <c r="OQS210" s="165"/>
      <c r="OQT210" s="165"/>
      <c r="OQU210" s="165"/>
      <c r="OQV210" s="168"/>
      <c r="OQW210" s="165"/>
      <c r="OQX210" s="165"/>
      <c r="OQY210" s="165"/>
      <c r="OQZ210" s="168"/>
      <c r="ORA210" s="165"/>
      <c r="ORB210" s="165"/>
      <c r="ORC210" s="165"/>
      <c r="ORD210" s="168"/>
      <c r="ORE210" s="165"/>
      <c r="ORF210" s="165"/>
      <c r="ORG210" s="165"/>
      <c r="ORH210" s="168"/>
      <c r="ORI210" s="165"/>
      <c r="ORJ210" s="165"/>
      <c r="ORK210" s="165"/>
      <c r="ORL210" s="168"/>
      <c r="ORM210" s="165"/>
      <c r="ORN210" s="165"/>
      <c r="ORO210" s="165"/>
      <c r="ORP210" s="168"/>
      <c r="ORQ210" s="165"/>
      <c r="ORR210" s="165"/>
      <c r="ORS210" s="165"/>
      <c r="ORT210" s="168"/>
      <c r="ORU210" s="165"/>
      <c r="ORV210" s="165"/>
      <c r="ORW210" s="165"/>
      <c r="ORX210" s="168"/>
      <c r="ORY210" s="165"/>
      <c r="ORZ210" s="165"/>
      <c r="OSA210" s="165"/>
      <c r="OSB210" s="168"/>
      <c r="OSC210" s="165"/>
      <c r="OSD210" s="165"/>
      <c r="OSE210" s="165"/>
      <c r="OSF210" s="168"/>
      <c r="OSG210" s="165"/>
      <c r="OSH210" s="165"/>
      <c r="OSI210" s="165"/>
      <c r="OSJ210" s="168"/>
      <c r="OSK210" s="165"/>
      <c r="OSL210" s="165"/>
      <c r="OSM210" s="165"/>
      <c r="OSN210" s="168"/>
      <c r="OSO210" s="165"/>
      <c r="OSP210" s="165"/>
      <c r="OSQ210" s="165"/>
      <c r="OSR210" s="168"/>
      <c r="OSS210" s="165"/>
      <c r="OST210" s="165"/>
      <c r="OSU210" s="165"/>
      <c r="OSV210" s="168"/>
      <c r="OSW210" s="165"/>
      <c r="OSX210" s="165"/>
      <c r="OSY210" s="165"/>
      <c r="OSZ210" s="168"/>
      <c r="OTA210" s="165"/>
      <c r="OTB210" s="165"/>
      <c r="OTC210" s="165"/>
      <c r="OTD210" s="168"/>
      <c r="OTE210" s="165"/>
      <c r="OTF210" s="165"/>
      <c r="OTG210" s="165"/>
      <c r="OTH210" s="168"/>
      <c r="OTI210" s="165"/>
      <c r="OTJ210" s="165"/>
      <c r="OTK210" s="165"/>
      <c r="OTL210" s="168"/>
      <c r="OTM210" s="165"/>
      <c r="OTN210" s="165"/>
      <c r="OTO210" s="165"/>
      <c r="OTP210" s="168"/>
      <c r="OTQ210" s="165"/>
      <c r="OTR210" s="165"/>
      <c r="OTS210" s="165"/>
      <c r="OTT210" s="168"/>
      <c r="OTU210" s="165"/>
      <c r="OTV210" s="165"/>
      <c r="OTW210" s="165"/>
      <c r="OTX210" s="168"/>
      <c r="OTY210" s="165"/>
      <c r="OTZ210" s="165"/>
      <c r="OUA210" s="165"/>
      <c r="OUB210" s="168"/>
      <c r="OUC210" s="165"/>
      <c r="OUD210" s="165"/>
      <c r="OUE210" s="165"/>
      <c r="OUF210" s="168"/>
      <c r="OUG210" s="165"/>
      <c r="OUH210" s="165"/>
      <c r="OUI210" s="165"/>
      <c r="OUJ210" s="168"/>
      <c r="OUK210" s="165"/>
      <c r="OUL210" s="165"/>
      <c r="OUM210" s="165"/>
      <c r="OUN210" s="168"/>
      <c r="OUO210" s="165"/>
      <c r="OUP210" s="165"/>
      <c r="OUQ210" s="165"/>
      <c r="OUR210" s="168"/>
      <c r="OUS210" s="165"/>
      <c r="OUT210" s="165"/>
      <c r="OUU210" s="165"/>
      <c r="OUV210" s="168"/>
      <c r="OUW210" s="165"/>
      <c r="OUX210" s="165"/>
      <c r="OUY210" s="165"/>
      <c r="OUZ210" s="168"/>
      <c r="OVA210" s="165"/>
      <c r="OVB210" s="165"/>
      <c r="OVC210" s="165"/>
      <c r="OVD210" s="168"/>
      <c r="OVE210" s="165"/>
      <c r="OVF210" s="165"/>
      <c r="OVG210" s="165"/>
      <c r="OVH210" s="168"/>
      <c r="OVI210" s="165"/>
      <c r="OVJ210" s="165"/>
      <c r="OVK210" s="165"/>
      <c r="OVL210" s="168"/>
      <c r="OVM210" s="165"/>
      <c r="OVN210" s="165"/>
      <c r="OVO210" s="165"/>
      <c r="OVP210" s="168"/>
      <c r="OVQ210" s="165"/>
      <c r="OVR210" s="165"/>
      <c r="OVS210" s="165"/>
      <c r="OVT210" s="168"/>
      <c r="OVU210" s="165"/>
      <c r="OVV210" s="165"/>
      <c r="OVW210" s="165"/>
      <c r="OVX210" s="168"/>
      <c r="OVY210" s="165"/>
      <c r="OVZ210" s="165"/>
      <c r="OWA210" s="165"/>
      <c r="OWB210" s="168"/>
      <c r="OWC210" s="165"/>
      <c r="OWD210" s="165"/>
      <c r="OWE210" s="165"/>
      <c r="OWF210" s="168"/>
      <c r="OWG210" s="165"/>
      <c r="OWH210" s="165"/>
      <c r="OWI210" s="165"/>
      <c r="OWJ210" s="168"/>
      <c r="OWK210" s="165"/>
      <c r="OWL210" s="165"/>
      <c r="OWM210" s="165"/>
      <c r="OWN210" s="168"/>
      <c r="OWO210" s="165"/>
      <c r="OWP210" s="165"/>
      <c r="OWQ210" s="165"/>
      <c r="OWR210" s="168"/>
      <c r="OWS210" s="165"/>
      <c r="OWT210" s="165"/>
      <c r="OWU210" s="165"/>
      <c r="OWV210" s="168"/>
      <c r="OWW210" s="165"/>
      <c r="OWX210" s="165"/>
      <c r="OWY210" s="165"/>
      <c r="OWZ210" s="168"/>
      <c r="OXA210" s="165"/>
      <c r="OXB210" s="165"/>
      <c r="OXC210" s="165"/>
      <c r="OXD210" s="168"/>
      <c r="OXE210" s="165"/>
      <c r="OXF210" s="165"/>
      <c r="OXG210" s="165"/>
      <c r="OXH210" s="168"/>
      <c r="OXI210" s="165"/>
      <c r="OXJ210" s="165"/>
      <c r="OXK210" s="165"/>
      <c r="OXL210" s="168"/>
      <c r="OXM210" s="165"/>
      <c r="OXN210" s="165"/>
      <c r="OXO210" s="165"/>
      <c r="OXP210" s="168"/>
      <c r="OXQ210" s="165"/>
      <c r="OXR210" s="165"/>
      <c r="OXS210" s="165"/>
      <c r="OXT210" s="168"/>
      <c r="OXU210" s="165"/>
      <c r="OXV210" s="165"/>
      <c r="OXW210" s="165"/>
      <c r="OXX210" s="168"/>
      <c r="OXY210" s="165"/>
      <c r="OXZ210" s="165"/>
      <c r="OYA210" s="165"/>
      <c r="OYB210" s="168"/>
      <c r="OYC210" s="165"/>
      <c r="OYD210" s="165"/>
      <c r="OYE210" s="165"/>
      <c r="OYF210" s="168"/>
      <c r="OYG210" s="165"/>
      <c r="OYH210" s="165"/>
      <c r="OYI210" s="165"/>
      <c r="OYJ210" s="168"/>
      <c r="OYK210" s="165"/>
      <c r="OYL210" s="165"/>
      <c r="OYM210" s="165"/>
      <c r="OYN210" s="168"/>
      <c r="OYO210" s="165"/>
      <c r="OYP210" s="165"/>
      <c r="OYQ210" s="165"/>
      <c r="OYR210" s="168"/>
      <c r="OYS210" s="165"/>
      <c r="OYT210" s="165"/>
      <c r="OYU210" s="165"/>
      <c r="OYV210" s="168"/>
      <c r="OYW210" s="165"/>
      <c r="OYX210" s="165"/>
      <c r="OYY210" s="165"/>
      <c r="OYZ210" s="168"/>
      <c r="OZA210" s="165"/>
      <c r="OZB210" s="165"/>
      <c r="OZC210" s="165"/>
      <c r="OZD210" s="168"/>
      <c r="OZE210" s="165"/>
      <c r="OZF210" s="165"/>
      <c r="OZG210" s="165"/>
      <c r="OZH210" s="168"/>
      <c r="OZI210" s="165"/>
      <c r="OZJ210" s="165"/>
      <c r="OZK210" s="165"/>
      <c r="OZL210" s="168"/>
      <c r="OZM210" s="165"/>
      <c r="OZN210" s="165"/>
      <c r="OZO210" s="165"/>
      <c r="OZP210" s="168"/>
      <c r="OZQ210" s="165"/>
      <c r="OZR210" s="165"/>
      <c r="OZS210" s="165"/>
      <c r="OZT210" s="168"/>
      <c r="OZU210" s="165"/>
      <c r="OZV210" s="165"/>
      <c r="OZW210" s="165"/>
      <c r="OZX210" s="168"/>
      <c r="OZY210" s="165"/>
      <c r="OZZ210" s="165"/>
      <c r="PAA210" s="165"/>
      <c r="PAB210" s="168"/>
      <c r="PAC210" s="165"/>
      <c r="PAD210" s="165"/>
      <c r="PAE210" s="165"/>
      <c r="PAF210" s="168"/>
      <c r="PAG210" s="165"/>
      <c r="PAH210" s="165"/>
      <c r="PAI210" s="165"/>
      <c r="PAJ210" s="168"/>
      <c r="PAK210" s="165"/>
      <c r="PAL210" s="165"/>
      <c r="PAM210" s="165"/>
      <c r="PAN210" s="168"/>
      <c r="PAO210" s="165"/>
      <c r="PAP210" s="165"/>
      <c r="PAQ210" s="165"/>
      <c r="PAR210" s="168"/>
      <c r="PAS210" s="165"/>
      <c r="PAT210" s="165"/>
      <c r="PAU210" s="165"/>
      <c r="PAV210" s="168"/>
      <c r="PAW210" s="165"/>
      <c r="PAX210" s="165"/>
      <c r="PAY210" s="165"/>
      <c r="PAZ210" s="168"/>
      <c r="PBA210" s="165"/>
      <c r="PBB210" s="165"/>
      <c r="PBC210" s="165"/>
      <c r="PBD210" s="168"/>
      <c r="PBE210" s="165"/>
      <c r="PBF210" s="165"/>
      <c r="PBG210" s="165"/>
      <c r="PBH210" s="168"/>
      <c r="PBI210" s="165"/>
      <c r="PBJ210" s="165"/>
      <c r="PBK210" s="165"/>
      <c r="PBL210" s="168"/>
      <c r="PBM210" s="165"/>
      <c r="PBN210" s="165"/>
      <c r="PBO210" s="165"/>
      <c r="PBP210" s="168"/>
      <c r="PBQ210" s="165"/>
      <c r="PBR210" s="165"/>
      <c r="PBS210" s="165"/>
      <c r="PBT210" s="168"/>
      <c r="PBU210" s="165"/>
      <c r="PBV210" s="165"/>
      <c r="PBW210" s="165"/>
      <c r="PBX210" s="168"/>
      <c r="PBY210" s="165"/>
      <c r="PBZ210" s="165"/>
      <c r="PCA210" s="165"/>
      <c r="PCB210" s="168"/>
      <c r="PCC210" s="165"/>
      <c r="PCD210" s="165"/>
      <c r="PCE210" s="165"/>
      <c r="PCF210" s="168"/>
      <c r="PCG210" s="165"/>
      <c r="PCH210" s="165"/>
      <c r="PCI210" s="165"/>
      <c r="PCJ210" s="168"/>
      <c r="PCK210" s="165"/>
      <c r="PCL210" s="165"/>
      <c r="PCM210" s="165"/>
      <c r="PCN210" s="168"/>
      <c r="PCO210" s="165"/>
      <c r="PCP210" s="165"/>
      <c r="PCQ210" s="165"/>
      <c r="PCR210" s="168"/>
      <c r="PCS210" s="165"/>
      <c r="PCT210" s="165"/>
      <c r="PCU210" s="165"/>
      <c r="PCV210" s="168"/>
      <c r="PCW210" s="165"/>
      <c r="PCX210" s="165"/>
      <c r="PCY210" s="165"/>
      <c r="PCZ210" s="168"/>
      <c r="PDA210" s="165"/>
      <c r="PDB210" s="165"/>
      <c r="PDC210" s="165"/>
      <c r="PDD210" s="168"/>
      <c r="PDE210" s="165"/>
      <c r="PDF210" s="165"/>
      <c r="PDG210" s="165"/>
      <c r="PDH210" s="168"/>
      <c r="PDI210" s="165"/>
      <c r="PDJ210" s="165"/>
      <c r="PDK210" s="165"/>
      <c r="PDL210" s="168"/>
      <c r="PDM210" s="165"/>
      <c r="PDN210" s="165"/>
      <c r="PDO210" s="165"/>
      <c r="PDP210" s="168"/>
      <c r="PDQ210" s="165"/>
      <c r="PDR210" s="165"/>
      <c r="PDS210" s="165"/>
      <c r="PDT210" s="168"/>
      <c r="PDU210" s="165"/>
      <c r="PDV210" s="165"/>
      <c r="PDW210" s="165"/>
      <c r="PDX210" s="168"/>
      <c r="PDY210" s="165"/>
      <c r="PDZ210" s="165"/>
      <c r="PEA210" s="165"/>
      <c r="PEB210" s="168"/>
      <c r="PEC210" s="165"/>
      <c r="PED210" s="165"/>
      <c r="PEE210" s="165"/>
      <c r="PEF210" s="168"/>
      <c r="PEG210" s="165"/>
      <c r="PEH210" s="165"/>
      <c r="PEI210" s="165"/>
      <c r="PEJ210" s="168"/>
      <c r="PEK210" s="165"/>
      <c r="PEL210" s="165"/>
      <c r="PEM210" s="165"/>
      <c r="PEN210" s="168"/>
      <c r="PEO210" s="165"/>
      <c r="PEP210" s="165"/>
      <c r="PEQ210" s="165"/>
      <c r="PER210" s="168"/>
      <c r="PES210" s="165"/>
      <c r="PET210" s="165"/>
      <c r="PEU210" s="165"/>
      <c r="PEV210" s="168"/>
      <c r="PEW210" s="165"/>
      <c r="PEX210" s="165"/>
      <c r="PEY210" s="165"/>
      <c r="PEZ210" s="168"/>
      <c r="PFA210" s="165"/>
      <c r="PFB210" s="165"/>
      <c r="PFC210" s="165"/>
      <c r="PFD210" s="168"/>
      <c r="PFE210" s="165"/>
      <c r="PFF210" s="165"/>
      <c r="PFG210" s="165"/>
      <c r="PFH210" s="168"/>
      <c r="PFI210" s="165"/>
      <c r="PFJ210" s="165"/>
      <c r="PFK210" s="165"/>
      <c r="PFL210" s="168"/>
      <c r="PFM210" s="165"/>
      <c r="PFN210" s="165"/>
      <c r="PFO210" s="165"/>
      <c r="PFP210" s="168"/>
      <c r="PFQ210" s="165"/>
      <c r="PFR210" s="165"/>
      <c r="PFS210" s="165"/>
      <c r="PFT210" s="168"/>
      <c r="PFU210" s="165"/>
      <c r="PFV210" s="165"/>
      <c r="PFW210" s="165"/>
      <c r="PFX210" s="168"/>
      <c r="PFY210" s="165"/>
      <c r="PFZ210" s="165"/>
      <c r="PGA210" s="165"/>
      <c r="PGB210" s="168"/>
      <c r="PGC210" s="165"/>
      <c r="PGD210" s="165"/>
      <c r="PGE210" s="165"/>
      <c r="PGF210" s="168"/>
      <c r="PGG210" s="165"/>
      <c r="PGH210" s="165"/>
      <c r="PGI210" s="165"/>
      <c r="PGJ210" s="168"/>
      <c r="PGK210" s="165"/>
      <c r="PGL210" s="165"/>
      <c r="PGM210" s="165"/>
      <c r="PGN210" s="168"/>
      <c r="PGO210" s="165"/>
      <c r="PGP210" s="165"/>
      <c r="PGQ210" s="165"/>
      <c r="PGR210" s="168"/>
      <c r="PGS210" s="165"/>
      <c r="PGT210" s="165"/>
      <c r="PGU210" s="165"/>
      <c r="PGV210" s="168"/>
      <c r="PGW210" s="165"/>
      <c r="PGX210" s="165"/>
      <c r="PGY210" s="165"/>
      <c r="PGZ210" s="168"/>
      <c r="PHA210" s="165"/>
      <c r="PHB210" s="165"/>
      <c r="PHC210" s="165"/>
      <c r="PHD210" s="168"/>
      <c r="PHE210" s="165"/>
      <c r="PHF210" s="165"/>
      <c r="PHG210" s="165"/>
      <c r="PHH210" s="168"/>
      <c r="PHI210" s="165"/>
      <c r="PHJ210" s="165"/>
      <c r="PHK210" s="165"/>
      <c r="PHL210" s="168"/>
      <c r="PHM210" s="165"/>
      <c r="PHN210" s="165"/>
      <c r="PHO210" s="165"/>
      <c r="PHP210" s="168"/>
      <c r="PHQ210" s="165"/>
      <c r="PHR210" s="165"/>
      <c r="PHS210" s="165"/>
      <c r="PHT210" s="168"/>
      <c r="PHU210" s="165"/>
      <c r="PHV210" s="165"/>
      <c r="PHW210" s="165"/>
      <c r="PHX210" s="168"/>
      <c r="PHY210" s="165"/>
      <c r="PHZ210" s="165"/>
      <c r="PIA210" s="165"/>
      <c r="PIB210" s="168"/>
      <c r="PIC210" s="165"/>
      <c r="PID210" s="165"/>
      <c r="PIE210" s="165"/>
      <c r="PIF210" s="168"/>
      <c r="PIG210" s="165"/>
      <c r="PIH210" s="165"/>
      <c r="PII210" s="165"/>
      <c r="PIJ210" s="168"/>
      <c r="PIK210" s="165"/>
      <c r="PIL210" s="165"/>
      <c r="PIM210" s="165"/>
      <c r="PIN210" s="168"/>
      <c r="PIO210" s="165"/>
      <c r="PIP210" s="165"/>
      <c r="PIQ210" s="165"/>
      <c r="PIR210" s="168"/>
      <c r="PIS210" s="165"/>
      <c r="PIT210" s="165"/>
      <c r="PIU210" s="165"/>
      <c r="PIV210" s="168"/>
      <c r="PIW210" s="165"/>
      <c r="PIX210" s="165"/>
      <c r="PIY210" s="165"/>
      <c r="PIZ210" s="168"/>
      <c r="PJA210" s="165"/>
      <c r="PJB210" s="165"/>
      <c r="PJC210" s="165"/>
      <c r="PJD210" s="168"/>
      <c r="PJE210" s="165"/>
      <c r="PJF210" s="165"/>
      <c r="PJG210" s="165"/>
      <c r="PJH210" s="168"/>
      <c r="PJI210" s="165"/>
      <c r="PJJ210" s="165"/>
      <c r="PJK210" s="165"/>
      <c r="PJL210" s="168"/>
      <c r="PJM210" s="165"/>
      <c r="PJN210" s="165"/>
      <c r="PJO210" s="165"/>
      <c r="PJP210" s="168"/>
      <c r="PJQ210" s="165"/>
      <c r="PJR210" s="165"/>
      <c r="PJS210" s="165"/>
      <c r="PJT210" s="168"/>
      <c r="PJU210" s="165"/>
      <c r="PJV210" s="165"/>
      <c r="PJW210" s="165"/>
      <c r="PJX210" s="168"/>
      <c r="PJY210" s="165"/>
      <c r="PJZ210" s="165"/>
      <c r="PKA210" s="165"/>
      <c r="PKB210" s="168"/>
      <c r="PKC210" s="165"/>
      <c r="PKD210" s="165"/>
      <c r="PKE210" s="165"/>
      <c r="PKF210" s="168"/>
      <c r="PKG210" s="165"/>
      <c r="PKH210" s="165"/>
      <c r="PKI210" s="165"/>
      <c r="PKJ210" s="168"/>
      <c r="PKK210" s="165"/>
      <c r="PKL210" s="165"/>
      <c r="PKM210" s="165"/>
      <c r="PKN210" s="168"/>
      <c r="PKO210" s="165"/>
      <c r="PKP210" s="165"/>
      <c r="PKQ210" s="165"/>
      <c r="PKR210" s="168"/>
      <c r="PKS210" s="165"/>
      <c r="PKT210" s="165"/>
      <c r="PKU210" s="165"/>
      <c r="PKV210" s="168"/>
      <c r="PKW210" s="165"/>
      <c r="PKX210" s="165"/>
      <c r="PKY210" s="165"/>
      <c r="PKZ210" s="168"/>
      <c r="PLA210" s="165"/>
      <c r="PLB210" s="165"/>
      <c r="PLC210" s="165"/>
      <c r="PLD210" s="168"/>
      <c r="PLE210" s="165"/>
      <c r="PLF210" s="165"/>
      <c r="PLG210" s="165"/>
      <c r="PLH210" s="168"/>
      <c r="PLI210" s="165"/>
      <c r="PLJ210" s="165"/>
      <c r="PLK210" s="165"/>
      <c r="PLL210" s="168"/>
      <c r="PLM210" s="165"/>
      <c r="PLN210" s="165"/>
      <c r="PLO210" s="165"/>
      <c r="PLP210" s="168"/>
      <c r="PLQ210" s="165"/>
      <c r="PLR210" s="165"/>
      <c r="PLS210" s="165"/>
      <c r="PLT210" s="168"/>
      <c r="PLU210" s="165"/>
      <c r="PLV210" s="165"/>
      <c r="PLW210" s="165"/>
      <c r="PLX210" s="168"/>
      <c r="PLY210" s="165"/>
      <c r="PLZ210" s="165"/>
      <c r="PMA210" s="165"/>
      <c r="PMB210" s="168"/>
      <c r="PMC210" s="165"/>
      <c r="PMD210" s="165"/>
      <c r="PME210" s="165"/>
      <c r="PMF210" s="168"/>
      <c r="PMG210" s="165"/>
      <c r="PMH210" s="165"/>
      <c r="PMI210" s="165"/>
      <c r="PMJ210" s="168"/>
      <c r="PMK210" s="165"/>
      <c r="PML210" s="165"/>
      <c r="PMM210" s="165"/>
      <c r="PMN210" s="168"/>
      <c r="PMO210" s="165"/>
      <c r="PMP210" s="165"/>
      <c r="PMQ210" s="165"/>
      <c r="PMR210" s="168"/>
      <c r="PMS210" s="165"/>
      <c r="PMT210" s="165"/>
      <c r="PMU210" s="165"/>
      <c r="PMV210" s="168"/>
      <c r="PMW210" s="165"/>
      <c r="PMX210" s="165"/>
      <c r="PMY210" s="165"/>
      <c r="PMZ210" s="168"/>
      <c r="PNA210" s="165"/>
      <c r="PNB210" s="165"/>
      <c r="PNC210" s="165"/>
      <c r="PND210" s="168"/>
      <c r="PNE210" s="165"/>
      <c r="PNF210" s="165"/>
      <c r="PNG210" s="165"/>
      <c r="PNH210" s="168"/>
      <c r="PNI210" s="165"/>
      <c r="PNJ210" s="165"/>
      <c r="PNK210" s="165"/>
      <c r="PNL210" s="168"/>
      <c r="PNM210" s="165"/>
      <c r="PNN210" s="165"/>
      <c r="PNO210" s="165"/>
      <c r="PNP210" s="168"/>
      <c r="PNQ210" s="165"/>
      <c r="PNR210" s="165"/>
      <c r="PNS210" s="165"/>
      <c r="PNT210" s="168"/>
      <c r="PNU210" s="165"/>
      <c r="PNV210" s="165"/>
      <c r="PNW210" s="165"/>
      <c r="PNX210" s="168"/>
      <c r="PNY210" s="165"/>
      <c r="PNZ210" s="165"/>
      <c r="POA210" s="165"/>
      <c r="POB210" s="168"/>
      <c r="POC210" s="165"/>
      <c r="POD210" s="165"/>
      <c r="POE210" s="165"/>
      <c r="POF210" s="168"/>
      <c r="POG210" s="165"/>
      <c r="POH210" s="165"/>
      <c r="POI210" s="165"/>
      <c r="POJ210" s="168"/>
      <c r="POK210" s="165"/>
      <c r="POL210" s="165"/>
      <c r="POM210" s="165"/>
      <c r="PON210" s="168"/>
      <c r="POO210" s="165"/>
      <c r="POP210" s="165"/>
      <c r="POQ210" s="165"/>
      <c r="POR210" s="168"/>
      <c r="POS210" s="165"/>
      <c r="POT210" s="165"/>
      <c r="POU210" s="165"/>
      <c r="POV210" s="168"/>
      <c r="POW210" s="165"/>
      <c r="POX210" s="165"/>
      <c r="POY210" s="165"/>
      <c r="POZ210" s="168"/>
      <c r="PPA210" s="165"/>
      <c r="PPB210" s="165"/>
      <c r="PPC210" s="165"/>
      <c r="PPD210" s="168"/>
      <c r="PPE210" s="165"/>
      <c r="PPF210" s="165"/>
      <c r="PPG210" s="165"/>
      <c r="PPH210" s="168"/>
      <c r="PPI210" s="165"/>
      <c r="PPJ210" s="165"/>
      <c r="PPK210" s="165"/>
      <c r="PPL210" s="168"/>
      <c r="PPM210" s="165"/>
      <c r="PPN210" s="165"/>
      <c r="PPO210" s="165"/>
      <c r="PPP210" s="168"/>
      <c r="PPQ210" s="165"/>
      <c r="PPR210" s="165"/>
      <c r="PPS210" s="165"/>
      <c r="PPT210" s="168"/>
      <c r="PPU210" s="165"/>
      <c r="PPV210" s="165"/>
      <c r="PPW210" s="165"/>
      <c r="PPX210" s="168"/>
      <c r="PPY210" s="165"/>
      <c r="PPZ210" s="165"/>
      <c r="PQA210" s="165"/>
      <c r="PQB210" s="168"/>
      <c r="PQC210" s="165"/>
      <c r="PQD210" s="165"/>
      <c r="PQE210" s="165"/>
      <c r="PQF210" s="168"/>
      <c r="PQG210" s="165"/>
      <c r="PQH210" s="165"/>
      <c r="PQI210" s="165"/>
      <c r="PQJ210" s="168"/>
      <c r="PQK210" s="165"/>
      <c r="PQL210" s="165"/>
      <c r="PQM210" s="165"/>
      <c r="PQN210" s="168"/>
      <c r="PQO210" s="165"/>
      <c r="PQP210" s="165"/>
      <c r="PQQ210" s="165"/>
      <c r="PQR210" s="168"/>
      <c r="PQS210" s="165"/>
      <c r="PQT210" s="165"/>
      <c r="PQU210" s="165"/>
      <c r="PQV210" s="168"/>
      <c r="PQW210" s="165"/>
      <c r="PQX210" s="165"/>
      <c r="PQY210" s="165"/>
      <c r="PQZ210" s="168"/>
      <c r="PRA210" s="165"/>
      <c r="PRB210" s="165"/>
      <c r="PRC210" s="165"/>
      <c r="PRD210" s="168"/>
      <c r="PRE210" s="165"/>
      <c r="PRF210" s="165"/>
      <c r="PRG210" s="165"/>
      <c r="PRH210" s="168"/>
      <c r="PRI210" s="165"/>
      <c r="PRJ210" s="165"/>
      <c r="PRK210" s="165"/>
      <c r="PRL210" s="168"/>
      <c r="PRM210" s="165"/>
      <c r="PRN210" s="165"/>
      <c r="PRO210" s="165"/>
      <c r="PRP210" s="168"/>
      <c r="PRQ210" s="165"/>
      <c r="PRR210" s="165"/>
      <c r="PRS210" s="165"/>
      <c r="PRT210" s="168"/>
      <c r="PRU210" s="165"/>
      <c r="PRV210" s="165"/>
      <c r="PRW210" s="165"/>
      <c r="PRX210" s="168"/>
      <c r="PRY210" s="165"/>
      <c r="PRZ210" s="165"/>
      <c r="PSA210" s="165"/>
      <c r="PSB210" s="168"/>
      <c r="PSC210" s="165"/>
      <c r="PSD210" s="165"/>
      <c r="PSE210" s="165"/>
      <c r="PSF210" s="168"/>
      <c r="PSG210" s="165"/>
      <c r="PSH210" s="165"/>
      <c r="PSI210" s="165"/>
      <c r="PSJ210" s="168"/>
      <c r="PSK210" s="165"/>
      <c r="PSL210" s="165"/>
      <c r="PSM210" s="165"/>
      <c r="PSN210" s="168"/>
      <c r="PSO210" s="165"/>
      <c r="PSP210" s="165"/>
      <c r="PSQ210" s="165"/>
      <c r="PSR210" s="168"/>
      <c r="PSS210" s="165"/>
      <c r="PST210" s="165"/>
      <c r="PSU210" s="165"/>
      <c r="PSV210" s="168"/>
      <c r="PSW210" s="165"/>
      <c r="PSX210" s="165"/>
      <c r="PSY210" s="165"/>
      <c r="PSZ210" s="168"/>
      <c r="PTA210" s="165"/>
      <c r="PTB210" s="165"/>
      <c r="PTC210" s="165"/>
      <c r="PTD210" s="168"/>
      <c r="PTE210" s="165"/>
      <c r="PTF210" s="165"/>
      <c r="PTG210" s="165"/>
      <c r="PTH210" s="168"/>
      <c r="PTI210" s="165"/>
      <c r="PTJ210" s="165"/>
      <c r="PTK210" s="165"/>
      <c r="PTL210" s="168"/>
      <c r="PTM210" s="165"/>
      <c r="PTN210" s="165"/>
      <c r="PTO210" s="165"/>
      <c r="PTP210" s="168"/>
      <c r="PTQ210" s="165"/>
      <c r="PTR210" s="165"/>
      <c r="PTS210" s="165"/>
      <c r="PTT210" s="168"/>
      <c r="PTU210" s="165"/>
      <c r="PTV210" s="165"/>
      <c r="PTW210" s="165"/>
      <c r="PTX210" s="168"/>
      <c r="PTY210" s="165"/>
      <c r="PTZ210" s="165"/>
      <c r="PUA210" s="165"/>
      <c r="PUB210" s="168"/>
      <c r="PUC210" s="165"/>
      <c r="PUD210" s="165"/>
      <c r="PUE210" s="165"/>
      <c r="PUF210" s="168"/>
      <c r="PUG210" s="165"/>
      <c r="PUH210" s="165"/>
      <c r="PUI210" s="165"/>
      <c r="PUJ210" s="168"/>
      <c r="PUK210" s="165"/>
      <c r="PUL210" s="165"/>
      <c r="PUM210" s="165"/>
      <c r="PUN210" s="168"/>
      <c r="PUO210" s="165"/>
      <c r="PUP210" s="165"/>
      <c r="PUQ210" s="165"/>
      <c r="PUR210" s="168"/>
      <c r="PUS210" s="165"/>
      <c r="PUT210" s="165"/>
      <c r="PUU210" s="165"/>
      <c r="PUV210" s="168"/>
      <c r="PUW210" s="165"/>
      <c r="PUX210" s="165"/>
      <c r="PUY210" s="165"/>
      <c r="PUZ210" s="168"/>
      <c r="PVA210" s="165"/>
      <c r="PVB210" s="165"/>
      <c r="PVC210" s="165"/>
      <c r="PVD210" s="168"/>
      <c r="PVE210" s="165"/>
      <c r="PVF210" s="165"/>
      <c r="PVG210" s="165"/>
      <c r="PVH210" s="168"/>
      <c r="PVI210" s="165"/>
      <c r="PVJ210" s="165"/>
      <c r="PVK210" s="165"/>
      <c r="PVL210" s="168"/>
      <c r="PVM210" s="165"/>
      <c r="PVN210" s="165"/>
      <c r="PVO210" s="165"/>
      <c r="PVP210" s="168"/>
      <c r="PVQ210" s="165"/>
      <c r="PVR210" s="165"/>
      <c r="PVS210" s="165"/>
      <c r="PVT210" s="168"/>
      <c r="PVU210" s="165"/>
      <c r="PVV210" s="165"/>
      <c r="PVW210" s="165"/>
      <c r="PVX210" s="168"/>
      <c r="PVY210" s="165"/>
      <c r="PVZ210" s="165"/>
      <c r="PWA210" s="165"/>
      <c r="PWB210" s="168"/>
      <c r="PWC210" s="165"/>
      <c r="PWD210" s="165"/>
      <c r="PWE210" s="165"/>
      <c r="PWF210" s="168"/>
      <c r="PWG210" s="165"/>
      <c r="PWH210" s="165"/>
      <c r="PWI210" s="165"/>
      <c r="PWJ210" s="168"/>
      <c r="PWK210" s="165"/>
      <c r="PWL210" s="165"/>
      <c r="PWM210" s="165"/>
      <c r="PWN210" s="168"/>
      <c r="PWO210" s="165"/>
      <c r="PWP210" s="165"/>
      <c r="PWQ210" s="165"/>
      <c r="PWR210" s="168"/>
      <c r="PWS210" s="165"/>
      <c r="PWT210" s="165"/>
      <c r="PWU210" s="165"/>
      <c r="PWV210" s="168"/>
      <c r="PWW210" s="165"/>
      <c r="PWX210" s="165"/>
      <c r="PWY210" s="165"/>
      <c r="PWZ210" s="168"/>
      <c r="PXA210" s="165"/>
      <c r="PXB210" s="165"/>
      <c r="PXC210" s="165"/>
      <c r="PXD210" s="168"/>
      <c r="PXE210" s="165"/>
      <c r="PXF210" s="165"/>
      <c r="PXG210" s="165"/>
      <c r="PXH210" s="168"/>
      <c r="PXI210" s="165"/>
      <c r="PXJ210" s="165"/>
      <c r="PXK210" s="165"/>
      <c r="PXL210" s="168"/>
      <c r="PXM210" s="165"/>
      <c r="PXN210" s="165"/>
      <c r="PXO210" s="165"/>
      <c r="PXP210" s="168"/>
      <c r="PXQ210" s="165"/>
      <c r="PXR210" s="165"/>
      <c r="PXS210" s="165"/>
      <c r="PXT210" s="168"/>
      <c r="PXU210" s="165"/>
      <c r="PXV210" s="165"/>
      <c r="PXW210" s="165"/>
      <c r="PXX210" s="168"/>
      <c r="PXY210" s="165"/>
      <c r="PXZ210" s="165"/>
      <c r="PYA210" s="165"/>
      <c r="PYB210" s="168"/>
      <c r="PYC210" s="165"/>
      <c r="PYD210" s="165"/>
      <c r="PYE210" s="165"/>
      <c r="PYF210" s="168"/>
      <c r="PYG210" s="165"/>
      <c r="PYH210" s="165"/>
      <c r="PYI210" s="165"/>
      <c r="PYJ210" s="168"/>
      <c r="PYK210" s="165"/>
      <c r="PYL210" s="165"/>
      <c r="PYM210" s="165"/>
      <c r="PYN210" s="168"/>
      <c r="PYO210" s="165"/>
      <c r="PYP210" s="165"/>
      <c r="PYQ210" s="165"/>
      <c r="PYR210" s="168"/>
      <c r="PYS210" s="165"/>
      <c r="PYT210" s="165"/>
      <c r="PYU210" s="165"/>
      <c r="PYV210" s="168"/>
      <c r="PYW210" s="165"/>
      <c r="PYX210" s="165"/>
      <c r="PYY210" s="165"/>
      <c r="PYZ210" s="168"/>
      <c r="PZA210" s="165"/>
      <c r="PZB210" s="165"/>
      <c r="PZC210" s="165"/>
      <c r="PZD210" s="168"/>
      <c r="PZE210" s="165"/>
      <c r="PZF210" s="165"/>
      <c r="PZG210" s="165"/>
      <c r="PZH210" s="168"/>
      <c r="PZI210" s="165"/>
      <c r="PZJ210" s="165"/>
      <c r="PZK210" s="165"/>
      <c r="PZL210" s="168"/>
      <c r="PZM210" s="165"/>
      <c r="PZN210" s="165"/>
      <c r="PZO210" s="165"/>
      <c r="PZP210" s="168"/>
      <c r="PZQ210" s="165"/>
      <c r="PZR210" s="165"/>
      <c r="PZS210" s="165"/>
      <c r="PZT210" s="168"/>
      <c r="PZU210" s="165"/>
      <c r="PZV210" s="165"/>
      <c r="PZW210" s="165"/>
      <c r="PZX210" s="168"/>
      <c r="PZY210" s="165"/>
      <c r="PZZ210" s="165"/>
      <c r="QAA210" s="165"/>
      <c r="QAB210" s="168"/>
      <c r="QAC210" s="165"/>
      <c r="QAD210" s="165"/>
      <c r="QAE210" s="165"/>
      <c r="QAF210" s="168"/>
      <c r="QAG210" s="165"/>
      <c r="QAH210" s="165"/>
      <c r="QAI210" s="165"/>
      <c r="QAJ210" s="168"/>
      <c r="QAK210" s="165"/>
      <c r="QAL210" s="165"/>
      <c r="QAM210" s="165"/>
      <c r="QAN210" s="168"/>
      <c r="QAO210" s="165"/>
      <c r="QAP210" s="165"/>
      <c r="QAQ210" s="165"/>
      <c r="QAR210" s="168"/>
      <c r="QAS210" s="165"/>
      <c r="QAT210" s="165"/>
      <c r="QAU210" s="165"/>
      <c r="QAV210" s="168"/>
      <c r="QAW210" s="165"/>
      <c r="QAX210" s="165"/>
      <c r="QAY210" s="165"/>
      <c r="QAZ210" s="168"/>
      <c r="QBA210" s="165"/>
      <c r="QBB210" s="165"/>
      <c r="QBC210" s="165"/>
      <c r="QBD210" s="168"/>
      <c r="QBE210" s="165"/>
      <c r="QBF210" s="165"/>
      <c r="QBG210" s="165"/>
      <c r="QBH210" s="168"/>
      <c r="QBI210" s="165"/>
      <c r="QBJ210" s="165"/>
      <c r="QBK210" s="165"/>
      <c r="QBL210" s="168"/>
      <c r="QBM210" s="165"/>
      <c r="QBN210" s="165"/>
      <c r="QBO210" s="165"/>
      <c r="QBP210" s="168"/>
      <c r="QBQ210" s="165"/>
      <c r="QBR210" s="165"/>
      <c r="QBS210" s="165"/>
      <c r="QBT210" s="168"/>
      <c r="QBU210" s="165"/>
      <c r="QBV210" s="165"/>
      <c r="QBW210" s="165"/>
      <c r="QBX210" s="168"/>
      <c r="QBY210" s="165"/>
      <c r="QBZ210" s="165"/>
      <c r="QCA210" s="165"/>
      <c r="QCB210" s="168"/>
      <c r="QCC210" s="165"/>
      <c r="QCD210" s="165"/>
      <c r="QCE210" s="165"/>
      <c r="QCF210" s="168"/>
      <c r="QCG210" s="165"/>
      <c r="QCH210" s="165"/>
      <c r="QCI210" s="165"/>
      <c r="QCJ210" s="168"/>
      <c r="QCK210" s="165"/>
      <c r="QCL210" s="165"/>
      <c r="QCM210" s="165"/>
      <c r="QCN210" s="168"/>
      <c r="QCO210" s="165"/>
      <c r="QCP210" s="165"/>
      <c r="QCQ210" s="165"/>
      <c r="QCR210" s="168"/>
      <c r="QCS210" s="165"/>
      <c r="QCT210" s="165"/>
      <c r="QCU210" s="165"/>
      <c r="QCV210" s="168"/>
      <c r="QCW210" s="165"/>
      <c r="QCX210" s="165"/>
      <c r="QCY210" s="165"/>
      <c r="QCZ210" s="168"/>
      <c r="QDA210" s="165"/>
      <c r="QDB210" s="165"/>
      <c r="QDC210" s="165"/>
      <c r="QDD210" s="168"/>
      <c r="QDE210" s="165"/>
      <c r="QDF210" s="165"/>
      <c r="QDG210" s="165"/>
      <c r="QDH210" s="168"/>
      <c r="QDI210" s="165"/>
      <c r="QDJ210" s="165"/>
      <c r="QDK210" s="165"/>
      <c r="QDL210" s="168"/>
      <c r="QDM210" s="165"/>
      <c r="QDN210" s="165"/>
      <c r="QDO210" s="165"/>
      <c r="QDP210" s="168"/>
      <c r="QDQ210" s="165"/>
      <c r="QDR210" s="165"/>
      <c r="QDS210" s="165"/>
      <c r="QDT210" s="168"/>
      <c r="QDU210" s="165"/>
      <c r="QDV210" s="165"/>
      <c r="QDW210" s="165"/>
      <c r="QDX210" s="168"/>
      <c r="QDY210" s="165"/>
      <c r="QDZ210" s="165"/>
      <c r="QEA210" s="165"/>
      <c r="QEB210" s="168"/>
      <c r="QEC210" s="165"/>
      <c r="QED210" s="165"/>
      <c r="QEE210" s="165"/>
      <c r="QEF210" s="168"/>
      <c r="QEG210" s="165"/>
      <c r="QEH210" s="165"/>
      <c r="QEI210" s="165"/>
      <c r="QEJ210" s="168"/>
      <c r="QEK210" s="165"/>
      <c r="QEL210" s="165"/>
      <c r="QEM210" s="165"/>
      <c r="QEN210" s="168"/>
      <c r="QEO210" s="165"/>
      <c r="QEP210" s="165"/>
      <c r="QEQ210" s="165"/>
      <c r="QER210" s="168"/>
      <c r="QES210" s="165"/>
      <c r="QET210" s="165"/>
      <c r="QEU210" s="165"/>
      <c r="QEV210" s="168"/>
      <c r="QEW210" s="165"/>
      <c r="QEX210" s="165"/>
      <c r="QEY210" s="165"/>
      <c r="QEZ210" s="168"/>
      <c r="QFA210" s="165"/>
      <c r="QFB210" s="165"/>
      <c r="QFC210" s="165"/>
      <c r="QFD210" s="168"/>
      <c r="QFE210" s="165"/>
      <c r="QFF210" s="165"/>
      <c r="QFG210" s="165"/>
      <c r="QFH210" s="168"/>
      <c r="QFI210" s="165"/>
      <c r="QFJ210" s="165"/>
      <c r="QFK210" s="165"/>
      <c r="QFL210" s="168"/>
      <c r="QFM210" s="165"/>
      <c r="QFN210" s="165"/>
      <c r="QFO210" s="165"/>
      <c r="QFP210" s="168"/>
      <c r="QFQ210" s="165"/>
      <c r="QFR210" s="165"/>
      <c r="QFS210" s="165"/>
      <c r="QFT210" s="168"/>
      <c r="QFU210" s="165"/>
      <c r="QFV210" s="165"/>
      <c r="QFW210" s="165"/>
      <c r="QFX210" s="168"/>
      <c r="QFY210" s="165"/>
      <c r="QFZ210" s="165"/>
      <c r="QGA210" s="165"/>
      <c r="QGB210" s="168"/>
      <c r="QGC210" s="165"/>
      <c r="QGD210" s="165"/>
      <c r="QGE210" s="165"/>
      <c r="QGF210" s="168"/>
      <c r="QGG210" s="165"/>
      <c r="QGH210" s="165"/>
      <c r="QGI210" s="165"/>
      <c r="QGJ210" s="168"/>
      <c r="QGK210" s="165"/>
      <c r="QGL210" s="165"/>
      <c r="QGM210" s="165"/>
      <c r="QGN210" s="168"/>
      <c r="QGO210" s="165"/>
      <c r="QGP210" s="165"/>
      <c r="QGQ210" s="165"/>
      <c r="QGR210" s="168"/>
      <c r="QGS210" s="165"/>
      <c r="QGT210" s="165"/>
      <c r="QGU210" s="165"/>
      <c r="QGV210" s="168"/>
      <c r="QGW210" s="165"/>
      <c r="QGX210" s="165"/>
      <c r="QGY210" s="165"/>
      <c r="QGZ210" s="168"/>
      <c r="QHA210" s="165"/>
      <c r="QHB210" s="165"/>
      <c r="QHC210" s="165"/>
      <c r="QHD210" s="168"/>
      <c r="QHE210" s="165"/>
      <c r="QHF210" s="165"/>
      <c r="QHG210" s="165"/>
      <c r="QHH210" s="168"/>
      <c r="QHI210" s="165"/>
      <c r="QHJ210" s="165"/>
      <c r="QHK210" s="165"/>
      <c r="QHL210" s="168"/>
      <c r="QHM210" s="165"/>
      <c r="QHN210" s="165"/>
      <c r="QHO210" s="165"/>
      <c r="QHP210" s="168"/>
      <c r="QHQ210" s="165"/>
      <c r="QHR210" s="165"/>
      <c r="QHS210" s="165"/>
      <c r="QHT210" s="168"/>
      <c r="QHU210" s="165"/>
      <c r="QHV210" s="165"/>
      <c r="QHW210" s="165"/>
      <c r="QHX210" s="168"/>
      <c r="QHY210" s="165"/>
      <c r="QHZ210" s="165"/>
      <c r="QIA210" s="165"/>
      <c r="QIB210" s="168"/>
      <c r="QIC210" s="165"/>
      <c r="QID210" s="165"/>
      <c r="QIE210" s="165"/>
      <c r="QIF210" s="168"/>
      <c r="QIG210" s="165"/>
      <c r="QIH210" s="165"/>
      <c r="QII210" s="165"/>
      <c r="QIJ210" s="168"/>
      <c r="QIK210" s="165"/>
      <c r="QIL210" s="165"/>
      <c r="QIM210" s="165"/>
      <c r="QIN210" s="168"/>
      <c r="QIO210" s="165"/>
      <c r="QIP210" s="165"/>
      <c r="QIQ210" s="165"/>
      <c r="QIR210" s="168"/>
      <c r="QIS210" s="165"/>
      <c r="QIT210" s="165"/>
      <c r="QIU210" s="165"/>
      <c r="QIV210" s="168"/>
      <c r="QIW210" s="165"/>
      <c r="QIX210" s="165"/>
      <c r="QIY210" s="165"/>
      <c r="QIZ210" s="168"/>
      <c r="QJA210" s="165"/>
      <c r="QJB210" s="165"/>
      <c r="QJC210" s="165"/>
      <c r="QJD210" s="168"/>
      <c r="QJE210" s="165"/>
      <c r="QJF210" s="165"/>
      <c r="QJG210" s="165"/>
      <c r="QJH210" s="168"/>
      <c r="QJI210" s="165"/>
      <c r="QJJ210" s="165"/>
      <c r="QJK210" s="165"/>
      <c r="QJL210" s="168"/>
      <c r="QJM210" s="165"/>
      <c r="QJN210" s="165"/>
      <c r="QJO210" s="165"/>
      <c r="QJP210" s="168"/>
      <c r="QJQ210" s="165"/>
      <c r="QJR210" s="165"/>
      <c r="QJS210" s="165"/>
      <c r="QJT210" s="168"/>
      <c r="QJU210" s="165"/>
      <c r="QJV210" s="165"/>
      <c r="QJW210" s="165"/>
      <c r="QJX210" s="168"/>
      <c r="QJY210" s="165"/>
      <c r="QJZ210" s="165"/>
      <c r="QKA210" s="165"/>
      <c r="QKB210" s="168"/>
      <c r="QKC210" s="165"/>
      <c r="QKD210" s="165"/>
      <c r="QKE210" s="165"/>
      <c r="QKF210" s="168"/>
      <c r="QKG210" s="165"/>
      <c r="QKH210" s="165"/>
      <c r="QKI210" s="165"/>
      <c r="QKJ210" s="168"/>
      <c r="QKK210" s="165"/>
      <c r="QKL210" s="165"/>
      <c r="QKM210" s="165"/>
      <c r="QKN210" s="168"/>
      <c r="QKO210" s="165"/>
      <c r="QKP210" s="165"/>
      <c r="QKQ210" s="165"/>
      <c r="QKR210" s="168"/>
      <c r="QKS210" s="165"/>
      <c r="QKT210" s="165"/>
      <c r="QKU210" s="165"/>
      <c r="QKV210" s="168"/>
      <c r="QKW210" s="165"/>
      <c r="QKX210" s="165"/>
      <c r="QKY210" s="165"/>
      <c r="QKZ210" s="168"/>
      <c r="QLA210" s="165"/>
      <c r="QLB210" s="165"/>
      <c r="QLC210" s="165"/>
      <c r="QLD210" s="168"/>
      <c r="QLE210" s="165"/>
      <c r="QLF210" s="165"/>
      <c r="QLG210" s="165"/>
      <c r="QLH210" s="168"/>
      <c r="QLI210" s="165"/>
      <c r="QLJ210" s="165"/>
      <c r="QLK210" s="165"/>
      <c r="QLL210" s="168"/>
      <c r="QLM210" s="165"/>
      <c r="QLN210" s="165"/>
      <c r="QLO210" s="165"/>
      <c r="QLP210" s="168"/>
      <c r="QLQ210" s="165"/>
      <c r="QLR210" s="165"/>
      <c r="QLS210" s="165"/>
      <c r="QLT210" s="168"/>
      <c r="QLU210" s="165"/>
      <c r="QLV210" s="165"/>
      <c r="QLW210" s="165"/>
      <c r="QLX210" s="168"/>
      <c r="QLY210" s="165"/>
      <c r="QLZ210" s="165"/>
      <c r="QMA210" s="165"/>
      <c r="QMB210" s="168"/>
      <c r="QMC210" s="165"/>
      <c r="QMD210" s="165"/>
      <c r="QME210" s="165"/>
      <c r="QMF210" s="168"/>
      <c r="QMG210" s="165"/>
      <c r="QMH210" s="165"/>
      <c r="QMI210" s="165"/>
      <c r="QMJ210" s="168"/>
      <c r="QMK210" s="165"/>
      <c r="QML210" s="165"/>
      <c r="QMM210" s="165"/>
      <c r="QMN210" s="168"/>
      <c r="QMO210" s="165"/>
      <c r="QMP210" s="165"/>
      <c r="QMQ210" s="165"/>
      <c r="QMR210" s="168"/>
      <c r="QMS210" s="165"/>
      <c r="QMT210" s="165"/>
      <c r="QMU210" s="165"/>
      <c r="QMV210" s="168"/>
      <c r="QMW210" s="165"/>
      <c r="QMX210" s="165"/>
      <c r="QMY210" s="165"/>
      <c r="QMZ210" s="168"/>
      <c r="QNA210" s="165"/>
      <c r="QNB210" s="165"/>
      <c r="QNC210" s="165"/>
      <c r="QND210" s="168"/>
      <c r="QNE210" s="165"/>
      <c r="QNF210" s="165"/>
      <c r="QNG210" s="165"/>
      <c r="QNH210" s="168"/>
      <c r="QNI210" s="165"/>
      <c r="QNJ210" s="165"/>
      <c r="QNK210" s="165"/>
      <c r="QNL210" s="168"/>
      <c r="QNM210" s="165"/>
      <c r="QNN210" s="165"/>
      <c r="QNO210" s="165"/>
      <c r="QNP210" s="168"/>
      <c r="QNQ210" s="165"/>
      <c r="QNR210" s="165"/>
      <c r="QNS210" s="165"/>
      <c r="QNT210" s="168"/>
      <c r="QNU210" s="165"/>
      <c r="QNV210" s="165"/>
      <c r="QNW210" s="165"/>
      <c r="QNX210" s="168"/>
      <c r="QNY210" s="165"/>
      <c r="QNZ210" s="165"/>
      <c r="QOA210" s="165"/>
      <c r="QOB210" s="168"/>
      <c r="QOC210" s="165"/>
      <c r="QOD210" s="165"/>
      <c r="QOE210" s="165"/>
      <c r="QOF210" s="168"/>
      <c r="QOG210" s="165"/>
      <c r="QOH210" s="165"/>
      <c r="QOI210" s="165"/>
      <c r="QOJ210" s="168"/>
      <c r="QOK210" s="165"/>
      <c r="QOL210" s="165"/>
      <c r="QOM210" s="165"/>
      <c r="QON210" s="168"/>
      <c r="QOO210" s="165"/>
      <c r="QOP210" s="165"/>
      <c r="QOQ210" s="165"/>
      <c r="QOR210" s="168"/>
      <c r="QOS210" s="165"/>
      <c r="QOT210" s="165"/>
      <c r="QOU210" s="165"/>
      <c r="QOV210" s="168"/>
      <c r="QOW210" s="165"/>
      <c r="QOX210" s="165"/>
      <c r="QOY210" s="165"/>
      <c r="QOZ210" s="168"/>
      <c r="QPA210" s="165"/>
      <c r="QPB210" s="165"/>
      <c r="QPC210" s="165"/>
      <c r="QPD210" s="168"/>
      <c r="QPE210" s="165"/>
      <c r="QPF210" s="165"/>
      <c r="QPG210" s="165"/>
      <c r="QPH210" s="168"/>
      <c r="QPI210" s="165"/>
      <c r="QPJ210" s="165"/>
      <c r="QPK210" s="165"/>
      <c r="QPL210" s="168"/>
      <c r="QPM210" s="165"/>
      <c r="QPN210" s="165"/>
      <c r="QPO210" s="165"/>
      <c r="QPP210" s="168"/>
      <c r="QPQ210" s="165"/>
      <c r="QPR210" s="165"/>
      <c r="QPS210" s="165"/>
      <c r="QPT210" s="168"/>
      <c r="QPU210" s="165"/>
      <c r="QPV210" s="165"/>
      <c r="QPW210" s="165"/>
      <c r="QPX210" s="168"/>
      <c r="QPY210" s="165"/>
      <c r="QPZ210" s="165"/>
      <c r="QQA210" s="165"/>
      <c r="QQB210" s="168"/>
      <c r="QQC210" s="165"/>
      <c r="QQD210" s="165"/>
      <c r="QQE210" s="165"/>
      <c r="QQF210" s="168"/>
      <c r="QQG210" s="165"/>
      <c r="QQH210" s="165"/>
      <c r="QQI210" s="165"/>
      <c r="QQJ210" s="168"/>
      <c r="QQK210" s="165"/>
      <c r="QQL210" s="165"/>
      <c r="QQM210" s="165"/>
      <c r="QQN210" s="168"/>
      <c r="QQO210" s="165"/>
      <c r="QQP210" s="165"/>
      <c r="QQQ210" s="165"/>
      <c r="QQR210" s="168"/>
      <c r="QQS210" s="165"/>
      <c r="QQT210" s="165"/>
      <c r="QQU210" s="165"/>
      <c r="QQV210" s="168"/>
      <c r="QQW210" s="165"/>
      <c r="QQX210" s="165"/>
      <c r="QQY210" s="165"/>
      <c r="QQZ210" s="168"/>
      <c r="QRA210" s="165"/>
      <c r="QRB210" s="165"/>
      <c r="QRC210" s="165"/>
      <c r="QRD210" s="168"/>
      <c r="QRE210" s="165"/>
      <c r="QRF210" s="165"/>
      <c r="QRG210" s="165"/>
      <c r="QRH210" s="168"/>
      <c r="QRI210" s="165"/>
      <c r="QRJ210" s="165"/>
      <c r="QRK210" s="165"/>
      <c r="QRL210" s="168"/>
      <c r="QRM210" s="165"/>
      <c r="QRN210" s="165"/>
      <c r="QRO210" s="165"/>
      <c r="QRP210" s="168"/>
      <c r="QRQ210" s="165"/>
      <c r="QRR210" s="165"/>
      <c r="QRS210" s="165"/>
      <c r="QRT210" s="168"/>
      <c r="QRU210" s="165"/>
      <c r="QRV210" s="165"/>
      <c r="QRW210" s="165"/>
      <c r="QRX210" s="168"/>
      <c r="QRY210" s="165"/>
      <c r="QRZ210" s="165"/>
      <c r="QSA210" s="165"/>
      <c r="QSB210" s="168"/>
      <c r="QSC210" s="165"/>
      <c r="QSD210" s="165"/>
      <c r="QSE210" s="165"/>
      <c r="QSF210" s="168"/>
      <c r="QSG210" s="165"/>
      <c r="QSH210" s="165"/>
      <c r="QSI210" s="165"/>
      <c r="QSJ210" s="168"/>
      <c r="QSK210" s="165"/>
      <c r="QSL210" s="165"/>
      <c r="QSM210" s="165"/>
      <c r="QSN210" s="168"/>
      <c r="QSO210" s="165"/>
      <c r="QSP210" s="165"/>
      <c r="QSQ210" s="165"/>
      <c r="QSR210" s="168"/>
      <c r="QSS210" s="165"/>
      <c r="QST210" s="165"/>
      <c r="QSU210" s="165"/>
      <c r="QSV210" s="168"/>
      <c r="QSW210" s="165"/>
      <c r="QSX210" s="165"/>
      <c r="QSY210" s="165"/>
      <c r="QSZ210" s="168"/>
      <c r="QTA210" s="165"/>
      <c r="QTB210" s="165"/>
      <c r="QTC210" s="165"/>
      <c r="QTD210" s="168"/>
      <c r="QTE210" s="165"/>
      <c r="QTF210" s="165"/>
      <c r="QTG210" s="165"/>
      <c r="QTH210" s="168"/>
      <c r="QTI210" s="165"/>
      <c r="QTJ210" s="165"/>
      <c r="QTK210" s="165"/>
      <c r="QTL210" s="168"/>
      <c r="QTM210" s="165"/>
      <c r="QTN210" s="165"/>
      <c r="QTO210" s="165"/>
      <c r="QTP210" s="168"/>
      <c r="QTQ210" s="165"/>
      <c r="QTR210" s="165"/>
      <c r="QTS210" s="165"/>
      <c r="QTT210" s="168"/>
      <c r="QTU210" s="165"/>
      <c r="QTV210" s="165"/>
      <c r="QTW210" s="165"/>
      <c r="QTX210" s="168"/>
      <c r="QTY210" s="165"/>
      <c r="QTZ210" s="165"/>
      <c r="QUA210" s="165"/>
      <c r="QUB210" s="168"/>
      <c r="QUC210" s="165"/>
      <c r="QUD210" s="165"/>
      <c r="QUE210" s="165"/>
      <c r="QUF210" s="168"/>
      <c r="QUG210" s="165"/>
      <c r="QUH210" s="165"/>
      <c r="QUI210" s="165"/>
      <c r="QUJ210" s="168"/>
      <c r="QUK210" s="165"/>
      <c r="QUL210" s="165"/>
      <c r="QUM210" s="165"/>
      <c r="QUN210" s="168"/>
      <c r="QUO210" s="165"/>
      <c r="QUP210" s="165"/>
      <c r="QUQ210" s="165"/>
      <c r="QUR210" s="168"/>
      <c r="QUS210" s="165"/>
      <c r="QUT210" s="165"/>
      <c r="QUU210" s="165"/>
      <c r="QUV210" s="168"/>
      <c r="QUW210" s="165"/>
      <c r="QUX210" s="165"/>
      <c r="QUY210" s="165"/>
      <c r="QUZ210" s="168"/>
      <c r="QVA210" s="165"/>
      <c r="QVB210" s="165"/>
      <c r="QVC210" s="165"/>
      <c r="QVD210" s="168"/>
      <c r="QVE210" s="165"/>
      <c r="QVF210" s="165"/>
      <c r="QVG210" s="165"/>
      <c r="QVH210" s="168"/>
      <c r="QVI210" s="165"/>
      <c r="QVJ210" s="165"/>
      <c r="QVK210" s="165"/>
      <c r="QVL210" s="168"/>
      <c r="QVM210" s="165"/>
      <c r="QVN210" s="165"/>
      <c r="QVO210" s="165"/>
      <c r="QVP210" s="168"/>
      <c r="QVQ210" s="165"/>
      <c r="QVR210" s="165"/>
      <c r="QVS210" s="165"/>
      <c r="QVT210" s="168"/>
      <c r="QVU210" s="165"/>
      <c r="QVV210" s="165"/>
      <c r="QVW210" s="165"/>
      <c r="QVX210" s="168"/>
      <c r="QVY210" s="165"/>
      <c r="QVZ210" s="165"/>
      <c r="QWA210" s="165"/>
      <c r="QWB210" s="168"/>
      <c r="QWC210" s="165"/>
      <c r="QWD210" s="165"/>
      <c r="QWE210" s="165"/>
      <c r="QWF210" s="168"/>
      <c r="QWG210" s="165"/>
      <c r="QWH210" s="165"/>
      <c r="QWI210" s="165"/>
      <c r="QWJ210" s="168"/>
      <c r="QWK210" s="165"/>
      <c r="QWL210" s="165"/>
      <c r="QWM210" s="165"/>
      <c r="QWN210" s="168"/>
      <c r="QWO210" s="165"/>
      <c r="QWP210" s="165"/>
      <c r="QWQ210" s="165"/>
      <c r="QWR210" s="168"/>
      <c r="QWS210" s="165"/>
      <c r="QWT210" s="165"/>
      <c r="QWU210" s="165"/>
      <c r="QWV210" s="168"/>
      <c r="QWW210" s="165"/>
      <c r="QWX210" s="165"/>
      <c r="QWY210" s="165"/>
      <c r="QWZ210" s="168"/>
      <c r="QXA210" s="165"/>
      <c r="QXB210" s="165"/>
      <c r="QXC210" s="165"/>
      <c r="QXD210" s="168"/>
      <c r="QXE210" s="165"/>
      <c r="QXF210" s="165"/>
      <c r="QXG210" s="165"/>
      <c r="QXH210" s="168"/>
      <c r="QXI210" s="165"/>
      <c r="QXJ210" s="165"/>
      <c r="QXK210" s="165"/>
      <c r="QXL210" s="168"/>
      <c r="QXM210" s="165"/>
      <c r="QXN210" s="165"/>
      <c r="QXO210" s="165"/>
      <c r="QXP210" s="168"/>
      <c r="QXQ210" s="165"/>
      <c r="QXR210" s="165"/>
      <c r="QXS210" s="165"/>
      <c r="QXT210" s="168"/>
      <c r="QXU210" s="165"/>
      <c r="QXV210" s="165"/>
      <c r="QXW210" s="165"/>
      <c r="QXX210" s="168"/>
      <c r="QXY210" s="165"/>
      <c r="QXZ210" s="165"/>
      <c r="QYA210" s="165"/>
      <c r="QYB210" s="168"/>
      <c r="QYC210" s="165"/>
      <c r="QYD210" s="165"/>
      <c r="QYE210" s="165"/>
      <c r="QYF210" s="168"/>
      <c r="QYG210" s="165"/>
      <c r="QYH210" s="165"/>
      <c r="QYI210" s="165"/>
      <c r="QYJ210" s="168"/>
      <c r="QYK210" s="165"/>
      <c r="QYL210" s="165"/>
      <c r="QYM210" s="165"/>
      <c r="QYN210" s="168"/>
      <c r="QYO210" s="165"/>
      <c r="QYP210" s="165"/>
      <c r="QYQ210" s="165"/>
      <c r="QYR210" s="168"/>
      <c r="QYS210" s="165"/>
      <c r="QYT210" s="165"/>
      <c r="QYU210" s="165"/>
      <c r="QYV210" s="168"/>
      <c r="QYW210" s="165"/>
      <c r="QYX210" s="165"/>
      <c r="QYY210" s="165"/>
      <c r="QYZ210" s="168"/>
      <c r="QZA210" s="165"/>
      <c r="QZB210" s="165"/>
      <c r="QZC210" s="165"/>
      <c r="QZD210" s="168"/>
      <c r="QZE210" s="165"/>
      <c r="QZF210" s="165"/>
      <c r="QZG210" s="165"/>
      <c r="QZH210" s="168"/>
      <c r="QZI210" s="165"/>
      <c r="QZJ210" s="165"/>
      <c r="QZK210" s="165"/>
      <c r="QZL210" s="168"/>
      <c r="QZM210" s="165"/>
      <c r="QZN210" s="165"/>
      <c r="QZO210" s="165"/>
      <c r="QZP210" s="168"/>
      <c r="QZQ210" s="165"/>
      <c r="QZR210" s="165"/>
      <c r="QZS210" s="165"/>
      <c r="QZT210" s="168"/>
      <c r="QZU210" s="165"/>
      <c r="QZV210" s="165"/>
      <c r="QZW210" s="165"/>
      <c r="QZX210" s="168"/>
      <c r="QZY210" s="165"/>
      <c r="QZZ210" s="165"/>
      <c r="RAA210" s="165"/>
      <c r="RAB210" s="168"/>
      <c r="RAC210" s="165"/>
      <c r="RAD210" s="165"/>
      <c r="RAE210" s="165"/>
      <c r="RAF210" s="168"/>
      <c r="RAG210" s="165"/>
      <c r="RAH210" s="165"/>
      <c r="RAI210" s="165"/>
      <c r="RAJ210" s="168"/>
      <c r="RAK210" s="165"/>
      <c r="RAL210" s="165"/>
      <c r="RAM210" s="165"/>
      <c r="RAN210" s="168"/>
      <c r="RAO210" s="165"/>
      <c r="RAP210" s="165"/>
      <c r="RAQ210" s="165"/>
      <c r="RAR210" s="168"/>
      <c r="RAS210" s="165"/>
      <c r="RAT210" s="165"/>
      <c r="RAU210" s="165"/>
      <c r="RAV210" s="168"/>
      <c r="RAW210" s="165"/>
      <c r="RAX210" s="165"/>
      <c r="RAY210" s="165"/>
      <c r="RAZ210" s="168"/>
      <c r="RBA210" s="165"/>
      <c r="RBB210" s="165"/>
      <c r="RBC210" s="165"/>
      <c r="RBD210" s="168"/>
      <c r="RBE210" s="165"/>
      <c r="RBF210" s="165"/>
      <c r="RBG210" s="165"/>
      <c r="RBH210" s="168"/>
      <c r="RBI210" s="165"/>
      <c r="RBJ210" s="165"/>
      <c r="RBK210" s="165"/>
      <c r="RBL210" s="168"/>
      <c r="RBM210" s="165"/>
      <c r="RBN210" s="165"/>
      <c r="RBO210" s="165"/>
      <c r="RBP210" s="168"/>
      <c r="RBQ210" s="165"/>
      <c r="RBR210" s="165"/>
      <c r="RBS210" s="165"/>
      <c r="RBT210" s="168"/>
      <c r="RBU210" s="165"/>
      <c r="RBV210" s="165"/>
      <c r="RBW210" s="165"/>
      <c r="RBX210" s="168"/>
      <c r="RBY210" s="165"/>
      <c r="RBZ210" s="165"/>
      <c r="RCA210" s="165"/>
      <c r="RCB210" s="168"/>
      <c r="RCC210" s="165"/>
      <c r="RCD210" s="165"/>
      <c r="RCE210" s="165"/>
      <c r="RCF210" s="168"/>
      <c r="RCG210" s="165"/>
      <c r="RCH210" s="165"/>
      <c r="RCI210" s="165"/>
      <c r="RCJ210" s="168"/>
      <c r="RCK210" s="165"/>
      <c r="RCL210" s="165"/>
      <c r="RCM210" s="165"/>
      <c r="RCN210" s="168"/>
      <c r="RCO210" s="165"/>
      <c r="RCP210" s="165"/>
      <c r="RCQ210" s="165"/>
      <c r="RCR210" s="168"/>
      <c r="RCS210" s="165"/>
      <c r="RCT210" s="165"/>
      <c r="RCU210" s="165"/>
      <c r="RCV210" s="168"/>
      <c r="RCW210" s="165"/>
      <c r="RCX210" s="165"/>
      <c r="RCY210" s="165"/>
      <c r="RCZ210" s="168"/>
      <c r="RDA210" s="165"/>
      <c r="RDB210" s="165"/>
      <c r="RDC210" s="165"/>
      <c r="RDD210" s="168"/>
      <c r="RDE210" s="165"/>
      <c r="RDF210" s="165"/>
      <c r="RDG210" s="165"/>
      <c r="RDH210" s="168"/>
      <c r="RDI210" s="165"/>
      <c r="RDJ210" s="165"/>
      <c r="RDK210" s="165"/>
      <c r="RDL210" s="168"/>
      <c r="RDM210" s="165"/>
      <c r="RDN210" s="165"/>
      <c r="RDO210" s="165"/>
      <c r="RDP210" s="168"/>
      <c r="RDQ210" s="165"/>
      <c r="RDR210" s="165"/>
      <c r="RDS210" s="165"/>
      <c r="RDT210" s="168"/>
      <c r="RDU210" s="165"/>
      <c r="RDV210" s="165"/>
      <c r="RDW210" s="165"/>
      <c r="RDX210" s="168"/>
      <c r="RDY210" s="165"/>
      <c r="RDZ210" s="165"/>
      <c r="REA210" s="165"/>
      <c r="REB210" s="168"/>
      <c r="REC210" s="165"/>
      <c r="RED210" s="165"/>
      <c r="REE210" s="165"/>
      <c r="REF210" s="168"/>
      <c r="REG210" s="165"/>
      <c r="REH210" s="165"/>
      <c r="REI210" s="165"/>
      <c r="REJ210" s="168"/>
      <c r="REK210" s="165"/>
      <c r="REL210" s="165"/>
      <c r="REM210" s="165"/>
      <c r="REN210" s="168"/>
      <c r="REO210" s="165"/>
      <c r="REP210" s="165"/>
      <c r="REQ210" s="165"/>
      <c r="RER210" s="168"/>
      <c r="RES210" s="165"/>
      <c r="RET210" s="165"/>
      <c r="REU210" s="165"/>
      <c r="REV210" s="168"/>
      <c r="REW210" s="165"/>
      <c r="REX210" s="165"/>
      <c r="REY210" s="165"/>
      <c r="REZ210" s="168"/>
      <c r="RFA210" s="165"/>
      <c r="RFB210" s="165"/>
      <c r="RFC210" s="165"/>
      <c r="RFD210" s="168"/>
      <c r="RFE210" s="165"/>
      <c r="RFF210" s="165"/>
      <c r="RFG210" s="165"/>
      <c r="RFH210" s="168"/>
      <c r="RFI210" s="165"/>
      <c r="RFJ210" s="165"/>
      <c r="RFK210" s="165"/>
      <c r="RFL210" s="168"/>
      <c r="RFM210" s="165"/>
      <c r="RFN210" s="165"/>
      <c r="RFO210" s="165"/>
      <c r="RFP210" s="168"/>
      <c r="RFQ210" s="165"/>
      <c r="RFR210" s="165"/>
      <c r="RFS210" s="165"/>
      <c r="RFT210" s="168"/>
      <c r="RFU210" s="165"/>
      <c r="RFV210" s="165"/>
      <c r="RFW210" s="165"/>
      <c r="RFX210" s="168"/>
      <c r="RFY210" s="165"/>
      <c r="RFZ210" s="165"/>
      <c r="RGA210" s="165"/>
      <c r="RGB210" s="168"/>
      <c r="RGC210" s="165"/>
      <c r="RGD210" s="165"/>
      <c r="RGE210" s="165"/>
      <c r="RGF210" s="168"/>
      <c r="RGG210" s="165"/>
      <c r="RGH210" s="165"/>
      <c r="RGI210" s="165"/>
      <c r="RGJ210" s="168"/>
      <c r="RGK210" s="165"/>
      <c r="RGL210" s="165"/>
      <c r="RGM210" s="165"/>
      <c r="RGN210" s="168"/>
      <c r="RGO210" s="165"/>
      <c r="RGP210" s="165"/>
      <c r="RGQ210" s="165"/>
      <c r="RGR210" s="168"/>
      <c r="RGS210" s="165"/>
      <c r="RGT210" s="165"/>
      <c r="RGU210" s="165"/>
      <c r="RGV210" s="168"/>
      <c r="RGW210" s="165"/>
      <c r="RGX210" s="165"/>
      <c r="RGY210" s="165"/>
      <c r="RGZ210" s="168"/>
      <c r="RHA210" s="165"/>
      <c r="RHB210" s="165"/>
      <c r="RHC210" s="165"/>
      <c r="RHD210" s="168"/>
      <c r="RHE210" s="165"/>
      <c r="RHF210" s="165"/>
      <c r="RHG210" s="165"/>
      <c r="RHH210" s="168"/>
      <c r="RHI210" s="165"/>
      <c r="RHJ210" s="165"/>
      <c r="RHK210" s="165"/>
      <c r="RHL210" s="168"/>
      <c r="RHM210" s="165"/>
      <c r="RHN210" s="165"/>
      <c r="RHO210" s="165"/>
      <c r="RHP210" s="168"/>
      <c r="RHQ210" s="165"/>
      <c r="RHR210" s="165"/>
      <c r="RHS210" s="165"/>
      <c r="RHT210" s="168"/>
      <c r="RHU210" s="165"/>
      <c r="RHV210" s="165"/>
      <c r="RHW210" s="165"/>
      <c r="RHX210" s="168"/>
      <c r="RHY210" s="165"/>
      <c r="RHZ210" s="165"/>
      <c r="RIA210" s="165"/>
      <c r="RIB210" s="168"/>
      <c r="RIC210" s="165"/>
      <c r="RID210" s="165"/>
      <c r="RIE210" s="165"/>
      <c r="RIF210" s="168"/>
      <c r="RIG210" s="165"/>
      <c r="RIH210" s="165"/>
      <c r="RII210" s="165"/>
      <c r="RIJ210" s="168"/>
      <c r="RIK210" s="165"/>
      <c r="RIL210" s="165"/>
      <c r="RIM210" s="165"/>
      <c r="RIN210" s="168"/>
      <c r="RIO210" s="165"/>
      <c r="RIP210" s="165"/>
      <c r="RIQ210" s="165"/>
      <c r="RIR210" s="168"/>
      <c r="RIS210" s="165"/>
      <c r="RIT210" s="165"/>
      <c r="RIU210" s="165"/>
      <c r="RIV210" s="168"/>
      <c r="RIW210" s="165"/>
      <c r="RIX210" s="165"/>
      <c r="RIY210" s="165"/>
      <c r="RIZ210" s="168"/>
      <c r="RJA210" s="165"/>
      <c r="RJB210" s="165"/>
      <c r="RJC210" s="165"/>
      <c r="RJD210" s="168"/>
      <c r="RJE210" s="165"/>
      <c r="RJF210" s="165"/>
      <c r="RJG210" s="165"/>
      <c r="RJH210" s="168"/>
      <c r="RJI210" s="165"/>
      <c r="RJJ210" s="165"/>
      <c r="RJK210" s="165"/>
      <c r="RJL210" s="168"/>
      <c r="RJM210" s="165"/>
      <c r="RJN210" s="165"/>
      <c r="RJO210" s="165"/>
      <c r="RJP210" s="168"/>
      <c r="RJQ210" s="165"/>
      <c r="RJR210" s="165"/>
      <c r="RJS210" s="165"/>
      <c r="RJT210" s="168"/>
      <c r="RJU210" s="165"/>
      <c r="RJV210" s="165"/>
      <c r="RJW210" s="165"/>
      <c r="RJX210" s="168"/>
      <c r="RJY210" s="165"/>
      <c r="RJZ210" s="165"/>
      <c r="RKA210" s="165"/>
      <c r="RKB210" s="168"/>
      <c r="RKC210" s="165"/>
      <c r="RKD210" s="165"/>
      <c r="RKE210" s="165"/>
      <c r="RKF210" s="168"/>
      <c r="RKG210" s="165"/>
      <c r="RKH210" s="165"/>
      <c r="RKI210" s="165"/>
      <c r="RKJ210" s="168"/>
      <c r="RKK210" s="165"/>
      <c r="RKL210" s="165"/>
      <c r="RKM210" s="165"/>
      <c r="RKN210" s="168"/>
      <c r="RKO210" s="165"/>
      <c r="RKP210" s="165"/>
      <c r="RKQ210" s="165"/>
      <c r="RKR210" s="168"/>
      <c r="RKS210" s="165"/>
      <c r="RKT210" s="165"/>
      <c r="RKU210" s="165"/>
      <c r="RKV210" s="168"/>
      <c r="RKW210" s="165"/>
      <c r="RKX210" s="165"/>
      <c r="RKY210" s="165"/>
      <c r="RKZ210" s="168"/>
      <c r="RLA210" s="165"/>
      <c r="RLB210" s="165"/>
      <c r="RLC210" s="165"/>
      <c r="RLD210" s="168"/>
      <c r="RLE210" s="165"/>
      <c r="RLF210" s="165"/>
      <c r="RLG210" s="165"/>
      <c r="RLH210" s="168"/>
      <c r="RLI210" s="165"/>
      <c r="RLJ210" s="165"/>
      <c r="RLK210" s="165"/>
      <c r="RLL210" s="168"/>
      <c r="RLM210" s="165"/>
      <c r="RLN210" s="165"/>
      <c r="RLO210" s="165"/>
      <c r="RLP210" s="168"/>
      <c r="RLQ210" s="165"/>
      <c r="RLR210" s="165"/>
      <c r="RLS210" s="165"/>
      <c r="RLT210" s="168"/>
      <c r="RLU210" s="165"/>
      <c r="RLV210" s="165"/>
      <c r="RLW210" s="165"/>
      <c r="RLX210" s="168"/>
      <c r="RLY210" s="165"/>
      <c r="RLZ210" s="165"/>
      <c r="RMA210" s="165"/>
      <c r="RMB210" s="168"/>
      <c r="RMC210" s="165"/>
      <c r="RMD210" s="165"/>
      <c r="RME210" s="165"/>
      <c r="RMF210" s="168"/>
      <c r="RMG210" s="165"/>
      <c r="RMH210" s="165"/>
      <c r="RMI210" s="165"/>
      <c r="RMJ210" s="168"/>
      <c r="RMK210" s="165"/>
      <c r="RML210" s="165"/>
      <c r="RMM210" s="165"/>
      <c r="RMN210" s="168"/>
      <c r="RMO210" s="165"/>
      <c r="RMP210" s="165"/>
      <c r="RMQ210" s="165"/>
      <c r="RMR210" s="168"/>
      <c r="RMS210" s="165"/>
      <c r="RMT210" s="165"/>
      <c r="RMU210" s="165"/>
      <c r="RMV210" s="168"/>
      <c r="RMW210" s="165"/>
      <c r="RMX210" s="165"/>
      <c r="RMY210" s="165"/>
      <c r="RMZ210" s="168"/>
      <c r="RNA210" s="165"/>
      <c r="RNB210" s="165"/>
      <c r="RNC210" s="165"/>
      <c r="RND210" s="168"/>
      <c r="RNE210" s="165"/>
      <c r="RNF210" s="165"/>
      <c r="RNG210" s="165"/>
      <c r="RNH210" s="168"/>
      <c r="RNI210" s="165"/>
      <c r="RNJ210" s="165"/>
      <c r="RNK210" s="165"/>
      <c r="RNL210" s="168"/>
      <c r="RNM210" s="165"/>
      <c r="RNN210" s="165"/>
      <c r="RNO210" s="165"/>
      <c r="RNP210" s="168"/>
      <c r="RNQ210" s="165"/>
      <c r="RNR210" s="165"/>
      <c r="RNS210" s="165"/>
      <c r="RNT210" s="168"/>
      <c r="RNU210" s="165"/>
      <c r="RNV210" s="165"/>
      <c r="RNW210" s="165"/>
      <c r="RNX210" s="168"/>
      <c r="RNY210" s="165"/>
      <c r="RNZ210" s="165"/>
      <c r="ROA210" s="165"/>
      <c r="ROB210" s="168"/>
      <c r="ROC210" s="165"/>
      <c r="ROD210" s="165"/>
      <c r="ROE210" s="165"/>
      <c r="ROF210" s="168"/>
      <c r="ROG210" s="165"/>
      <c r="ROH210" s="165"/>
      <c r="ROI210" s="165"/>
      <c r="ROJ210" s="168"/>
      <c r="ROK210" s="165"/>
      <c r="ROL210" s="165"/>
      <c r="ROM210" s="165"/>
      <c r="RON210" s="168"/>
      <c r="ROO210" s="165"/>
      <c r="ROP210" s="165"/>
      <c r="ROQ210" s="165"/>
      <c r="ROR210" s="168"/>
      <c r="ROS210" s="165"/>
      <c r="ROT210" s="165"/>
      <c r="ROU210" s="165"/>
      <c r="ROV210" s="168"/>
      <c r="ROW210" s="165"/>
      <c r="ROX210" s="165"/>
      <c r="ROY210" s="165"/>
      <c r="ROZ210" s="168"/>
      <c r="RPA210" s="165"/>
      <c r="RPB210" s="165"/>
      <c r="RPC210" s="165"/>
      <c r="RPD210" s="168"/>
      <c r="RPE210" s="165"/>
      <c r="RPF210" s="165"/>
      <c r="RPG210" s="165"/>
      <c r="RPH210" s="168"/>
      <c r="RPI210" s="165"/>
      <c r="RPJ210" s="165"/>
      <c r="RPK210" s="165"/>
      <c r="RPL210" s="168"/>
      <c r="RPM210" s="165"/>
      <c r="RPN210" s="165"/>
      <c r="RPO210" s="165"/>
      <c r="RPP210" s="168"/>
      <c r="RPQ210" s="165"/>
      <c r="RPR210" s="165"/>
      <c r="RPS210" s="165"/>
      <c r="RPT210" s="168"/>
      <c r="RPU210" s="165"/>
      <c r="RPV210" s="165"/>
      <c r="RPW210" s="165"/>
      <c r="RPX210" s="168"/>
      <c r="RPY210" s="165"/>
      <c r="RPZ210" s="165"/>
      <c r="RQA210" s="165"/>
      <c r="RQB210" s="168"/>
      <c r="RQC210" s="165"/>
      <c r="RQD210" s="165"/>
      <c r="RQE210" s="165"/>
      <c r="RQF210" s="168"/>
      <c r="RQG210" s="165"/>
      <c r="RQH210" s="165"/>
      <c r="RQI210" s="165"/>
      <c r="RQJ210" s="168"/>
      <c r="RQK210" s="165"/>
      <c r="RQL210" s="165"/>
      <c r="RQM210" s="165"/>
      <c r="RQN210" s="168"/>
      <c r="RQO210" s="165"/>
      <c r="RQP210" s="165"/>
      <c r="RQQ210" s="165"/>
      <c r="RQR210" s="168"/>
      <c r="RQS210" s="165"/>
      <c r="RQT210" s="165"/>
      <c r="RQU210" s="165"/>
      <c r="RQV210" s="168"/>
      <c r="RQW210" s="165"/>
      <c r="RQX210" s="165"/>
      <c r="RQY210" s="165"/>
      <c r="RQZ210" s="168"/>
      <c r="RRA210" s="165"/>
      <c r="RRB210" s="165"/>
      <c r="RRC210" s="165"/>
      <c r="RRD210" s="168"/>
      <c r="RRE210" s="165"/>
      <c r="RRF210" s="165"/>
      <c r="RRG210" s="165"/>
      <c r="RRH210" s="168"/>
      <c r="RRI210" s="165"/>
      <c r="RRJ210" s="165"/>
      <c r="RRK210" s="165"/>
      <c r="RRL210" s="168"/>
      <c r="RRM210" s="165"/>
      <c r="RRN210" s="165"/>
      <c r="RRO210" s="165"/>
      <c r="RRP210" s="168"/>
      <c r="RRQ210" s="165"/>
      <c r="RRR210" s="165"/>
      <c r="RRS210" s="165"/>
      <c r="RRT210" s="168"/>
      <c r="RRU210" s="165"/>
      <c r="RRV210" s="165"/>
      <c r="RRW210" s="165"/>
      <c r="RRX210" s="168"/>
      <c r="RRY210" s="165"/>
      <c r="RRZ210" s="165"/>
      <c r="RSA210" s="165"/>
      <c r="RSB210" s="168"/>
      <c r="RSC210" s="165"/>
      <c r="RSD210" s="165"/>
      <c r="RSE210" s="165"/>
      <c r="RSF210" s="168"/>
      <c r="RSG210" s="165"/>
      <c r="RSH210" s="165"/>
      <c r="RSI210" s="165"/>
      <c r="RSJ210" s="168"/>
      <c r="RSK210" s="165"/>
      <c r="RSL210" s="165"/>
      <c r="RSM210" s="165"/>
      <c r="RSN210" s="168"/>
      <c r="RSO210" s="165"/>
      <c r="RSP210" s="165"/>
      <c r="RSQ210" s="165"/>
      <c r="RSR210" s="168"/>
      <c r="RSS210" s="165"/>
      <c r="RST210" s="165"/>
      <c r="RSU210" s="165"/>
      <c r="RSV210" s="168"/>
      <c r="RSW210" s="165"/>
      <c r="RSX210" s="165"/>
      <c r="RSY210" s="165"/>
      <c r="RSZ210" s="168"/>
      <c r="RTA210" s="165"/>
      <c r="RTB210" s="165"/>
      <c r="RTC210" s="165"/>
      <c r="RTD210" s="168"/>
      <c r="RTE210" s="165"/>
      <c r="RTF210" s="165"/>
      <c r="RTG210" s="165"/>
      <c r="RTH210" s="168"/>
      <c r="RTI210" s="165"/>
      <c r="RTJ210" s="165"/>
      <c r="RTK210" s="165"/>
      <c r="RTL210" s="168"/>
      <c r="RTM210" s="165"/>
      <c r="RTN210" s="165"/>
      <c r="RTO210" s="165"/>
      <c r="RTP210" s="168"/>
      <c r="RTQ210" s="165"/>
      <c r="RTR210" s="165"/>
      <c r="RTS210" s="165"/>
      <c r="RTT210" s="168"/>
      <c r="RTU210" s="165"/>
      <c r="RTV210" s="165"/>
      <c r="RTW210" s="165"/>
      <c r="RTX210" s="168"/>
      <c r="RTY210" s="165"/>
      <c r="RTZ210" s="165"/>
      <c r="RUA210" s="165"/>
      <c r="RUB210" s="168"/>
      <c r="RUC210" s="165"/>
      <c r="RUD210" s="165"/>
      <c r="RUE210" s="165"/>
      <c r="RUF210" s="168"/>
      <c r="RUG210" s="165"/>
      <c r="RUH210" s="165"/>
      <c r="RUI210" s="165"/>
      <c r="RUJ210" s="168"/>
      <c r="RUK210" s="165"/>
      <c r="RUL210" s="165"/>
      <c r="RUM210" s="165"/>
      <c r="RUN210" s="168"/>
      <c r="RUO210" s="165"/>
      <c r="RUP210" s="165"/>
      <c r="RUQ210" s="165"/>
      <c r="RUR210" s="168"/>
      <c r="RUS210" s="165"/>
      <c r="RUT210" s="165"/>
      <c r="RUU210" s="165"/>
      <c r="RUV210" s="168"/>
      <c r="RUW210" s="165"/>
      <c r="RUX210" s="165"/>
      <c r="RUY210" s="165"/>
      <c r="RUZ210" s="168"/>
      <c r="RVA210" s="165"/>
      <c r="RVB210" s="165"/>
      <c r="RVC210" s="165"/>
      <c r="RVD210" s="168"/>
      <c r="RVE210" s="165"/>
      <c r="RVF210" s="165"/>
      <c r="RVG210" s="165"/>
      <c r="RVH210" s="168"/>
      <c r="RVI210" s="165"/>
      <c r="RVJ210" s="165"/>
      <c r="RVK210" s="165"/>
      <c r="RVL210" s="168"/>
      <c r="RVM210" s="165"/>
      <c r="RVN210" s="165"/>
      <c r="RVO210" s="165"/>
      <c r="RVP210" s="168"/>
      <c r="RVQ210" s="165"/>
      <c r="RVR210" s="165"/>
      <c r="RVS210" s="165"/>
      <c r="RVT210" s="168"/>
      <c r="RVU210" s="165"/>
      <c r="RVV210" s="165"/>
      <c r="RVW210" s="165"/>
      <c r="RVX210" s="168"/>
      <c r="RVY210" s="165"/>
      <c r="RVZ210" s="165"/>
      <c r="RWA210" s="165"/>
      <c r="RWB210" s="168"/>
      <c r="RWC210" s="165"/>
      <c r="RWD210" s="165"/>
      <c r="RWE210" s="165"/>
      <c r="RWF210" s="168"/>
      <c r="RWG210" s="165"/>
      <c r="RWH210" s="165"/>
      <c r="RWI210" s="165"/>
      <c r="RWJ210" s="168"/>
      <c r="RWK210" s="165"/>
      <c r="RWL210" s="165"/>
      <c r="RWM210" s="165"/>
      <c r="RWN210" s="168"/>
      <c r="RWO210" s="165"/>
      <c r="RWP210" s="165"/>
      <c r="RWQ210" s="165"/>
      <c r="RWR210" s="168"/>
      <c r="RWS210" s="165"/>
      <c r="RWT210" s="165"/>
      <c r="RWU210" s="165"/>
      <c r="RWV210" s="168"/>
      <c r="RWW210" s="165"/>
      <c r="RWX210" s="165"/>
      <c r="RWY210" s="165"/>
      <c r="RWZ210" s="168"/>
      <c r="RXA210" s="165"/>
      <c r="RXB210" s="165"/>
      <c r="RXC210" s="165"/>
      <c r="RXD210" s="168"/>
      <c r="RXE210" s="165"/>
      <c r="RXF210" s="165"/>
      <c r="RXG210" s="165"/>
      <c r="RXH210" s="168"/>
      <c r="RXI210" s="165"/>
      <c r="RXJ210" s="165"/>
      <c r="RXK210" s="165"/>
      <c r="RXL210" s="168"/>
      <c r="RXM210" s="165"/>
      <c r="RXN210" s="165"/>
      <c r="RXO210" s="165"/>
      <c r="RXP210" s="168"/>
      <c r="RXQ210" s="165"/>
      <c r="RXR210" s="165"/>
      <c r="RXS210" s="165"/>
      <c r="RXT210" s="168"/>
      <c r="RXU210" s="165"/>
      <c r="RXV210" s="165"/>
      <c r="RXW210" s="165"/>
      <c r="RXX210" s="168"/>
      <c r="RXY210" s="165"/>
      <c r="RXZ210" s="165"/>
      <c r="RYA210" s="165"/>
      <c r="RYB210" s="168"/>
      <c r="RYC210" s="165"/>
      <c r="RYD210" s="165"/>
      <c r="RYE210" s="165"/>
      <c r="RYF210" s="168"/>
      <c r="RYG210" s="165"/>
      <c r="RYH210" s="165"/>
      <c r="RYI210" s="165"/>
      <c r="RYJ210" s="168"/>
      <c r="RYK210" s="165"/>
      <c r="RYL210" s="165"/>
      <c r="RYM210" s="165"/>
      <c r="RYN210" s="168"/>
      <c r="RYO210" s="165"/>
      <c r="RYP210" s="165"/>
      <c r="RYQ210" s="165"/>
      <c r="RYR210" s="168"/>
      <c r="RYS210" s="165"/>
      <c r="RYT210" s="165"/>
      <c r="RYU210" s="165"/>
      <c r="RYV210" s="168"/>
      <c r="RYW210" s="165"/>
      <c r="RYX210" s="165"/>
      <c r="RYY210" s="165"/>
      <c r="RYZ210" s="168"/>
      <c r="RZA210" s="165"/>
      <c r="RZB210" s="165"/>
      <c r="RZC210" s="165"/>
      <c r="RZD210" s="168"/>
      <c r="RZE210" s="165"/>
      <c r="RZF210" s="165"/>
      <c r="RZG210" s="165"/>
      <c r="RZH210" s="168"/>
      <c r="RZI210" s="165"/>
      <c r="RZJ210" s="165"/>
      <c r="RZK210" s="165"/>
      <c r="RZL210" s="168"/>
      <c r="RZM210" s="165"/>
      <c r="RZN210" s="165"/>
      <c r="RZO210" s="165"/>
      <c r="RZP210" s="168"/>
      <c r="RZQ210" s="165"/>
      <c r="RZR210" s="165"/>
      <c r="RZS210" s="165"/>
      <c r="RZT210" s="168"/>
      <c r="RZU210" s="165"/>
      <c r="RZV210" s="165"/>
      <c r="RZW210" s="165"/>
      <c r="RZX210" s="168"/>
      <c r="RZY210" s="165"/>
      <c r="RZZ210" s="165"/>
      <c r="SAA210" s="165"/>
      <c r="SAB210" s="168"/>
      <c r="SAC210" s="165"/>
      <c r="SAD210" s="165"/>
      <c r="SAE210" s="165"/>
      <c r="SAF210" s="168"/>
      <c r="SAG210" s="165"/>
      <c r="SAH210" s="165"/>
      <c r="SAI210" s="165"/>
      <c r="SAJ210" s="168"/>
      <c r="SAK210" s="165"/>
      <c r="SAL210" s="165"/>
      <c r="SAM210" s="165"/>
      <c r="SAN210" s="168"/>
      <c r="SAO210" s="165"/>
      <c r="SAP210" s="165"/>
      <c r="SAQ210" s="165"/>
      <c r="SAR210" s="168"/>
      <c r="SAS210" s="165"/>
      <c r="SAT210" s="165"/>
      <c r="SAU210" s="165"/>
      <c r="SAV210" s="168"/>
      <c r="SAW210" s="165"/>
      <c r="SAX210" s="165"/>
      <c r="SAY210" s="165"/>
      <c r="SAZ210" s="168"/>
      <c r="SBA210" s="165"/>
      <c r="SBB210" s="165"/>
      <c r="SBC210" s="165"/>
      <c r="SBD210" s="168"/>
      <c r="SBE210" s="165"/>
      <c r="SBF210" s="165"/>
      <c r="SBG210" s="165"/>
      <c r="SBH210" s="168"/>
      <c r="SBI210" s="165"/>
      <c r="SBJ210" s="165"/>
      <c r="SBK210" s="165"/>
      <c r="SBL210" s="168"/>
      <c r="SBM210" s="165"/>
      <c r="SBN210" s="165"/>
      <c r="SBO210" s="165"/>
      <c r="SBP210" s="168"/>
      <c r="SBQ210" s="165"/>
      <c r="SBR210" s="165"/>
      <c r="SBS210" s="165"/>
      <c r="SBT210" s="168"/>
      <c r="SBU210" s="165"/>
      <c r="SBV210" s="165"/>
      <c r="SBW210" s="165"/>
      <c r="SBX210" s="168"/>
      <c r="SBY210" s="165"/>
      <c r="SBZ210" s="165"/>
      <c r="SCA210" s="165"/>
      <c r="SCB210" s="168"/>
      <c r="SCC210" s="165"/>
      <c r="SCD210" s="165"/>
      <c r="SCE210" s="165"/>
      <c r="SCF210" s="168"/>
      <c r="SCG210" s="165"/>
      <c r="SCH210" s="165"/>
      <c r="SCI210" s="165"/>
      <c r="SCJ210" s="168"/>
      <c r="SCK210" s="165"/>
      <c r="SCL210" s="165"/>
      <c r="SCM210" s="165"/>
      <c r="SCN210" s="168"/>
      <c r="SCO210" s="165"/>
      <c r="SCP210" s="165"/>
      <c r="SCQ210" s="165"/>
      <c r="SCR210" s="168"/>
      <c r="SCS210" s="165"/>
      <c r="SCT210" s="165"/>
      <c r="SCU210" s="165"/>
      <c r="SCV210" s="168"/>
      <c r="SCW210" s="165"/>
      <c r="SCX210" s="165"/>
      <c r="SCY210" s="165"/>
      <c r="SCZ210" s="168"/>
      <c r="SDA210" s="165"/>
      <c r="SDB210" s="165"/>
      <c r="SDC210" s="165"/>
      <c r="SDD210" s="168"/>
      <c r="SDE210" s="165"/>
      <c r="SDF210" s="165"/>
      <c r="SDG210" s="165"/>
      <c r="SDH210" s="168"/>
      <c r="SDI210" s="165"/>
      <c r="SDJ210" s="165"/>
      <c r="SDK210" s="165"/>
      <c r="SDL210" s="168"/>
      <c r="SDM210" s="165"/>
      <c r="SDN210" s="165"/>
      <c r="SDO210" s="165"/>
      <c r="SDP210" s="168"/>
      <c r="SDQ210" s="165"/>
      <c r="SDR210" s="165"/>
      <c r="SDS210" s="165"/>
      <c r="SDT210" s="168"/>
      <c r="SDU210" s="165"/>
      <c r="SDV210" s="165"/>
      <c r="SDW210" s="165"/>
      <c r="SDX210" s="168"/>
      <c r="SDY210" s="165"/>
      <c r="SDZ210" s="165"/>
      <c r="SEA210" s="165"/>
      <c r="SEB210" s="168"/>
      <c r="SEC210" s="165"/>
      <c r="SED210" s="165"/>
      <c r="SEE210" s="165"/>
      <c r="SEF210" s="168"/>
      <c r="SEG210" s="165"/>
      <c r="SEH210" s="165"/>
      <c r="SEI210" s="165"/>
      <c r="SEJ210" s="168"/>
      <c r="SEK210" s="165"/>
      <c r="SEL210" s="165"/>
      <c r="SEM210" s="165"/>
      <c r="SEN210" s="168"/>
      <c r="SEO210" s="165"/>
      <c r="SEP210" s="165"/>
      <c r="SEQ210" s="165"/>
      <c r="SER210" s="168"/>
      <c r="SES210" s="165"/>
      <c r="SET210" s="165"/>
      <c r="SEU210" s="165"/>
      <c r="SEV210" s="168"/>
      <c r="SEW210" s="165"/>
      <c r="SEX210" s="165"/>
      <c r="SEY210" s="165"/>
      <c r="SEZ210" s="168"/>
      <c r="SFA210" s="165"/>
      <c r="SFB210" s="165"/>
      <c r="SFC210" s="165"/>
      <c r="SFD210" s="168"/>
      <c r="SFE210" s="165"/>
      <c r="SFF210" s="165"/>
      <c r="SFG210" s="165"/>
      <c r="SFH210" s="168"/>
      <c r="SFI210" s="165"/>
      <c r="SFJ210" s="165"/>
      <c r="SFK210" s="165"/>
      <c r="SFL210" s="168"/>
      <c r="SFM210" s="165"/>
      <c r="SFN210" s="165"/>
      <c r="SFO210" s="165"/>
      <c r="SFP210" s="168"/>
      <c r="SFQ210" s="165"/>
      <c r="SFR210" s="165"/>
      <c r="SFS210" s="165"/>
      <c r="SFT210" s="168"/>
      <c r="SFU210" s="165"/>
      <c r="SFV210" s="165"/>
      <c r="SFW210" s="165"/>
      <c r="SFX210" s="168"/>
      <c r="SFY210" s="165"/>
      <c r="SFZ210" s="165"/>
      <c r="SGA210" s="165"/>
      <c r="SGB210" s="168"/>
      <c r="SGC210" s="165"/>
      <c r="SGD210" s="165"/>
      <c r="SGE210" s="165"/>
      <c r="SGF210" s="168"/>
      <c r="SGG210" s="165"/>
      <c r="SGH210" s="165"/>
      <c r="SGI210" s="165"/>
      <c r="SGJ210" s="168"/>
      <c r="SGK210" s="165"/>
      <c r="SGL210" s="165"/>
      <c r="SGM210" s="165"/>
      <c r="SGN210" s="168"/>
      <c r="SGO210" s="165"/>
      <c r="SGP210" s="165"/>
      <c r="SGQ210" s="165"/>
      <c r="SGR210" s="168"/>
      <c r="SGS210" s="165"/>
      <c r="SGT210" s="165"/>
      <c r="SGU210" s="165"/>
      <c r="SGV210" s="168"/>
      <c r="SGW210" s="165"/>
      <c r="SGX210" s="165"/>
      <c r="SGY210" s="165"/>
      <c r="SGZ210" s="168"/>
      <c r="SHA210" s="165"/>
      <c r="SHB210" s="165"/>
      <c r="SHC210" s="165"/>
      <c r="SHD210" s="168"/>
      <c r="SHE210" s="165"/>
      <c r="SHF210" s="165"/>
      <c r="SHG210" s="165"/>
      <c r="SHH210" s="168"/>
      <c r="SHI210" s="165"/>
      <c r="SHJ210" s="165"/>
      <c r="SHK210" s="165"/>
      <c r="SHL210" s="168"/>
      <c r="SHM210" s="165"/>
      <c r="SHN210" s="165"/>
      <c r="SHO210" s="165"/>
      <c r="SHP210" s="168"/>
      <c r="SHQ210" s="165"/>
      <c r="SHR210" s="165"/>
      <c r="SHS210" s="165"/>
      <c r="SHT210" s="168"/>
      <c r="SHU210" s="165"/>
      <c r="SHV210" s="165"/>
      <c r="SHW210" s="165"/>
      <c r="SHX210" s="168"/>
      <c r="SHY210" s="165"/>
      <c r="SHZ210" s="165"/>
      <c r="SIA210" s="165"/>
      <c r="SIB210" s="168"/>
      <c r="SIC210" s="165"/>
      <c r="SID210" s="165"/>
      <c r="SIE210" s="165"/>
      <c r="SIF210" s="168"/>
      <c r="SIG210" s="165"/>
      <c r="SIH210" s="165"/>
      <c r="SII210" s="165"/>
      <c r="SIJ210" s="168"/>
      <c r="SIK210" s="165"/>
      <c r="SIL210" s="165"/>
      <c r="SIM210" s="165"/>
      <c r="SIN210" s="168"/>
      <c r="SIO210" s="165"/>
      <c r="SIP210" s="165"/>
      <c r="SIQ210" s="165"/>
      <c r="SIR210" s="168"/>
      <c r="SIS210" s="165"/>
      <c r="SIT210" s="165"/>
      <c r="SIU210" s="165"/>
      <c r="SIV210" s="168"/>
      <c r="SIW210" s="165"/>
      <c r="SIX210" s="165"/>
      <c r="SIY210" s="165"/>
      <c r="SIZ210" s="168"/>
      <c r="SJA210" s="165"/>
      <c r="SJB210" s="165"/>
      <c r="SJC210" s="165"/>
      <c r="SJD210" s="168"/>
      <c r="SJE210" s="165"/>
      <c r="SJF210" s="165"/>
      <c r="SJG210" s="165"/>
      <c r="SJH210" s="168"/>
      <c r="SJI210" s="165"/>
      <c r="SJJ210" s="165"/>
      <c r="SJK210" s="165"/>
      <c r="SJL210" s="168"/>
      <c r="SJM210" s="165"/>
      <c r="SJN210" s="165"/>
      <c r="SJO210" s="165"/>
      <c r="SJP210" s="168"/>
      <c r="SJQ210" s="165"/>
      <c r="SJR210" s="165"/>
      <c r="SJS210" s="165"/>
      <c r="SJT210" s="168"/>
      <c r="SJU210" s="165"/>
      <c r="SJV210" s="165"/>
      <c r="SJW210" s="165"/>
      <c r="SJX210" s="168"/>
      <c r="SJY210" s="165"/>
      <c r="SJZ210" s="165"/>
      <c r="SKA210" s="165"/>
      <c r="SKB210" s="168"/>
      <c r="SKC210" s="165"/>
      <c r="SKD210" s="165"/>
      <c r="SKE210" s="165"/>
      <c r="SKF210" s="168"/>
      <c r="SKG210" s="165"/>
      <c r="SKH210" s="165"/>
      <c r="SKI210" s="165"/>
      <c r="SKJ210" s="168"/>
      <c r="SKK210" s="165"/>
      <c r="SKL210" s="165"/>
      <c r="SKM210" s="165"/>
      <c r="SKN210" s="168"/>
      <c r="SKO210" s="165"/>
      <c r="SKP210" s="165"/>
      <c r="SKQ210" s="165"/>
      <c r="SKR210" s="168"/>
      <c r="SKS210" s="165"/>
      <c r="SKT210" s="165"/>
      <c r="SKU210" s="165"/>
      <c r="SKV210" s="168"/>
      <c r="SKW210" s="165"/>
      <c r="SKX210" s="165"/>
      <c r="SKY210" s="165"/>
      <c r="SKZ210" s="168"/>
      <c r="SLA210" s="165"/>
      <c r="SLB210" s="165"/>
      <c r="SLC210" s="165"/>
      <c r="SLD210" s="168"/>
      <c r="SLE210" s="165"/>
      <c r="SLF210" s="165"/>
      <c r="SLG210" s="165"/>
      <c r="SLH210" s="168"/>
      <c r="SLI210" s="165"/>
      <c r="SLJ210" s="165"/>
      <c r="SLK210" s="165"/>
      <c r="SLL210" s="168"/>
      <c r="SLM210" s="165"/>
      <c r="SLN210" s="165"/>
      <c r="SLO210" s="165"/>
      <c r="SLP210" s="168"/>
      <c r="SLQ210" s="165"/>
      <c r="SLR210" s="165"/>
      <c r="SLS210" s="165"/>
      <c r="SLT210" s="168"/>
      <c r="SLU210" s="165"/>
      <c r="SLV210" s="165"/>
      <c r="SLW210" s="165"/>
      <c r="SLX210" s="168"/>
      <c r="SLY210" s="165"/>
      <c r="SLZ210" s="165"/>
      <c r="SMA210" s="165"/>
      <c r="SMB210" s="168"/>
      <c r="SMC210" s="165"/>
      <c r="SMD210" s="165"/>
      <c r="SME210" s="165"/>
      <c r="SMF210" s="168"/>
      <c r="SMG210" s="165"/>
      <c r="SMH210" s="165"/>
      <c r="SMI210" s="165"/>
      <c r="SMJ210" s="168"/>
      <c r="SMK210" s="165"/>
      <c r="SML210" s="165"/>
      <c r="SMM210" s="165"/>
      <c r="SMN210" s="168"/>
      <c r="SMO210" s="165"/>
      <c r="SMP210" s="165"/>
      <c r="SMQ210" s="165"/>
      <c r="SMR210" s="168"/>
      <c r="SMS210" s="165"/>
      <c r="SMT210" s="165"/>
      <c r="SMU210" s="165"/>
      <c r="SMV210" s="168"/>
      <c r="SMW210" s="165"/>
      <c r="SMX210" s="165"/>
      <c r="SMY210" s="165"/>
      <c r="SMZ210" s="168"/>
      <c r="SNA210" s="165"/>
      <c r="SNB210" s="165"/>
      <c r="SNC210" s="165"/>
      <c r="SND210" s="168"/>
      <c r="SNE210" s="165"/>
      <c r="SNF210" s="165"/>
      <c r="SNG210" s="165"/>
      <c r="SNH210" s="168"/>
      <c r="SNI210" s="165"/>
      <c r="SNJ210" s="165"/>
      <c r="SNK210" s="165"/>
      <c r="SNL210" s="168"/>
      <c r="SNM210" s="165"/>
      <c r="SNN210" s="165"/>
      <c r="SNO210" s="165"/>
      <c r="SNP210" s="168"/>
      <c r="SNQ210" s="165"/>
      <c r="SNR210" s="165"/>
      <c r="SNS210" s="165"/>
      <c r="SNT210" s="168"/>
      <c r="SNU210" s="165"/>
      <c r="SNV210" s="165"/>
      <c r="SNW210" s="165"/>
      <c r="SNX210" s="168"/>
      <c r="SNY210" s="165"/>
      <c r="SNZ210" s="165"/>
      <c r="SOA210" s="165"/>
      <c r="SOB210" s="168"/>
      <c r="SOC210" s="165"/>
      <c r="SOD210" s="165"/>
      <c r="SOE210" s="165"/>
      <c r="SOF210" s="168"/>
      <c r="SOG210" s="165"/>
      <c r="SOH210" s="165"/>
      <c r="SOI210" s="165"/>
      <c r="SOJ210" s="168"/>
      <c r="SOK210" s="165"/>
      <c r="SOL210" s="165"/>
      <c r="SOM210" s="165"/>
      <c r="SON210" s="168"/>
      <c r="SOO210" s="165"/>
      <c r="SOP210" s="165"/>
      <c r="SOQ210" s="165"/>
      <c r="SOR210" s="168"/>
      <c r="SOS210" s="165"/>
      <c r="SOT210" s="165"/>
      <c r="SOU210" s="165"/>
      <c r="SOV210" s="168"/>
      <c r="SOW210" s="165"/>
      <c r="SOX210" s="165"/>
      <c r="SOY210" s="165"/>
      <c r="SOZ210" s="168"/>
      <c r="SPA210" s="165"/>
      <c r="SPB210" s="165"/>
      <c r="SPC210" s="165"/>
      <c r="SPD210" s="168"/>
      <c r="SPE210" s="165"/>
      <c r="SPF210" s="165"/>
      <c r="SPG210" s="165"/>
      <c r="SPH210" s="168"/>
      <c r="SPI210" s="165"/>
      <c r="SPJ210" s="165"/>
      <c r="SPK210" s="165"/>
      <c r="SPL210" s="168"/>
      <c r="SPM210" s="165"/>
      <c r="SPN210" s="165"/>
      <c r="SPO210" s="165"/>
      <c r="SPP210" s="168"/>
      <c r="SPQ210" s="165"/>
      <c r="SPR210" s="165"/>
      <c r="SPS210" s="165"/>
      <c r="SPT210" s="168"/>
      <c r="SPU210" s="165"/>
      <c r="SPV210" s="165"/>
      <c r="SPW210" s="165"/>
      <c r="SPX210" s="168"/>
      <c r="SPY210" s="165"/>
      <c r="SPZ210" s="165"/>
      <c r="SQA210" s="165"/>
      <c r="SQB210" s="168"/>
      <c r="SQC210" s="165"/>
      <c r="SQD210" s="165"/>
      <c r="SQE210" s="165"/>
      <c r="SQF210" s="168"/>
      <c r="SQG210" s="165"/>
      <c r="SQH210" s="165"/>
      <c r="SQI210" s="165"/>
      <c r="SQJ210" s="168"/>
      <c r="SQK210" s="165"/>
      <c r="SQL210" s="165"/>
      <c r="SQM210" s="165"/>
      <c r="SQN210" s="168"/>
      <c r="SQO210" s="165"/>
      <c r="SQP210" s="165"/>
      <c r="SQQ210" s="165"/>
      <c r="SQR210" s="168"/>
      <c r="SQS210" s="165"/>
      <c r="SQT210" s="165"/>
      <c r="SQU210" s="165"/>
      <c r="SQV210" s="168"/>
      <c r="SQW210" s="165"/>
      <c r="SQX210" s="165"/>
      <c r="SQY210" s="165"/>
      <c r="SQZ210" s="168"/>
      <c r="SRA210" s="165"/>
      <c r="SRB210" s="165"/>
      <c r="SRC210" s="165"/>
      <c r="SRD210" s="168"/>
      <c r="SRE210" s="165"/>
      <c r="SRF210" s="165"/>
      <c r="SRG210" s="165"/>
      <c r="SRH210" s="168"/>
      <c r="SRI210" s="165"/>
      <c r="SRJ210" s="165"/>
      <c r="SRK210" s="165"/>
      <c r="SRL210" s="168"/>
      <c r="SRM210" s="165"/>
      <c r="SRN210" s="165"/>
      <c r="SRO210" s="165"/>
      <c r="SRP210" s="168"/>
      <c r="SRQ210" s="165"/>
      <c r="SRR210" s="165"/>
      <c r="SRS210" s="165"/>
      <c r="SRT210" s="168"/>
      <c r="SRU210" s="165"/>
      <c r="SRV210" s="165"/>
      <c r="SRW210" s="165"/>
      <c r="SRX210" s="168"/>
      <c r="SRY210" s="165"/>
      <c r="SRZ210" s="165"/>
      <c r="SSA210" s="165"/>
      <c r="SSB210" s="168"/>
      <c r="SSC210" s="165"/>
      <c r="SSD210" s="165"/>
      <c r="SSE210" s="165"/>
      <c r="SSF210" s="168"/>
      <c r="SSG210" s="165"/>
      <c r="SSH210" s="165"/>
      <c r="SSI210" s="165"/>
      <c r="SSJ210" s="168"/>
      <c r="SSK210" s="165"/>
      <c r="SSL210" s="165"/>
      <c r="SSM210" s="165"/>
      <c r="SSN210" s="168"/>
      <c r="SSO210" s="165"/>
      <c r="SSP210" s="165"/>
      <c r="SSQ210" s="165"/>
      <c r="SSR210" s="168"/>
      <c r="SSS210" s="165"/>
      <c r="SST210" s="165"/>
      <c r="SSU210" s="165"/>
      <c r="SSV210" s="168"/>
      <c r="SSW210" s="165"/>
      <c r="SSX210" s="165"/>
      <c r="SSY210" s="165"/>
      <c r="SSZ210" s="168"/>
      <c r="STA210" s="165"/>
      <c r="STB210" s="165"/>
      <c r="STC210" s="165"/>
      <c r="STD210" s="168"/>
      <c r="STE210" s="165"/>
      <c r="STF210" s="165"/>
      <c r="STG210" s="165"/>
      <c r="STH210" s="168"/>
      <c r="STI210" s="165"/>
      <c r="STJ210" s="165"/>
      <c r="STK210" s="165"/>
      <c r="STL210" s="168"/>
      <c r="STM210" s="165"/>
      <c r="STN210" s="165"/>
      <c r="STO210" s="165"/>
      <c r="STP210" s="168"/>
      <c r="STQ210" s="165"/>
      <c r="STR210" s="165"/>
      <c r="STS210" s="165"/>
      <c r="STT210" s="168"/>
      <c r="STU210" s="165"/>
      <c r="STV210" s="165"/>
      <c r="STW210" s="165"/>
      <c r="STX210" s="168"/>
      <c r="STY210" s="165"/>
      <c r="STZ210" s="165"/>
      <c r="SUA210" s="165"/>
      <c r="SUB210" s="168"/>
      <c r="SUC210" s="165"/>
      <c r="SUD210" s="165"/>
      <c r="SUE210" s="165"/>
      <c r="SUF210" s="168"/>
      <c r="SUG210" s="165"/>
      <c r="SUH210" s="165"/>
      <c r="SUI210" s="165"/>
      <c r="SUJ210" s="168"/>
      <c r="SUK210" s="165"/>
      <c r="SUL210" s="165"/>
      <c r="SUM210" s="165"/>
      <c r="SUN210" s="168"/>
      <c r="SUO210" s="165"/>
      <c r="SUP210" s="165"/>
      <c r="SUQ210" s="165"/>
      <c r="SUR210" s="168"/>
      <c r="SUS210" s="165"/>
      <c r="SUT210" s="165"/>
      <c r="SUU210" s="165"/>
      <c r="SUV210" s="168"/>
      <c r="SUW210" s="165"/>
      <c r="SUX210" s="165"/>
      <c r="SUY210" s="165"/>
      <c r="SUZ210" s="168"/>
      <c r="SVA210" s="165"/>
      <c r="SVB210" s="165"/>
      <c r="SVC210" s="165"/>
      <c r="SVD210" s="168"/>
      <c r="SVE210" s="165"/>
      <c r="SVF210" s="165"/>
      <c r="SVG210" s="165"/>
      <c r="SVH210" s="168"/>
      <c r="SVI210" s="165"/>
      <c r="SVJ210" s="165"/>
      <c r="SVK210" s="165"/>
      <c r="SVL210" s="168"/>
      <c r="SVM210" s="165"/>
      <c r="SVN210" s="165"/>
      <c r="SVO210" s="165"/>
      <c r="SVP210" s="168"/>
      <c r="SVQ210" s="165"/>
      <c r="SVR210" s="165"/>
      <c r="SVS210" s="165"/>
      <c r="SVT210" s="168"/>
      <c r="SVU210" s="165"/>
      <c r="SVV210" s="165"/>
      <c r="SVW210" s="165"/>
      <c r="SVX210" s="168"/>
      <c r="SVY210" s="165"/>
      <c r="SVZ210" s="165"/>
      <c r="SWA210" s="165"/>
      <c r="SWB210" s="168"/>
      <c r="SWC210" s="165"/>
      <c r="SWD210" s="165"/>
      <c r="SWE210" s="165"/>
      <c r="SWF210" s="168"/>
      <c r="SWG210" s="165"/>
      <c r="SWH210" s="165"/>
      <c r="SWI210" s="165"/>
      <c r="SWJ210" s="168"/>
      <c r="SWK210" s="165"/>
      <c r="SWL210" s="165"/>
      <c r="SWM210" s="165"/>
      <c r="SWN210" s="168"/>
      <c r="SWO210" s="165"/>
      <c r="SWP210" s="165"/>
      <c r="SWQ210" s="165"/>
      <c r="SWR210" s="168"/>
      <c r="SWS210" s="165"/>
      <c r="SWT210" s="165"/>
      <c r="SWU210" s="165"/>
      <c r="SWV210" s="168"/>
      <c r="SWW210" s="165"/>
      <c r="SWX210" s="165"/>
      <c r="SWY210" s="165"/>
      <c r="SWZ210" s="168"/>
      <c r="SXA210" s="165"/>
      <c r="SXB210" s="165"/>
      <c r="SXC210" s="165"/>
      <c r="SXD210" s="168"/>
      <c r="SXE210" s="165"/>
      <c r="SXF210" s="165"/>
      <c r="SXG210" s="165"/>
      <c r="SXH210" s="168"/>
      <c r="SXI210" s="165"/>
      <c r="SXJ210" s="165"/>
      <c r="SXK210" s="165"/>
      <c r="SXL210" s="168"/>
      <c r="SXM210" s="165"/>
      <c r="SXN210" s="165"/>
      <c r="SXO210" s="165"/>
      <c r="SXP210" s="168"/>
      <c r="SXQ210" s="165"/>
      <c r="SXR210" s="165"/>
      <c r="SXS210" s="165"/>
      <c r="SXT210" s="168"/>
      <c r="SXU210" s="165"/>
      <c r="SXV210" s="165"/>
      <c r="SXW210" s="165"/>
      <c r="SXX210" s="168"/>
      <c r="SXY210" s="165"/>
      <c r="SXZ210" s="165"/>
      <c r="SYA210" s="165"/>
      <c r="SYB210" s="168"/>
      <c r="SYC210" s="165"/>
      <c r="SYD210" s="165"/>
      <c r="SYE210" s="165"/>
      <c r="SYF210" s="168"/>
      <c r="SYG210" s="165"/>
      <c r="SYH210" s="165"/>
      <c r="SYI210" s="165"/>
      <c r="SYJ210" s="168"/>
      <c r="SYK210" s="165"/>
      <c r="SYL210" s="165"/>
      <c r="SYM210" s="165"/>
      <c r="SYN210" s="168"/>
      <c r="SYO210" s="165"/>
      <c r="SYP210" s="165"/>
      <c r="SYQ210" s="165"/>
      <c r="SYR210" s="168"/>
      <c r="SYS210" s="165"/>
      <c r="SYT210" s="165"/>
      <c r="SYU210" s="165"/>
      <c r="SYV210" s="168"/>
      <c r="SYW210" s="165"/>
      <c r="SYX210" s="165"/>
      <c r="SYY210" s="165"/>
      <c r="SYZ210" s="168"/>
      <c r="SZA210" s="165"/>
      <c r="SZB210" s="165"/>
      <c r="SZC210" s="165"/>
      <c r="SZD210" s="168"/>
      <c r="SZE210" s="165"/>
      <c r="SZF210" s="165"/>
      <c r="SZG210" s="165"/>
      <c r="SZH210" s="168"/>
      <c r="SZI210" s="165"/>
      <c r="SZJ210" s="165"/>
      <c r="SZK210" s="165"/>
      <c r="SZL210" s="168"/>
      <c r="SZM210" s="165"/>
      <c r="SZN210" s="165"/>
      <c r="SZO210" s="165"/>
      <c r="SZP210" s="168"/>
      <c r="SZQ210" s="165"/>
      <c r="SZR210" s="165"/>
      <c r="SZS210" s="165"/>
      <c r="SZT210" s="168"/>
      <c r="SZU210" s="165"/>
      <c r="SZV210" s="165"/>
      <c r="SZW210" s="165"/>
      <c r="SZX210" s="168"/>
      <c r="SZY210" s="165"/>
      <c r="SZZ210" s="165"/>
      <c r="TAA210" s="165"/>
      <c r="TAB210" s="168"/>
      <c r="TAC210" s="165"/>
      <c r="TAD210" s="165"/>
      <c r="TAE210" s="165"/>
      <c r="TAF210" s="168"/>
      <c r="TAG210" s="165"/>
      <c r="TAH210" s="165"/>
      <c r="TAI210" s="165"/>
      <c r="TAJ210" s="168"/>
      <c r="TAK210" s="165"/>
      <c r="TAL210" s="165"/>
      <c r="TAM210" s="165"/>
      <c r="TAN210" s="168"/>
      <c r="TAO210" s="165"/>
      <c r="TAP210" s="165"/>
      <c r="TAQ210" s="165"/>
      <c r="TAR210" s="168"/>
      <c r="TAS210" s="165"/>
      <c r="TAT210" s="165"/>
      <c r="TAU210" s="165"/>
      <c r="TAV210" s="168"/>
      <c r="TAW210" s="165"/>
      <c r="TAX210" s="165"/>
      <c r="TAY210" s="165"/>
      <c r="TAZ210" s="168"/>
      <c r="TBA210" s="165"/>
      <c r="TBB210" s="165"/>
      <c r="TBC210" s="165"/>
      <c r="TBD210" s="168"/>
      <c r="TBE210" s="165"/>
      <c r="TBF210" s="165"/>
      <c r="TBG210" s="165"/>
      <c r="TBH210" s="168"/>
      <c r="TBI210" s="165"/>
      <c r="TBJ210" s="165"/>
      <c r="TBK210" s="165"/>
      <c r="TBL210" s="168"/>
      <c r="TBM210" s="165"/>
      <c r="TBN210" s="165"/>
      <c r="TBO210" s="165"/>
      <c r="TBP210" s="168"/>
      <c r="TBQ210" s="165"/>
      <c r="TBR210" s="165"/>
      <c r="TBS210" s="165"/>
      <c r="TBT210" s="168"/>
      <c r="TBU210" s="165"/>
      <c r="TBV210" s="165"/>
      <c r="TBW210" s="165"/>
      <c r="TBX210" s="168"/>
      <c r="TBY210" s="165"/>
      <c r="TBZ210" s="165"/>
      <c r="TCA210" s="165"/>
      <c r="TCB210" s="168"/>
      <c r="TCC210" s="165"/>
      <c r="TCD210" s="165"/>
      <c r="TCE210" s="165"/>
      <c r="TCF210" s="168"/>
      <c r="TCG210" s="165"/>
      <c r="TCH210" s="165"/>
      <c r="TCI210" s="165"/>
      <c r="TCJ210" s="168"/>
      <c r="TCK210" s="165"/>
      <c r="TCL210" s="165"/>
      <c r="TCM210" s="165"/>
      <c r="TCN210" s="168"/>
      <c r="TCO210" s="165"/>
      <c r="TCP210" s="165"/>
      <c r="TCQ210" s="165"/>
      <c r="TCR210" s="168"/>
      <c r="TCS210" s="165"/>
      <c r="TCT210" s="165"/>
      <c r="TCU210" s="165"/>
      <c r="TCV210" s="168"/>
      <c r="TCW210" s="165"/>
      <c r="TCX210" s="165"/>
      <c r="TCY210" s="165"/>
      <c r="TCZ210" s="168"/>
      <c r="TDA210" s="165"/>
      <c r="TDB210" s="165"/>
      <c r="TDC210" s="165"/>
      <c r="TDD210" s="168"/>
      <c r="TDE210" s="165"/>
      <c r="TDF210" s="165"/>
      <c r="TDG210" s="165"/>
      <c r="TDH210" s="168"/>
      <c r="TDI210" s="165"/>
      <c r="TDJ210" s="165"/>
      <c r="TDK210" s="165"/>
      <c r="TDL210" s="168"/>
      <c r="TDM210" s="165"/>
      <c r="TDN210" s="165"/>
      <c r="TDO210" s="165"/>
      <c r="TDP210" s="168"/>
      <c r="TDQ210" s="165"/>
      <c r="TDR210" s="165"/>
      <c r="TDS210" s="165"/>
      <c r="TDT210" s="168"/>
      <c r="TDU210" s="165"/>
      <c r="TDV210" s="165"/>
      <c r="TDW210" s="165"/>
      <c r="TDX210" s="168"/>
      <c r="TDY210" s="165"/>
      <c r="TDZ210" s="165"/>
      <c r="TEA210" s="165"/>
      <c r="TEB210" s="168"/>
      <c r="TEC210" s="165"/>
      <c r="TED210" s="165"/>
      <c r="TEE210" s="165"/>
      <c r="TEF210" s="168"/>
      <c r="TEG210" s="165"/>
      <c r="TEH210" s="165"/>
      <c r="TEI210" s="165"/>
      <c r="TEJ210" s="168"/>
      <c r="TEK210" s="165"/>
      <c r="TEL210" s="165"/>
      <c r="TEM210" s="165"/>
      <c r="TEN210" s="168"/>
      <c r="TEO210" s="165"/>
      <c r="TEP210" s="165"/>
      <c r="TEQ210" s="165"/>
      <c r="TER210" s="168"/>
      <c r="TES210" s="165"/>
      <c r="TET210" s="165"/>
      <c r="TEU210" s="165"/>
      <c r="TEV210" s="168"/>
      <c r="TEW210" s="165"/>
      <c r="TEX210" s="165"/>
      <c r="TEY210" s="165"/>
      <c r="TEZ210" s="168"/>
      <c r="TFA210" s="165"/>
      <c r="TFB210" s="165"/>
      <c r="TFC210" s="165"/>
      <c r="TFD210" s="168"/>
      <c r="TFE210" s="165"/>
      <c r="TFF210" s="165"/>
      <c r="TFG210" s="165"/>
      <c r="TFH210" s="168"/>
      <c r="TFI210" s="165"/>
      <c r="TFJ210" s="165"/>
      <c r="TFK210" s="165"/>
      <c r="TFL210" s="168"/>
      <c r="TFM210" s="165"/>
      <c r="TFN210" s="165"/>
      <c r="TFO210" s="165"/>
      <c r="TFP210" s="168"/>
      <c r="TFQ210" s="165"/>
      <c r="TFR210" s="165"/>
      <c r="TFS210" s="165"/>
      <c r="TFT210" s="168"/>
      <c r="TFU210" s="165"/>
      <c r="TFV210" s="165"/>
      <c r="TFW210" s="165"/>
      <c r="TFX210" s="168"/>
      <c r="TFY210" s="165"/>
      <c r="TFZ210" s="165"/>
      <c r="TGA210" s="165"/>
      <c r="TGB210" s="168"/>
      <c r="TGC210" s="165"/>
      <c r="TGD210" s="165"/>
      <c r="TGE210" s="165"/>
      <c r="TGF210" s="168"/>
      <c r="TGG210" s="165"/>
      <c r="TGH210" s="165"/>
      <c r="TGI210" s="165"/>
      <c r="TGJ210" s="168"/>
      <c r="TGK210" s="165"/>
      <c r="TGL210" s="165"/>
      <c r="TGM210" s="165"/>
      <c r="TGN210" s="168"/>
      <c r="TGO210" s="165"/>
      <c r="TGP210" s="165"/>
      <c r="TGQ210" s="165"/>
      <c r="TGR210" s="168"/>
      <c r="TGS210" s="165"/>
      <c r="TGT210" s="165"/>
      <c r="TGU210" s="165"/>
      <c r="TGV210" s="168"/>
      <c r="TGW210" s="165"/>
      <c r="TGX210" s="165"/>
      <c r="TGY210" s="165"/>
      <c r="TGZ210" s="168"/>
      <c r="THA210" s="165"/>
      <c r="THB210" s="165"/>
      <c r="THC210" s="165"/>
      <c r="THD210" s="168"/>
      <c r="THE210" s="165"/>
      <c r="THF210" s="165"/>
      <c r="THG210" s="165"/>
      <c r="THH210" s="168"/>
      <c r="THI210" s="165"/>
      <c r="THJ210" s="165"/>
      <c r="THK210" s="165"/>
      <c r="THL210" s="168"/>
      <c r="THM210" s="165"/>
      <c r="THN210" s="165"/>
      <c r="THO210" s="165"/>
      <c r="THP210" s="168"/>
      <c r="THQ210" s="165"/>
      <c r="THR210" s="165"/>
      <c r="THS210" s="165"/>
      <c r="THT210" s="168"/>
      <c r="THU210" s="165"/>
      <c r="THV210" s="165"/>
      <c r="THW210" s="165"/>
      <c r="THX210" s="168"/>
      <c r="THY210" s="165"/>
      <c r="THZ210" s="165"/>
      <c r="TIA210" s="165"/>
      <c r="TIB210" s="168"/>
      <c r="TIC210" s="165"/>
      <c r="TID210" s="165"/>
      <c r="TIE210" s="165"/>
      <c r="TIF210" s="168"/>
      <c r="TIG210" s="165"/>
      <c r="TIH210" s="165"/>
      <c r="TII210" s="165"/>
      <c r="TIJ210" s="168"/>
      <c r="TIK210" s="165"/>
      <c r="TIL210" s="165"/>
      <c r="TIM210" s="165"/>
      <c r="TIN210" s="168"/>
      <c r="TIO210" s="165"/>
      <c r="TIP210" s="165"/>
      <c r="TIQ210" s="165"/>
      <c r="TIR210" s="168"/>
      <c r="TIS210" s="165"/>
      <c r="TIT210" s="165"/>
      <c r="TIU210" s="165"/>
      <c r="TIV210" s="168"/>
      <c r="TIW210" s="165"/>
      <c r="TIX210" s="165"/>
      <c r="TIY210" s="165"/>
      <c r="TIZ210" s="168"/>
      <c r="TJA210" s="165"/>
      <c r="TJB210" s="165"/>
      <c r="TJC210" s="165"/>
      <c r="TJD210" s="168"/>
      <c r="TJE210" s="165"/>
      <c r="TJF210" s="165"/>
      <c r="TJG210" s="165"/>
      <c r="TJH210" s="168"/>
      <c r="TJI210" s="165"/>
      <c r="TJJ210" s="165"/>
      <c r="TJK210" s="165"/>
      <c r="TJL210" s="168"/>
      <c r="TJM210" s="165"/>
      <c r="TJN210" s="165"/>
      <c r="TJO210" s="165"/>
      <c r="TJP210" s="168"/>
      <c r="TJQ210" s="165"/>
      <c r="TJR210" s="165"/>
      <c r="TJS210" s="165"/>
      <c r="TJT210" s="168"/>
      <c r="TJU210" s="165"/>
      <c r="TJV210" s="165"/>
      <c r="TJW210" s="165"/>
      <c r="TJX210" s="168"/>
      <c r="TJY210" s="165"/>
      <c r="TJZ210" s="165"/>
      <c r="TKA210" s="165"/>
      <c r="TKB210" s="168"/>
      <c r="TKC210" s="165"/>
      <c r="TKD210" s="165"/>
      <c r="TKE210" s="165"/>
      <c r="TKF210" s="168"/>
      <c r="TKG210" s="165"/>
      <c r="TKH210" s="165"/>
      <c r="TKI210" s="165"/>
      <c r="TKJ210" s="168"/>
      <c r="TKK210" s="165"/>
      <c r="TKL210" s="165"/>
      <c r="TKM210" s="165"/>
      <c r="TKN210" s="168"/>
      <c r="TKO210" s="165"/>
      <c r="TKP210" s="165"/>
      <c r="TKQ210" s="165"/>
      <c r="TKR210" s="168"/>
      <c r="TKS210" s="165"/>
      <c r="TKT210" s="165"/>
      <c r="TKU210" s="165"/>
      <c r="TKV210" s="168"/>
      <c r="TKW210" s="165"/>
      <c r="TKX210" s="165"/>
      <c r="TKY210" s="165"/>
      <c r="TKZ210" s="168"/>
      <c r="TLA210" s="165"/>
      <c r="TLB210" s="165"/>
      <c r="TLC210" s="165"/>
      <c r="TLD210" s="168"/>
      <c r="TLE210" s="165"/>
      <c r="TLF210" s="165"/>
      <c r="TLG210" s="165"/>
      <c r="TLH210" s="168"/>
      <c r="TLI210" s="165"/>
      <c r="TLJ210" s="165"/>
      <c r="TLK210" s="165"/>
      <c r="TLL210" s="168"/>
      <c r="TLM210" s="165"/>
      <c r="TLN210" s="165"/>
      <c r="TLO210" s="165"/>
      <c r="TLP210" s="168"/>
      <c r="TLQ210" s="165"/>
      <c r="TLR210" s="165"/>
      <c r="TLS210" s="165"/>
      <c r="TLT210" s="168"/>
      <c r="TLU210" s="165"/>
      <c r="TLV210" s="165"/>
      <c r="TLW210" s="165"/>
      <c r="TLX210" s="168"/>
      <c r="TLY210" s="165"/>
      <c r="TLZ210" s="165"/>
      <c r="TMA210" s="165"/>
      <c r="TMB210" s="168"/>
      <c r="TMC210" s="165"/>
      <c r="TMD210" s="165"/>
      <c r="TME210" s="165"/>
      <c r="TMF210" s="168"/>
      <c r="TMG210" s="165"/>
      <c r="TMH210" s="165"/>
      <c r="TMI210" s="165"/>
      <c r="TMJ210" s="168"/>
      <c r="TMK210" s="165"/>
      <c r="TML210" s="165"/>
      <c r="TMM210" s="165"/>
      <c r="TMN210" s="168"/>
      <c r="TMO210" s="165"/>
      <c r="TMP210" s="165"/>
      <c r="TMQ210" s="165"/>
      <c r="TMR210" s="168"/>
      <c r="TMS210" s="165"/>
      <c r="TMT210" s="165"/>
      <c r="TMU210" s="165"/>
      <c r="TMV210" s="168"/>
      <c r="TMW210" s="165"/>
      <c r="TMX210" s="165"/>
      <c r="TMY210" s="165"/>
      <c r="TMZ210" s="168"/>
      <c r="TNA210" s="165"/>
      <c r="TNB210" s="165"/>
      <c r="TNC210" s="165"/>
      <c r="TND210" s="168"/>
      <c r="TNE210" s="165"/>
      <c r="TNF210" s="165"/>
      <c r="TNG210" s="165"/>
      <c r="TNH210" s="168"/>
      <c r="TNI210" s="165"/>
      <c r="TNJ210" s="165"/>
      <c r="TNK210" s="165"/>
      <c r="TNL210" s="168"/>
      <c r="TNM210" s="165"/>
      <c r="TNN210" s="165"/>
      <c r="TNO210" s="165"/>
      <c r="TNP210" s="168"/>
      <c r="TNQ210" s="165"/>
      <c r="TNR210" s="165"/>
      <c r="TNS210" s="165"/>
      <c r="TNT210" s="168"/>
      <c r="TNU210" s="165"/>
      <c r="TNV210" s="165"/>
      <c r="TNW210" s="165"/>
      <c r="TNX210" s="168"/>
      <c r="TNY210" s="165"/>
      <c r="TNZ210" s="165"/>
      <c r="TOA210" s="165"/>
      <c r="TOB210" s="168"/>
      <c r="TOC210" s="165"/>
      <c r="TOD210" s="165"/>
      <c r="TOE210" s="165"/>
      <c r="TOF210" s="168"/>
      <c r="TOG210" s="165"/>
      <c r="TOH210" s="165"/>
      <c r="TOI210" s="165"/>
      <c r="TOJ210" s="168"/>
      <c r="TOK210" s="165"/>
      <c r="TOL210" s="165"/>
      <c r="TOM210" s="165"/>
      <c r="TON210" s="168"/>
      <c r="TOO210" s="165"/>
      <c r="TOP210" s="165"/>
      <c r="TOQ210" s="165"/>
      <c r="TOR210" s="168"/>
      <c r="TOS210" s="165"/>
      <c r="TOT210" s="165"/>
      <c r="TOU210" s="165"/>
      <c r="TOV210" s="168"/>
      <c r="TOW210" s="165"/>
      <c r="TOX210" s="165"/>
      <c r="TOY210" s="165"/>
      <c r="TOZ210" s="168"/>
      <c r="TPA210" s="165"/>
      <c r="TPB210" s="165"/>
      <c r="TPC210" s="165"/>
      <c r="TPD210" s="168"/>
      <c r="TPE210" s="165"/>
      <c r="TPF210" s="165"/>
      <c r="TPG210" s="165"/>
      <c r="TPH210" s="168"/>
      <c r="TPI210" s="165"/>
      <c r="TPJ210" s="165"/>
      <c r="TPK210" s="165"/>
      <c r="TPL210" s="168"/>
      <c r="TPM210" s="165"/>
      <c r="TPN210" s="165"/>
      <c r="TPO210" s="165"/>
      <c r="TPP210" s="168"/>
      <c r="TPQ210" s="165"/>
      <c r="TPR210" s="165"/>
      <c r="TPS210" s="165"/>
      <c r="TPT210" s="168"/>
      <c r="TPU210" s="165"/>
      <c r="TPV210" s="165"/>
      <c r="TPW210" s="165"/>
      <c r="TPX210" s="168"/>
      <c r="TPY210" s="165"/>
      <c r="TPZ210" s="165"/>
      <c r="TQA210" s="165"/>
      <c r="TQB210" s="168"/>
      <c r="TQC210" s="165"/>
      <c r="TQD210" s="165"/>
      <c r="TQE210" s="165"/>
      <c r="TQF210" s="168"/>
      <c r="TQG210" s="165"/>
      <c r="TQH210" s="165"/>
      <c r="TQI210" s="165"/>
      <c r="TQJ210" s="168"/>
      <c r="TQK210" s="165"/>
      <c r="TQL210" s="165"/>
      <c r="TQM210" s="165"/>
      <c r="TQN210" s="168"/>
      <c r="TQO210" s="165"/>
      <c r="TQP210" s="165"/>
      <c r="TQQ210" s="165"/>
      <c r="TQR210" s="168"/>
      <c r="TQS210" s="165"/>
      <c r="TQT210" s="165"/>
      <c r="TQU210" s="165"/>
      <c r="TQV210" s="168"/>
      <c r="TQW210" s="165"/>
      <c r="TQX210" s="165"/>
      <c r="TQY210" s="165"/>
      <c r="TQZ210" s="168"/>
      <c r="TRA210" s="165"/>
      <c r="TRB210" s="165"/>
      <c r="TRC210" s="165"/>
      <c r="TRD210" s="168"/>
      <c r="TRE210" s="165"/>
      <c r="TRF210" s="165"/>
      <c r="TRG210" s="165"/>
      <c r="TRH210" s="168"/>
      <c r="TRI210" s="165"/>
      <c r="TRJ210" s="165"/>
      <c r="TRK210" s="165"/>
      <c r="TRL210" s="168"/>
      <c r="TRM210" s="165"/>
      <c r="TRN210" s="165"/>
      <c r="TRO210" s="165"/>
      <c r="TRP210" s="168"/>
      <c r="TRQ210" s="165"/>
      <c r="TRR210" s="165"/>
      <c r="TRS210" s="165"/>
      <c r="TRT210" s="168"/>
      <c r="TRU210" s="165"/>
      <c r="TRV210" s="165"/>
      <c r="TRW210" s="165"/>
      <c r="TRX210" s="168"/>
      <c r="TRY210" s="165"/>
      <c r="TRZ210" s="165"/>
      <c r="TSA210" s="165"/>
      <c r="TSB210" s="168"/>
      <c r="TSC210" s="165"/>
      <c r="TSD210" s="165"/>
      <c r="TSE210" s="165"/>
      <c r="TSF210" s="168"/>
      <c r="TSG210" s="165"/>
      <c r="TSH210" s="165"/>
      <c r="TSI210" s="165"/>
      <c r="TSJ210" s="168"/>
      <c r="TSK210" s="165"/>
      <c r="TSL210" s="165"/>
      <c r="TSM210" s="165"/>
      <c r="TSN210" s="168"/>
      <c r="TSO210" s="165"/>
      <c r="TSP210" s="165"/>
      <c r="TSQ210" s="165"/>
      <c r="TSR210" s="168"/>
      <c r="TSS210" s="165"/>
      <c r="TST210" s="165"/>
      <c r="TSU210" s="165"/>
      <c r="TSV210" s="168"/>
      <c r="TSW210" s="165"/>
      <c r="TSX210" s="165"/>
      <c r="TSY210" s="165"/>
      <c r="TSZ210" s="168"/>
      <c r="TTA210" s="165"/>
      <c r="TTB210" s="165"/>
      <c r="TTC210" s="165"/>
      <c r="TTD210" s="168"/>
      <c r="TTE210" s="165"/>
      <c r="TTF210" s="165"/>
      <c r="TTG210" s="165"/>
      <c r="TTH210" s="168"/>
      <c r="TTI210" s="165"/>
      <c r="TTJ210" s="165"/>
      <c r="TTK210" s="165"/>
      <c r="TTL210" s="168"/>
      <c r="TTM210" s="165"/>
      <c r="TTN210" s="165"/>
      <c r="TTO210" s="165"/>
      <c r="TTP210" s="168"/>
      <c r="TTQ210" s="165"/>
      <c r="TTR210" s="165"/>
      <c r="TTS210" s="165"/>
      <c r="TTT210" s="168"/>
      <c r="TTU210" s="165"/>
      <c r="TTV210" s="165"/>
      <c r="TTW210" s="165"/>
      <c r="TTX210" s="168"/>
      <c r="TTY210" s="165"/>
      <c r="TTZ210" s="165"/>
      <c r="TUA210" s="165"/>
      <c r="TUB210" s="168"/>
      <c r="TUC210" s="165"/>
      <c r="TUD210" s="165"/>
      <c r="TUE210" s="165"/>
      <c r="TUF210" s="168"/>
      <c r="TUG210" s="165"/>
      <c r="TUH210" s="165"/>
      <c r="TUI210" s="165"/>
      <c r="TUJ210" s="168"/>
      <c r="TUK210" s="165"/>
      <c r="TUL210" s="165"/>
      <c r="TUM210" s="165"/>
      <c r="TUN210" s="168"/>
      <c r="TUO210" s="165"/>
      <c r="TUP210" s="165"/>
      <c r="TUQ210" s="165"/>
      <c r="TUR210" s="168"/>
      <c r="TUS210" s="165"/>
      <c r="TUT210" s="165"/>
      <c r="TUU210" s="165"/>
      <c r="TUV210" s="168"/>
      <c r="TUW210" s="165"/>
      <c r="TUX210" s="165"/>
      <c r="TUY210" s="165"/>
      <c r="TUZ210" s="168"/>
      <c r="TVA210" s="165"/>
      <c r="TVB210" s="165"/>
      <c r="TVC210" s="165"/>
      <c r="TVD210" s="168"/>
      <c r="TVE210" s="165"/>
      <c r="TVF210" s="165"/>
      <c r="TVG210" s="165"/>
      <c r="TVH210" s="168"/>
      <c r="TVI210" s="165"/>
      <c r="TVJ210" s="165"/>
      <c r="TVK210" s="165"/>
      <c r="TVL210" s="168"/>
      <c r="TVM210" s="165"/>
      <c r="TVN210" s="165"/>
      <c r="TVO210" s="165"/>
      <c r="TVP210" s="168"/>
      <c r="TVQ210" s="165"/>
      <c r="TVR210" s="165"/>
      <c r="TVS210" s="165"/>
      <c r="TVT210" s="168"/>
      <c r="TVU210" s="165"/>
      <c r="TVV210" s="165"/>
      <c r="TVW210" s="165"/>
      <c r="TVX210" s="168"/>
      <c r="TVY210" s="165"/>
      <c r="TVZ210" s="165"/>
      <c r="TWA210" s="165"/>
      <c r="TWB210" s="168"/>
      <c r="TWC210" s="165"/>
      <c r="TWD210" s="165"/>
      <c r="TWE210" s="165"/>
      <c r="TWF210" s="168"/>
      <c r="TWG210" s="165"/>
      <c r="TWH210" s="165"/>
      <c r="TWI210" s="165"/>
      <c r="TWJ210" s="168"/>
      <c r="TWK210" s="165"/>
      <c r="TWL210" s="165"/>
      <c r="TWM210" s="165"/>
      <c r="TWN210" s="168"/>
      <c r="TWO210" s="165"/>
      <c r="TWP210" s="165"/>
      <c r="TWQ210" s="165"/>
      <c r="TWR210" s="168"/>
      <c r="TWS210" s="165"/>
      <c r="TWT210" s="165"/>
      <c r="TWU210" s="165"/>
      <c r="TWV210" s="168"/>
      <c r="TWW210" s="165"/>
      <c r="TWX210" s="165"/>
      <c r="TWY210" s="165"/>
      <c r="TWZ210" s="168"/>
      <c r="TXA210" s="165"/>
      <c r="TXB210" s="165"/>
      <c r="TXC210" s="165"/>
      <c r="TXD210" s="168"/>
      <c r="TXE210" s="165"/>
      <c r="TXF210" s="165"/>
      <c r="TXG210" s="165"/>
      <c r="TXH210" s="168"/>
      <c r="TXI210" s="165"/>
      <c r="TXJ210" s="165"/>
      <c r="TXK210" s="165"/>
      <c r="TXL210" s="168"/>
      <c r="TXM210" s="165"/>
      <c r="TXN210" s="165"/>
      <c r="TXO210" s="165"/>
      <c r="TXP210" s="168"/>
      <c r="TXQ210" s="165"/>
      <c r="TXR210" s="165"/>
      <c r="TXS210" s="165"/>
      <c r="TXT210" s="168"/>
      <c r="TXU210" s="165"/>
      <c r="TXV210" s="165"/>
      <c r="TXW210" s="165"/>
      <c r="TXX210" s="168"/>
      <c r="TXY210" s="165"/>
      <c r="TXZ210" s="165"/>
      <c r="TYA210" s="165"/>
      <c r="TYB210" s="168"/>
      <c r="TYC210" s="165"/>
      <c r="TYD210" s="165"/>
      <c r="TYE210" s="165"/>
      <c r="TYF210" s="168"/>
      <c r="TYG210" s="165"/>
      <c r="TYH210" s="165"/>
      <c r="TYI210" s="165"/>
      <c r="TYJ210" s="168"/>
      <c r="TYK210" s="165"/>
      <c r="TYL210" s="165"/>
      <c r="TYM210" s="165"/>
      <c r="TYN210" s="168"/>
      <c r="TYO210" s="165"/>
      <c r="TYP210" s="165"/>
      <c r="TYQ210" s="165"/>
      <c r="TYR210" s="168"/>
      <c r="TYS210" s="165"/>
      <c r="TYT210" s="165"/>
      <c r="TYU210" s="165"/>
      <c r="TYV210" s="168"/>
      <c r="TYW210" s="165"/>
      <c r="TYX210" s="165"/>
      <c r="TYY210" s="165"/>
      <c r="TYZ210" s="168"/>
      <c r="TZA210" s="165"/>
      <c r="TZB210" s="165"/>
      <c r="TZC210" s="165"/>
      <c r="TZD210" s="168"/>
      <c r="TZE210" s="165"/>
      <c r="TZF210" s="165"/>
      <c r="TZG210" s="165"/>
      <c r="TZH210" s="168"/>
      <c r="TZI210" s="165"/>
      <c r="TZJ210" s="165"/>
      <c r="TZK210" s="165"/>
      <c r="TZL210" s="168"/>
      <c r="TZM210" s="165"/>
      <c r="TZN210" s="165"/>
      <c r="TZO210" s="165"/>
      <c r="TZP210" s="168"/>
      <c r="TZQ210" s="165"/>
      <c r="TZR210" s="165"/>
      <c r="TZS210" s="165"/>
      <c r="TZT210" s="168"/>
      <c r="TZU210" s="165"/>
      <c r="TZV210" s="165"/>
      <c r="TZW210" s="165"/>
      <c r="TZX210" s="168"/>
      <c r="TZY210" s="165"/>
      <c r="TZZ210" s="165"/>
      <c r="UAA210" s="165"/>
      <c r="UAB210" s="168"/>
      <c r="UAC210" s="165"/>
      <c r="UAD210" s="165"/>
      <c r="UAE210" s="165"/>
      <c r="UAF210" s="168"/>
      <c r="UAG210" s="165"/>
      <c r="UAH210" s="165"/>
      <c r="UAI210" s="165"/>
      <c r="UAJ210" s="168"/>
      <c r="UAK210" s="165"/>
      <c r="UAL210" s="165"/>
      <c r="UAM210" s="165"/>
      <c r="UAN210" s="168"/>
      <c r="UAO210" s="165"/>
      <c r="UAP210" s="165"/>
      <c r="UAQ210" s="165"/>
      <c r="UAR210" s="168"/>
      <c r="UAS210" s="165"/>
      <c r="UAT210" s="165"/>
      <c r="UAU210" s="165"/>
      <c r="UAV210" s="168"/>
      <c r="UAW210" s="165"/>
      <c r="UAX210" s="165"/>
      <c r="UAY210" s="165"/>
      <c r="UAZ210" s="168"/>
      <c r="UBA210" s="165"/>
      <c r="UBB210" s="165"/>
      <c r="UBC210" s="165"/>
      <c r="UBD210" s="168"/>
      <c r="UBE210" s="165"/>
      <c r="UBF210" s="165"/>
      <c r="UBG210" s="165"/>
      <c r="UBH210" s="168"/>
      <c r="UBI210" s="165"/>
      <c r="UBJ210" s="165"/>
      <c r="UBK210" s="165"/>
      <c r="UBL210" s="168"/>
      <c r="UBM210" s="165"/>
      <c r="UBN210" s="165"/>
      <c r="UBO210" s="165"/>
      <c r="UBP210" s="168"/>
      <c r="UBQ210" s="165"/>
      <c r="UBR210" s="165"/>
      <c r="UBS210" s="165"/>
      <c r="UBT210" s="168"/>
      <c r="UBU210" s="165"/>
      <c r="UBV210" s="165"/>
      <c r="UBW210" s="165"/>
      <c r="UBX210" s="168"/>
      <c r="UBY210" s="165"/>
      <c r="UBZ210" s="165"/>
      <c r="UCA210" s="165"/>
      <c r="UCB210" s="168"/>
      <c r="UCC210" s="165"/>
      <c r="UCD210" s="165"/>
      <c r="UCE210" s="165"/>
      <c r="UCF210" s="168"/>
      <c r="UCG210" s="165"/>
      <c r="UCH210" s="165"/>
      <c r="UCI210" s="165"/>
      <c r="UCJ210" s="168"/>
      <c r="UCK210" s="165"/>
      <c r="UCL210" s="165"/>
      <c r="UCM210" s="165"/>
      <c r="UCN210" s="168"/>
      <c r="UCO210" s="165"/>
      <c r="UCP210" s="165"/>
      <c r="UCQ210" s="165"/>
      <c r="UCR210" s="168"/>
      <c r="UCS210" s="165"/>
      <c r="UCT210" s="165"/>
      <c r="UCU210" s="165"/>
      <c r="UCV210" s="168"/>
      <c r="UCW210" s="165"/>
      <c r="UCX210" s="165"/>
      <c r="UCY210" s="165"/>
      <c r="UCZ210" s="168"/>
      <c r="UDA210" s="165"/>
      <c r="UDB210" s="165"/>
      <c r="UDC210" s="165"/>
      <c r="UDD210" s="168"/>
      <c r="UDE210" s="165"/>
      <c r="UDF210" s="165"/>
      <c r="UDG210" s="165"/>
      <c r="UDH210" s="168"/>
      <c r="UDI210" s="165"/>
      <c r="UDJ210" s="165"/>
      <c r="UDK210" s="165"/>
      <c r="UDL210" s="168"/>
      <c r="UDM210" s="165"/>
      <c r="UDN210" s="165"/>
      <c r="UDO210" s="165"/>
      <c r="UDP210" s="168"/>
      <c r="UDQ210" s="165"/>
      <c r="UDR210" s="165"/>
      <c r="UDS210" s="165"/>
      <c r="UDT210" s="168"/>
      <c r="UDU210" s="165"/>
      <c r="UDV210" s="165"/>
      <c r="UDW210" s="165"/>
      <c r="UDX210" s="168"/>
      <c r="UDY210" s="165"/>
      <c r="UDZ210" s="165"/>
      <c r="UEA210" s="165"/>
      <c r="UEB210" s="168"/>
      <c r="UEC210" s="165"/>
      <c r="UED210" s="165"/>
      <c r="UEE210" s="165"/>
      <c r="UEF210" s="168"/>
      <c r="UEG210" s="165"/>
      <c r="UEH210" s="165"/>
      <c r="UEI210" s="165"/>
      <c r="UEJ210" s="168"/>
      <c r="UEK210" s="165"/>
      <c r="UEL210" s="165"/>
      <c r="UEM210" s="165"/>
      <c r="UEN210" s="168"/>
      <c r="UEO210" s="165"/>
      <c r="UEP210" s="165"/>
      <c r="UEQ210" s="165"/>
      <c r="UER210" s="168"/>
      <c r="UES210" s="165"/>
      <c r="UET210" s="165"/>
      <c r="UEU210" s="165"/>
      <c r="UEV210" s="168"/>
      <c r="UEW210" s="165"/>
      <c r="UEX210" s="165"/>
      <c r="UEY210" s="165"/>
      <c r="UEZ210" s="168"/>
      <c r="UFA210" s="165"/>
      <c r="UFB210" s="165"/>
      <c r="UFC210" s="165"/>
      <c r="UFD210" s="168"/>
      <c r="UFE210" s="165"/>
      <c r="UFF210" s="165"/>
      <c r="UFG210" s="165"/>
      <c r="UFH210" s="168"/>
      <c r="UFI210" s="165"/>
      <c r="UFJ210" s="165"/>
      <c r="UFK210" s="165"/>
      <c r="UFL210" s="168"/>
      <c r="UFM210" s="165"/>
      <c r="UFN210" s="165"/>
      <c r="UFO210" s="165"/>
      <c r="UFP210" s="168"/>
      <c r="UFQ210" s="165"/>
      <c r="UFR210" s="165"/>
      <c r="UFS210" s="165"/>
      <c r="UFT210" s="168"/>
      <c r="UFU210" s="165"/>
      <c r="UFV210" s="165"/>
      <c r="UFW210" s="165"/>
      <c r="UFX210" s="168"/>
      <c r="UFY210" s="165"/>
      <c r="UFZ210" s="165"/>
      <c r="UGA210" s="165"/>
      <c r="UGB210" s="168"/>
      <c r="UGC210" s="165"/>
      <c r="UGD210" s="165"/>
      <c r="UGE210" s="165"/>
      <c r="UGF210" s="168"/>
      <c r="UGG210" s="165"/>
      <c r="UGH210" s="165"/>
      <c r="UGI210" s="165"/>
      <c r="UGJ210" s="168"/>
      <c r="UGK210" s="165"/>
      <c r="UGL210" s="165"/>
      <c r="UGM210" s="165"/>
      <c r="UGN210" s="168"/>
      <c r="UGO210" s="165"/>
      <c r="UGP210" s="165"/>
      <c r="UGQ210" s="165"/>
      <c r="UGR210" s="168"/>
      <c r="UGS210" s="165"/>
      <c r="UGT210" s="165"/>
      <c r="UGU210" s="165"/>
      <c r="UGV210" s="168"/>
      <c r="UGW210" s="165"/>
      <c r="UGX210" s="165"/>
      <c r="UGY210" s="165"/>
      <c r="UGZ210" s="168"/>
      <c r="UHA210" s="165"/>
      <c r="UHB210" s="165"/>
      <c r="UHC210" s="165"/>
      <c r="UHD210" s="168"/>
      <c r="UHE210" s="165"/>
      <c r="UHF210" s="165"/>
      <c r="UHG210" s="165"/>
      <c r="UHH210" s="168"/>
      <c r="UHI210" s="165"/>
      <c r="UHJ210" s="165"/>
      <c r="UHK210" s="165"/>
      <c r="UHL210" s="168"/>
      <c r="UHM210" s="165"/>
      <c r="UHN210" s="165"/>
      <c r="UHO210" s="165"/>
      <c r="UHP210" s="168"/>
      <c r="UHQ210" s="165"/>
      <c r="UHR210" s="165"/>
      <c r="UHS210" s="165"/>
      <c r="UHT210" s="168"/>
      <c r="UHU210" s="165"/>
      <c r="UHV210" s="165"/>
      <c r="UHW210" s="165"/>
      <c r="UHX210" s="168"/>
      <c r="UHY210" s="165"/>
      <c r="UHZ210" s="165"/>
      <c r="UIA210" s="165"/>
      <c r="UIB210" s="168"/>
      <c r="UIC210" s="165"/>
      <c r="UID210" s="165"/>
      <c r="UIE210" s="165"/>
      <c r="UIF210" s="168"/>
      <c r="UIG210" s="165"/>
      <c r="UIH210" s="165"/>
      <c r="UII210" s="165"/>
      <c r="UIJ210" s="168"/>
      <c r="UIK210" s="165"/>
      <c r="UIL210" s="165"/>
      <c r="UIM210" s="165"/>
      <c r="UIN210" s="168"/>
      <c r="UIO210" s="165"/>
      <c r="UIP210" s="165"/>
      <c r="UIQ210" s="165"/>
      <c r="UIR210" s="168"/>
      <c r="UIS210" s="165"/>
      <c r="UIT210" s="165"/>
      <c r="UIU210" s="165"/>
      <c r="UIV210" s="168"/>
      <c r="UIW210" s="165"/>
      <c r="UIX210" s="165"/>
      <c r="UIY210" s="165"/>
      <c r="UIZ210" s="168"/>
      <c r="UJA210" s="165"/>
      <c r="UJB210" s="165"/>
      <c r="UJC210" s="165"/>
      <c r="UJD210" s="168"/>
      <c r="UJE210" s="165"/>
      <c r="UJF210" s="165"/>
      <c r="UJG210" s="165"/>
      <c r="UJH210" s="168"/>
      <c r="UJI210" s="165"/>
      <c r="UJJ210" s="165"/>
      <c r="UJK210" s="165"/>
      <c r="UJL210" s="168"/>
      <c r="UJM210" s="165"/>
      <c r="UJN210" s="165"/>
      <c r="UJO210" s="165"/>
      <c r="UJP210" s="168"/>
      <c r="UJQ210" s="165"/>
      <c r="UJR210" s="165"/>
      <c r="UJS210" s="165"/>
      <c r="UJT210" s="168"/>
      <c r="UJU210" s="165"/>
      <c r="UJV210" s="165"/>
      <c r="UJW210" s="165"/>
      <c r="UJX210" s="168"/>
      <c r="UJY210" s="165"/>
      <c r="UJZ210" s="165"/>
      <c r="UKA210" s="165"/>
      <c r="UKB210" s="168"/>
      <c r="UKC210" s="165"/>
      <c r="UKD210" s="165"/>
      <c r="UKE210" s="165"/>
      <c r="UKF210" s="168"/>
      <c r="UKG210" s="165"/>
      <c r="UKH210" s="165"/>
      <c r="UKI210" s="165"/>
      <c r="UKJ210" s="168"/>
      <c r="UKK210" s="165"/>
      <c r="UKL210" s="165"/>
      <c r="UKM210" s="165"/>
      <c r="UKN210" s="168"/>
      <c r="UKO210" s="165"/>
      <c r="UKP210" s="165"/>
      <c r="UKQ210" s="165"/>
      <c r="UKR210" s="168"/>
      <c r="UKS210" s="165"/>
      <c r="UKT210" s="165"/>
      <c r="UKU210" s="165"/>
      <c r="UKV210" s="168"/>
      <c r="UKW210" s="165"/>
      <c r="UKX210" s="165"/>
      <c r="UKY210" s="165"/>
      <c r="UKZ210" s="168"/>
      <c r="ULA210" s="165"/>
      <c r="ULB210" s="165"/>
      <c r="ULC210" s="165"/>
      <c r="ULD210" s="168"/>
      <c r="ULE210" s="165"/>
      <c r="ULF210" s="165"/>
      <c r="ULG210" s="165"/>
      <c r="ULH210" s="168"/>
      <c r="ULI210" s="165"/>
      <c r="ULJ210" s="165"/>
      <c r="ULK210" s="165"/>
      <c r="ULL210" s="168"/>
      <c r="ULM210" s="165"/>
      <c r="ULN210" s="165"/>
      <c r="ULO210" s="165"/>
      <c r="ULP210" s="168"/>
      <c r="ULQ210" s="165"/>
      <c r="ULR210" s="165"/>
      <c r="ULS210" s="165"/>
      <c r="ULT210" s="168"/>
      <c r="ULU210" s="165"/>
      <c r="ULV210" s="165"/>
      <c r="ULW210" s="165"/>
      <c r="ULX210" s="168"/>
      <c r="ULY210" s="165"/>
      <c r="ULZ210" s="165"/>
      <c r="UMA210" s="165"/>
      <c r="UMB210" s="168"/>
      <c r="UMC210" s="165"/>
      <c r="UMD210" s="165"/>
      <c r="UME210" s="165"/>
      <c r="UMF210" s="168"/>
      <c r="UMG210" s="165"/>
      <c r="UMH210" s="165"/>
      <c r="UMI210" s="165"/>
      <c r="UMJ210" s="168"/>
      <c r="UMK210" s="165"/>
      <c r="UML210" s="165"/>
      <c r="UMM210" s="165"/>
      <c r="UMN210" s="168"/>
      <c r="UMO210" s="165"/>
      <c r="UMP210" s="165"/>
      <c r="UMQ210" s="165"/>
      <c r="UMR210" s="168"/>
      <c r="UMS210" s="165"/>
      <c r="UMT210" s="165"/>
      <c r="UMU210" s="165"/>
      <c r="UMV210" s="168"/>
      <c r="UMW210" s="165"/>
      <c r="UMX210" s="165"/>
      <c r="UMY210" s="165"/>
      <c r="UMZ210" s="168"/>
      <c r="UNA210" s="165"/>
      <c r="UNB210" s="165"/>
      <c r="UNC210" s="165"/>
      <c r="UND210" s="168"/>
      <c r="UNE210" s="165"/>
      <c r="UNF210" s="165"/>
      <c r="UNG210" s="165"/>
      <c r="UNH210" s="168"/>
      <c r="UNI210" s="165"/>
      <c r="UNJ210" s="165"/>
      <c r="UNK210" s="165"/>
      <c r="UNL210" s="168"/>
      <c r="UNM210" s="165"/>
      <c r="UNN210" s="165"/>
      <c r="UNO210" s="165"/>
      <c r="UNP210" s="168"/>
      <c r="UNQ210" s="165"/>
      <c r="UNR210" s="165"/>
      <c r="UNS210" s="165"/>
      <c r="UNT210" s="168"/>
      <c r="UNU210" s="165"/>
      <c r="UNV210" s="165"/>
      <c r="UNW210" s="165"/>
      <c r="UNX210" s="168"/>
      <c r="UNY210" s="165"/>
      <c r="UNZ210" s="165"/>
      <c r="UOA210" s="165"/>
      <c r="UOB210" s="168"/>
      <c r="UOC210" s="165"/>
      <c r="UOD210" s="165"/>
      <c r="UOE210" s="165"/>
      <c r="UOF210" s="168"/>
      <c r="UOG210" s="165"/>
      <c r="UOH210" s="165"/>
      <c r="UOI210" s="165"/>
      <c r="UOJ210" s="168"/>
      <c r="UOK210" s="165"/>
      <c r="UOL210" s="165"/>
      <c r="UOM210" s="165"/>
      <c r="UON210" s="168"/>
      <c r="UOO210" s="165"/>
      <c r="UOP210" s="165"/>
      <c r="UOQ210" s="165"/>
      <c r="UOR210" s="168"/>
      <c r="UOS210" s="165"/>
      <c r="UOT210" s="165"/>
      <c r="UOU210" s="165"/>
      <c r="UOV210" s="168"/>
      <c r="UOW210" s="165"/>
      <c r="UOX210" s="165"/>
      <c r="UOY210" s="165"/>
      <c r="UOZ210" s="168"/>
      <c r="UPA210" s="165"/>
      <c r="UPB210" s="165"/>
      <c r="UPC210" s="165"/>
      <c r="UPD210" s="168"/>
      <c r="UPE210" s="165"/>
      <c r="UPF210" s="165"/>
      <c r="UPG210" s="165"/>
      <c r="UPH210" s="168"/>
      <c r="UPI210" s="165"/>
      <c r="UPJ210" s="165"/>
      <c r="UPK210" s="165"/>
      <c r="UPL210" s="168"/>
      <c r="UPM210" s="165"/>
      <c r="UPN210" s="165"/>
      <c r="UPO210" s="165"/>
      <c r="UPP210" s="168"/>
      <c r="UPQ210" s="165"/>
      <c r="UPR210" s="165"/>
      <c r="UPS210" s="165"/>
      <c r="UPT210" s="168"/>
      <c r="UPU210" s="165"/>
      <c r="UPV210" s="165"/>
      <c r="UPW210" s="165"/>
      <c r="UPX210" s="168"/>
      <c r="UPY210" s="165"/>
      <c r="UPZ210" s="165"/>
      <c r="UQA210" s="165"/>
      <c r="UQB210" s="168"/>
      <c r="UQC210" s="165"/>
      <c r="UQD210" s="165"/>
      <c r="UQE210" s="165"/>
      <c r="UQF210" s="168"/>
      <c r="UQG210" s="165"/>
      <c r="UQH210" s="165"/>
      <c r="UQI210" s="165"/>
      <c r="UQJ210" s="168"/>
      <c r="UQK210" s="165"/>
      <c r="UQL210" s="165"/>
      <c r="UQM210" s="165"/>
      <c r="UQN210" s="168"/>
      <c r="UQO210" s="165"/>
      <c r="UQP210" s="165"/>
      <c r="UQQ210" s="165"/>
      <c r="UQR210" s="168"/>
      <c r="UQS210" s="165"/>
      <c r="UQT210" s="165"/>
      <c r="UQU210" s="165"/>
      <c r="UQV210" s="168"/>
      <c r="UQW210" s="165"/>
      <c r="UQX210" s="165"/>
      <c r="UQY210" s="165"/>
      <c r="UQZ210" s="168"/>
      <c r="URA210" s="165"/>
      <c r="URB210" s="165"/>
      <c r="URC210" s="165"/>
      <c r="URD210" s="168"/>
      <c r="URE210" s="165"/>
      <c r="URF210" s="165"/>
      <c r="URG210" s="165"/>
      <c r="URH210" s="168"/>
      <c r="URI210" s="165"/>
      <c r="URJ210" s="165"/>
      <c r="URK210" s="165"/>
      <c r="URL210" s="168"/>
      <c r="URM210" s="165"/>
      <c r="URN210" s="165"/>
      <c r="URO210" s="165"/>
      <c r="URP210" s="168"/>
      <c r="URQ210" s="165"/>
      <c r="URR210" s="165"/>
      <c r="URS210" s="165"/>
      <c r="URT210" s="168"/>
      <c r="URU210" s="165"/>
      <c r="URV210" s="165"/>
      <c r="URW210" s="165"/>
      <c r="URX210" s="168"/>
      <c r="URY210" s="165"/>
      <c r="URZ210" s="165"/>
      <c r="USA210" s="165"/>
      <c r="USB210" s="168"/>
      <c r="USC210" s="165"/>
      <c r="USD210" s="165"/>
      <c r="USE210" s="165"/>
      <c r="USF210" s="168"/>
      <c r="USG210" s="165"/>
      <c r="USH210" s="165"/>
      <c r="USI210" s="165"/>
      <c r="USJ210" s="168"/>
      <c r="USK210" s="165"/>
      <c r="USL210" s="165"/>
      <c r="USM210" s="165"/>
      <c r="USN210" s="168"/>
      <c r="USO210" s="165"/>
      <c r="USP210" s="165"/>
      <c r="USQ210" s="165"/>
      <c r="USR210" s="168"/>
      <c r="USS210" s="165"/>
      <c r="UST210" s="165"/>
      <c r="USU210" s="165"/>
      <c r="USV210" s="168"/>
      <c r="USW210" s="165"/>
      <c r="USX210" s="165"/>
      <c r="USY210" s="165"/>
      <c r="USZ210" s="168"/>
      <c r="UTA210" s="165"/>
      <c r="UTB210" s="165"/>
      <c r="UTC210" s="165"/>
      <c r="UTD210" s="168"/>
      <c r="UTE210" s="165"/>
      <c r="UTF210" s="165"/>
      <c r="UTG210" s="165"/>
      <c r="UTH210" s="168"/>
      <c r="UTI210" s="165"/>
      <c r="UTJ210" s="165"/>
      <c r="UTK210" s="165"/>
      <c r="UTL210" s="168"/>
      <c r="UTM210" s="165"/>
      <c r="UTN210" s="165"/>
      <c r="UTO210" s="165"/>
      <c r="UTP210" s="168"/>
      <c r="UTQ210" s="165"/>
      <c r="UTR210" s="165"/>
      <c r="UTS210" s="165"/>
      <c r="UTT210" s="168"/>
      <c r="UTU210" s="165"/>
      <c r="UTV210" s="165"/>
      <c r="UTW210" s="165"/>
      <c r="UTX210" s="168"/>
      <c r="UTY210" s="165"/>
      <c r="UTZ210" s="165"/>
      <c r="UUA210" s="165"/>
      <c r="UUB210" s="168"/>
      <c r="UUC210" s="165"/>
      <c r="UUD210" s="165"/>
      <c r="UUE210" s="165"/>
      <c r="UUF210" s="168"/>
      <c r="UUG210" s="165"/>
      <c r="UUH210" s="165"/>
      <c r="UUI210" s="165"/>
      <c r="UUJ210" s="168"/>
      <c r="UUK210" s="165"/>
      <c r="UUL210" s="165"/>
      <c r="UUM210" s="165"/>
      <c r="UUN210" s="168"/>
      <c r="UUO210" s="165"/>
      <c r="UUP210" s="165"/>
      <c r="UUQ210" s="165"/>
      <c r="UUR210" s="168"/>
      <c r="UUS210" s="165"/>
      <c r="UUT210" s="165"/>
      <c r="UUU210" s="165"/>
      <c r="UUV210" s="168"/>
      <c r="UUW210" s="165"/>
      <c r="UUX210" s="165"/>
      <c r="UUY210" s="165"/>
      <c r="UUZ210" s="168"/>
      <c r="UVA210" s="165"/>
      <c r="UVB210" s="165"/>
      <c r="UVC210" s="165"/>
      <c r="UVD210" s="168"/>
      <c r="UVE210" s="165"/>
      <c r="UVF210" s="165"/>
      <c r="UVG210" s="165"/>
      <c r="UVH210" s="168"/>
      <c r="UVI210" s="165"/>
      <c r="UVJ210" s="165"/>
      <c r="UVK210" s="165"/>
      <c r="UVL210" s="168"/>
      <c r="UVM210" s="165"/>
      <c r="UVN210" s="165"/>
      <c r="UVO210" s="165"/>
      <c r="UVP210" s="168"/>
      <c r="UVQ210" s="165"/>
      <c r="UVR210" s="165"/>
      <c r="UVS210" s="165"/>
      <c r="UVT210" s="168"/>
      <c r="UVU210" s="165"/>
      <c r="UVV210" s="165"/>
      <c r="UVW210" s="165"/>
      <c r="UVX210" s="168"/>
      <c r="UVY210" s="165"/>
      <c r="UVZ210" s="165"/>
      <c r="UWA210" s="165"/>
      <c r="UWB210" s="168"/>
      <c r="UWC210" s="165"/>
      <c r="UWD210" s="165"/>
      <c r="UWE210" s="165"/>
      <c r="UWF210" s="168"/>
      <c r="UWG210" s="165"/>
      <c r="UWH210" s="165"/>
      <c r="UWI210" s="165"/>
      <c r="UWJ210" s="168"/>
      <c r="UWK210" s="165"/>
      <c r="UWL210" s="165"/>
      <c r="UWM210" s="165"/>
      <c r="UWN210" s="168"/>
      <c r="UWO210" s="165"/>
      <c r="UWP210" s="165"/>
      <c r="UWQ210" s="165"/>
      <c r="UWR210" s="168"/>
      <c r="UWS210" s="165"/>
      <c r="UWT210" s="165"/>
      <c r="UWU210" s="165"/>
      <c r="UWV210" s="168"/>
      <c r="UWW210" s="165"/>
      <c r="UWX210" s="165"/>
      <c r="UWY210" s="165"/>
      <c r="UWZ210" s="168"/>
      <c r="UXA210" s="165"/>
      <c r="UXB210" s="165"/>
      <c r="UXC210" s="165"/>
      <c r="UXD210" s="168"/>
      <c r="UXE210" s="165"/>
      <c r="UXF210" s="165"/>
      <c r="UXG210" s="165"/>
      <c r="UXH210" s="168"/>
      <c r="UXI210" s="165"/>
      <c r="UXJ210" s="165"/>
      <c r="UXK210" s="165"/>
      <c r="UXL210" s="168"/>
      <c r="UXM210" s="165"/>
      <c r="UXN210" s="165"/>
      <c r="UXO210" s="165"/>
      <c r="UXP210" s="168"/>
      <c r="UXQ210" s="165"/>
      <c r="UXR210" s="165"/>
      <c r="UXS210" s="165"/>
      <c r="UXT210" s="168"/>
      <c r="UXU210" s="165"/>
      <c r="UXV210" s="165"/>
      <c r="UXW210" s="165"/>
      <c r="UXX210" s="168"/>
      <c r="UXY210" s="165"/>
      <c r="UXZ210" s="165"/>
      <c r="UYA210" s="165"/>
      <c r="UYB210" s="168"/>
      <c r="UYC210" s="165"/>
      <c r="UYD210" s="165"/>
      <c r="UYE210" s="165"/>
      <c r="UYF210" s="168"/>
      <c r="UYG210" s="165"/>
      <c r="UYH210" s="165"/>
      <c r="UYI210" s="165"/>
      <c r="UYJ210" s="168"/>
      <c r="UYK210" s="165"/>
      <c r="UYL210" s="165"/>
      <c r="UYM210" s="165"/>
      <c r="UYN210" s="168"/>
      <c r="UYO210" s="165"/>
      <c r="UYP210" s="165"/>
      <c r="UYQ210" s="165"/>
      <c r="UYR210" s="168"/>
      <c r="UYS210" s="165"/>
      <c r="UYT210" s="165"/>
      <c r="UYU210" s="165"/>
      <c r="UYV210" s="168"/>
      <c r="UYW210" s="165"/>
      <c r="UYX210" s="165"/>
      <c r="UYY210" s="165"/>
      <c r="UYZ210" s="168"/>
      <c r="UZA210" s="165"/>
      <c r="UZB210" s="165"/>
      <c r="UZC210" s="165"/>
      <c r="UZD210" s="168"/>
      <c r="UZE210" s="165"/>
      <c r="UZF210" s="165"/>
      <c r="UZG210" s="165"/>
      <c r="UZH210" s="168"/>
      <c r="UZI210" s="165"/>
      <c r="UZJ210" s="165"/>
      <c r="UZK210" s="165"/>
      <c r="UZL210" s="168"/>
      <c r="UZM210" s="165"/>
      <c r="UZN210" s="165"/>
      <c r="UZO210" s="165"/>
      <c r="UZP210" s="168"/>
      <c r="UZQ210" s="165"/>
      <c r="UZR210" s="165"/>
      <c r="UZS210" s="165"/>
      <c r="UZT210" s="168"/>
      <c r="UZU210" s="165"/>
      <c r="UZV210" s="165"/>
      <c r="UZW210" s="165"/>
      <c r="UZX210" s="168"/>
      <c r="UZY210" s="165"/>
      <c r="UZZ210" s="165"/>
      <c r="VAA210" s="165"/>
      <c r="VAB210" s="168"/>
      <c r="VAC210" s="165"/>
      <c r="VAD210" s="165"/>
      <c r="VAE210" s="165"/>
      <c r="VAF210" s="168"/>
      <c r="VAG210" s="165"/>
      <c r="VAH210" s="165"/>
      <c r="VAI210" s="165"/>
      <c r="VAJ210" s="168"/>
      <c r="VAK210" s="165"/>
      <c r="VAL210" s="165"/>
      <c r="VAM210" s="165"/>
      <c r="VAN210" s="168"/>
      <c r="VAO210" s="165"/>
      <c r="VAP210" s="165"/>
      <c r="VAQ210" s="165"/>
      <c r="VAR210" s="168"/>
      <c r="VAS210" s="165"/>
      <c r="VAT210" s="165"/>
      <c r="VAU210" s="165"/>
      <c r="VAV210" s="168"/>
      <c r="VAW210" s="165"/>
      <c r="VAX210" s="165"/>
      <c r="VAY210" s="165"/>
      <c r="VAZ210" s="168"/>
      <c r="VBA210" s="165"/>
      <c r="VBB210" s="165"/>
      <c r="VBC210" s="165"/>
      <c r="VBD210" s="168"/>
      <c r="VBE210" s="165"/>
      <c r="VBF210" s="165"/>
      <c r="VBG210" s="165"/>
      <c r="VBH210" s="168"/>
      <c r="VBI210" s="165"/>
      <c r="VBJ210" s="165"/>
      <c r="VBK210" s="165"/>
      <c r="VBL210" s="168"/>
      <c r="VBM210" s="165"/>
      <c r="VBN210" s="165"/>
      <c r="VBO210" s="165"/>
      <c r="VBP210" s="168"/>
      <c r="VBQ210" s="165"/>
      <c r="VBR210" s="165"/>
      <c r="VBS210" s="165"/>
      <c r="VBT210" s="168"/>
      <c r="VBU210" s="165"/>
      <c r="VBV210" s="165"/>
      <c r="VBW210" s="165"/>
      <c r="VBX210" s="168"/>
      <c r="VBY210" s="165"/>
      <c r="VBZ210" s="165"/>
      <c r="VCA210" s="165"/>
      <c r="VCB210" s="168"/>
      <c r="VCC210" s="165"/>
      <c r="VCD210" s="165"/>
      <c r="VCE210" s="165"/>
      <c r="VCF210" s="168"/>
      <c r="VCG210" s="165"/>
      <c r="VCH210" s="165"/>
      <c r="VCI210" s="165"/>
      <c r="VCJ210" s="168"/>
      <c r="VCK210" s="165"/>
      <c r="VCL210" s="165"/>
      <c r="VCM210" s="165"/>
      <c r="VCN210" s="168"/>
      <c r="VCO210" s="165"/>
      <c r="VCP210" s="165"/>
      <c r="VCQ210" s="165"/>
      <c r="VCR210" s="168"/>
      <c r="VCS210" s="165"/>
      <c r="VCT210" s="165"/>
      <c r="VCU210" s="165"/>
      <c r="VCV210" s="168"/>
      <c r="VCW210" s="165"/>
      <c r="VCX210" s="165"/>
      <c r="VCY210" s="165"/>
      <c r="VCZ210" s="168"/>
      <c r="VDA210" s="165"/>
      <c r="VDB210" s="165"/>
      <c r="VDC210" s="165"/>
      <c r="VDD210" s="168"/>
      <c r="VDE210" s="165"/>
      <c r="VDF210" s="165"/>
      <c r="VDG210" s="165"/>
      <c r="VDH210" s="168"/>
      <c r="VDI210" s="165"/>
      <c r="VDJ210" s="165"/>
      <c r="VDK210" s="165"/>
      <c r="VDL210" s="168"/>
      <c r="VDM210" s="165"/>
      <c r="VDN210" s="165"/>
      <c r="VDO210" s="165"/>
      <c r="VDP210" s="168"/>
      <c r="VDQ210" s="165"/>
      <c r="VDR210" s="165"/>
      <c r="VDS210" s="165"/>
      <c r="VDT210" s="168"/>
      <c r="VDU210" s="165"/>
      <c r="VDV210" s="165"/>
      <c r="VDW210" s="165"/>
      <c r="VDX210" s="168"/>
      <c r="VDY210" s="165"/>
      <c r="VDZ210" s="165"/>
      <c r="VEA210" s="165"/>
      <c r="VEB210" s="168"/>
      <c r="VEC210" s="165"/>
      <c r="VED210" s="165"/>
      <c r="VEE210" s="165"/>
      <c r="VEF210" s="168"/>
      <c r="VEG210" s="165"/>
      <c r="VEH210" s="165"/>
      <c r="VEI210" s="165"/>
      <c r="VEJ210" s="168"/>
      <c r="VEK210" s="165"/>
      <c r="VEL210" s="165"/>
      <c r="VEM210" s="165"/>
      <c r="VEN210" s="168"/>
      <c r="VEO210" s="165"/>
      <c r="VEP210" s="165"/>
      <c r="VEQ210" s="165"/>
      <c r="VER210" s="168"/>
      <c r="VES210" s="165"/>
      <c r="VET210" s="165"/>
      <c r="VEU210" s="165"/>
      <c r="VEV210" s="168"/>
      <c r="VEW210" s="165"/>
      <c r="VEX210" s="165"/>
      <c r="VEY210" s="165"/>
      <c r="VEZ210" s="168"/>
      <c r="VFA210" s="165"/>
      <c r="VFB210" s="165"/>
      <c r="VFC210" s="165"/>
      <c r="VFD210" s="168"/>
      <c r="VFE210" s="165"/>
      <c r="VFF210" s="165"/>
      <c r="VFG210" s="165"/>
      <c r="VFH210" s="168"/>
      <c r="VFI210" s="165"/>
      <c r="VFJ210" s="165"/>
      <c r="VFK210" s="165"/>
      <c r="VFL210" s="168"/>
      <c r="VFM210" s="165"/>
      <c r="VFN210" s="165"/>
      <c r="VFO210" s="165"/>
      <c r="VFP210" s="168"/>
      <c r="VFQ210" s="165"/>
      <c r="VFR210" s="165"/>
      <c r="VFS210" s="165"/>
      <c r="VFT210" s="168"/>
      <c r="VFU210" s="165"/>
      <c r="VFV210" s="165"/>
      <c r="VFW210" s="165"/>
      <c r="VFX210" s="168"/>
      <c r="VFY210" s="165"/>
      <c r="VFZ210" s="165"/>
      <c r="VGA210" s="165"/>
      <c r="VGB210" s="168"/>
      <c r="VGC210" s="165"/>
      <c r="VGD210" s="165"/>
      <c r="VGE210" s="165"/>
      <c r="VGF210" s="168"/>
      <c r="VGG210" s="165"/>
      <c r="VGH210" s="165"/>
      <c r="VGI210" s="165"/>
      <c r="VGJ210" s="168"/>
      <c r="VGK210" s="165"/>
      <c r="VGL210" s="165"/>
      <c r="VGM210" s="165"/>
      <c r="VGN210" s="168"/>
      <c r="VGO210" s="165"/>
      <c r="VGP210" s="165"/>
      <c r="VGQ210" s="165"/>
      <c r="VGR210" s="168"/>
      <c r="VGS210" s="165"/>
      <c r="VGT210" s="165"/>
      <c r="VGU210" s="165"/>
      <c r="VGV210" s="168"/>
      <c r="VGW210" s="165"/>
      <c r="VGX210" s="165"/>
      <c r="VGY210" s="165"/>
      <c r="VGZ210" s="168"/>
      <c r="VHA210" s="165"/>
      <c r="VHB210" s="165"/>
      <c r="VHC210" s="165"/>
      <c r="VHD210" s="168"/>
      <c r="VHE210" s="165"/>
      <c r="VHF210" s="165"/>
      <c r="VHG210" s="165"/>
      <c r="VHH210" s="168"/>
      <c r="VHI210" s="165"/>
      <c r="VHJ210" s="165"/>
      <c r="VHK210" s="165"/>
      <c r="VHL210" s="168"/>
      <c r="VHM210" s="165"/>
      <c r="VHN210" s="165"/>
      <c r="VHO210" s="165"/>
      <c r="VHP210" s="168"/>
      <c r="VHQ210" s="165"/>
      <c r="VHR210" s="165"/>
      <c r="VHS210" s="165"/>
      <c r="VHT210" s="168"/>
      <c r="VHU210" s="165"/>
      <c r="VHV210" s="165"/>
      <c r="VHW210" s="165"/>
      <c r="VHX210" s="168"/>
      <c r="VHY210" s="165"/>
      <c r="VHZ210" s="165"/>
      <c r="VIA210" s="165"/>
      <c r="VIB210" s="168"/>
      <c r="VIC210" s="165"/>
      <c r="VID210" s="165"/>
      <c r="VIE210" s="165"/>
      <c r="VIF210" s="168"/>
      <c r="VIG210" s="165"/>
      <c r="VIH210" s="165"/>
      <c r="VII210" s="165"/>
      <c r="VIJ210" s="168"/>
      <c r="VIK210" s="165"/>
      <c r="VIL210" s="165"/>
      <c r="VIM210" s="165"/>
      <c r="VIN210" s="168"/>
      <c r="VIO210" s="165"/>
      <c r="VIP210" s="165"/>
      <c r="VIQ210" s="165"/>
      <c r="VIR210" s="168"/>
      <c r="VIS210" s="165"/>
      <c r="VIT210" s="165"/>
      <c r="VIU210" s="165"/>
      <c r="VIV210" s="168"/>
      <c r="VIW210" s="165"/>
      <c r="VIX210" s="165"/>
      <c r="VIY210" s="165"/>
      <c r="VIZ210" s="168"/>
      <c r="VJA210" s="165"/>
      <c r="VJB210" s="165"/>
      <c r="VJC210" s="165"/>
      <c r="VJD210" s="168"/>
      <c r="VJE210" s="165"/>
      <c r="VJF210" s="165"/>
      <c r="VJG210" s="165"/>
      <c r="VJH210" s="168"/>
      <c r="VJI210" s="165"/>
      <c r="VJJ210" s="165"/>
      <c r="VJK210" s="165"/>
      <c r="VJL210" s="168"/>
      <c r="VJM210" s="165"/>
      <c r="VJN210" s="165"/>
      <c r="VJO210" s="165"/>
      <c r="VJP210" s="168"/>
      <c r="VJQ210" s="165"/>
      <c r="VJR210" s="165"/>
      <c r="VJS210" s="165"/>
      <c r="VJT210" s="168"/>
      <c r="VJU210" s="165"/>
      <c r="VJV210" s="165"/>
      <c r="VJW210" s="165"/>
      <c r="VJX210" s="168"/>
      <c r="VJY210" s="165"/>
      <c r="VJZ210" s="165"/>
      <c r="VKA210" s="165"/>
      <c r="VKB210" s="168"/>
      <c r="VKC210" s="165"/>
      <c r="VKD210" s="165"/>
      <c r="VKE210" s="165"/>
      <c r="VKF210" s="168"/>
      <c r="VKG210" s="165"/>
      <c r="VKH210" s="165"/>
      <c r="VKI210" s="165"/>
      <c r="VKJ210" s="168"/>
      <c r="VKK210" s="165"/>
      <c r="VKL210" s="165"/>
      <c r="VKM210" s="165"/>
      <c r="VKN210" s="168"/>
      <c r="VKO210" s="165"/>
      <c r="VKP210" s="165"/>
      <c r="VKQ210" s="165"/>
      <c r="VKR210" s="168"/>
      <c r="VKS210" s="165"/>
      <c r="VKT210" s="165"/>
      <c r="VKU210" s="165"/>
      <c r="VKV210" s="168"/>
      <c r="VKW210" s="165"/>
      <c r="VKX210" s="165"/>
      <c r="VKY210" s="165"/>
      <c r="VKZ210" s="168"/>
      <c r="VLA210" s="165"/>
      <c r="VLB210" s="165"/>
      <c r="VLC210" s="165"/>
      <c r="VLD210" s="168"/>
      <c r="VLE210" s="165"/>
      <c r="VLF210" s="165"/>
      <c r="VLG210" s="165"/>
      <c r="VLH210" s="168"/>
      <c r="VLI210" s="165"/>
      <c r="VLJ210" s="165"/>
      <c r="VLK210" s="165"/>
      <c r="VLL210" s="168"/>
      <c r="VLM210" s="165"/>
      <c r="VLN210" s="165"/>
      <c r="VLO210" s="165"/>
      <c r="VLP210" s="168"/>
      <c r="VLQ210" s="165"/>
      <c r="VLR210" s="165"/>
      <c r="VLS210" s="165"/>
      <c r="VLT210" s="168"/>
      <c r="VLU210" s="165"/>
      <c r="VLV210" s="165"/>
      <c r="VLW210" s="165"/>
      <c r="VLX210" s="168"/>
      <c r="VLY210" s="165"/>
      <c r="VLZ210" s="165"/>
      <c r="VMA210" s="165"/>
      <c r="VMB210" s="168"/>
      <c r="VMC210" s="165"/>
      <c r="VMD210" s="165"/>
      <c r="VME210" s="165"/>
      <c r="VMF210" s="168"/>
      <c r="VMG210" s="165"/>
      <c r="VMH210" s="165"/>
      <c r="VMI210" s="165"/>
      <c r="VMJ210" s="168"/>
      <c r="VMK210" s="165"/>
      <c r="VML210" s="165"/>
      <c r="VMM210" s="165"/>
      <c r="VMN210" s="168"/>
      <c r="VMO210" s="165"/>
      <c r="VMP210" s="165"/>
      <c r="VMQ210" s="165"/>
      <c r="VMR210" s="168"/>
      <c r="VMS210" s="165"/>
      <c r="VMT210" s="165"/>
      <c r="VMU210" s="165"/>
      <c r="VMV210" s="168"/>
      <c r="VMW210" s="165"/>
      <c r="VMX210" s="165"/>
      <c r="VMY210" s="165"/>
      <c r="VMZ210" s="168"/>
      <c r="VNA210" s="165"/>
      <c r="VNB210" s="165"/>
      <c r="VNC210" s="165"/>
      <c r="VND210" s="168"/>
      <c r="VNE210" s="165"/>
      <c r="VNF210" s="165"/>
      <c r="VNG210" s="165"/>
      <c r="VNH210" s="168"/>
      <c r="VNI210" s="165"/>
      <c r="VNJ210" s="165"/>
      <c r="VNK210" s="165"/>
      <c r="VNL210" s="168"/>
      <c r="VNM210" s="165"/>
      <c r="VNN210" s="165"/>
      <c r="VNO210" s="165"/>
      <c r="VNP210" s="168"/>
      <c r="VNQ210" s="165"/>
      <c r="VNR210" s="165"/>
      <c r="VNS210" s="165"/>
      <c r="VNT210" s="168"/>
      <c r="VNU210" s="165"/>
      <c r="VNV210" s="165"/>
      <c r="VNW210" s="165"/>
      <c r="VNX210" s="168"/>
      <c r="VNY210" s="165"/>
      <c r="VNZ210" s="165"/>
      <c r="VOA210" s="165"/>
      <c r="VOB210" s="168"/>
      <c r="VOC210" s="165"/>
      <c r="VOD210" s="165"/>
      <c r="VOE210" s="165"/>
      <c r="VOF210" s="168"/>
      <c r="VOG210" s="165"/>
      <c r="VOH210" s="165"/>
      <c r="VOI210" s="165"/>
      <c r="VOJ210" s="168"/>
      <c r="VOK210" s="165"/>
      <c r="VOL210" s="165"/>
      <c r="VOM210" s="165"/>
      <c r="VON210" s="168"/>
      <c r="VOO210" s="165"/>
      <c r="VOP210" s="165"/>
      <c r="VOQ210" s="165"/>
      <c r="VOR210" s="168"/>
      <c r="VOS210" s="165"/>
      <c r="VOT210" s="165"/>
      <c r="VOU210" s="165"/>
      <c r="VOV210" s="168"/>
      <c r="VOW210" s="165"/>
      <c r="VOX210" s="165"/>
      <c r="VOY210" s="165"/>
      <c r="VOZ210" s="168"/>
      <c r="VPA210" s="165"/>
      <c r="VPB210" s="165"/>
      <c r="VPC210" s="165"/>
      <c r="VPD210" s="168"/>
      <c r="VPE210" s="165"/>
      <c r="VPF210" s="165"/>
      <c r="VPG210" s="165"/>
      <c r="VPH210" s="168"/>
      <c r="VPI210" s="165"/>
      <c r="VPJ210" s="165"/>
      <c r="VPK210" s="165"/>
      <c r="VPL210" s="168"/>
      <c r="VPM210" s="165"/>
      <c r="VPN210" s="165"/>
      <c r="VPO210" s="165"/>
      <c r="VPP210" s="168"/>
      <c r="VPQ210" s="165"/>
      <c r="VPR210" s="165"/>
      <c r="VPS210" s="165"/>
      <c r="VPT210" s="168"/>
      <c r="VPU210" s="165"/>
      <c r="VPV210" s="165"/>
      <c r="VPW210" s="165"/>
      <c r="VPX210" s="168"/>
      <c r="VPY210" s="165"/>
      <c r="VPZ210" s="165"/>
      <c r="VQA210" s="165"/>
      <c r="VQB210" s="168"/>
      <c r="VQC210" s="165"/>
      <c r="VQD210" s="165"/>
      <c r="VQE210" s="165"/>
      <c r="VQF210" s="168"/>
      <c r="VQG210" s="165"/>
      <c r="VQH210" s="165"/>
      <c r="VQI210" s="165"/>
      <c r="VQJ210" s="168"/>
      <c r="VQK210" s="165"/>
      <c r="VQL210" s="165"/>
      <c r="VQM210" s="165"/>
      <c r="VQN210" s="168"/>
      <c r="VQO210" s="165"/>
      <c r="VQP210" s="165"/>
      <c r="VQQ210" s="165"/>
      <c r="VQR210" s="168"/>
      <c r="VQS210" s="165"/>
      <c r="VQT210" s="165"/>
      <c r="VQU210" s="165"/>
      <c r="VQV210" s="168"/>
      <c r="VQW210" s="165"/>
      <c r="VQX210" s="165"/>
      <c r="VQY210" s="165"/>
      <c r="VQZ210" s="168"/>
      <c r="VRA210" s="165"/>
      <c r="VRB210" s="165"/>
      <c r="VRC210" s="165"/>
      <c r="VRD210" s="168"/>
      <c r="VRE210" s="165"/>
      <c r="VRF210" s="165"/>
      <c r="VRG210" s="165"/>
      <c r="VRH210" s="168"/>
      <c r="VRI210" s="165"/>
      <c r="VRJ210" s="165"/>
      <c r="VRK210" s="165"/>
      <c r="VRL210" s="168"/>
      <c r="VRM210" s="165"/>
      <c r="VRN210" s="165"/>
      <c r="VRO210" s="165"/>
      <c r="VRP210" s="168"/>
      <c r="VRQ210" s="165"/>
      <c r="VRR210" s="165"/>
      <c r="VRS210" s="165"/>
      <c r="VRT210" s="168"/>
      <c r="VRU210" s="165"/>
      <c r="VRV210" s="165"/>
      <c r="VRW210" s="165"/>
      <c r="VRX210" s="168"/>
      <c r="VRY210" s="165"/>
      <c r="VRZ210" s="165"/>
      <c r="VSA210" s="165"/>
      <c r="VSB210" s="168"/>
      <c r="VSC210" s="165"/>
      <c r="VSD210" s="165"/>
      <c r="VSE210" s="165"/>
      <c r="VSF210" s="168"/>
      <c r="VSG210" s="165"/>
      <c r="VSH210" s="165"/>
      <c r="VSI210" s="165"/>
      <c r="VSJ210" s="168"/>
      <c r="VSK210" s="165"/>
      <c r="VSL210" s="165"/>
      <c r="VSM210" s="165"/>
      <c r="VSN210" s="168"/>
      <c r="VSO210" s="165"/>
      <c r="VSP210" s="165"/>
      <c r="VSQ210" s="165"/>
      <c r="VSR210" s="168"/>
      <c r="VSS210" s="165"/>
      <c r="VST210" s="165"/>
      <c r="VSU210" s="165"/>
      <c r="VSV210" s="168"/>
      <c r="VSW210" s="165"/>
      <c r="VSX210" s="165"/>
      <c r="VSY210" s="165"/>
      <c r="VSZ210" s="168"/>
      <c r="VTA210" s="165"/>
      <c r="VTB210" s="165"/>
      <c r="VTC210" s="165"/>
      <c r="VTD210" s="168"/>
      <c r="VTE210" s="165"/>
      <c r="VTF210" s="165"/>
      <c r="VTG210" s="165"/>
      <c r="VTH210" s="168"/>
      <c r="VTI210" s="165"/>
      <c r="VTJ210" s="165"/>
      <c r="VTK210" s="165"/>
      <c r="VTL210" s="168"/>
      <c r="VTM210" s="165"/>
      <c r="VTN210" s="165"/>
      <c r="VTO210" s="165"/>
      <c r="VTP210" s="168"/>
      <c r="VTQ210" s="165"/>
      <c r="VTR210" s="165"/>
      <c r="VTS210" s="165"/>
      <c r="VTT210" s="168"/>
      <c r="VTU210" s="165"/>
      <c r="VTV210" s="165"/>
      <c r="VTW210" s="165"/>
      <c r="VTX210" s="168"/>
      <c r="VTY210" s="165"/>
      <c r="VTZ210" s="165"/>
      <c r="VUA210" s="165"/>
      <c r="VUB210" s="168"/>
      <c r="VUC210" s="165"/>
      <c r="VUD210" s="165"/>
      <c r="VUE210" s="165"/>
      <c r="VUF210" s="168"/>
      <c r="VUG210" s="165"/>
      <c r="VUH210" s="165"/>
      <c r="VUI210" s="165"/>
      <c r="VUJ210" s="168"/>
      <c r="VUK210" s="165"/>
      <c r="VUL210" s="165"/>
      <c r="VUM210" s="165"/>
      <c r="VUN210" s="168"/>
      <c r="VUO210" s="165"/>
      <c r="VUP210" s="165"/>
      <c r="VUQ210" s="165"/>
      <c r="VUR210" s="168"/>
      <c r="VUS210" s="165"/>
      <c r="VUT210" s="165"/>
      <c r="VUU210" s="165"/>
      <c r="VUV210" s="168"/>
      <c r="VUW210" s="165"/>
      <c r="VUX210" s="165"/>
      <c r="VUY210" s="165"/>
      <c r="VUZ210" s="168"/>
      <c r="VVA210" s="165"/>
      <c r="VVB210" s="165"/>
      <c r="VVC210" s="165"/>
      <c r="VVD210" s="168"/>
      <c r="VVE210" s="165"/>
      <c r="VVF210" s="165"/>
      <c r="VVG210" s="165"/>
      <c r="VVH210" s="168"/>
      <c r="VVI210" s="165"/>
      <c r="VVJ210" s="165"/>
      <c r="VVK210" s="165"/>
      <c r="VVL210" s="168"/>
      <c r="VVM210" s="165"/>
      <c r="VVN210" s="165"/>
      <c r="VVO210" s="165"/>
      <c r="VVP210" s="168"/>
      <c r="VVQ210" s="165"/>
      <c r="VVR210" s="165"/>
      <c r="VVS210" s="165"/>
      <c r="VVT210" s="168"/>
      <c r="VVU210" s="165"/>
      <c r="VVV210" s="165"/>
      <c r="VVW210" s="165"/>
      <c r="VVX210" s="168"/>
      <c r="VVY210" s="165"/>
      <c r="VVZ210" s="165"/>
      <c r="VWA210" s="165"/>
      <c r="VWB210" s="168"/>
      <c r="VWC210" s="165"/>
      <c r="VWD210" s="165"/>
      <c r="VWE210" s="165"/>
      <c r="VWF210" s="168"/>
      <c r="VWG210" s="165"/>
      <c r="VWH210" s="165"/>
      <c r="VWI210" s="165"/>
      <c r="VWJ210" s="168"/>
      <c r="VWK210" s="165"/>
      <c r="VWL210" s="165"/>
      <c r="VWM210" s="165"/>
      <c r="VWN210" s="168"/>
      <c r="VWO210" s="165"/>
      <c r="VWP210" s="165"/>
      <c r="VWQ210" s="165"/>
      <c r="VWR210" s="168"/>
      <c r="VWS210" s="165"/>
      <c r="VWT210" s="165"/>
      <c r="VWU210" s="165"/>
      <c r="VWV210" s="168"/>
      <c r="VWW210" s="165"/>
      <c r="VWX210" s="165"/>
      <c r="VWY210" s="165"/>
      <c r="VWZ210" s="168"/>
      <c r="VXA210" s="165"/>
      <c r="VXB210" s="165"/>
      <c r="VXC210" s="165"/>
      <c r="VXD210" s="168"/>
      <c r="VXE210" s="165"/>
      <c r="VXF210" s="165"/>
      <c r="VXG210" s="165"/>
      <c r="VXH210" s="168"/>
      <c r="VXI210" s="165"/>
      <c r="VXJ210" s="165"/>
      <c r="VXK210" s="165"/>
      <c r="VXL210" s="168"/>
      <c r="VXM210" s="165"/>
      <c r="VXN210" s="165"/>
      <c r="VXO210" s="165"/>
      <c r="VXP210" s="168"/>
      <c r="VXQ210" s="165"/>
      <c r="VXR210" s="165"/>
      <c r="VXS210" s="165"/>
      <c r="VXT210" s="168"/>
      <c r="VXU210" s="165"/>
      <c r="VXV210" s="165"/>
      <c r="VXW210" s="165"/>
      <c r="VXX210" s="168"/>
      <c r="VXY210" s="165"/>
      <c r="VXZ210" s="165"/>
      <c r="VYA210" s="165"/>
      <c r="VYB210" s="168"/>
      <c r="VYC210" s="165"/>
      <c r="VYD210" s="165"/>
      <c r="VYE210" s="165"/>
      <c r="VYF210" s="168"/>
      <c r="VYG210" s="165"/>
      <c r="VYH210" s="165"/>
      <c r="VYI210" s="165"/>
      <c r="VYJ210" s="168"/>
      <c r="VYK210" s="165"/>
      <c r="VYL210" s="165"/>
      <c r="VYM210" s="165"/>
      <c r="VYN210" s="168"/>
      <c r="VYO210" s="165"/>
      <c r="VYP210" s="165"/>
      <c r="VYQ210" s="165"/>
      <c r="VYR210" s="168"/>
      <c r="VYS210" s="165"/>
      <c r="VYT210" s="165"/>
      <c r="VYU210" s="165"/>
      <c r="VYV210" s="168"/>
      <c r="VYW210" s="165"/>
      <c r="VYX210" s="165"/>
      <c r="VYY210" s="165"/>
      <c r="VYZ210" s="168"/>
      <c r="VZA210" s="165"/>
      <c r="VZB210" s="165"/>
      <c r="VZC210" s="165"/>
      <c r="VZD210" s="168"/>
      <c r="VZE210" s="165"/>
      <c r="VZF210" s="165"/>
      <c r="VZG210" s="165"/>
      <c r="VZH210" s="168"/>
      <c r="VZI210" s="165"/>
      <c r="VZJ210" s="165"/>
      <c r="VZK210" s="165"/>
      <c r="VZL210" s="168"/>
      <c r="VZM210" s="165"/>
      <c r="VZN210" s="165"/>
      <c r="VZO210" s="165"/>
      <c r="VZP210" s="168"/>
      <c r="VZQ210" s="165"/>
      <c r="VZR210" s="165"/>
      <c r="VZS210" s="165"/>
      <c r="VZT210" s="168"/>
      <c r="VZU210" s="165"/>
      <c r="VZV210" s="165"/>
      <c r="VZW210" s="165"/>
      <c r="VZX210" s="168"/>
      <c r="VZY210" s="165"/>
      <c r="VZZ210" s="165"/>
      <c r="WAA210" s="165"/>
      <c r="WAB210" s="168"/>
      <c r="WAC210" s="165"/>
      <c r="WAD210" s="165"/>
      <c r="WAE210" s="165"/>
      <c r="WAF210" s="168"/>
      <c r="WAG210" s="165"/>
      <c r="WAH210" s="165"/>
      <c r="WAI210" s="165"/>
      <c r="WAJ210" s="168"/>
      <c r="WAK210" s="165"/>
      <c r="WAL210" s="165"/>
      <c r="WAM210" s="165"/>
      <c r="WAN210" s="168"/>
      <c r="WAO210" s="165"/>
      <c r="WAP210" s="165"/>
      <c r="WAQ210" s="165"/>
      <c r="WAR210" s="168"/>
      <c r="WAS210" s="165"/>
      <c r="WAT210" s="165"/>
      <c r="WAU210" s="165"/>
      <c r="WAV210" s="168"/>
      <c r="WAW210" s="165"/>
      <c r="WAX210" s="165"/>
      <c r="WAY210" s="165"/>
      <c r="WAZ210" s="168"/>
      <c r="WBA210" s="165"/>
      <c r="WBB210" s="165"/>
      <c r="WBC210" s="165"/>
      <c r="WBD210" s="168"/>
      <c r="WBE210" s="165"/>
      <c r="WBF210" s="165"/>
      <c r="WBG210" s="165"/>
      <c r="WBH210" s="168"/>
      <c r="WBI210" s="165"/>
      <c r="WBJ210" s="165"/>
      <c r="WBK210" s="165"/>
      <c r="WBL210" s="168"/>
      <c r="WBM210" s="165"/>
      <c r="WBN210" s="165"/>
      <c r="WBO210" s="165"/>
      <c r="WBP210" s="168"/>
      <c r="WBQ210" s="165"/>
      <c r="WBR210" s="165"/>
      <c r="WBS210" s="165"/>
      <c r="WBT210" s="168"/>
      <c r="WBU210" s="165"/>
      <c r="WBV210" s="165"/>
      <c r="WBW210" s="165"/>
      <c r="WBX210" s="168"/>
      <c r="WBY210" s="165"/>
      <c r="WBZ210" s="165"/>
      <c r="WCA210" s="165"/>
      <c r="WCB210" s="168"/>
      <c r="WCC210" s="165"/>
      <c r="WCD210" s="165"/>
      <c r="WCE210" s="165"/>
      <c r="WCF210" s="168"/>
      <c r="WCG210" s="165"/>
      <c r="WCH210" s="165"/>
      <c r="WCI210" s="165"/>
      <c r="WCJ210" s="168"/>
      <c r="WCK210" s="165"/>
      <c r="WCL210" s="165"/>
      <c r="WCM210" s="165"/>
      <c r="WCN210" s="168"/>
      <c r="WCO210" s="165"/>
      <c r="WCP210" s="165"/>
      <c r="WCQ210" s="165"/>
      <c r="WCR210" s="168"/>
      <c r="WCS210" s="165"/>
      <c r="WCT210" s="165"/>
      <c r="WCU210" s="165"/>
      <c r="WCV210" s="168"/>
      <c r="WCW210" s="165"/>
      <c r="WCX210" s="165"/>
      <c r="WCY210" s="165"/>
      <c r="WCZ210" s="168"/>
      <c r="WDA210" s="165"/>
      <c r="WDB210" s="165"/>
      <c r="WDC210" s="165"/>
      <c r="WDD210" s="168"/>
      <c r="WDE210" s="165"/>
      <c r="WDF210" s="165"/>
      <c r="WDG210" s="165"/>
      <c r="WDH210" s="168"/>
      <c r="WDI210" s="165"/>
      <c r="WDJ210" s="165"/>
      <c r="WDK210" s="165"/>
      <c r="WDL210" s="168"/>
      <c r="WDM210" s="165"/>
      <c r="WDN210" s="165"/>
      <c r="WDO210" s="165"/>
      <c r="WDP210" s="168"/>
      <c r="WDQ210" s="165"/>
      <c r="WDR210" s="165"/>
      <c r="WDS210" s="165"/>
      <c r="WDT210" s="168"/>
      <c r="WDU210" s="165"/>
      <c r="WDV210" s="165"/>
      <c r="WDW210" s="165"/>
      <c r="WDX210" s="168"/>
      <c r="WDY210" s="165"/>
      <c r="WDZ210" s="165"/>
      <c r="WEA210" s="165"/>
      <c r="WEB210" s="168"/>
      <c r="WEC210" s="165"/>
      <c r="WED210" s="165"/>
      <c r="WEE210" s="165"/>
      <c r="WEF210" s="168"/>
      <c r="WEG210" s="165"/>
      <c r="WEH210" s="165"/>
      <c r="WEI210" s="165"/>
      <c r="WEJ210" s="168"/>
      <c r="WEK210" s="165"/>
      <c r="WEL210" s="165"/>
      <c r="WEM210" s="165"/>
      <c r="WEN210" s="168"/>
      <c r="WEO210" s="165"/>
      <c r="WEP210" s="165"/>
      <c r="WEQ210" s="165"/>
      <c r="WER210" s="168"/>
      <c r="WES210" s="165"/>
      <c r="WET210" s="165"/>
      <c r="WEU210" s="165"/>
      <c r="WEV210" s="168"/>
      <c r="WEW210" s="165"/>
      <c r="WEX210" s="165"/>
      <c r="WEY210" s="165"/>
      <c r="WEZ210" s="168"/>
      <c r="WFA210" s="165"/>
      <c r="WFB210" s="165"/>
      <c r="WFC210" s="165"/>
      <c r="WFD210" s="168"/>
      <c r="WFE210" s="165"/>
      <c r="WFF210" s="165"/>
      <c r="WFG210" s="165"/>
      <c r="WFH210" s="168"/>
      <c r="WFI210" s="165"/>
      <c r="WFJ210" s="165"/>
      <c r="WFK210" s="165"/>
      <c r="WFL210" s="168"/>
      <c r="WFM210" s="165"/>
      <c r="WFN210" s="165"/>
      <c r="WFO210" s="165"/>
      <c r="WFP210" s="168"/>
      <c r="WFQ210" s="165"/>
      <c r="WFR210" s="165"/>
      <c r="WFS210" s="165"/>
      <c r="WFT210" s="168"/>
      <c r="WFU210" s="165"/>
      <c r="WFV210" s="165"/>
      <c r="WFW210" s="165"/>
      <c r="WFX210" s="168"/>
      <c r="WFY210" s="165"/>
      <c r="WFZ210" s="165"/>
      <c r="WGA210" s="165"/>
      <c r="WGB210" s="168"/>
      <c r="WGC210" s="165"/>
      <c r="WGD210" s="165"/>
      <c r="WGE210" s="165"/>
      <c r="WGF210" s="168"/>
      <c r="WGG210" s="165"/>
      <c r="WGH210" s="165"/>
      <c r="WGI210" s="165"/>
      <c r="WGJ210" s="168"/>
      <c r="WGK210" s="165"/>
      <c r="WGL210" s="165"/>
      <c r="WGM210" s="165"/>
      <c r="WGN210" s="168"/>
      <c r="WGO210" s="165"/>
      <c r="WGP210" s="165"/>
      <c r="WGQ210" s="165"/>
      <c r="WGR210" s="168"/>
      <c r="WGS210" s="165"/>
      <c r="WGT210" s="165"/>
      <c r="WGU210" s="165"/>
      <c r="WGV210" s="168"/>
      <c r="WGW210" s="165"/>
      <c r="WGX210" s="165"/>
      <c r="WGY210" s="165"/>
      <c r="WGZ210" s="168"/>
      <c r="WHA210" s="165"/>
      <c r="WHB210" s="165"/>
      <c r="WHC210" s="165"/>
      <c r="WHD210" s="168"/>
      <c r="WHE210" s="165"/>
      <c r="WHF210" s="165"/>
      <c r="WHG210" s="165"/>
      <c r="WHH210" s="168"/>
      <c r="WHI210" s="165"/>
      <c r="WHJ210" s="165"/>
      <c r="WHK210" s="165"/>
      <c r="WHL210" s="168"/>
      <c r="WHM210" s="165"/>
      <c r="WHN210" s="165"/>
      <c r="WHO210" s="165"/>
      <c r="WHP210" s="168"/>
      <c r="WHQ210" s="165"/>
      <c r="WHR210" s="165"/>
      <c r="WHS210" s="165"/>
      <c r="WHT210" s="168"/>
      <c r="WHU210" s="165"/>
      <c r="WHV210" s="165"/>
      <c r="WHW210" s="165"/>
      <c r="WHX210" s="168"/>
      <c r="WHY210" s="165"/>
      <c r="WHZ210" s="165"/>
      <c r="WIA210" s="165"/>
      <c r="WIB210" s="168"/>
      <c r="WIC210" s="165"/>
      <c r="WID210" s="165"/>
      <c r="WIE210" s="165"/>
      <c r="WIF210" s="168"/>
      <c r="WIG210" s="165"/>
      <c r="WIH210" s="165"/>
      <c r="WII210" s="165"/>
      <c r="WIJ210" s="168"/>
      <c r="WIK210" s="165"/>
      <c r="WIL210" s="165"/>
      <c r="WIM210" s="165"/>
      <c r="WIN210" s="168"/>
      <c r="WIO210" s="165"/>
      <c r="WIP210" s="165"/>
      <c r="WIQ210" s="165"/>
      <c r="WIR210" s="168"/>
      <c r="WIS210" s="165"/>
      <c r="WIT210" s="165"/>
      <c r="WIU210" s="165"/>
      <c r="WIV210" s="168"/>
      <c r="WIW210" s="165"/>
      <c r="WIX210" s="165"/>
      <c r="WIY210" s="165"/>
      <c r="WIZ210" s="168"/>
      <c r="WJA210" s="165"/>
      <c r="WJB210" s="165"/>
      <c r="WJC210" s="165"/>
      <c r="WJD210" s="168"/>
      <c r="WJE210" s="165"/>
      <c r="WJF210" s="165"/>
      <c r="WJG210" s="165"/>
      <c r="WJH210" s="168"/>
      <c r="WJI210" s="165"/>
      <c r="WJJ210" s="165"/>
      <c r="WJK210" s="165"/>
      <c r="WJL210" s="168"/>
      <c r="WJM210" s="165"/>
      <c r="WJN210" s="165"/>
      <c r="WJO210" s="165"/>
      <c r="WJP210" s="168"/>
      <c r="WJQ210" s="165"/>
      <c r="WJR210" s="165"/>
      <c r="WJS210" s="165"/>
      <c r="WJT210" s="168"/>
      <c r="WJU210" s="165"/>
      <c r="WJV210" s="165"/>
      <c r="WJW210" s="165"/>
      <c r="WJX210" s="168"/>
      <c r="WJY210" s="165"/>
      <c r="WJZ210" s="165"/>
      <c r="WKA210" s="165"/>
      <c r="WKB210" s="168"/>
      <c r="WKC210" s="165"/>
      <c r="WKD210" s="165"/>
      <c r="WKE210" s="165"/>
      <c r="WKF210" s="168"/>
      <c r="WKG210" s="165"/>
      <c r="WKH210" s="165"/>
      <c r="WKI210" s="165"/>
      <c r="WKJ210" s="168"/>
      <c r="WKK210" s="165"/>
      <c r="WKL210" s="165"/>
      <c r="WKM210" s="165"/>
      <c r="WKN210" s="168"/>
      <c r="WKO210" s="165"/>
      <c r="WKP210" s="165"/>
      <c r="WKQ210" s="165"/>
      <c r="WKR210" s="168"/>
      <c r="WKS210" s="165"/>
      <c r="WKT210" s="165"/>
      <c r="WKU210" s="165"/>
      <c r="WKV210" s="168"/>
      <c r="WKW210" s="165"/>
      <c r="WKX210" s="165"/>
      <c r="WKY210" s="165"/>
      <c r="WKZ210" s="168"/>
      <c r="WLA210" s="165"/>
      <c r="WLB210" s="165"/>
      <c r="WLC210" s="165"/>
      <c r="WLD210" s="168"/>
      <c r="WLE210" s="165"/>
      <c r="WLF210" s="165"/>
      <c r="WLG210" s="165"/>
      <c r="WLH210" s="168"/>
      <c r="WLI210" s="165"/>
      <c r="WLJ210" s="165"/>
      <c r="WLK210" s="165"/>
      <c r="WLL210" s="168"/>
      <c r="WLM210" s="165"/>
      <c r="WLN210" s="165"/>
      <c r="WLO210" s="165"/>
      <c r="WLP210" s="168"/>
      <c r="WLQ210" s="165"/>
      <c r="WLR210" s="165"/>
      <c r="WLS210" s="165"/>
      <c r="WLT210" s="168"/>
      <c r="WLU210" s="165"/>
      <c r="WLV210" s="165"/>
      <c r="WLW210" s="165"/>
      <c r="WLX210" s="168"/>
      <c r="WLY210" s="165"/>
      <c r="WLZ210" s="165"/>
      <c r="WMA210" s="165"/>
      <c r="WMB210" s="168"/>
      <c r="WMC210" s="165"/>
      <c r="WMD210" s="165"/>
      <c r="WME210" s="165"/>
      <c r="WMF210" s="168"/>
      <c r="WMG210" s="165"/>
      <c r="WMH210" s="165"/>
      <c r="WMI210" s="165"/>
      <c r="WMJ210" s="168"/>
      <c r="WMK210" s="165"/>
      <c r="WML210" s="165"/>
      <c r="WMM210" s="165"/>
      <c r="WMN210" s="168"/>
      <c r="WMO210" s="165"/>
      <c r="WMP210" s="165"/>
      <c r="WMQ210" s="165"/>
      <c r="WMR210" s="168"/>
      <c r="WMS210" s="165"/>
      <c r="WMT210" s="165"/>
      <c r="WMU210" s="165"/>
      <c r="WMV210" s="168"/>
      <c r="WMW210" s="165"/>
      <c r="WMX210" s="165"/>
      <c r="WMY210" s="165"/>
      <c r="WMZ210" s="168"/>
      <c r="WNA210" s="165"/>
      <c r="WNB210" s="165"/>
      <c r="WNC210" s="165"/>
      <c r="WND210" s="168"/>
      <c r="WNE210" s="165"/>
      <c r="WNF210" s="165"/>
      <c r="WNG210" s="165"/>
      <c r="WNH210" s="168"/>
      <c r="WNI210" s="165"/>
      <c r="WNJ210" s="165"/>
      <c r="WNK210" s="165"/>
      <c r="WNL210" s="168"/>
      <c r="WNM210" s="165"/>
      <c r="WNN210" s="165"/>
      <c r="WNO210" s="165"/>
      <c r="WNP210" s="168"/>
      <c r="WNQ210" s="165"/>
      <c r="WNR210" s="165"/>
      <c r="WNS210" s="165"/>
      <c r="WNT210" s="168"/>
      <c r="WNU210" s="165"/>
      <c r="WNV210" s="165"/>
      <c r="WNW210" s="165"/>
      <c r="WNX210" s="168"/>
      <c r="WNY210" s="165"/>
      <c r="WNZ210" s="165"/>
      <c r="WOA210" s="165"/>
      <c r="WOB210" s="168"/>
      <c r="WOC210" s="165"/>
      <c r="WOD210" s="165"/>
      <c r="WOE210" s="165"/>
      <c r="WOF210" s="168"/>
      <c r="WOG210" s="165"/>
      <c r="WOH210" s="165"/>
      <c r="WOI210" s="165"/>
      <c r="WOJ210" s="168"/>
      <c r="WOK210" s="165"/>
      <c r="WOL210" s="165"/>
      <c r="WOM210" s="165"/>
      <c r="WON210" s="168"/>
      <c r="WOO210" s="165"/>
      <c r="WOP210" s="165"/>
      <c r="WOQ210" s="165"/>
      <c r="WOR210" s="168"/>
      <c r="WOS210" s="165"/>
      <c r="WOT210" s="165"/>
      <c r="WOU210" s="165"/>
      <c r="WOV210" s="168"/>
      <c r="WOW210" s="165"/>
      <c r="WOX210" s="165"/>
      <c r="WOY210" s="165"/>
      <c r="WOZ210" s="168"/>
      <c r="WPA210" s="165"/>
      <c r="WPB210" s="165"/>
      <c r="WPC210" s="165"/>
      <c r="WPD210" s="168"/>
      <c r="WPE210" s="165"/>
      <c r="WPF210" s="165"/>
      <c r="WPG210" s="165"/>
      <c r="WPH210" s="168"/>
      <c r="WPI210" s="165"/>
      <c r="WPJ210" s="165"/>
      <c r="WPK210" s="165"/>
      <c r="WPL210" s="168"/>
      <c r="WPM210" s="165"/>
      <c r="WPN210" s="165"/>
      <c r="WPO210" s="165"/>
      <c r="WPP210" s="168"/>
      <c r="WPQ210" s="165"/>
      <c r="WPR210" s="165"/>
      <c r="WPS210" s="165"/>
      <c r="WPT210" s="168"/>
      <c r="WPU210" s="165"/>
      <c r="WPV210" s="165"/>
      <c r="WPW210" s="165"/>
      <c r="WPX210" s="168"/>
      <c r="WPY210" s="165"/>
      <c r="WPZ210" s="165"/>
      <c r="WQA210" s="165"/>
      <c r="WQB210" s="168"/>
      <c r="WQC210" s="165"/>
      <c r="WQD210" s="165"/>
      <c r="WQE210" s="165"/>
      <c r="WQF210" s="168"/>
      <c r="WQG210" s="165"/>
      <c r="WQH210" s="165"/>
      <c r="WQI210" s="165"/>
      <c r="WQJ210" s="168"/>
      <c r="WQK210" s="165"/>
      <c r="WQL210" s="165"/>
      <c r="WQM210" s="165"/>
      <c r="WQN210" s="168"/>
      <c r="WQO210" s="165"/>
      <c r="WQP210" s="165"/>
      <c r="WQQ210" s="165"/>
      <c r="WQR210" s="168"/>
      <c r="WQS210" s="165"/>
      <c r="WQT210" s="165"/>
      <c r="WQU210" s="165"/>
      <c r="WQV210" s="168"/>
      <c r="WQW210" s="165"/>
      <c r="WQX210" s="165"/>
      <c r="WQY210" s="165"/>
      <c r="WQZ210" s="168"/>
      <c r="WRA210" s="165"/>
      <c r="WRB210" s="165"/>
      <c r="WRC210" s="165"/>
      <c r="WRD210" s="168"/>
      <c r="WRE210" s="165"/>
      <c r="WRF210" s="165"/>
      <c r="WRG210" s="165"/>
      <c r="WRH210" s="168"/>
      <c r="WRI210" s="165"/>
      <c r="WRJ210" s="165"/>
      <c r="WRK210" s="165"/>
      <c r="WRL210" s="168"/>
      <c r="WRM210" s="165"/>
      <c r="WRN210" s="165"/>
      <c r="WRO210" s="165"/>
      <c r="WRP210" s="168"/>
      <c r="WRQ210" s="165"/>
      <c r="WRR210" s="165"/>
      <c r="WRS210" s="165"/>
      <c r="WRT210" s="168"/>
      <c r="WRU210" s="165"/>
      <c r="WRV210" s="165"/>
      <c r="WRW210" s="165"/>
      <c r="WRX210" s="168"/>
      <c r="WRY210" s="165"/>
      <c r="WRZ210" s="165"/>
      <c r="WSA210" s="165"/>
      <c r="WSB210" s="168"/>
      <c r="WSC210" s="165"/>
      <c r="WSD210" s="165"/>
      <c r="WSE210" s="165"/>
      <c r="WSF210" s="168"/>
      <c r="WSG210" s="165"/>
      <c r="WSH210" s="165"/>
      <c r="WSI210" s="165"/>
      <c r="WSJ210" s="168"/>
      <c r="WSK210" s="165"/>
      <c r="WSL210" s="165"/>
      <c r="WSM210" s="165"/>
      <c r="WSN210" s="168"/>
      <c r="WSO210" s="165"/>
      <c r="WSP210" s="165"/>
      <c r="WSQ210" s="165"/>
      <c r="WSR210" s="168"/>
      <c r="WSS210" s="165"/>
      <c r="WST210" s="165"/>
      <c r="WSU210" s="165"/>
      <c r="WSV210" s="168"/>
      <c r="WSW210" s="165"/>
      <c r="WSX210" s="165"/>
      <c r="WSY210" s="165"/>
      <c r="WSZ210" s="168"/>
      <c r="WTA210" s="165"/>
      <c r="WTB210" s="165"/>
      <c r="WTC210" s="165"/>
      <c r="WTD210" s="168"/>
      <c r="WTE210" s="165"/>
      <c r="WTF210" s="165"/>
      <c r="WTG210" s="165"/>
      <c r="WTH210" s="168"/>
      <c r="WTI210" s="165"/>
      <c r="WTJ210" s="165"/>
      <c r="WTK210" s="165"/>
      <c r="WTL210" s="168"/>
      <c r="WTM210" s="165"/>
      <c r="WTN210" s="165"/>
      <c r="WTO210" s="165"/>
      <c r="WTP210" s="168"/>
      <c r="WTQ210" s="165"/>
      <c r="WTR210" s="165"/>
      <c r="WTS210" s="165"/>
      <c r="WTT210" s="168"/>
      <c r="WTU210" s="165"/>
      <c r="WTV210" s="165"/>
      <c r="WTW210" s="165"/>
      <c r="WTX210" s="168"/>
      <c r="WTY210" s="165"/>
      <c r="WTZ210" s="165"/>
      <c r="WUA210" s="165"/>
      <c r="WUB210" s="168"/>
      <c r="WUC210" s="165"/>
      <c r="WUD210" s="165"/>
      <c r="WUE210" s="165"/>
      <c r="WUF210" s="168"/>
      <c r="WUG210" s="165"/>
      <c r="WUH210" s="165"/>
      <c r="WUI210" s="165"/>
      <c r="WUJ210" s="168"/>
      <c r="WUK210" s="165"/>
      <c r="WUL210" s="165"/>
      <c r="WUM210" s="165"/>
      <c r="WUN210" s="168"/>
      <c r="WUO210" s="165"/>
      <c r="WUP210" s="165"/>
      <c r="WUQ210" s="165"/>
      <c r="WUR210" s="168"/>
      <c r="WUS210" s="165"/>
      <c r="WUT210" s="165"/>
      <c r="WUU210" s="165"/>
      <c r="WUV210" s="168"/>
      <c r="WUW210" s="165"/>
      <c r="WUX210" s="165"/>
      <c r="WUY210" s="165"/>
      <c r="WUZ210" s="168"/>
      <c r="WVA210" s="165"/>
      <c r="WVB210" s="165"/>
      <c r="WVC210" s="165"/>
      <c r="WVD210" s="168"/>
      <c r="WVE210" s="165"/>
      <c r="WVF210" s="165"/>
      <c r="WVG210" s="165"/>
      <c r="WVH210" s="168"/>
      <c r="WVI210" s="165"/>
      <c r="WVJ210" s="165"/>
      <c r="WVK210" s="165"/>
      <c r="WVL210" s="168"/>
      <c r="WVM210" s="165"/>
      <c r="WVN210" s="165"/>
      <c r="WVO210" s="165"/>
      <c r="WVP210" s="168"/>
      <c r="WVQ210" s="165"/>
      <c r="WVR210" s="165"/>
      <c r="WVS210" s="165"/>
      <c r="WVT210" s="168"/>
      <c r="WVU210" s="165"/>
      <c r="WVV210" s="165"/>
      <c r="WVW210" s="165"/>
      <c r="WVX210" s="168"/>
      <c r="WVY210" s="165"/>
      <c r="WVZ210" s="165"/>
      <c r="WWA210" s="165"/>
      <c r="WWB210" s="168"/>
      <c r="WWC210" s="165"/>
      <c r="WWD210" s="165"/>
      <c r="WWE210" s="165"/>
      <c r="WWF210" s="168"/>
      <c r="WWG210" s="165"/>
      <c r="WWH210" s="165"/>
      <c r="WWI210" s="165"/>
      <c r="WWJ210" s="168"/>
      <c r="WWK210" s="165"/>
      <c r="WWL210" s="165"/>
      <c r="WWM210" s="165"/>
      <c r="WWN210" s="168"/>
      <c r="WWO210" s="165"/>
      <c r="WWP210" s="165"/>
      <c r="WWQ210" s="165"/>
      <c r="WWR210" s="168"/>
      <c r="WWS210" s="165"/>
      <c r="WWT210" s="165"/>
      <c r="WWU210" s="165"/>
      <c r="WWV210" s="168"/>
      <c r="WWW210" s="165"/>
      <c r="WWX210" s="165"/>
      <c r="WWY210" s="165"/>
      <c r="WWZ210" s="168"/>
      <c r="WXA210" s="165"/>
      <c r="WXB210" s="165"/>
      <c r="WXC210" s="165"/>
      <c r="WXD210" s="168"/>
      <c r="WXE210" s="165"/>
      <c r="WXF210" s="165"/>
      <c r="WXG210" s="165"/>
      <c r="WXH210" s="168"/>
      <c r="WXI210" s="165"/>
      <c r="WXJ210" s="165"/>
      <c r="WXK210" s="165"/>
      <c r="WXL210" s="168"/>
      <c r="WXM210" s="165"/>
      <c r="WXN210" s="165"/>
      <c r="WXO210" s="165"/>
      <c r="WXP210" s="168"/>
      <c r="WXQ210" s="165"/>
      <c r="WXR210" s="165"/>
      <c r="WXS210" s="165"/>
      <c r="WXT210" s="168"/>
      <c r="WXU210" s="165"/>
      <c r="WXV210" s="165"/>
      <c r="WXW210" s="165"/>
      <c r="WXX210" s="168"/>
      <c r="WXY210" s="165"/>
      <c r="WXZ210" s="165"/>
      <c r="WYA210" s="165"/>
      <c r="WYB210" s="168"/>
      <c r="WYC210" s="165"/>
      <c r="WYD210" s="165"/>
      <c r="WYE210" s="165"/>
      <c r="WYF210" s="168"/>
      <c r="WYG210" s="165"/>
      <c r="WYH210" s="165"/>
      <c r="WYI210" s="165"/>
      <c r="WYJ210" s="168"/>
      <c r="WYK210" s="165"/>
      <c r="WYL210" s="165"/>
      <c r="WYM210" s="165"/>
      <c r="WYN210" s="168"/>
      <c r="WYO210" s="165"/>
      <c r="WYP210" s="165"/>
      <c r="WYQ210" s="165"/>
      <c r="WYR210" s="168"/>
      <c r="WYS210" s="165"/>
      <c r="WYT210" s="165"/>
      <c r="WYU210" s="165"/>
      <c r="WYV210" s="168"/>
      <c r="WYW210" s="165"/>
      <c r="WYX210" s="165"/>
      <c r="WYY210" s="165"/>
      <c r="WYZ210" s="168"/>
      <c r="WZA210" s="165"/>
      <c r="WZB210" s="165"/>
      <c r="WZC210" s="165"/>
      <c r="WZD210" s="168"/>
      <c r="WZE210" s="165"/>
      <c r="WZF210" s="165"/>
      <c r="WZG210" s="165"/>
      <c r="WZH210" s="168"/>
      <c r="WZI210" s="165"/>
      <c r="WZJ210" s="165"/>
      <c r="WZK210" s="165"/>
      <c r="WZL210" s="168"/>
      <c r="WZM210" s="165"/>
      <c r="WZN210" s="165"/>
      <c r="WZO210" s="165"/>
      <c r="WZP210" s="168"/>
      <c r="WZQ210" s="165"/>
      <c r="WZR210" s="165"/>
      <c r="WZS210" s="165"/>
      <c r="WZT210" s="168"/>
      <c r="WZU210" s="165"/>
      <c r="WZV210" s="165"/>
      <c r="WZW210" s="165"/>
      <c r="WZX210" s="168"/>
      <c r="WZY210" s="165"/>
      <c r="WZZ210" s="165"/>
      <c r="XAA210" s="165"/>
      <c r="XAB210" s="168"/>
      <c r="XAC210" s="165"/>
      <c r="XAD210" s="165"/>
      <c r="XAE210" s="165"/>
      <c r="XAF210" s="168"/>
      <c r="XAG210" s="165"/>
      <c r="XAH210" s="165"/>
      <c r="XAI210" s="165"/>
      <c r="XAJ210" s="168"/>
      <c r="XAK210" s="165"/>
      <c r="XAL210" s="165"/>
      <c r="XAM210" s="165"/>
      <c r="XAN210" s="168"/>
      <c r="XAO210" s="165"/>
      <c r="XAP210" s="165"/>
      <c r="XAQ210" s="165"/>
      <c r="XAR210" s="168"/>
      <c r="XAS210" s="165"/>
      <c r="XAT210" s="165"/>
      <c r="XAU210" s="165"/>
      <c r="XAV210" s="168"/>
      <c r="XAW210" s="165"/>
      <c r="XAX210" s="165"/>
      <c r="XAY210" s="165"/>
      <c r="XAZ210" s="168"/>
      <c r="XBA210" s="165"/>
      <c r="XBB210" s="165"/>
      <c r="XBC210" s="165"/>
      <c r="XBD210" s="168"/>
      <c r="XBE210" s="165"/>
      <c r="XBF210" s="165"/>
      <c r="XBG210" s="165"/>
      <c r="XBH210" s="168"/>
      <c r="XBI210" s="165"/>
      <c r="XBJ210" s="165"/>
      <c r="XBK210" s="165"/>
      <c r="XBL210" s="168"/>
      <c r="XBM210" s="165"/>
      <c r="XBN210" s="165"/>
      <c r="XBO210" s="165"/>
      <c r="XBP210" s="168"/>
      <c r="XBQ210" s="165"/>
      <c r="XBR210" s="165"/>
      <c r="XBS210" s="165"/>
      <c r="XBT210" s="168"/>
      <c r="XBU210" s="165"/>
      <c r="XBV210" s="165"/>
      <c r="XBW210" s="165"/>
      <c r="XBX210" s="168"/>
      <c r="XBY210" s="165"/>
      <c r="XBZ210" s="165"/>
      <c r="XCA210" s="165"/>
      <c r="XCB210" s="168"/>
      <c r="XCC210" s="165"/>
      <c r="XCD210" s="165"/>
      <c r="XCE210" s="165"/>
      <c r="XCF210" s="168"/>
      <c r="XCG210" s="165"/>
      <c r="XCH210" s="165"/>
      <c r="XCI210" s="165"/>
      <c r="XCJ210" s="168"/>
      <c r="XCK210" s="165"/>
      <c r="XCL210" s="165"/>
      <c r="XCM210" s="165"/>
      <c r="XCN210" s="168"/>
      <c r="XCO210" s="165"/>
      <c r="XCP210" s="165"/>
      <c r="XCQ210" s="165"/>
      <c r="XCR210" s="168"/>
      <c r="XCS210" s="165"/>
      <c r="XCT210" s="165"/>
      <c r="XCU210" s="165"/>
      <c r="XCV210" s="168"/>
      <c r="XCW210" s="165"/>
      <c r="XCX210" s="165"/>
      <c r="XCY210" s="165"/>
      <c r="XCZ210" s="168"/>
      <c r="XDA210" s="165"/>
      <c r="XDB210" s="165"/>
      <c r="XDC210" s="165"/>
      <c r="XDD210" s="168"/>
      <c r="XDE210" s="165"/>
      <c r="XDF210" s="165"/>
      <c r="XDG210" s="165"/>
      <c r="XDH210" s="168"/>
      <c r="XDI210" s="165"/>
      <c r="XDJ210" s="165"/>
      <c r="XDK210" s="165"/>
      <c r="XDL210" s="168"/>
      <c r="XDM210" s="165"/>
      <c r="XDN210" s="165"/>
      <c r="XDO210" s="165"/>
      <c r="XDP210" s="168"/>
      <c r="XDQ210" s="165"/>
      <c r="XDR210" s="165"/>
      <c r="XDS210" s="165"/>
      <c r="XDT210" s="168"/>
      <c r="XDU210" s="165"/>
      <c r="XDV210" s="165"/>
      <c r="XDW210" s="165"/>
      <c r="XDX210" s="168"/>
      <c r="XDY210" s="165"/>
      <c r="XDZ210" s="165"/>
      <c r="XEA210" s="165"/>
      <c r="XEB210" s="168"/>
      <c r="XEC210" s="165"/>
      <c r="XED210" s="165"/>
      <c r="XEE210" s="165"/>
      <c r="XEF210" s="168"/>
      <c r="XEG210" s="165"/>
      <c r="XEH210" s="165"/>
      <c r="XEI210" s="165"/>
      <c r="XEJ210" s="168"/>
      <c r="XEK210" s="165"/>
      <c r="XEL210" s="165"/>
      <c r="XEM210" s="165"/>
      <c r="XEN210" s="168"/>
      <c r="XEO210" s="165"/>
      <c r="XEP210" s="165"/>
      <c r="XEQ210" s="165"/>
      <c r="XER210" s="168"/>
      <c r="XES210" s="165"/>
      <c r="XET210" s="165"/>
      <c r="XEU210" s="165"/>
      <c r="XEV210" s="168"/>
      <c r="XEW210" s="165"/>
      <c r="XEX210" s="165"/>
      <c r="XEY210" s="165"/>
      <c r="XEZ210" s="168"/>
      <c r="XFA210" s="165"/>
      <c r="XFB210" s="165"/>
      <c r="XFC210" s="165"/>
      <c r="XFD210" s="168"/>
    </row>
    <row r="211" spans="1:16384" s="183" customFormat="1">
      <c r="A211" s="192"/>
      <c r="B211" s="192" t="s">
        <v>705</v>
      </c>
      <c r="C211" s="199" t="s">
        <v>693</v>
      </c>
      <c r="D211" s="200" t="s">
        <v>149</v>
      </c>
      <c r="E211" s="200" t="s">
        <v>699</v>
      </c>
      <c r="F211" s="200" t="s">
        <v>694</v>
      </c>
      <c r="G211" s="200" t="s">
        <v>155</v>
      </c>
      <c r="H211" s="201" t="str">
        <f t="shared" si="12"/>
        <v>EXEC INS_fsm_state_transition @tx_fsm_type_name='REF_LEGAL_ENTITY', @tx_state_name='UNDEF', @tx_action_name='NEW', @tx_next_state_name='PEND_NEW',  @tx_login_name='nazdaq_prod'</v>
      </c>
      <c r="I211" s="192"/>
      <c r="J211" s="192"/>
      <c r="K211" s="192"/>
      <c r="L211" s="192"/>
      <c r="M211" s="192"/>
      <c r="N211" s="192"/>
      <c r="O211" s="192"/>
      <c r="P211" s="192"/>
      <c r="Q211" s="192"/>
      <c r="R211" s="192"/>
      <c r="S211" s="192"/>
      <c r="T211" s="192"/>
      <c r="U211" s="192"/>
      <c r="V211" s="192"/>
      <c r="W211" s="192"/>
      <c r="X211" s="192"/>
      <c r="Y211" s="192"/>
      <c r="Z211" s="192"/>
      <c r="AA211" s="192"/>
      <c r="AB211" s="192"/>
      <c r="AC211" s="192"/>
      <c r="AD211" s="192"/>
      <c r="AE211" s="192"/>
      <c r="AF211" s="192"/>
      <c r="AG211" s="192"/>
      <c r="AH211" s="192"/>
      <c r="AI211" s="192"/>
      <c r="AJ211" s="192"/>
      <c r="AK211" s="192"/>
      <c r="AL211" s="192"/>
      <c r="AM211" s="192"/>
      <c r="AN211" s="192"/>
      <c r="AO211" s="192"/>
      <c r="AP211" s="192"/>
      <c r="AQ211" s="192"/>
      <c r="AR211" s="192"/>
      <c r="AS211" s="192"/>
      <c r="AT211" s="192"/>
      <c r="AU211" s="192"/>
      <c r="AV211" s="192"/>
      <c r="AW211" s="192"/>
      <c r="AX211" s="192"/>
      <c r="AY211" s="192"/>
      <c r="AZ211" s="192"/>
      <c r="BA211" s="192"/>
      <c r="BB211" s="192"/>
      <c r="BC211" s="192"/>
      <c r="BD211" s="192"/>
      <c r="BE211" s="192"/>
      <c r="BF211" s="192"/>
      <c r="BG211" s="192"/>
      <c r="BH211" s="192"/>
      <c r="BI211" s="192"/>
      <c r="BJ211" s="192"/>
      <c r="BK211" s="192"/>
      <c r="BL211" s="192"/>
      <c r="BM211" s="192"/>
      <c r="BN211" s="192"/>
      <c r="BO211" s="192"/>
      <c r="BP211" s="192"/>
      <c r="BQ211" s="192"/>
      <c r="BR211" s="192"/>
      <c r="BS211" s="192"/>
      <c r="BT211" s="192"/>
      <c r="BU211" s="192"/>
      <c r="BV211" s="192"/>
      <c r="BW211" s="192"/>
      <c r="BX211" s="192"/>
      <c r="BY211" s="192"/>
      <c r="BZ211" s="192"/>
      <c r="CA211" s="192"/>
      <c r="CB211" s="192"/>
      <c r="CC211" s="192"/>
      <c r="CD211" s="192"/>
      <c r="CE211" s="192"/>
      <c r="CF211" s="192"/>
      <c r="CG211" s="192"/>
      <c r="CH211" s="192"/>
      <c r="CI211" s="192"/>
      <c r="CJ211" s="192"/>
      <c r="CK211" s="192"/>
      <c r="CL211" s="192"/>
      <c r="CM211" s="192"/>
      <c r="CN211" s="192"/>
      <c r="CO211" s="192"/>
      <c r="CP211" s="192"/>
      <c r="CQ211" s="192"/>
      <c r="CR211" s="192"/>
      <c r="CS211" s="192"/>
      <c r="CT211" s="192"/>
      <c r="CU211" s="192"/>
      <c r="CV211" s="192"/>
      <c r="CW211" s="192"/>
      <c r="CX211" s="192"/>
      <c r="CY211" s="192"/>
      <c r="CZ211" s="192"/>
      <c r="DA211" s="192"/>
      <c r="DB211" s="192"/>
      <c r="DC211" s="192"/>
      <c r="DD211" s="192"/>
      <c r="DE211" s="192"/>
      <c r="DF211" s="192"/>
      <c r="DG211" s="192"/>
      <c r="DH211" s="192"/>
      <c r="DI211" s="192"/>
      <c r="DJ211" s="192"/>
      <c r="DK211" s="192"/>
      <c r="DL211" s="192"/>
      <c r="DM211" s="192"/>
      <c r="DN211" s="192"/>
      <c r="DO211" s="192"/>
      <c r="DP211" s="192"/>
      <c r="DQ211" s="192"/>
      <c r="DR211" s="192"/>
      <c r="DS211" s="192"/>
      <c r="DT211" s="192"/>
      <c r="DU211" s="192"/>
      <c r="DV211" s="192"/>
      <c r="DW211" s="192"/>
      <c r="DX211" s="192"/>
      <c r="DY211" s="192"/>
      <c r="DZ211" s="192"/>
      <c r="EA211" s="192"/>
      <c r="EB211" s="192"/>
      <c r="EC211" s="192"/>
      <c r="ED211" s="192"/>
      <c r="EE211" s="192"/>
      <c r="EF211" s="192"/>
      <c r="EG211" s="192"/>
      <c r="EH211" s="192"/>
      <c r="EI211" s="192"/>
      <c r="EJ211" s="192"/>
      <c r="EK211" s="192"/>
      <c r="EL211" s="192"/>
      <c r="EM211" s="192"/>
      <c r="EN211" s="192"/>
      <c r="EO211" s="192"/>
      <c r="EP211" s="192"/>
      <c r="EQ211" s="192"/>
      <c r="ER211" s="192"/>
      <c r="ES211" s="192"/>
      <c r="ET211" s="192"/>
      <c r="EU211" s="192"/>
      <c r="EV211" s="192"/>
      <c r="EW211" s="192"/>
      <c r="EX211" s="192"/>
      <c r="EY211" s="192"/>
      <c r="EZ211" s="192"/>
      <c r="FA211" s="192"/>
      <c r="FB211" s="192"/>
      <c r="FC211" s="192"/>
      <c r="FD211" s="192"/>
      <c r="FE211" s="192"/>
      <c r="FF211" s="192"/>
      <c r="FG211" s="192"/>
      <c r="FH211" s="192"/>
      <c r="FI211" s="192"/>
      <c r="FJ211" s="192"/>
      <c r="FK211" s="192"/>
      <c r="FL211" s="192"/>
      <c r="FM211" s="192"/>
      <c r="FN211" s="192"/>
      <c r="FO211" s="192"/>
      <c r="FP211" s="192"/>
      <c r="FQ211" s="192"/>
      <c r="FR211" s="192"/>
      <c r="FS211" s="192"/>
      <c r="FT211" s="192"/>
      <c r="FU211" s="192"/>
      <c r="FV211" s="192"/>
      <c r="FW211" s="192"/>
      <c r="FX211" s="192"/>
      <c r="FY211" s="192"/>
      <c r="FZ211" s="192"/>
      <c r="GA211" s="192"/>
      <c r="GB211" s="192"/>
      <c r="GC211" s="192"/>
      <c r="GD211" s="192"/>
      <c r="GE211" s="192"/>
      <c r="GF211" s="192"/>
      <c r="GG211" s="192"/>
      <c r="GH211" s="192"/>
      <c r="GI211" s="192"/>
      <c r="GJ211" s="192"/>
      <c r="GK211" s="192"/>
      <c r="GL211" s="192"/>
      <c r="GM211" s="192"/>
      <c r="GN211" s="192"/>
      <c r="GO211" s="192"/>
      <c r="GP211" s="192"/>
      <c r="GQ211" s="192"/>
      <c r="GR211" s="192"/>
      <c r="GS211" s="192"/>
      <c r="GT211" s="192"/>
      <c r="GU211" s="192"/>
      <c r="GV211" s="192"/>
      <c r="GW211" s="192"/>
      <c r="GX211" s="192"/>
      <c r="GY211" s="192"/>
      <c r="GZ211" s="192"/>
      <c r="HA211" s="192"/>
      <c r="HB211" s="192"/>
      <c r="HC211" s="192"/>
      <c r="HD211" s="192"/>
      <c r="HE211" s="192"/>
      <c r="HF211" s="192"/>
      <c r="HG211" s="192"/>
      <c r="HH211" s="192"/>
      <c r="HI211" s="192"/>
      <c r="HJ211" s="192"/>
      <c r="HK211" s="192"/>
      <c r="HL211" s="192"/>
      <c r="HM211" s="192"/>
      <c r="HN211" s="192"/>
      <c r="HO211" s="192"/>
      <c r="HP211" s="192"/>
      <c r="HQ211" s="192"/>
      <c r="HR211" s="192"/>
      <c r="HS211" s="192"/>
      <c r="HT211" s="192"/>
      <c r="HU211" s="192"/>
      <c r="HV211" s="192"/>
      <c r="HW211" s="192"/>
      <c r="HX211" s="192"/>
      <c r="HY211" s="192"/>
      <c r="HZ211" s="192"/>
      <c r="IA211" s="192"/>
      <c r="IB211" s="192"/>
      <c r="IC211" s="192"/>
      <c r="ID211" s="192"/>
      <c r="IE211" s="192"/>
      <c r="IF211" s="192"/>
      <c r="IG211" s="192"/>
      <c r="IH211" s="192"/>
      <c r="II211" s="192"/>
      <c r="IJ211" s="192"/>
      <c r="IK211" s="192"/>
      <c r="IL211" s="192"/>
      <c r="IM211" s="192"/>
      <c r="IN211" s="192"/>
      <c r="IO211" s="192"/>
      <c r="IP211" s="192"/>
      <c r="IQ211" s="192"/>
      <c r="IR211" s="192"/>
      <c r="IS211" s="192"/>
      <c r="IT211" s="192"/>
      <c r="IU211" s="192"/>
      <c r="IV211" s="192"/>
      <c r="IW211" s="192"/>
      <c r="IX211" s="192"/>
      <c r="IY211" s="192"/>
      <c r="IZ211" s="192"/>
      <c r="JA211" s="192"/>
      <c r="JB211" s="192"/>
      <c r="JC211" s="192"/>
      <c r="JD211" s="192"/>
      <c r="JE211" s="192"/>
      <c r="JF211" s="192"/>
      <c r="JG211" s="192"/>
      <c r="JH211" s="192"/>
      <c r="JI211" s="192"/>
      <c r="JJ211" s="192"/>
      <c r="JK211" s="192"/>
      <c r="JL211" s="192"/>
      <c r="JM211" s="192"/>
      <c r="JN211" s="192"/>
      <c r="JO211" s="192"/>
      <c r="JP211" s="192"/>
      <c r="JQ211" s="192"/>
      <c r="JR211" s="192"/>
      <c r="JS211" s="192"/>
      <c r="JT211" s="192"/>
      <c r="JU211" s="192"/>
      <c r="JV211" s="192"/>
      <c r="JW211" s="192"/>
      <c r="JX211" s="192"/>
      <c r="JY211" s="192"/>
      <c r="JZ211" s="192"/>
      <c r="KA211" s="192"/>
      <c r="KB211" s="192"/>
      <c r="KC211" s="192"/>
      <c r="KD211" s="192"/>
      <c r="KE211" s="192"/>
      <c r="KF211" s="192"/>
      <c r="KG211" s="192"/>
      <c r="KH211" s="192"/>
      <c r="KI211" s="192"/>
      <c r="KJ211" s="192"/>
      <c r="KK211" s="192"/>
      <c r="KL211" s="192"/>
      <c r="KM211" s="192"/>
      <c r="KN211" s="192"/>
      <c r="KO211" s="192"/>
      <c r="KP211" s="192"/>
      <c r="KQ211" s="192"/>
      <c r="KR211" s="192"/>
      <c r="KS211" s="192"/>
      <c r="KT211" s="192"/>
      <c r="KU211" s="192"/>
      <c r="KV211" s="192"/>
      <c r="KW211" s="192"/>
      <c r="KX211" s="192"/>
      <c r="KY211" s="192"/>
      <c r="KZ211" s="192"/>
      <c r="LA211" s="192"/>
      <c r="LB211" s="192"/>
      <c r="LC211" s="192"/>
      <c r="LD211" s="192"/>
      <c r="LE211" s="192"/>
      <c r="LF211" s="192"/>
      <c r="LG211" s="192"/>
      <c r="LH211" s="192"/>
      <c r="LI211" s="192"/>
      <c r="LJ211" s="192"/>
      <c r="LK211" s="192"/>
      <c r="LL211" s="192"/>
      <c r="LM211" s="192"/>
      <c r="LN211" s="192"/>
      <c r="LO211" s="192"/>
      <c r="LP211" s="192"/>
      <c r="LQ211" s="192"/>
      <c r="LR211" s="192"/>
      <c r="LS211" s="192"/>
      <c r="LT211" s="192"/>
      <c r="LU211" s="192"/>
      <c r="LV211" s="192"/>
      <c r="LW211" s="192"/>
      <c r="LX211" s="192"/>
      <c r="LY211" s="192"/>
      <c r="LZ211" s="192"/>
      <c r="MA211" s="192"/>
      <c r="MB211" s="192"/>
      <c r="MC211" s="192"/>
      <c r="MD211" s="192"/>
      <c r="ME211" s="192"/>
      <c r="MF211" s="192"/>
      <c r="MG211" s="192"/>
      <c r="MH211" s="192"/>
      <c r="MI211" s="192"/>
      <c r="MJ211" s="192"/>
      <c r="MK211" s="192"/>
      <c r="ML211" s="192"/>
      <c r="MM211" s="192"/>
      <c r="MN211" s="192"/>
      <c r="MO211" s="192"/>
      <c r="MP211" s="192"/>
      <c r="MQ211" s="192"/>
      <c r="MR211" s="192"/>
      <c r="MS211" s="192"/>
      <c r="MT211" s="192"/>
      <c r="MU211" s="192"/>
      <c r="MV211" s="192"/>
      <c r="MW211" s="192"/>
      <c r="MX211" s="192"/>
      <c r="MY211" s="192"/>
      <c r="MZ211" s="192"/>
      <c r="NA211" s="192"/>
      <c r="NB211" s="192"/>
      <c r="NC211" s="192"/>
      <c r="ND211" s="192"/>
      <c r="NE211" s="192"/>
      <c r="NF211" s="192"/>
      <c r="NG211" s="192"/>
      <c r="NH211" s="192"/>
      <c r="NI211" s="192"/>
      <c r="NJ211" s="192"/>
      <c r="NK211" s="192"/>
      <c r="NL211" s="192"/>
      <c r="NM211" s="192"/>
      <c r="NN211" s="192"/>
      <c r="NO211" s="192"/>
      <c r="NP211" s="192"/>
      <c r="NQ211" s="192"/>
      <c r="NR211" s="192"/>
      <c r="NS211" s="192"/>
      <c r="NT211" s="192"/>
      <c r="NU211" s="192"/>
      <c r="NV211" s="192"/>
      <c r="NW211" s="192"/>
      <c r="NX211" s="192"/>
      <c r="NY211" s="192"/>
      <c r="NZ211" s="192"/>
      <c r="OA211" s="192"/>
      <c r="OB211" s="192"/>
      <c r="OC211" s="192"/>
      <c r="OD211" s="192"/>
      <c r="OE211" s="192"/>
      <c r="OF211" s="192"/>
      <c r="OG211" s="192"/>
      <c r="OH211" s="192"/>
      <c r="OI211" s="192"/>
      <c r="OJ211" s="192"/>
      <c r="OK211" s="192"/>
      <c r="OL211" s="192"/>
      <c r="OM211" s="192"/>
      <c r="ON211" s="192"/>
      <c r="OO211" s="192"/>
      <c r="OP211" s="192"/>
      <c r="OQ211" s="192"/>
      <c r="OR211" s="192"/>
      <c r="OS211" s="192"/>
      <c r="OT211" s="192"/>
      <c r="OU211" s="192"/>
      <c r="OV211" s="192"/>
      <c r="OW211" s="192"/>
      <c r="OX211" s="192"/>
      <c r="OY211" s="192"/>
      <c r="OZ211" s="192"/>
      <c r="PA211" s="192"/>
      <c r="PB211" s="192"/>
      <c r="PC211" s="192"/>
      <c r="PD211" s="192"/>
      <c r="PE211" s="192"/>
      <c r="PF211" s="192"/>
      <c r="PG211" s="192"/>
      <c r="PH211" s="192"/>
      <c r="PI211" s="192"/>
      <c r="PJ211" s="192"/>
      <c r="PK211" s="192"/>
      <c r="PL211" s="192"/>
      <c r="PM211" s="192"/>
      <c r="PN211" s="192"/>
      <c r="PO211" s="192"/>
      <c r="PP211" s="192"/>
      <c r="PQ211" s="192"/>
      <c r="PR211" s="192"/>
      <c r="PS211" s="192"/>
      <c r="PT211" s="192"/>
      <c r="PU211" s="192"/>
      <c r="PV211" s="192"/>
      <c r="PW211" s="192"/>
      <c r="PX211" s="192"/>
      <c r="PY211" s="192"/>
      <c r="PZ211" s="192"/>
      <c r="QA211" s="192"/>
      <c r="QB211" s="192"/>
      <c r="QC211" s="192"/>
      <c r="QD211" s="192"/>
      <c r="QE211" s="192"/>
      <c r="QF211" s="192"/>
      <c r="QG211" s="192"/>
      <c r="QH211" s="192"/>
      <c r="QI211" s="192"/>
      <c r="QJ211" s="192"/>
      <c r="QK211" s="192"/>
      <c r="QL211" s="192"/>
      <c r="QM211" s="192"/>
      <c r="QN211" s="192"/>
      <c r="QO211" s="192"/>
      <c r="QP211" s="192"/>
      <c r="QQ211" s="192"/>
      <c r="QR211" s="192"/>
      <c r="QS211" s="192"/>
      <c r="QT211" s="192"/>
      <c r="QU211" s="192"/>
      <c r="QV211" s="192"/>
      <c r="QW211" s="192"/>
      <c r="QX211" s="192"/>
      <c r="QY211" s="192"/>
      <c r="QZ211" s="192"/>
      <c r="RA211" s="192"/>
      <c r="RB211" s="192"/>
      <c r="RC211" s="192"/>
      <c r="RD211" s="192"/>
      <c r="RE211" s="192"/>
      <c r="RF211" s="192"/>
      <c r="RG211" s="192"/>
      <c r="RH211" s="192"/>
      <c r="RI211" s="192"/>
      <c r="RJ211" s="192"/>
      <c r="RK211" s="192"/>
      <c r="RL211" s="192"/>
      <c r="RM211" s="192"/>
      <c r="RN211" s="192"/>
      <c r="RO211" s="192"/>
      <c r="RP211" s="192"/>
      <c r="RQ211" s="192"/>
      <c r="RR211" s="192"/>
      <c r="RS211" s="192"/>
      <c r="RT211" s="192"/>
      <c r="RU211" s="192"/>
      <c r="RV211" s="192"/>
      <c r="RW211" s="192"/>
      <c r="RX211" s="192"/>
      <c r="RY211" s="192"/>
      <c r="RZ211" s="192"/>
      <c r="SA211" s="192"/>
      <c r="SB211" s="192"/>
      <c r="SC211" s="192"/>
      <c r="SD211" s="192"/>
      <c r="SE211" s="192"/>
      <c r="SF211" s="192"/>
      <c r="SG211" s="192"/>
      <c r="SH211" s="192"/>
      <c r="SI211" s="192"/>
      <c r="SJ211" s="192"/>
      <c r="SK211" s="192"/>
      <c r="SL211" s="192"/>
      <c r="SM211" s="192"/>
      <c r="SN211" s="192"/>
      <c r="SO211" s="192"/>
      <c r="SP211" s="192"/>
      <c r="SQ211" s="192"/>
      <c r="SR211" s="192"/>
      <c r="SS211" s="192"/>
      <c r="ST211" s="192"/>
      <c r="SU211" s="192"/>
      <c r="SV211" s="192"/>
      <c r="SW211" s="192"/>
      <c r="SX211" s="192"/>
      <c r="SY211" s="192"/>
      <c r="SZ211" s="192"/>
      <c r="TA211" s="192"/>
      <c r="TB211" s="192"/>
      <c r="TC211" s="192"/>
      <c r="TD211" s="192"/>
      <c r="TE211" s="192"/>
      <c r="TF211" s="192"/>
      <c r="TG211" s="192"/>
      <c r="TH211" s="192"/>
      <c r="TI211" s="192"/>
      <c r="TJ211" s="192"/>
      <c r="TK211" s="192"/>
      <c r="TL211" s="192"/>
      <c r="TM211" s="192"/>
      <c r="TN211" s="192"/>
      <c r="TO211" s="192"/>
      <c r="TP211" s="192"/>
      <c r="TQ211" s="192"/>
      <c r="TR211" s="192"/>
      <c r="TS211" s="192"/>
      <c r="TT211" s="192"/>
      <c r="TU211" s="192"/>
      <c r="TV211" s="192"/>
      <c r="TW211" s="192"/>
      <c r="TX211" s="192"/>
      <c r="TY211" s="192"/>
      <c r="TZ211" s="192"/>
      <c r="UA211" s="192"/>
      <c r="UB211" s="192"/>
      <c r="UC211" s="192"/>
      <c r="UD211" s="192"/>
      <c r="UE211" s="192"/>
      <c r="UF211" s="192"/>
      <c r="UG211" s="192"/>
      <c r="UH211" s="192"/>
      <c r="UI211" s="192"/>
      <c r="UJ211" s="192"/>
      <c r="UK211" s="192"/>
      <c r="UL211" s="192"/>
      <c r="UM211" s="192"/>
      <c r="UN211" s="192"/>
      <c r="UO211" s="192"/>
      <c r="UP211" s="192"/>
      <c r="UQ211" s="192"/>
      <c r="UR211" s="192"/>
      <c r="US211" s="192"/>
      <c r="UT211" s="192"/>
      <c r="UU211" s="192"/>
      <c r="UV211" s="192"/>
      <c r="UW211" s="192"/>
      <c r="UX211" s="192"/>
      <c r="UY211" s="192"/>
      <c r="UZ211" s="192"/>
      <c r="VA211" s="192"/>
      <c r="VB211" s="192"/>
      <c r="VC211" s="192"/>
      <c r="VD211" s="192"/>
      <c r="VE211" s="192"/>
      <c r="VF211" s="192"/>
      <c r="VG211" s="192"/>
      <c r="VH211" s="192"/>
      <c r="VI211" s="192"/>
      <c r="VJ211" s="192"/>
      <c r="VK211" s="192"/>
      <c r="VL211" s="192"/>
      <c r="VM211" s="192"/>
      <c r="VN211" s="192"/>
      <c r="VO211" s="192"/>
      <c r="VP211" s="192"/>
      <c r="VQ211" s="192"/>
      <c r="VR211" s="192"/>
      <c r="VS211" s="192"/>
      <c r="VT211" s="192"/>
      <c r="VU211" s="192"/>
      <c r="VV211" s="192"/>
      <c r="VW211" s="192"/>
      <c r="VX211" s="192"/>
      <c r="VY211" s="192"/>
      <c r="VZ211" s="192"/>
      <c r="WA211" s="192"/>
      <c r="WB211" s="192"/>
      <c r="WC211" s="192"/>
      <c r="WD211" s="192"/>
      <c r="WE211" s="192"/>
      <c r="WF211" s="192"/>
      <c r="WG211" s="192"/>
      <c r="WH211" s="192"/>
      <c r="WI211" s="192"/>
      <c r="WJ211" s="192"/>
      <c r="WK211" s="192"/>
      <c r="WL211" s="192"/>
      <c r="WM211" s="192"/>
      <c r="WN211" s="192"/>
      <c r="WO211" s="192"/>
      <c r="WP211" s="192"/>
      <c r="WQ211" s="192"/>
      <c r="WR211" s="192"/>
      <c r="WS211" s="192"/>
      <c r="WT211" s="192"/>
      <c r="WU211" s="192"/>
      <c r="WV211" s="192"/>
      <c r="WW211" s="192"/>
      <c r="WX211" s="192"/>
      <c r="WY211" s="192"/>
      <c r="WZ211" s="192"/>
      <c r="XA211" s="192"/>
      <c r="XB211" s="192"/>
      <c r="XC211" s="192"/>
      <c r="XD211" s="192"/>
      <c r="XE211" s="192"/>
      <c r="XF211" s="192"/>
      <c r="XG211" s="192"/>
      <c r="XH211" s="192"/>
      <c r="XI211" s="192"/>
      <c r="XJ211" s="192"/>
      <c r="XK211" s="192"/>
      <c r="XL211" s="192"/>
      <c r="XM211" s="192"/>
      <c r="XN211" s="192"/>
      <c r="XO211" s="192"/>
      <c r="XP211" s="192"/>
      <c r="XQ211" s="192"/>
      <c r="XR211" s="192"/>
      <c r="XS211" s="192"/>
      <c r="XT211" s="192"/>
      <c r="XU211" s="192"/>
      <c r="XV211" s="192"/>
      <c r="XW211" s="192"/>
      <c r="XX211" s="192"/>
      <c r="XY211" s="192"/>
      <c r="XZ211" s="192"/>
      <c r="YA211" s="192"/>
      <c r="YB211" s="192"/>
      <c r="YC211" s="192"/>
      <c r="YD211" s="192"/>
      <c r="YE211" s="192"/>
      <c r="YF211" s="192"/>
      <c r="YG211" s="192"/>
      <c r="YH211" s="192"/>
      <c r="YI211" s="192"/>
      <c r="YJ211" s="192"/>
      <c r="YK211" s="192"/>
      <c r="YL211" s="192"/>
      <c r="YM211" s="192"/>
      <c r="YN211" s="192"/>
      <c r="YO211" s="192"/>
      <c r="YP211" s="192"/>
      <c r="YQ211" s="192"/>
      <c r="YR211" s="192"/>
      <c r="YS211" s="192"/>
      <c r="YT211" s="192"/>
      <c r="YU211" s="192"/>
      <c r="YV211" s="192"/>
      <c r="YW211" s="192"/>
      <c r="YX211" s="192"/>
      <c r="YY211" s="192"/>
      <c r="YZ211" s="192"/>
      <c r="ZA211" s="192"/>
      <c r="ZB211" s="192"/>
      <c r="ZC211" s="192"/>
      <c r="ZD211" s="192"/>
      <c r="ZE211" s="192"/>
      <c r="ZF211" s="192"/>
      <c r="ZG211" s="192"/>
      <c r="ZH211" s="192"/>
      <c r="ZI211" s="192"/>
      <c r="ZJ211" s="192"/>
      <c r="ZK211" s="192"/>
      <c r="ZL211" s="192"/>
      <c r="ZM211" s="192"/>
      <c r="ZN211" s="192"/>
      <c r="ZO211" s="192"/>
      <c r="ZP211" s="192"/>
      <c r="ZQ211" s="192"/>
      <c r="ZR211" s="192"/>
      <c r="ZS211" s="192"/>
      <c r="ZT211" s="192"/>
      <c r="ZU211" s="192"/>
      <c r="ZV211" s="192"/>
      <c r="ZW211" s="192"/>
      <c r="ZX211" s="192"/>
      <c r="ZY211" s="192"/>
      <c r="ZZ211" s="192"/>
      <c r="AAA211" s="192"/>
      <c r="AAB211" s="192"/>
      <c r="AAC211" s="192"/>
      <c r="AAD211" s="192"/>
      <c r="AAE211" s="192"/>
      <c r="AAF211" s="192"/>
      <c r="AAG211" s="192"/>
      <c r="AAH211" s="192"/>
      <c r="AAI211" s="192"/>
      <c r="AAJ211" s="192"/>
      <c r="AAK211" s="192"/>
      <c r="AAL211" s="192"/>
      <c r="AAM211" s="192"/>
      <c r="AAN211" s="192"/>
      <c r="AAO211" s="192"/>
      <c r="AAP211" s="192"/>
      <c r="AAQ211" s="192"/>
      <c r="AAR211" s="192"/>
      <c r="AAS211" s="192"/>
      <c r="AAT211" s="192"/>
      <c r="AAU211" s="192"/>
      <c r="AAV211" s="192"/>
      <c r="AAW211" s="192"/>
      <c r="AAX211" s="192"/>
      <c r="AAY211" s="192"/>
      <c r="AAZ211" s="192"/>
      <c r="ABA211" s="192"/>
      <c r="ABB211" s="192"/>
      <c r="ABC211" s="192"/>
      <c r="ABD211" s="192"/>
      <c r="ABE211" s="192"/>
      <c r="ABF211" s="192"/>
      <c r="ABG211" s="192"/>
      <c r="ABH211" s="192"/>
      <c r="ABI211" s="192"/>
      <c r="ABJ211" s="192"/>
      <c r="ABK211" s="192"/>
      <c r="ABL211" s="192"/>
      <c r="ABM211" s="192"/>
      <c r="ABN211" s="192"/>
      <c r="ABO211" s="192"/>
      <c r="ABP211" s="192"/>
      <c r="ABQ211" s="192"/>
      <c r="ABR211" s="192"/>
      <c r="ABS211" s="192"/>
      <c r="ABT211" s="192"/>
      <c r="ABU211" s="192"/>
      <c r="ABV211" s="192"/>
      <c r="ABW211" s="192"/>
      <c r="ABX211" s="192"/>
      <c r="ABY211" s="192"/>
      <c r="ABZ211" s="192"/>
      <c r="ACA211" s="192"/>
      <c r="ACB211" s="192"/>
      <c r="ACC211" s="192"/>
      <c r="ACD211" s="192"/>
      <c r="ACE211" s="192"/>
      <c r="ACF211" s="192"/>
      <c r="ACG211" s="192"/>
      <c r="ACH211" s="192"/>
      <c r="ACI211" s="192"/>
      <c r="ACJ211" s="192"/>
      <c r="ACK211" s="192"/>
      <c r="ACL211" s="192"/>
      <c r="ACM211" s="192"/>
      <c r="ACN211" s="192"/>
      <c r="ACO211" s="192"/>
      <c r="ACP211" s="192"/>
      <c r="ACQ211" s="192"/>
      <c r="ACR211" s="192"/>
      <c r="ACS211" s="192"/>
      <c r="ACT211" s="192"/>
      <c r="ACU211" s="192"/>
      <c r="ACV211" s="192"/>
      <c r="ACW211" s="192"/>
      <c r="ACX211" s="192"/>
      <c r="ACY211" s="192"/>
      <c r="ACZ211" s="192"/>
      <c r="ADA211" s="192"/>
      <c r="ADB211" s="192"/>
      <c r="ADC211" s="192"/>
      <c r="ADD211" s="192"/>
      <c r="ADE211" s="192"/>
      <c r="ADF211" s="192"/>
      <c r="ADG211" s="192"/>
      <c r="ADH211" s="192"/>
      <c r="ADI211" s="192"/>
      <c r="ADJ211" s="192"/>
      <c r="ADK211" s="192"/>
      <c r="ADL211" s="192"/>
      <c r="ADM211" s="192"/>
      <c r="ADN211" s="192"/>
      <c r="ADO211" s="192"/>
      <c r="ADP211" s="192"/>
      <c r="ADQ211" s="192"/>
      <c r="ADR211" s="192"/>
      <c r="ADS211" s="192"/>
      <c r="ADT211" s="192"/>
      <c r="ADU211" s="192"/>
      <c r="ADV211" s="192"/>
      <c r="ADW211" s="192"/>
      <c r="ADX211" s="192"/>
      <c r="ADY211" s="192"/>
      <c r="ADZ211" s="192"/>
      <c r="AEA211" s="192"/>
      <c r="AEB211" s="192"/>
      <c r="AEC211" s="192"/>
      <c r="AED211" s="192"/>
      <c r="AEE211" s="192"/>
      <c r="AEF211" s="192"/>
      <c r="AEG211" s="192"/>
      <c r="AEH211" s="192"/>
      <c r="AEI211" s="192"/>
      <c r="AEJ211" s="192"/>
      <c r="AEK211" s="192"/>
      <c r="AEL211" s="192"/>
      <c r="AEM211" s="192"/>
      <c r="AEN211" s="192"/>
      <c r="AEO211" s="192"/>
      <c r="AEP211" s="192"/>
      <c r="AEQ211" s="192"/>
      <c r="AER211" s="192"/>
      <c r="AES211" s="192"/>
      <c r="AET211" s="192"/>
      <c r="AEU211" s="192"/>
      <c r="AEV211" s="192"/>
      <c r="AEW211" s="192"/>
      <c r="AEX211" s="192"/>
      <c r="AEY211" s="192"/>
      <c r="AEZ211" s="192"/>
      <c r="AFA211" s="192"/>
      <c r="AFB211" s="192"/>
      <c r="AFC211" s="192"/>
      <c r="AFD211" s="192"/>
      <c r="AFE211" s="192"/>
      <c r="AFF211" s="192"/>
      <c r="AFG211" s="192"/>
      <c r="AFH211" s="192"/>
      <c r="AFI211" s="192"/>
      <c r="AFJ211" s="192"/>
      <c r="AFK211" s="192"/>
      <c r="AFL211" s="192"/>
      <c r="AFM211" s="192"/>
      <c r="AFN211" s="192"/>
      <c r="AFO211" s="192"/>
      <c r="AFP211" s="192"/>
      <c r="AFQ211" s="192"/>
      <c r="AFR211" s="192"/>
      <c r="AFS211" s="192"/>
      <c r="AFT211" s="192"/>
      <c r="AFU211" s="192"/>
      <c r="AFV211" s="192"/>
      <c r="AFW211" s="192"/>
      <c r="AFX211" s="192"/>
      <c r="AFY211" s="192"/>
      <c r="AFZ211" s="192"/>
      <c r="AGA211" s="192"/>
      <c r="AGB211" s="192"/>
      <c r="AGC211" s="192"/>
      <c r="AGD211" s="192"/>
      <c r="AGE211" s="192"/>
      <c r="AGF211" s="192"/>
      <c r="AGG211" s="192"/>
      <c r="AGH211" s="192"/>
      <c r="AGI211" s="192"/>
      <c r="AGJ211" s="192"/>
      <c r="AGK211" s="192"/>
      <c r="AGL211" s="192"/>
      <c r="AGM211" s="192"/>
      <c r="AGN211" s="192"/>
      <c r="AGO211" s="192"/>
      <c r="AGP211" s="192"/>
      <c r="AGQ211" s="192"/>
      <c r="AGR211" s="192"/>
      <c r="AGS211" s="192"/>
      <c r="AGT211" s="192"/>
      <c r="AGU211" s="192"/>
      <c r="AGV211" s="192"/>
      <c r="AGW211" s="192"/>
      <c r="AGX211" s="192"/>
      <c r="AGY211" s="192"/>
      <c r="AGZ211" s="192"/>
      <c r="AHA211" s="192"/>
      <c r="AHB211" s="192"/>
      <c r="AHC211" s="192"/>
      <c r="AHD211" s="192"/>
      <c r="AHE211" s="192"/>
      <c r="AHF211" s="192"/>
      <c r="AHG211" s="192"/>
      <c r="AHH211" s="192"/>
      <c r="AHI211" s="192"/>
      <c r="AHJ211" s="192"/>
      <c r="AHK211" s="192"/>
      <c r="AHL211" s="192"/>
      <c r="AHM211" s="192"/>
      <c r="AHN211" s="192"/>
      <c r="AHO211" s="192"/>
      <c r="AHP211" s="192"/>
      <c r="AHQ211" s="192"/>
      <c r="AHR211" s="192"/>
      <c r="AHS211" s="192"/>
      <c r="AHT211" s="192"/>
      <c r="AHU211" s="192"/>
      <c r="AHV211" s="192"/>
      <c r="AHW211" s="192"/>
      <c r="AHX211" s="192"/>
      <c r="AHY211" s="192"/>
      <c r="AHZ211" s="192"/>
      <c r="AIA211" s="192"/>
      <c r="AIB211" s="192"/>
      <c r="AIC211" s="192"/>
      <c r="AID211" s="192"/>
      <c r="AIE211" s="192"/>
      <c r="AIF211" s="192"/>
      <c r="AIG211" s="192"/>
      <c r="AIH211" s="192"/>
      <c r="AII211" s="192"/>
      <c r="AIJ211" s="192"/>
      <c r="AIK211" s="192"/>
      <c r="AIL211" s="192"/>
      <c r="AIM211" s="192"/>
      <c r="AIN211" s="192"/>
      <c r="AIO211" s="192"/>
      <c r="AIP211" s="192"/>
      <c r="AIQ211" s="192"/>
      <c r="AIR211" s="192"/>
      <c r="AIS211" s="192"/>
      <c r="AIT211" s="192"/>
      <c r="AIU211" s="192"/>
      <c r="AIV211" s="192"/>
      <c r="AIW211" s="192"/>
      <c r="AIX211" s="192"/>
      <c r="AIY211" s="192"/>
      <c r="AIZ211" s="192"/>
      <c r="AJA211" s="192"/>
      <c r="AJB211" s="192"/>
      <c r="AJC211" s="192"/>
      <c r="AJD211" s="192"/>
      <c r="AJE211" s="192"/>
      <c r="AJF211" s="192"/>
      <c r="AJG211" s="192"/>
      <c r="AJH211" s="192"/>
      <c r="AJI211" s="192"/>
      <c r="AJJ211" s="192"/>
      <c r="AJK211" s="192"/>
      <c r="AJL211" s="192"/>
      <c r="AJM211" s="192"/>
      <c r="AJN211" s="192"/>
      <c r="AJO211" s="192"/>
      <c r="AJP211" s="192"/>
      <c r="AJQ211" s="192"/>
      <c r="AJR211" s="192"/>
      <c r="AJS211" s="192"/>
      <c r="AJT211" s="192"/>
      <c r="AJU211" s="192"/>
      <c r="AJV211" s="192"/>
      <c r="AJW211" s="192"/>
      <c r="AJX211" s="192"/>
      <c r="AJY211" s="192"/>
      <c r="AJZ211" s="192"/>
      <c r="AKA211" s="192"/>
      <c r="AKB211" s="192"/>
      <c r="AKC211" s="192"/>
      <c r="AKD211" s="192"/>
      <c r="AKE211" s="192"/>
      <c r="AKF211" s="192"/>
      <c r="AKG211" s="192"/>
      <c r="AKH211" s="192"/>
      <c r="AKI211" s="192"/>
      <c r="AKJ211" s="192"/>
      <c r="AKK211" s="192"/>
      <c r="AKL211" s="192"/>
      <c r="AKM211" s="192"/>
      <c r="AKN211" s="192"/>
      <c r="AKO211" s="192"/>
      <c r="AKP211" s="192"/>
      <c r="AKQ211" s="192"/>
      <c r="AKR211" s="192"/>
      <c r="AKS211" s="192"/>
      <c r="AKT211" s="192"/>
      <c r="AKU211" s="192"/>
      <c r="AKV211" s="192"/>
      <c r="AKW211" s="192"/>
      <c r="AKX211" s="192"/>
      <c r="AKY211" s="192"/>
      <c r="AKZ211" s="192"/>
      <c r="ALA211" s="192"/>
      <c r="ALB211" s="192"/>
      <c r="ALC211" s="192"/>
      <c r="ALD211" s="192"/>
      <c r="ALE211" s="192"/>
      <c r="ALF211" s="192"/>
      <c r="ALG211" s="192"/>
      <c r="ALH211" s="192"/>
      <c r="ALI211" s="192"/>
      <c r="ALJ211" s="192"/>
      <c r="ALK211" s="192"/>
      <c r="ALL211" s="192"/>
      <c r="ALM211" s="192"/>
      <c r="ALN211" s="192"/>
      <c r="ALO211" s="192"/>
      <c r="ALP211" s="192"/>
      <c r="ALQ211" s="192"/>
      <c r="ALR211" s="192"/>
      <c r="ALS211" s="192"/>
      <c r="ALT211" s="192"/>
      <c r="ALU211" s="192"/>
      <c r="ALV211" s="192"/>
      <c r="ALW211" s="192"/>
      <c r="ALX211" s="192"/>
      <c r="ALY211" s="192"/>
      <c r="ALZ211" s="192"/>
      <c r="AMA211" s="192"/>
      <c r="AMB211" s="192"/>
      <c r="AMC211" s="192"/>
      <c r="AMD211" s="192"/>
      <c r="AME211" s="192"/>
      <c r="AMF211" s="192"/>
      <c r="AMG211" s="192"/>
      <c r="AMH211" s="192"/>
      <c r="AMI211" s="192"/>
      <c r="AMJ211" s="192"/>
      <c r="AMK211" s="192"/>
      <c r="AML211" s="192"/>
    </row>
    <row r="212" spans="1:16384" s="183" customFormat="1">
      <c r="A212" s="192"/>
      <c r="B212" s="192" t="s">
        <v>705</v>
      </c>
      <c r="C212" s="199" t="s">
        <v>693</v>
      </c>
      <c r="D212" s="200" t="s">
        <v>149</v>
      </c>
      <c r="E212" s="200" t="s">
        <v>701</v>
      </c>
      <c r="F212" s="200" t="s">
        <v>696</v>
      </c>
      <c r="G212" s="200" t="s">
        <v>155</v>
      </c>
      <c r="H212" s="201" t="str">
        <f t="shared" si="12"/>
        <v>EXEC INS_fsm_state_transition @tx_fsm_type_name='REF_LEGAL_ENTITY', @tx_state_name='UNDEF', @tx_action_name='REQUEST_APPROVAL', @tx_next_state_name='PEND_APPROVAL',  @tx_login_name='nazdaq_prod'</v>
      </c>
      <c r="I212" s="192"/>
      <c r="J212" s="192"/>
      <c r="K212" s="192"/>
      <c r="L212" s="192"/>
      <c r="M212" s="192"/>
      <c r="N212" s="192"/>
      <c r="O212" s="192"/>
      <c r="P212" s="192"/>
      <c r="Q212" s="192"/>
      <c r="R212" s="192"/>
      <c r="S212" s="192"/>
      <c r="T212" s="192"/>
      <c r="U212" s="192"/>
      <c r="V212" s="192"/>
      <c r="W212" s="192"/>
      <c r="X212" s="192"/>
      <c r="Y212" s="192"/>
      <c r="Z212" s="192"/>
      <c r="AA212" s="192"/>
      <c r="AB212" s="192"/>
      <c r="AC212" s="192"/>
      <c r="AD212" s="192"/>
      <c r="AE212" s="192"/>
      <c r="AF212" s="192"/>
      <c r="AG212" s="192"/>
      <c r="AH212" s="192"/>
      <c r="AI212" s="192"/>
      <c r="AJ212" s="192"/>
      <c r="AK212" s="192"/>
      <c r="AL212" s="192"/>
      <c r="AM212" s="192"/>
      <c r="AN212" s="192"/>
      <c r="AO212" s="192"/>
      <c r="AP212" s="192"/>
      <c r="AQ212" s="192"/>
      <c r="AR212" s="192"/>
      <c r="AS212" s="192"/>
      <c r="AT212" s="192"/>
      <c r="AU212" s="192"/>
      <c r="AV212" s="192"/>
      <c r="AW212" s="192"/>
      <c r="AX212" s="192"/>
      <c r="AY212" s="192"/>
      <c r="AZ212" s="192"/>
      <c r="BA212" s="192"/>
      <c r="BB212" s="192"/>
      <c r="BC212" s="192"/>
      <c r="BD212" s="192"/>
      <c r="BE212" s="192"/>
      <c r="BF212" s="192"/>
      <c r="BG212" s="192"/>
      <c r="BH212" s="192"/>
      <c r="BI212" s="192"/>
      <c r="BJ212" s="192"/>
      <c r="BK212" s="192"/>
      <c r="BL212" s="192"/>
      <c r="BM212" s="192"/>
      <c r="BN212" s="192"/>
      <c r="BO212" s="192"/>
      <c r="BP212" s="192"/>
      <c r="BQ212" s="192"/>
      <c r="BR212" s="192"/>
      <c r="BS212" s="192"/>
      <c r="BT212" s="192"/>
      <c r="BU212" s="192"/>
      <c r="BV212" s="192"/>
      <c r="BW212" s="192"/>
      <c r="BX212" s="192"/>
      <c r="BY212" s="192"/>
      <c r="BZ212" s="192"/>
      <c r="CA212" s="192"/>
      <c r="CB212" s="192"/>
      <c r="CC212" s="192"/>
      <c r="CD212" s="192"/>
      <c r="CE212" s="192"/>
      <c r="CF212" s="192"/>
      <c r="CG212" s="192"/>
      <c r="CH212" s="192"/>
      <c r="CI212" s="192"/>
      <c r="CJ212" s="192"/>
      <c r="CK212" s="192"/>
      <c r="CL212" s="192"/>
      <c r="CM212" s="192"/>
      <c r="CN212" s="192"/>
      <c r="CO212" s="192"/>
      <c r="CP212" s="192"/>
      <c r="CQ212" s="192"/>
      <c r="CR212" s="192"/>
      <c r="CS212" s="192"/>
      <c r="CT212" s="192"/>
      <c r="CU212" s="192"/>
      <c r="CV212" s="192"/>
      <c r="CW212" s="192"/>
      <c r="CX212" s="192"/>
      <c r="CY212" s="192"/>
      <c r="CZ212" s="192"/>
      <c r="DA212" s="192"/>
      <c r="DB212" s="192"/>
      <c r="DC212" s="192"/>
      <c r="DD212" s="192"/>
      <c r="DE212" s="192"/>
      <c r="DF212" s="192"/>
      <c r="DG212" s="192"/>
      <c r="DH212" s="192"/>
      <c r="DI212" s="192"/>
      <c r="DJ212" s="192"/>
      <c r="DK212" s="192"/>
      <c r="DL212" s="192"/>
      <c r="DM212" s="192"/>
      <c r="DN212" s="192"/>
      <c r="DO212" s="192"/>
      <c r="DP212" s="192"/>
      <c r="DQ212" s="192"/>
      <c r="DR212" s="192"/>
      <c r="DS212" s="192"/>
      <c r="DT212" s="192"/>
      <c r="DU212" s="192"/>
      <c r="DV212" s="192"/>
      <c r="DW212" s="192"/>
      <c r="DX212" s="192"/>
      <c r="DY212" s="192"/>
      <c r="DZ212" s="192"/>
      <c r="EA212" s="192"/>
      <c r="EB212" s="192"/>
      <c r="EC212" s="192"/>
      <c r="ED212" s="192"/>
      <c r="EE212" s="192"/>
      <c r="EF212" s="192"/>
      <c r="EG212" s="192"/>
      <c r="EH212" s="192"/>
      <c r="EI212" s="192"/>
      <c r="EJ212" s="192"/>
      <c r="EK212" s="192"/>
      <c r="EL212" s="192"/>
      <c r="EM212" s="192"/>
      <c r="EN212" s="192"/>
      <c r="EO212" s="192"/>
      <c r="EP212" s="192"/>
      <c r="EQ212" s="192"/>
      <c r="ER212" s="192"/>
      <c r="ES212" s="192"/>
      <c r="ET212" s="192"/>
      <c r="EU212" s="192"/>
      <c r="EV212" s="192"/>
      <c r="EW212" s="192"/>
      <c r="EX212" s="192"/>
      <c r="EY212" s="192"/>
      <c r="EZ212" s="192"/>
      <c r="FA212" s="192"/>
      <c r="FB212" s="192"/>
      <c r="FC212" s="192"/>
      <c r="FD212" s="192"/>
      <c r="FE212" s="192"/>
      <c r="FF212" s="192"/>
      <c r="FG212" s="192"/>
      <c r="FH212" s="192"/>
      <c r="FI212" s="192"/>
      <c r="FJ212" s="192"/>
      <c r="FK212" s="192"/>
      <c r="FL212" s="192"/>
      <c r="FM212" s="192"/>
      <c r="FN212" s="192"/>
      <c r="FO212" s="192"/>
      <c r="FP212" s="192"/>
      <c r="FQ212" s="192"/>
      <c r="FR212" s="192"/>
      <c r="FS212" s="192"/>
      <c r="FT212" s="192"/>
      <c r="FU212" s="192"/>
      <c r="FV212" s="192"/>
      <c r="FW212" s="192"/>
      <c r="FX212" s="192"/>
      <c r="FY212" s="192"/>
      <c r="FZ212" s="192"/>
      <c r="GA212" s="192"/>
      <c r="GB212" s="192"/>
      <c r="GC212" s="192"/>
      <c r="GD212" s="192"/>
      <c r="GE212" s="192"/>
      <c r="GF212" s="192"/>
      <c r="GG212" s="192"/>
      <c r="GH212" s="192"/>
      <c r="GI212" s="192"/>
      <c r="GJ212" s="192"/>
      <c r="GK212" s="192"/>
      <c r="GL212" s="192"/>
      <c r="GM212" s="192"/>
      <c r="GN212" s="192"/>
      <c r="GO212" s="192"/>
      <c r="GP212" s="192"/>
      <c r="GQ212" s="192"/>
      <c r="GR212" s="192"/>
      <c r="GS212" s="192"/>
      <c r="GT212" s="192"/>
      <c r="GU212" s="192"/>
      <c r="GV212" s="192"/>
      <c r="GW212" s="192"/>
      <c r="GX212" s="192"/>
      <c r="GY212" s="192"/>
      <c r="GZ212" s="192"/>
      <c r="HA212" s="192"/>
      <c r="HB212" s="192"/>
      <c r="HC212" s="192"/>
      <c r="HD212" s="192"/>
      <c r="HE212" s="192"/>
      <c r="HF212" s="192"/>
      <c r="HG212" s="192"/>
      <c r="HH212" s="192"/>
      <c r="HI212" s="192"/>
      <c r="HJ212" s="192"/>
      <c r="HK212" s="192"/>
      <c r="HL212" s="192"/>
      <c r="HM212" s="192"/>
      <c r="HN212" s="192"/>
      <c r="HO212" s="192"/>
      <c r="HP212" s="192"/>
      <c r="HQ212" s="192"/>
      <c r="HR212" s="192"/>
      <c r="HS212" s="192"/>
      <c r="HT212" s="192"/>
      <c r="HU212" s="192"/>
      <c r="HV212" s="192"/>
      <c r="HW212" s="192"/>
      <c r="HX212" s="192"/>
      <c r="HY212" s="192"/>
      <c r="HZ212" s="192"/>
      <c r="IA212" s="192"/>
      <c r="IB212" s="192"/>
      <c r="IC212" s="192"/>
      <c r="ID212" s="192"/>
      <c r="IE212" s="192"/>
      <c r="IF212" s="192"/>
      <c r="IG212" s="192"/>
      <c r="IH212" s="192"/>
      <c r="II212" s="192"/>
      <c r="IJ212" s="192"/>
      <c r="IK212" s="192"/>
      <c r="IL212" s="192"/>
      <c r="IM212" s="192"/>
      <c r="IN212" s="192"/>
      <c r="IO212" s="192"/>
      <c r="IP212" s="192"/>
      <c r="IQ212" s="192"/>
      <c r="IR212" s="192"/>
      <c r="IS212" s="192"/>
      <c r="IT212" s="192"/>
      <c r="IU212" s="192"/>
      <c r="IV212" s="192"/>
      <c r="IW212" s="192"/>
      <c r="IX212" s="192"/>
      <c r="IY212" s="192"/>
      <c r="IZ212" s="192"/>
      <c r="JA212" s="192"/>
      <c r="JB212" s="192"/>
      <c r="JC212" s="192"/>
      <c r="JD212" s="192"/>
      <c r="JE212" s="192"/>
      <c r="JF212" s="192"/>
      <c r="JG212" s="192"/>
      <c r="JH212" s="192"/>
      <c r="JI212" s="192"/>
      <c r="JJ212" s="192"/>
      <c r="JK212" s="192"/>
      <c r="JL212" s="192"/>
      <c r="JM212" s="192"/>
      <c r="JN212" s="192"/>
      <c r="JO212" s="192"/>
      <c r="JP212" s="192"/>
      <c r="JQ212" s="192"/>
      <c r="JR212" s="192"/>
      <c r="JS212" s="192"/>
      <c r="JT212" s="192"/>
      <c r="JU212" s="192"/>
      <c r="JV212" s="192"/>
      <c r="JW212" s="192"/>
      <c r="JX212" s="192"/>
      <c r="JY212" s="192"/>
      <c r="JZ212" s="192"/>
      <c r="KA212" s="192"/>
      <c r="KB212" s="192"/>
      <c r="KC212" s="192"/>
      <c r="KD212" s="192"/>
      <c r="KE212" s="192"/>
      <c r="KF212" s="192"/>
      <c r="KG212" s="192"/>
      <c r="KH212" s="192"/>
      <c r="KI212" s="192"/>
      <c r="KJ212" s="192"/>
      <c r="KK212" s="192"/>
      <c r="KL212" s="192"/>
      <c r="KM212" s="192"/>
      <c r="KN212" s="192"/>
      <c r="KO212" s="192"/>
      <c r="KP212" s="192"/>
      <c r="KQ212" s="192"/>
      <c r="KR212" s="192"/>
      <c r="KS212" s="192"/>
      <c r="KT212" s="192"/>
      <c r="KU212" s="192"/>
      <c r="KV212" s="192"/>
      <c r="KW212" s="192"/>
      <c r="KX212" s="192"/>
      <c r="KY212" s="192"/>
      <c r="KZ212" s="192"/>
      <c r="LA212" s="192"/>
      <c r="LB212" s="192"/>
      <c r="LC212" s="192"/>
      <c r="LD212" s="192"/>
      <c r="LE212" s="192"/>
      <c r="LF212" s="192"/>
      <c r="LG212" s="192"/>
      <c r="LH212" s="192"/>
      <c r="LI212" s="192"/>
      <c r="LJ212" s="192"/>
      <c r="LK212" s="192"/>
      <c r="LL212" s="192"/>
      <c r="LM212" s="192"/>
      <c r="LN212" s="192"/>
      <c r="LO212" s="192"/>
      <c r="LP212" s="192"/>
      <c r="LQ212" s="192"/>
      <c r="LR212" s="192"/>
      <c r="LS212" s="192"/>
      <c r="LT212" s="192"/>
      <c r="LU212" s="192"/>
      <c r="LV212" s="192"/>
      <c r="LW212" s="192"/>
      <c r="LX212" s="192"/>
      <c r="LY212" s="192"/>
      <c r="LZ212" s="192"/>
      <c r="MA212" s="192"/>
      <c r="MB212" s="192"/>
      <c r="MC212" s="192"/>
      <c r="MD212" s="192"/>
      <c r="ME212" s="192"/>
      <c r="MF212" s="192"/>
      <c r="MG212" s="192"/>
      <c r="MH212" s="192"/>
      <c r="MI212" s="192"/>
      <c r="MJ212" s="192"/>
      <c r="MK212" s="192"/>
      <c r="ML212" s="192"/>
      <c r="MM212" s="192"/>
      <c r="MN212" s="192"/>
      <c r="MO212" s="192"/>
      <c r="MP212" s="192"/>
      <c r="MQ212" s="192"/>
      <c r="MR212" s="192"/>
      <c r="MS212" s="192"/>
      <c r="MT212" s="192"/>
      <c r="MU212" s="192"/>
      <c r="MV212" s="192"/>
      <c r="MW212" s="192"/>
      <c r="MX212" s="192"/>
      <c r="MY212" s="192"/>
      <c r="MZ212" s="192"/>
      <c r="NA212" s="192"/>
      <c r="NB212" s="192"/>
      <c r="NC212" s="192"/>
      <c r="ND212" s="192"/>
      <c r="NE212" s="192"/>
      <c r="NF212" s="192"/>
      <c r="NG212" s="192"/>
      <c r="NH212" s="192"/>
      <c r="NI212" s="192"/>
      <c r="NJ212" s="192"/>
      <c r="NK212" s="192"/>
      <c r="NL212" s="192"/>
      <c r="NM212" s="192"/>
      <c r="NN212" s="192"/>
      <c r="NO212" s="192"/>
      <c r="NP212" s="192"/>
      <c r="NQ212" s="192"/>
      <c r="NR212" s="192"/>
      <c r="NS212" s="192"/>
      <c r="NT212" s="192"/>
      <c r="NU212" s="192"/>
      <c r="NV212" s="192"/>
      <c r="NW212" s="192"/>
      <c r="NX212" s="192"/>
      <c r="NY212" s="192"/>
      <c r="NZ212" s="192"/>
      <c r="OA212" s="192"/>
      <c r="OB212" s="192"/>
      <c r="OC212" s="192"/>
      <c r="OD212" s="192"/>
      <c r="OE212" s="192"/>
      <c r="OF212" s="192"/>
      <c r="OG212" s="192"/>
      <c r="OH212" s="192"/>
      <c r="OI212" s="192"/>
      <c r="OJ212" s="192"/>
      <c r="OK212" s="192"/>
      <c r="OL212" s="192"/>
      <c r="OM212" s="192"/>
      <c r="ON212" s="192"/>
      <c r="OO212" s="192"/>
      <c r="OP212" s="192"/>
      <c r="OQ212" s="192"/>
      <c r="OR212" s="192"/>
      <c r="OS212" s="192"/>
      <c r="OT212" s="192"/>
      <c r="OU212" s="192"/>
      <c r="OV212" s="192"/>
      <c r="OW212" s="192"/>
      <c r="OX212" s="192"/>
      <c r="OY212" s="192"/>
      <c r="OZ212" s="192"/>
      <c r="PA212" s="192"/>
      <c r="PB212" s="192"/>
      <c r="PC212" s="192"/>
      <c r="PD212" s="192"/>
      <c r="PE212" s="192"/>
      <c r="PF212" s="192"/>
      <c r="PG212" s="192"/>
      <c r="PH212" s="192"/>
      <c r="PI212" s="192"/>
      <c r="PJ212" s="192"/>
      <c r="PK212" s="192"/>
      <c r="PL212" s="192"/>
      <c r="PM212" s="192"/>
      <c r="PN212" s="192"/>
      <c r="PO212" s="192"/>
      <c r="PP212" s="192"/>
      <c r="PQ212" s="192"/>
      <c r="PR212" s="192"/>
      <c r="PS212" s="192"/>
      <c r="PT212" s="192"/>
      <c r="PU212" s="192"/>
      <c r="PV212" s="192"/>
      <c r="PW212" s="192"/>
      <c r="PX212" s="192"/>
      <c r="PY212" s="192"/>
      <c r="PZ212" s="192"/>
      <c r="QA212" s="192"/>
      <c r="QB212" s="192"/>
      <c r="QC212" s="192"/>
      <c r="QD212" s="192"/>
      <c r="QE212" s="192"/>
      <c r="QF212" s="192"/>
      <c r="QG212" s="192"/>
      <c r="QH212" s="192"/>
      <c r="QI212" s="192"/>
      <c r="QJ212" s="192"/>
      <c r="QK212" s="192"/>
      <c r="QL212" s="192"/>
      <c r="QM212" s="192"/>
      <c r="QN212" s="192"/>
      <c r="QO212" s="192"/>
      <c r="QP212" s="192"/>
      <c r="QQ212" s="192"/>
      <c r="QR212" s="192"/>
      <c r="QS212" s="192"/>
      <c r="QT212" s="192"/>
      <c r="QU212" s="192"/>
      <c r="QV212" s="192"/>
      <c r="QW212" s="192"/>
      <c r="QX212" s="192"/>
      <c r="QY212" s="192"/>
      <c r="QZ212" s="192"/>
      <c r="RA212" s="192"/>
      <c r="RB212" s="192"/>
      <c r="RC212" s="192"/>
      <c r="RD212" s="192"/>
      <c r="RE212" s="192"/>
      <c r="RF212" s="192"/>
      <c r="RG212" s="192"/>
      <c r="RH212" s="192"/>
      <c r="RI212" s="192"/>
      <c r="RJ212" s="192"/>
      <c r="RK212" s="192"/>
      <c r="RL212" s="192"/>
      <c r="RM212" s="192"/>
      <c r="RN212" s="192"/>
      <c r="RO212" s="192"/>
      <c r="RP212" s="192"/>
      <c r="RQ212" s="192"/>
      <c r="RR212" s="192"/>
      <c r="RS212" s="192"/>
      <c r="RT212" s="192"/>
      <c r="RU212" s="192"/>
      <c r="RV212" s="192"/>
      <c r="RW212" s="192"/>
      <c r="RX212" s="192"/>
      <c r="RY212" s="192"/>
      <c r="RZ212" s="192"/>
      <c r="SA212" s="192"/>
      <c r="SB212" s="192"/>
      <c r="SC212" s="192"/>
      <c r="SD212" s="192"/>
      <c r="SE212" s="192"/>
      <c r="SF212" s="192"/>
      <c r="SG212" s="192"/>
      <c r="SH212" s="192"/>
      <c r="SI212" s="192"/>
      <c r="SJ212" s="192"/>
      <c r="SK212" s="192"/>
      <c r="SL212" s="192"/>
      <c r="SM212" s="192"/>
      <c r="SN212" s="192"/>
      <c r="SO212" s="192"/>
      <c r="SP212" s="192"/>
      <c r="SQ212" s="192"/>
      <c r="SR212" s="192"/>
      <c r="SS212" s="192"/>
      <c r="ST212" s="192"/>
      <c r="SU212" s="192"/>
      <c r="SV212" s="192"/>
      <c r="SW212" s="192"/>
      <c r="SX212" s="192"/>
      <c r="SY212" s="192"/>
      <c r="SZ212" s="192"/>
      <c r="TA212" s="192"/>
      <c r="TB212" s="192"/>
      <c r="TC212" s="192"/>
      <c r="TD212" s="192"/>
      <c r="TE212" s="192"/>
      <c r="TF212" s="192"/>
      <c r="TG212" s="192"/>
      <c r="TH212" s="192"/>
      <c r="TI212" s="192"/>
      <c r="TJ212" s="192"/>
      <c r="TK212" s="192"/>
      <c r="TL212" s="192"/>
      <c r="TM212" s="192"/>
      <c r="TN212" s="192"/>
      <c r="TO212" s="192"/>
      <c r="TP212" s="192"/>
      <c r="TQ212" s="192"/>
      <c r="TR212" s="192"/>
      <c r="TS212" s="192"/>
      <c r="TT212" s="192"/>
      <c r="TU212" s="192"/>
      <c r="TV212" s="192"/>
      <c r="TW212" s="192"/>
      <c r="TX212" s="192"/>
      <c r="TY212" s="192"/>
      <c r="TZ212" s="192"/>
      <c r="UA212" s="192"/>
      <c r="UB212" s="192"/>
      <c r="UC212" s="192"/>
      <c r="UD212" s="192"/>
      <c r="UE212" s="192"/>
      <c r="UF212" s="192"/>
      <c r="UG212" s="192"/>
      <c r="UH212" s="192"/>
      <c r="UI212" s="192"/>
      <c r="UJ212" s="192"/>
      <c r="UK212" s="192"/>
      <c r="UL212" s="192"/>
      <c r="UM212" s="192"/>
      <c r="UN212" s="192"/>
      <c r="UO212" s="192"/>
      <c r="UP212" s="192"/>
      <c r="UQ212" s="192"/>
      <c r="UR212" s="192"/>
      <c r="US212" s="192"/>
      <c r="UT212" s="192"/>
      <c r="UU212" s="192"/>
      <c r="UV212" s="192"/>
      <c r="UW212" s="192"/>
      <c r="UX212" s="192"/>
      <c r="UY212" s="192"/>
      <c r="UZ212" s="192"/>
      <c r="VA212" s="192"/>
      <c r="VB212" s="192"/>
      <c r="VC212" s="192"/>
      <c r="VD212" s="192"/>
      <c r="VE212" s="192"/>
      <c r="VF212" s="192"/>
      <c r="VG212" s="192"/>
      <c r="VH212" s="192"/>
      <c r="VI212" s="192"/>
      <c r="VJ212" s="192"/>
      <c r="VK212" s="192"/>
      <c r="VL212" s="192"/>
      <c r="VM212" s="192"/>
      <c r="VN212" s="192"/>
      <c r="VO212" s="192"/>
      <c r="VP212" s="192"/>
      <c r="VQ212" s="192"/>
      <c r="VR212" s="192"/>
      <c r="VS212" s="192"/>
      <c r="VT212" s="192"/>
      <c r="VU212" s="192"/>
      <c r="VV212" s="192"/>
      <c r="VW212" s="192"/>
      <c r="VX212" s="192"/>
      <c r="VY212" s="192"/>
      <c r="VZ212" s="192"/>
      <c r="WA212" s="192"/>
      <c r="WB212" s="192"/>
      <c r="WC212" s="192"/>
      <c r="WD212" s="192"/>
      <c r="WE212" s="192"/>
      <c r="WF212" s="192"/>
      <c r="WG212" s="192"/>
      <c r="WH212" s="192"/>
      <c r="WI212" s="192"/>
      <c r="WJ212" s="192"/>
      <c r="WK212" s="192"/>
      <c r="WL212" s="192"/>
      <c r="WM212" s="192"/>
      <c r="WN212" s="192"/>
      <c r="WO212" s="192"/>
      <c r="WP212" s="192"/>
      <c r="WQ212" s="192"/>
      <c r="WR212" s="192"/>
      <c r="WS212" s="192"/>
      <c r="WT212" s="192"/>
      <c r="WU212" s="192"/>
      <c r="WV212" s="192"/>
      <c r="WW212" s="192"/>
      <c r="WX212" s="192"/>
      <c r="WY212" s="192"/>
      <c r="WZ212" s="192"/>
      <c r="XA212" s="192"/>
      <c r="XB212" s="192"/>
      <c r="XC212" s="192"/>
      <c r="XD212" s="192"/>
      <c r="XE212" s="192"/>
      <c r="XF212" s="192"/>
      <c r="XG212" s="192"/>
      <c r="XH212" s="192"/>
      <c r="XI212" s="192"/>
      <c r="XJ212" s="192"/>
      <c r="XK212" s="192"/>
      <c r="XL212" s="192"/>
      <c r="XM212" s="192"/>
      <c r="XN212" s="192"/>
      <c r="XO212" s="192"/>
      <c r="XP212" s="192"/>
      <c r="XQ212" s="192"/>
      <c r="XR212" s="192"/>
      <c r="XS212" s="192"/>
      <c r="XT212" s="192"/>
      <c r="XU212" s="192"/>
      <c r="XV212" s="192"/>
      <c r="XW212" s="192"/>
      <c r="XX212" s="192"/>
      <c r="XY212" s="192"/>
      <c r="XZ212" s="192"/>
      <c r="YA212" s="192"/>
      <c r="YB212" s="192"/>
      <c r="YC212" s="192"/>
      <c r="YD212" s="192"/>
      <c r="YE212" s="192"/>
      <c r="YF212" s="192"/>
      <c r="YG212" s="192"/>
      <c r="YH212" s="192"/>
      <c r="YI212" s="192"/>
      <c r="YJ212" s="192"/>
      <c r="YK212" s="192"/>
      <c r="YL212" s="192"/>
      <c r="YM212" s="192"/>
      <c r="YN212" s="192"/>
      <c r="YO212" s="192"/>
      <c r="YP212" s="192"/>
      <c r="YQ212" s="192"/>
      <c r="YR212" s="192"/>
      <c r="YS212" s="192"/>
      <c r="YT212" s="192"/>
      <c r="YU212" s="192"/>
      <c r="YV212" s="192"/>
      <c r="YW212" s="192"/>
      <c r="YX212" s="192"/>
      <c r="YY212" s="192"/>
      <c r="YZ212" s="192"/>
      <c r="ZA212" s="192"/>
      <c r="ZB212" s="192"/>
      <c r="ZC212" s="192"/>
      <c r="ZD212" s="192"/>
      <c r="ZE212" s="192"/>
      <c r="ZF212" s="192"/>
      <c r="ZG212" s="192"/>
      <c r="ZH212" s="192"/>
      <c r="ZI212" s="192"/>
      <c r="ZJ212" s="192"/>
      <c r="ZK212" s="192"/>
      <c r="ZL212" s="192"/>
      <c r="ZM212" s="192"/>
      <c r="ZN212" s="192"/>
      <c r="ZO212" s="192"/>
      <c r="ZP212" s="192"/>
      <c r="ZQ212" s="192"/>
      <c r="ZR212" s="192"/>
      <c r="ZS212" s="192"/>
      <c r="ZT212" s="192"/>
      <c r="ZU212" s="192"/>
      <c r="ZV212" s="192"/>
      <c r="ZW212" s="192"/>
      <c r="ZX212" s="192"/>
      <c r="ZY212" s="192"/>
      <c r="ZZ212" s="192"/>
      <c r="AAA212" s="192"/>
      <c r="AAB212" s="192"/>
      <c r="AAC212" s="192"/>
      <c r="AAD212" s="192"/>
      <c r="AAE212" s="192"/>
      <c r="AAF212" s="192"/>
      <c r="AAG212" s="192"/>
      <c r="AAH212" s="192"/>
      <c r="AAI212" s="192"/>
      <c r="AAJ212" s="192"/>
      <c r="AAK212" s="192"/>
      <c r="AAL212" s="192"/>
      <c r="AAM212" s="192"/>
      <c r="AAN212" s="192"/>
      <c r="AAO212" s="192"/>
      <c r="AAP212" s="192"/>
      <c r="AAQ212" s="192"/>
      <c r="AAR212" s="192"/>
      <c r="AAS212" s="192"/>
      <c r="AAT212" s="192"/>
      <c r="AAU212" s="192"/>
      <c r="AAV212" s="192"/>
      <c r="AAW212" s="192"/>
      <c r="AAX212" s="192"/>
      <c r="AAY212" s="192"/>
      <c r="AAZ212" s="192"/>
      <c r="ABA212" s="192"/>
      <c r="ABB212" s="192"/>
      <c r="ABC212" s="192"/>
      <c r="ABD212" s="192"/>
      <c r="ABE212" s="192"/>
      <c r="ABF212" s="192"/>
      <c r="ABG212" s="192"/>
      <c r="ABH212" s="192"/>
      <c r="ABI212" s="192"/>
      <c r="ABJ212" s="192"/>
      <c r="ABK212" s="192"/>
      <c r="ABL212" s="192"/>
      <c r="ABM212" s="192"/>
      <c r="ABN212" s="192"/>
      <c r="ABO212" s="192"/>
      <c r="ABP212" s="192"/>
      <c r="ABQ212" s="192"/>
      <c r="ABR212" s="192"/>
      <c r="ABS212" s="192"/>
      <c r="ABT212" s="192"/>
      <c r="ABU212" s="192"/>
      <c r="ABV212" s="192"/>
      <c r="ABW212" s="192"/>
      <c r="ABX212" s="192"/>
      <c r="ABY212" s="192"/>
      <c r="ABZ212" s="192"/>
      <c r="ACA212" s="192"/>
      <c r="ACB212" s="192"/>
      <c r="ACC212" s="192"/>
      <c r="ACD212" s="192"/>
      <c r="ACE212" s="192"/>
      <c r="ACF212" s="192"/>
      <c r="ACG212" s="192"/>
      <c r="ACH212" s="192"/>
      <c r="ACI212" s="192"/>
      <c r="ACJ212" s="192"/>
      <c r="ACK212" s="192"/>
      <c r="ACL212" s="192"/>
      <c r="ACM212" s="192"/>
      <c r="ACN212" s="192"/>
      <c r="ACO212" s="192"/>
      <c r="ACP212" s="192"/>
      <c r="ACQ212" s="192"/>
      <c r="ACR212" s="192"/>
      <c r="ACS212" s="192"/>
      <c r="ACT212" s="192"/>
      <c r="ACU212" s="192"/>
      <c r="ACV212" s="192"/>
      <c r="ACW212" s="192"/>
      <c r="ACX212" s="192"/>
      <c r="ACY212" s="192"/>
      <c r="ACZ212" s="192"/>
      <c r="ADA212" s="192"/>
      <c r="ADB212" s="192"/>
      <c r="ADC212" s="192"/>
      <c r="ADD212" s="192"/>
      <c r="ADE212" s="192"/>
      <c r="ADF212" s="192"/>
      <c r="ADG212" s="192"/>
      <c r="ADH212" s="192"/>
      <c r="ADI212" s="192"/>
      <c r="ADJ212" s="192"/>
      <c r="ADK212" s="192"/>
      <c r="ADL212" s="192"/>
      <c r="ADM212" s="192"/>
      <c r="ADN212" s="192"/>
      <c r="ADO212" s="192"/>
      <c r="ADP212" s="192"/>
      <c r="ADQ212" s="192"/>
      <c r="ADR212" s="192"/>
      <c r="ADS212" s="192"/>
      <c r="ADT212" s="192"/>
      <c r="ADU212" s="192"/>
      <c r="ADV212" s="192"/>
      <c r="ADW212" s="192"/>
      <c r="ADX212" s="192"/>
      <c r="ADY212" s="192"/>
      <c r="ADZ212" s="192"/>
      <c r="AEA212" s="192"/>
      <c r="AEB212" s="192"/>
      <c r="AEC212" s="192"/>
      <c r="AED212" s="192"/>
      <c r="AEE212" s="192"/>
      <c r="AEF212" s="192"/>
      <c r="AEG212" s="192"/>
      <c r="AEH212" s="192"/>
      <c r="AEI212" s="192"/>
      <c r="AEJ212" s="192"/>
      <c r="AEK212" s="192"/>
      <c r="AEL212" s="192"/>
      <c r="AEM212" s="192"/>
      <c r="AEN212" s="192"/>
      <c r="AEO212" s="192"/>
      <c r="AEP212" s="192"/>
      <c r="AEQ212" s="192"/>
      <c r="AER212" s="192"/>
      <c r="AES212" s="192"/>
      <c r="AET212" s="192"/>
      <c r="AEU212" s="192"/>
      <c r="AEV212" s="192"/>
      <c r="AEW212" s="192"/>
      <c r="AEX212" s="192"/>
      <c r="AEY212" s="192"/>
      <c r="AEZ212" s="192"/>
      <c r="AFA212" s="192"/>
      <c r="AFB212" s="192"/>
      <c r="AFC212" s="192"/>
      <c r="AFD212" s="192"/>
      <c r="AFE212" s="192"/>
      <c r="AFF212" s="192"/>
      <c r="AFG212" s="192"/>
      <c r="AFH212" s="192"/>
      <c r="AFI212" s="192"/>
      <c r="AFJ212" s="192"/>
      <c r="AFK212" s="192"/>
      <c r="AFL212" s="192"/>
      <c r="AFM212" s="192"/>
      <c r="AFN212" s="192"/>
      <c r="AFO212" s="192"/>
      <c r="AFP212" s="192"/>
      <c r="AFQ212" s="192"/>
      <c r="AFR212" s="192"/>
      <c r="AFS212" s="192"/>
      <c r="AFT212" s="192"/>
      <c r="AFU212" s="192"/>
      <c r="AFV212" s="192"/>
      <c r="AFW212" s="192"/>
      <c r="AFX212" s="192"/>
      <c r="AFY212" s="192"/>
      <c r="AFZ212" s="192"/>
      <c r="AGA212" s="192"/>
      <c r="AGB212" s="192"/>
      <c r="AGC212" s="192"/>
      <c r="AGD212" s="192"/>
      <c r="AGE212" s="192"/>
      <c r="AGF212" s="192"/>
      <c r="AGG212" s="192"/>
      <c r="AGH212" s="192"/>
      <c r="AGI212" s="192"/>
      <c r="AGJ212" s="192"/>
      <c r="AGK212" s="192"/>
      <c r="AGL212" s="192"/>
      <c r="AGM212" s="192"/>
      <c r="AGN212" s="192"/>
      <c r="AGO212" s="192"/>
      <c r="AGP212" s="192"/>
      <c r="AGQ212" s="192"/>
      <c r="AGR212" s="192"/>
      <c r="AGS212" s="192"/>
      <c r="AGT212" s="192"/>
      <c r="AGU212" s="192"/>
      <c r="AGV212" s="192"/>
      <c r="AGW212" s="192"/>
      <c r="AGX212" s="192"/>
      <c r="AGY212" s="192"/>
      <c r="AGZ212" s="192"/>
      <c r="AHA212" s="192"/>
      <c r="AHB212" s="192"/>
      <c r="AHC212" s="192"/>
      <c r="AHD212" s="192"/>
      <c r="AHE212" s="192"/>
      <c r="AHF212" s="192"/>
      <c r="AHG212" s="192"/>
      <c r="AHH212" s="192"/>
      <c r="AHI212" s="192"/>
      <c r="AHJ212" s="192"/>
      <c r="AHK212" s="192"/>
      <c r="AHL212" s="192"/>
      <c r="AHM212" s="192"/>
      <c r="AHN212" s="192"/>
      <c r="AHO212" s="192"/>
      <c r="AHP212" s="192"/>
      <c r="AHQ212" s="192"/>
      <c r="AHR212" s="192"/>
      <c r="AHS212" s="192"/>
      <c r="AHT212" s="192"/>
      <c r="AHU212" s="192"/>
      <c r="AHV212" s="192"/>
      <c r="AHW212" s="192"/>
      <c r="AHX212" s="192"/>
      <c r="AHY212" s="192"/>
      <c r="AHZ212" s="192"/>
      <c r="AIA212" s="192"/>
      <c r="AIB212" s="192"/>
      <c r="AIC212" s="192"/>
      <c r="AID212" s="192"/>
      <c r="AIE212" s="192"/>
      <c r="AIF212" s="192"/>
      <c r="AIG212" s="192"/>
      <c r="AIH212" s="192"/>
      <c r="AII212" s="192"/>
      <c r="AIJ212" s="192"/>
      <c r="AIK212" s="192"/>
      <c r="AIL212" s="192"/>
      <c r="AIM212" s="192"/>
      <c r="AIN212" s="192"/>
      <c r="AIO212" s="192"/>
      <c r="AIP212" s="192"/>
      <c r="AIQ212" s="192"/>
      <c r="AIR212" s="192"/>
      <c r="AIS212" s="192"/>
      <c r="AIT212" s="192"/>
      <c r="AIU212" s="192"/>
      <c r="AIV212" s="192"/>
      <c r="AIW212" s="192"/>
      <c r="AIX212" s="192"/>
      <c r="AIY212" s="192"/>
      <c r="AIZ212" s="192"/>
      <c r="AJA212" s="192"/>
      <c r="AJB212" s="192"/>
      <c r="AJC212" s="192"/>
      <c r="AJD212" s="192"/>
      <c r="AJE212" s="192"/>
      <c r="AJF212" s="192"/>
      <c r="AJG212" s="192"/>
      <c r="AJH212" s="192"/>
      <c r="AJI212" s="192"/>
      <c r="AJJ212" s="192"/>
      <c r="AJK212" s="192"/>
      <c r="AJL212" s="192"/>
      <c r="AJM212" s="192"/>
      <c r="AJN212" s="192"/>
      <c r="AJO212" s="192"/>
      <c r="AJP212" s="192"/>
      <c r="AJQ212" s="192"/>
      <c r="AJR212" s="192"/>
      <c r="AJS212" s="192"/>
      <c r="AJT212" s="192"/>
      <c r="AJU212" s="192"/>
      <c r="AJV212" s="192"/>
      <c r="AJW212" s="192"/>
      <c r="AJX212" s="192"/>
      <c r="AJY212" s="192"/>
      <c r="AJZ212" s="192"/>
      <c r="AKA212" s="192"/>
      <c r="AKB212" s="192"/>
      <c r="AKC212" s="192"/>
      <c r="AKD212" s="192"/>
      <c r="AKE212" s="192"/>
      <c r="AKF212" s="192"/>
      <c r="AKG212" s="192"/>
      <c r="AKH212" s="192"/>
      <c r="AKI212" s="192"/>
      <c r="AKJ212" s="192"/>
      <c r="AKK212" s="192"/>
      <c r="AKL212" s="192"/>
      <c r="AKM212" s="192"/>
      <c r="AKN212" s="192"/>
      <c r="AKO212" s="192"/>
      <c r="AKP212" s="192"/>
      <c r="AKQ212" s="192"/>
      <c r="AKR212" s="192"/>
      <c r="AKS212" s="192"/>
      <c r="AKT212" s="192"/>
      <c r="AKU212" s="192"/>
      <c r="AKV212" s="192"/>
      <c r="AKW212" s="192"/>
      <c r="AKX212" s="192"/>
      <c r="AKY212" s="192"/>
      <c r="AKZ212" s="192"/>
      <c r="ALA212" s="192"/>
      <c r="ALB212" s="192"/>
      <c r="ALC212" s="192"/>
      <c r="ALD212" s="192"/>
      <c r="ALE212" s="192"/>
      <c r="ALF212" s="192"/>
      <c r="ALG212" s="192"/>
      <c r="ALH212" s="192"/>
      <c r="ALI212" s="192"/>
      <c r="ALJ212" s="192"/>
      <c r="ALK212" s="192"/>
      <c r="ALL212" s="192"/>
      <c r="ALM212" s="192"/>
      <c r="ALN212" s="192"/>
      <c r="ALO212" s="192"/>
      <c r="ALP212" s="192"/>
      <c r="ALQ212" s="192"/>
      <c r="ALR212" s="192"/>
      <c r="ALS212" s="192"/>
      <c r="ALT212" s="192"/>
      <c r="ALU212" s="192"/>
      <c r="ALV212" s="192"/>
      <c r="ALW212" s="192"/>
      <c r="ALX212" s="192"/>
      <c r="ALY212" s="192"/>
      <c r="ALZ212" s="192"/>
      <c r="AMA212" s="192"/>
      <c r="AMB212" s="192"/>
      <c r="AMC212" s="192"/>
      <c r="AMD212" s="192"/>
      <c r="AME212" s="192"/>
      <c r="AMF212" s="192"/>
      <c r="AMG212" s="192"/>
      <c r="AMH212" s="192"/>
      <c r="AMI212" s="192"/>
      <c r="AMJ212" s="192"/>
      <c r="AMK212" s="192"/>
      <c r="AML212" s="192"/>
    </row>
    <row r="213" spans="1:16384" s="183" customFormat="1">
      <c r="A213" s="192"/>
      <c r="B213" s="192" t="s">
        <v>705</v>
      </c>
      <c r="C213" s="199" t="s">
        <v>693</v>
      </c>
      <c r="D213" s="200" t="s">
        <v>694</v>
      </c>
      <c r="E213" s="200" t="s">
        <v>700</v>
      </c>
      <c r="F213" s="200" t="s">
        <v>695</v>
      </c>
      <c r="G213" s="200" t="s">
        <v>155</v>
      </c>
      <c r="H213" s="201" t="str">
        <f t="shared" si="12"/>
        <v>EXEC INS_fsm_state_transition @tx_fsm_type_name='REF_LEGAL_ENTITY', @tx_state_name='PEND_NEW', @tx_action_name='UPDATE', @tx_next_state_name='PEND_MOD',  @tx_login_name='nazdaq_prod'</v>
      </c>
      <c r="I213" s="192"/>
      <c r="J213" s="192"/>
      <c r="K213" s="192"/>
      <c r="L213" s="192"/>
      <c r="M213" s="192"/>
      <c r="N213" s="192"/>
      <c r="O213" s="192"/>
      <c r="P213" s="192"/>
      <c r="Q213" s="192"/>
      <c r="R213" s="192"/>
      <c r="S213" s="192"/>
      <c r="T213" s="192"/>
      <c r="U213" s="192"/>
      <c r="V213" s="192"/>
      <c r="W213" s="192"/>
      <c r="X213" s="192"/>
      <c r="Y213" s="192"/>
      <c r="Z213" s="192"/>
      <c r="AA213" s="192"/>
      <c r="AB213" s="192"/>
      <c r="AC213" s="192"/>
      <c r="AD213" s="192"/>
      <c r="AE213" s="192"/>
      <c r="AF213" s="192"/>
      <c r="AG213" s="192"/>
      <c r="AH213" s="192"/>
      <c r="AI213" s="192"/>
      <c r="AJ213" s="192"/>
      <c r="AK213" s="192"/>
      <c r="AL213" s="192"/>
      <c r="AM213" s="192"/>
      <c r="AN213" s="192"/>
      <c r="AO213" s="192"/>
      <c r="AP213" s="192"/>
      <c r="AQ213" s="192"/>
      <c r="AR213" s="192"/>
      <c r="AS213" s="192"/>
      <c r="AT213" s="192"/>
      <c r="AU213" s="192"/>
      <c r="AV213" s="192"/>
      <c r="AW213" s="192"/>
      <c r="AX213" s="192"/>
      <c r="AY213" s="192"/>
      <c r="AZ213" s="192"/>
      <c r="BA213" s="192"/>
      <c r="BB213" s="192"/>
      <c r="BC213" s="192"/>
      <c r="BD213" s="192"/>
      <c r="BE213" s="192"/>
      <c r="BF213" s="192"/>
      <c r="BG213" s="192"/>
      <c r="BH213" s="192"/>
      <c r="BI213" s="192"/>
      <c r="BJ213" s="192"/>
      <c r="BK213" s="192"/>
      <c r="BL213" s="192"/>
      <c r="BM213" s="192"/>
      <c r="BN213" s="192"/>
      <c r="BO213" s="192"/>
      <c r="BP213" s="192"/>
      <c r="BQ213" s="192"/>
      <c r="BR213" s="192"/>
      <c r="BS213" s="192"/>
      <c r="BT213" s="192"/>
      <c r="BU213" s="192"/>
      <c r="BV213" s="192"/>
      <c r="BW213" s="192"/>
      <c r="BX213" s="192"/>
      <c r="BY213" s="192"/>
      <c r="BZ213" s="192"/>
      <c r="CA213" s="192"/>
      <c r="CB213" s="192"/>
      <c r="CC213" s="192"/>
      <c r="CD213" s="192"/>
      <c r="CE213" s="192"/>
      <c r="CF213" s="192"/>
      <c r="CG213" s="192"/>
      <c r="CH213" s="192"/>
      <c r="CI213" s="192"/>
      <c r="CJ213" s="192"/>
      <c r="CK213" s="192"/>
      <c r="CL213" s="192"/>
      <c r="CM213" s="192"/>
      <c r="CN213" s="192"/>
      <c r="CO213" s="192"/>
      <c r="CP213" s="192"/>
      <c r="CQ213" s="192"/>
      <c r="CR213" s="192"/>
      <c r="CS213" s="192"/>
      <c r="CT213" s="192"/>
      <c r="CU213" s="192"/>
      <c r="CV213" s="192"/>
      <c r="CW213" s="192"/>
      <c r="CX213" s="192"/>
      <c r="CY213" s="192"/>
      <c r="CZ213" s="192"/>
      <c r="DA213" s="192"/>
      <c r="DB213" s="192"/>
      <c r="DC213" s="192"/>
      <c r="DD213" s="192"/>
      <c r="DE213" s="192"/>
      <c r="DF213" s="192"/>
      <c r="DG213" s="192"/>
      <c r="DH213" s="192"/>
      <c r="DI213" s="192"/>
      <c r="DJ213" s="192"/>
      <c r="DK213" s="192"/>
      <c r="DL213" s="192"/>
      <c r="DM213" s="192"/>
      <c r="DN213" s="192"/>
      <c r="DO213" s="192"/>
      <c r="DP213" s="192"/>
      <c r="DQ213" s="192"/>
      <c r="DR213" s="192"/>
      <c r="DS213" s="192"/>
      <c r="DT213" s="192"/>
      <c r="DU213" s="192"/>
      <c r="DV213" s="192"/>
      <c r="DW213" s="192"/>
      <c r="DX213" s="192"/>
      <c r="DY213" s="192"/>
      <c r="DZ213" s="192"/>
      <c r="EA213" s="192"/>
      <c r="EB213" s="192"/>
      <c r="EC213" s="192"/>
      <c r="ED213" s="192"/>
      <c r="EE213" s="192"/>
      <c r="EF213" s="192"/>
      <c r="EG213" s="192"/>
      <c r="EH213" s="192"/>
      <c r="EI213" s="192"/>
      <c r="EJ213" s="192"/>
      <c r="EK213" s="192"/>
      <c r="EL213" s="192"/>
      <c r="EM213" s="192"/>
      <c r="EN213" s="192"/>
      <c r="EO213" s="192"/>
      <c r="EP213" s="192"/>
      <c r="EQ213" s="192"/>
      <c r="ER213" s="192"/>
      <c r="ES213" s="192"/>
      <c r="ET213" s="192"/>
      <c r="EU213" s="192"/>
      <c r="EV213" s="192"/>
      <c r="EW213" s="192"/>
      <c r="EX213" s="192"/>
      <c r="EY213" s="192"/>
      <c r="EZ213" s="192"/>
      <c r="FA213" s="192"/>
      <c r="FB213" s="192"/>
      <c r="FC213" s="192"/>
      <c r="FD213" s="192"/>
      <c r="FE213" s="192"/>
      <c r="FF213" s="192"/>
      <c r="FG213" s="192"/>
      <c r="FH213" s="192"/>
      <c r="FI213" s="192"/>
      <c r="FJ213" s="192"/>
      <c r="FK213" s="192"/>
      <c r="FL213" s="192"/>
      <c r="FM213" s="192"/>
      <c r="FN213" s="192"/>
      <c r="FO213" s="192"/>
      <c r="FP213" s="192"/>
      <c r="FQ213" s="192"/>
      <c r="FR213" s="192"/>
      <c r="FS213" s="192"/>
      <c r="FT213" s="192"/>
      <c r="FU213" s="192"/>
      <c r="FV213" s="192"/>
      <c r="FW213" s="192"/>
      <c r="FX213" s="192"/>
      <c r="FY213" s="192"/>
      <c r="FZ213" s="192"/>
      <c r="GA213" s="192"/>
      <c r="GB213" s="192"/>
      <c r="GC213" s="192"/>
      <c r="GD213" s="192"/>
      <c r="GE213" s="192"/>
      <c r="GF213" s="192"/>
      <c r="GG213" s="192"/>
      <c r="GH213" s="192"/>
      <c r="GI213" s="192"/>
      <c r="GJ213" s="192"/>
      <c r="GK213" s="192"/>
      <c r="GL213" s="192"/>
      <c r="GM213" s="192"/>
      <c r="GN213" s="192"/>
      <c r="GO213" s="192"/>
      <c r="GP213" s="192"/>
      <c r="GQ213" s="192"/>
      <c r="GR213" s="192"/>
      <c r="GS213" s="192"/>
      <c r="GT213" s="192"/>
      <c r="GU213" s="192"/>
      <c r="GV213" s="192"/>
      <c r="GW213" s="192"/>
      <c r="GX213" s="192"/>
      <c r="GY213" s="192"/>
      <c r="GZ213" s="192"/>
      <c r="HA213" s="192"/>
      <c r="HB213" s="192"/>
      <c r="HC213" s="192"/>
      <c r="HD213" s="192"/>
      <c r="HE213" s="192"/>
      <c r="HF213" s="192"/>
      <c r="HG213" s="192"/>
      <c r="HH213" s="192"/>
      <c r="HI213" s="192"/>
      <c r="HJ213" s="192"/>
      <c r="HK213" s="192"/>
      <c r="HL213" s="192"/>
      <c r="HM213" s="192"/>
      <c r="HN213" s="192"/>
      <c r="HO213" s="192"/>
      <c r="HP213" s="192"/>
      <c r="HQ213" s="192"/>
      <c r="HR213" s="192"/>
      <c r="HS213" s="192"/>
      <c r="HT213" s="192"/>
      <c r="HU213" s="192"/>
      <c r="HV213" s="192"/>
      <c r="HW213" s="192"/>
      <c r="HX213" s="192"/>
      <c r="HY213" s="192"/>
      <c r="HZ213" s="192"/>
      <c r="IA213" s="192"/>
      <c r="IB213" s="192"/>
      <c r="IC213" s="192"/>
      <c r="ID213" s="192"/>
      <c r="IE213" s="192"/>
      <c r="IF213" s="192"/>
      <c r="IG213" s="192"/>
      <c r="IH213" s="192"/>
      <c r="II213" s="192"/>
      <c r="IJ213" s="192"/>
      <c r="IK213" s="192"/>
      <c r="IL213" s="192"/>
      <c r="IM213" s="192"/>
      <c r="IN213" s="192"/>
      <c r="IO213" s="192"/>
      <c r="IP213" s="192"/>
      <c r="IQ213" s="192"/>
      <c r="IR213" s="192"/>
      <c r="IS213" s="192"/>
      <c r="IT213" s="192"/>
      <c r="IU213" s="192"/>
      <c r="IV213" s="192"/>
      <c r="IW213" s="192"/>
      <c r="IX213" s="192"/>
      <c r="IY213" s="192"/>
      <c r="IZ213" s="192"/>
      <c r="JA213" s="192"/>
      <c r="JB213" s="192"/>
      <c r="JC213" s="192"/>
      <c r="JD213" s="192"/>
      <c r="JE213" s="192"/>
      <c r="JF213" s="192"/>
      <c r="JG213" s="192"/>
      <c r="JH213" s="192"/>
      <c r="JI213" s="192"/>
      <c r="JJ213" s="192"/>
      <c r="JK213" s="192"/>
      <c r="JL213" s="192"/>
      <c r="JM213" s="192"/>
      <c r="JN213" s="192"/>
      <c r="JO213" s="192"/>
      <c r="JP213" s="192"/>
      <c r="JQ213" s="192"/>
      <c r="JR213" s="192"/>
      <c r="JS213" s="192"/>
      <c r="JT213" s="192"/>
      <c r="JU213" s="192"/>
      <c r="JV213" s="192"/>
      <c r="JW213" s="192"/>
      <c r="JX213" s="192"/>
      <c r="JY213" s="192"/>
      <c r="JZ213" s="192"/>
      <c r="KA213" s="192"/>
      <c r="KB213" s="192"/>
      <c r="KC213" s="192"/>
      <c r="KD213" s="192"/>
      <c r="KE213" s="192"/>
      <c r="KF213" s="192"/>
      <c r="KG213" s="192"/>
      <c r="KH213" s="192"/>
      <c r="KI213" s="192"/>
      <c r="KJ213" s="192"/>
      <c r="KK213" s="192"/>
      <c r="KL213" s="192"/>
      <c r="KM213" s="192"/>
      <c r="KN213" s="192"/>
      <c r="KO213" s="192"/>
      <c r="KP213" s="192"/>
      <c r="KQ213" s="192"/>
      <c r="KR213" s="192"/>
      <c r="KS213" s="192"/>
      <c r="KT213" s="192"/>
      <c r="KU213" s="192"/>
      <c r="KV213" s="192"/>
      <c r="KW213" s="192"/>
      <c r="KX213" s="192"/>
      <c r="KY213" s="192"/>
      <c r="KZ213" s="192"/>
      <c r="LA213" s="192"/>
      <c r="LB213" s="192"/>
      <c r="LC213" s="192"/>
      <c r="LD213" s="192"/>
      <c r="LE213" s="192"/>
      <c r="LF213" s="192"/>
      <c r="LG213" s="192"/>
      <c r="LH213" s="192"/>
      <c r="LI213" s="192"/>
      <c r="LJ213" s="192"/>
      <c r="LK213" s="192"/>
      <c r="LL213" s="192"/>
      <c r="LM213" s="192"/>
      <c r="LN213" s="192"/>
      <c r="LO213" s="192"/>
      <c r="LP213" s="192"/>
      <c r="LQ213" s="192"/>
      <c r="LR213" s="192"/>
      <c r="LS213" s="192"/>
      <c r="LT213" s="192"/>
      <c r="LU213" s="192"/>
      <c r="LV213" s="192"/>
      <c r="LW213" s="192"/>
      <c r="LX213" s="192"/>
      <c r="LY213" s="192"/>
      <c r="LZ213" s="192"/>
      <c r="MA213" s="192"/>
      <c r="MB213" s="192"/>
      <c r="MC213" s="192"/>
      <c r="MD213" s="192"/>
      <c r="ME213" s="192"/>
      <c r="MF213" s="192"/>
      <c r="MG213" s="192"/>
      <c r="MH213" s="192"/>
      <c r="MI213" s="192"/>
      <c r="MJ213" s="192"/>
      <c r="MK213" s="192"/>
      <c r="ML213" s="192"/>
      <c r="MM213" s="192"/>
      <c r="MN213" s="192"/>
      <c r="MO213" s="192"/>
      <c r="MP213" s="192"/>
      <c r="MQ213" s="192"/>
      <c r="MR213" s="192"/>
      <c r="MS213" s="192"/>
      <c r="MT213" s="192"/>
      <c r="MU213" s="192"/>
      <c r="MV213" s="192"/>
      <c r="MW213" s="192"/>
      <c r="MX213" s="192"/>
      <c r="MY213" s="192"/>
      <c r="MZ213" s="192"/>
      <c r="NA213" s="192"/>
      <c r="NB213" s="192"/>
      <c r="NC213" s="192"/>
      <c r="ND213" s="192"/>
      <c r="NE213" s="192"/>
      <c r="NF213" s="192"/>
      <c r="NG213" s="192"/>
      <c r="NH213" s="192"/>
      <c r="NI213" s="192"/>
      <c r="NJ213" s="192"/>
      <c r="NK213" s="192"/>
      <c r="NL213" s="192"/>
      <c r="NM213" s="192"/>
      <c r="NN213" s="192"/>
      <c r="NO213" s="192"/>
      <c r="NP213" s="192"/>
      <c r="NQ213" s="192"/>
      <c r="NR213" s="192"/>
      <c r="NS213" s="192"/>
      <c r="NT213" s="192"/>
      <c r="NU213" s="192"/>
      <c r="NV213" s="192"/>
      <c r="NW213" s="192"/>
      <c r="NX213" s="192"/>
      <c r="NY213" s="192"/>
      <c r="NZ213" s="192"/>
      <c r="OA213" s="192"/>
      <c r="OB213" s="192"/>
      <c r="OC213" s="192"/>
      <c r="OD213" s="192"/>
      <c r="OE213" s="192"/>
      <c r="OF213" s="192"/>
      <c r="OG213" s="192"/>
      <c r="OH213" s="192"/>
      <c r="OI213" s="192"/>
      <c r="OJ213" s="192"/>
      <c r="OK213" s="192"/>
      <c r="OL213" s="192"/>
      <c r="OM213" s="192"/>
      <c r="ON213" s="192"/>
      <c r="OO213" s="192"/>
      <c r="OP213" s="192"/>
      <c r="OQ213" s="192"/>
      <c r="OR213" s="192"/>
      <c r="OS213" s="192"/>
      <c r="OT213" s="192"/>
      <c r="OU213" s="192"/>
      <c r="OV213" s="192"/>
      <c r="OW213" s="192"/>
      <c r="OX213" s="192"/>
      <c r="OY213" s="192"/>
      <c r="OZ213" s="192"/>
      <c r="PA213" s="192"/>
      <c r="PB213" s="192"/>
      <c r="PC213" s="192"/>
      <c r="PD213" s="192"/>
      <c r="PE213" s="192"/>
      <c r="PF213" s="192"/>
      <c r="PG213" s="192"/>
      <c r="PH213" s="192"/>
      <c r="PI213" s="192"/>
      <c r="PJ213" s="192"/>
      <c r="PK213" s="192"/>
      <c r="PL213" s="192"/>
      <c r="PM213" s="192"/>
      <c r="PN213" s="192"/>
      <c r="PO213" s="192"/>
      <c r="PP213" s="192"/>
      <c r="PQ213" s="192"/>
      <c r="PR213" s="192"/>
      <c r="PS213" s="192"/>
      <c r="PT213" s="192"/>
      <c r="PU213" s="192"/>
      <c r="PV213" s="192"/>
      <c r="PW213" s="192"/>
      <c r="PX213" s="192"/>
      <c r="PY213" s="192"/>
      <c r="PZ213" s="192"/>
      <c r="QA213" s="192"/>
      <c r="QB213" s="192"/>
      <c r="QC213" s="192"/>
      <c r="QD213" s="192"/>
      <c r="QE213" s="192"/>
      <c r="QF213" s="192"/>
      <c r="QG213" s="192"/>
      <c r="QH213" s="192"/>
      <c r="QI213" s="192"/>
      <c r="QJ213" s="192"/>
      <c r="QK213" s="192"/>
      <c r="QL213" s="192"/>
      <c r="QM213" s="192"/>
      <c r="QN213" s="192"/>
      <c r="QO213" s="192"/>
      <c r="QP213" s="192"/>
      <c r="QQ213" s="192"/>
      <c r="QR213" s="192"/>
      <c r="QS213" s="192"/>
      <c r="QT213" s="192"/>
      <c r="QU213" s="192"/>
      <c r="QV213" s="192"/>
      <c r="QW213" s="192"/>
      <c r="QX213" s="192"/>
      <c r="QY213" s="192"/>
      <c r="QZ213" s="192"/>
      <c r="RA213" s="192"/>
      <c r="RB213" s="192"/>
      <c r="RC213" s="192"/>
      <c r="RD213" s="192"/>
      <c r="RE213" s="192"/>
      <c r="RF213" s="192"/>
      <c r="RG213" s="192"/>
      <c r="RH213" s="192"/>
      <c r="RI213" s="192"/>
      <c r="RJ213" s="192"/>
      <c r="RK213" s="192"/>
      <c r="RL213" s="192"/>
      <c r="RM213" s="192"/>
      <c r="RN213" s="192"/>
      <c r="RO213" s="192"/>
      <c r="RP213" s="192"/>
      <c r="RQ213" s="192"/>
      <c r="RR213" s="192"/>
      <c r="RS213" s="192"/>
      <c r="RT213" s="192"/>
      <c r="RU213" s="192"/>
      <c r="RV213" s="192"/>
      <c r="RW213" s="192"/>
      <c r="RX213" s="192"/>
      <c r="RY213" s="192"/>
      <c r="RZ213" s="192"/>
      <c r="SA213" s="192"/>
      <c r="SB213" s="192"/>
      <c r="SC213" s="192"/>
      <c r="SD213" s="192"/>
      <c r="SE213" s="192"/>
      <c r="SF213" s="192"/>
      <c r="SG213" s="192"/>
      <c r="SH213" s="192"/>
      <c r="SI213" s="192"/>
      <c r="SJ213" s="192"/>
      <c r="SK213" s="192"/>
      <c r="SL213" s="192"/>
      <c r="SM213" s="192"/>
      <c r="SN213" s="192"/>
      <c r="SO213" s="192"/>
      <c r="SP213" s="192"/>
      <c r="SQ213" s="192"/>
      <c r="SR213" s="192"/>
      <c r="SS213" s="192"/>
      <c r="ST213" s="192"/>
      <c r="SU213" s="192"/>
      <c r="SV213" s="192"/>
      <c r="SW213" s="192"/>
      <c r="SX213" s="192"/>
      <c r="SY213" s="192"/>
      <c r="SZ213" s="192"/>
      <c r="TA213" s="192"/>
      <c r="TB213" s="192"/>
      <c r="TC213" s="192"/>
      <c r="TD213" s="192"/>
      <c r="TE213" s="192"/>
      <c r="TF213" s="192"/>
      <c r="TG213" s="192"/>
      <c r="TH213" s="192"/>
      <c r="TI213" s="192"/>
      <c r="TJ213" s="192"/>
      <c r="TK213" s="192"/>
      <c r="TL213" s="192"/>
      <c r="TM213" s="192"/>
      <c r="TN213" s="192"/>
      <c r="TO213" s="192"/>
      <c r="TP213" s="192"/>
      <c r="TQ213" s="192"/>
      <c r="TR213" s="192"/>
      <c r="TS213" s="192"/>
      <c r="TT213" s="192"/>
      <c r="TU213" s="192"/>
      <c r="TV213" s="192"/>
      <c r="TW213" s="192"/>
      <c r="TX213" s="192"/>
      <c r="TY213" s="192"/>
      <c r="TZ213" s="192"/>
      <c r="UA213" s="192"/>
      <c r="UB213" s="192"/>
      <c r="UC213" s="192"/>
      <c r="UD213" s="192"/>
      <c r="UE213" s="192"/>
      <c r="UF213" s="192"/>
      <c r="UG213" s="192"/>
      <c r="UH213" s="192"/>
      <c r="UI213" s="192"/>
      <c r="UJ213" s="192"/>
      <c r="UK213" s="192"/>
      <c r="UL213" s="192"/>
      <c r="UM213" s="192"/>
      <c r="UN213" s="192"/>
      <c r="UO213" s="192"/>
      <c r="UP213" s="192"/>
      <c r="UQ213" s="192"/>
      <c r="UR213" s="192"/>
      <c r="US213" s="192"/>
      <c r="UT213" s="192"/>
      <c r="UU213" s="192"/>
      <c r="UV213" s="192"/>
      <c r="UW213" s="192"/>
      <c r="UX213" s="192"/>
      <c r="UY213" s="192"/>
      <c r="UZ213" s="192"/>
      <c r="VA213" s="192"/>
      <c r="VB213" s="192"/>
      <c r="VC213" s="192"/>
      <c r="VD213" s="192"/>
      <c r="VE213" s="192"/>
      <c r="VF213" s="192"/>
      <c r="VG213" s="192"/>
      <c r="VH213" s="192"/>
      <c r="VI213" s="192"/>
      <c r="VJ213" s="192"/>
      <c r="VK213" s="192"/>
      <c r="VL213" s="192"/>
      <c r="VM213" s="192"/>
      <c r="VN213" s="192"/>
      <c r="VO213" s="192"/>
      <c r="VP213" s="192"/>
      <c r="VQ213" s="192"/>
      <c r="VR213" s="192"/>
      <c r="VS213" s="192"/>
      <c r="VT213" s="192"/>
      <c r="VU213" s="192"/>
      <c r="VV213" s="192"/>
      <c r="VW213" s="192"/>
      <c r="VX213" s="192"/>
      <c r="VY213" s="192"/>
      <c r="VZ213" s="192"/>
      <c r="WA213" s="192"/>
      <c r="WB213" s="192"/>
      <c r="WC213" s="192"/>
      <c r="WD213" s="192"/>
      <c r="WE213" s="192"/>
      <c r="WF213" s="192"/>
      <c r="WG213" s="192"/>
      <c r="WH213" s="192"/>
      <c r="WI213" s="192"/>
      <c r="WJ213" s="192"/>
      <c r="WK213" s="192"/>
      <c r="WL213" s="192"/>
      <c r="WM213" s="192"/>
      <c r="WN213" s="192"/>
      <c r="WO213" s="192"/>
      <c r="WP213" s="192"/>
      <c r="WQ213" s="192"/>
      <c r="WR213" s="192"/>
      <c r="WS213" s="192"/>
      <c r="WT213" s="192"/>
      <c r="WU213" s="192"/>
      <c r="WV213" s="192"/>
      <c r="WW213" s="192"/>
      <c r="WX213" s="192"/>
      <c r="WY213" s="192"/>
      <c r="WZ213" s="192"/>
      <c r="XA213" s="192"/>
      <c r="XB213" s="192"/>
      <c r="XC213" s="192"/>
      <c r="XD213" s="192"/>
      <c r="XE213" s="192"/>
      <c r="XF213" s="192"/>
      <c r="XG213" s="192"/>
      <c r="XH213" s="192"/>
      <c r="XI213" s="192"/>
      <c r="XJ213" s="192"/>
      <c r="XK213" s="192"/>
      <c r="XL213" s="192"/>
      <c r="XM213" s="192"/>
      <c r="XN213" s="192"/>
      <c r="XO213" s="192"/>
      <c r="XP213" s="192"/>
      <c r="XQ213" s="192"/>
      <c r="XR213" s="192"/>
      <c r="XS213" s="192"/>
      <c r="XT213" s="192"/>
      <c r="XU213" s="192"/>
      <c r="XV213" s="192"/>
      <c r="XW213" s="192"/>
      <c r="XX213" s="192"/>
      <c r="XY213" s="192"/>
      <c r="XZ213" s="192"/>
      <c r="YA213" s="192"/>
      <c r="YB213" s="192"/>
      <c r="YC213" s="192"/>
      <c r="YD213" s="192"/>
      <c r="YE213" s="192"/>
      <c r="YF213" s="192"/>
      <c r="YG213" s="192"/>
      <c r="YH213" s="192"/>
      <c r="YI213" s="192"/>
      <c r="YJ213" s="192"/>
      <c r="YK213" s="192"/>
      <c r="YL213" s="192"/>
      <c r="YM213" s="192"/>
      <c r="YN213" s="192"/>
      <c r="YO213" s="192"/>
      <c r="YP213" s="192"/>
      <c r="YQ213" s="192"/>
      <c r="YR213" s="192"/>
      <c r="YS213" s="192"/>
      <c r="YT213" s="192"/>
      <c r="YU213" s="192"/>
      <c r="YV213" s="192"/>
      <c r="YW213" s="192"/>
      <c r="YX213" s="192"/>
      <c r="YY213" s="192"/>
      <c r="YZ213" s="192"/>
      <c r="ZA213" s="192"/>
      <c r="ZB213" s="192"/>
      <c r="ZC213" s="192"/>
      <c r="ZD213" s="192"/>
      <c r="ZE213" s="192"/>
      <c r="ZF213" s="192"/>
      <c r="ZG213" s="192"/>
      <c r="ZH213" s="192"/>
      <c r="ZI213" s="192"/>
      <c r="ZJ213" s="192"/>
      <c r="ZK213" s="192"/>
      <c r="ZL213" s="192"/>
      <c r="ZM213" s="192"/>
      <c r="ZN213" s="192"/>
      <c r="ZO213" s="192"/>
      <c r="ZP213" s="192"/>
      <c r="ZQ213" s="192"/>
      <c r="ZR213" s="192"/>
      <c r="ZS213" s="192"/>
      <c r="ZT213" s="192"/>
      <c r="ZU213" s="192"/>
      <c r="ZV213" s="192"/>
      <c r="ZW213" s="192"/>
      <c r="ZX213" s="192"/>
      <c r="ZY213" s="192"/>
      <c r="ZZ213" s="192"/>
      <c r="AAA213" s="192"/>
      <c r="AAB213" s="192"/>
      <c r="AAC213" s="192"/>
      <c r="AAD213" s="192"/>
      <c r="AAE213" s="192"/>
      <c r="AAF213" s="192"/>
      <c r="AAG213" s="192"/>
      <c r="AAH213" s="192"/>
      <c r="AAI213" s="192"/>
      <c r="AAJ213" s="192"/>
      <c r="AAK213" s="192"/>
      <c r="AAL213" s="192"/>
      <c r="AAM213" s="192"/>
      <c r="AAN213" s="192"/>
      <c r="AAO213" s="192"/>
      <c r="AAP213" s="192"/>
      <c r="AAQ213" s="192"/>
      <c r="AAR213" s="192"/>
      <c r="AAS213" s="192"/>
      <c r="AAT213" s="192"/>
      <c r="AAU213" s="192"/>
      <c r="AAV213" s="192"/>
      <c r="AAW213" s="192"/>
      <c r="AAX213" s="192"/>
      <c r="AAY213" s="192"/>
      <c r="AAZ213" s="192"/>
      <c r="ABA213" s="192"/>
      <c r="ABB213" s="192"/>
      <c r="ABC213" s="192"/>
      <c r="ABD213" s="192"/>
      <c r="ABE213" s="192"/>
      <c r="ABF213" s="192"/>
      <c r="ABG213" s="192"/>
      <c r="ABH213" s="192"/>
      <c r="ABI213" s="192"/>
      <c r="ABJ213" s="192"/>
      <c r="ABK213" s="192"/>
      <c r="ABL213" s="192"/>
      <c r="ABM213" s="192"/>
      <c r="ABN213" s="192"/>
      <c r="ABO213" s="192"/>
      <c r="ABP213" s="192"/>
      <c r="ABQ213" s="192"/>
      <c r="ABR213" s="192"/>
      <c r="ABS213" s="192"/>
      <c r="ABT213" s="192"/>
      <c r="ABU213" s="192"/>
      <c r="ABV213" s="192"/>
      <c r="ABW213" s="192"/>
      <c r="ABX213" s="192"/>
      <c r="ABY213" s="192"/>
      <c r="ABZ213" s="192"/>
      <c r="ACA213" s="192"/>
      <c r="ACB213" s="192"/>
      <c r="ACC213" s="192"/>
      <c r="ACD213" s="192"/>
      <c r="ACE213" s="192"/>
      <c r="ACF213" s="192"/>
      <c r="ACG213" s="192"/>
      <c r="ACH213" s="192"/>
      <c r="ACI213" s="192"/>
      <c r="ACJ213" s="192"/>
      <c r="ACK213" s="192"/>
      <c r="ACL213" s="192"/>
      <c r="ACM213" s="192"/>
      <c r="ACN213" s="192"/>
      <c r="ACO213" s="192"/>
      <c r="ACP213" s="192"/>
      <c r="ACQ213" s="192"/>
      <c r="ACR213" s="192"/>
      <c r="ACS213" s="192"/>
      <c r="ACT213" s="192"/>
      <c r="ACU213" s="192"/>
      <c r="ACV213" s="192"/>
      <c r="ACW213" s="192"/>
      <c r="ACX213" s="192"/>
      <c r="ACY213" s="192"/>
      <c r="ACZ213" s="192"/>
      <c r="ADA213" s="192"/>
      <c r="ADB213" s="192"/>
      <c r="ADC213" s="192"/>
      <c r="ADD213" s="192"/>
      <c r="ADE213" s="192"/>
      <c r="ADF213" s="192"/>
      <c r="ADG213" s="192"/>
      <c r="ADH213" s="192"/>
      <c r="ADI213" s="192"/>
      <c r="ADJ213" s="192"/>
      <c r="ADK213" s="192"/>
      <c r="ADL213" s="192"/>
      <c r="ADM213" s="192"/>
      <c r="ADN213" s="192"/>
      <c r="ADO213" s="192"/>
      <c r="ADP213" s="192"/>
      <c r="ADQ213" s="192"/>
      <c r="ADR213" s="192"/>
      <c r="ADS213" s="192"/>
      <c r="ADT213" s="192"/>
      <c r="ADU213" s="192"/>
      <c r="ADV213" s="192"/>
      <c r="ADW213" s="192"/>
      <c r="ADX213" s="192"/>
      <c r="ADY213" s="192"/>
      <c r="ADZ213" s="192"/>
      <c r="AEA213" s="192"/>
      <c r="AEB213" s="192"/>
      <c r="AEC213" s="192"/>
      <c r="AED213" s="192"/>
      <c r="AEE213" s="192"/>
      <c r="AEF213" s="192"/>
      <c r="AEG213" s="192"/>
      <c r="AEH213" s="192"/>
      <c r="AEI213" s="192"/>
      <c r="AEJ213" s="192"/>
      <c r="AEK213" s="192"/>
      <c r="AEL213" s="192"/>
      <c r="AEM213" s="192"/>
      <c r="AEN213" s="192"/>
      <c r="AEO213" s="192"/>
      <c r="AEP213" s="192"/>
      <c r="AEQ213" s="192"/>
      <c r="AER213" s="192"/>
      <c r="AES213" s="192"/>
      <c r="AET213" s="192"/>
      <c r="AEU213" s="192"/>
      <c r="AEV213" s="192"/>
      <c r="AEW213" s="192"/>
      <c r="AEX213" s="192"/>
      <c r="AEY213" s="192"/>
      <c r="AEZ213" s="192"/>
      <c r="AFA213" s="192"/>
      <c r="AFB213" s="192"/>
      <c r="AFC213" s="192"/>
      <c r="AFD213" s="192"/>
      <c r="AFE213" s="192"/>
      <c r="AFF213" s="192"/>
      <c r="AFG213" s="192"/>
      <c r="AFH213" s="192"/>
      <c r="AFI213" s="192"/>
      <c r="AFJ213" s="192"/>
      <c r="AFK213" s="192"/>
      <c r="AFL213" s="192"/>
      <c r="AFM213" s="192"/>
      <c r="AFN213" s="192"/>
      <c r="AFO213" s="192"/>
      <c r="AFP213" s="192"/>
      <c r="AFQ213" s="192"/>
      <c r="AFR213" s="192"/>
      <c r="AFS213" s="192"/>
      <c r="AFT213" s="192"/>
      <c r="AFU213" s="192"/>
      <c r="AFV213" s="192"/>
      <c r="AFW213" s="192"/>
      <c r="AFX213" s="192"/>
      <c r="AFY213" s="192"/>
      <c r="AFZ213" s="192"/>
      <c r="AGA213" s="192"/>
      <c r="AGB213" s="192"/>
      <c r="AGC213" s="192"/>
      <c r="AGD213" s="192"/>
      <c r="AGE213" s="192"/>
      <c r="AGF213" s="192"/>
      <c r="AGG213" s="192"/>
      <c r="AGH213" s="192"/>
      <c r="AGI213" s="192"/>
      <c r="AGJ213" s="192"/>
      <c r="AGK213" s="192"/>
      <c r="AGL213" s="192"/>
      <c r="AGM213" s="192"/>
      <c r="AGN213" s="192"/>
      <c r="AGO213" s="192"/>
      <c r="AGP213" s="192"/>
      <c r="AGQ213" s="192"/>
      <c r="AGR213" s="192"/>
      <c r="AGS213" s="192"/>
      <c r="AGT213" s="192"/>
      <c r="AGU213" s="192"/>
      <c r="AGV213" s="192"/>
      <c r="AGW213" s="192"/>
      <c r="AGX213" s="192"/>
      <c r="AGY213" s="192"/>
      <c r="AGZ213" s="192"/>
      <c r="AHA213" s="192"/>
      <c r="AHB213" s="192"/>
      <c r="AHC213" s="192"/>
      <c r="AHD213" s="192"/>
      <c r="AHE213" s="192"/>
      <c r="AHF213" s="192"/>
      <c r="AHG213" s="192"/>
      <c r="AHH213" s="192"/>
      <c r="AHI213" s="192"/>
      <c r="AHJ213" s="192"/>
      <c r="AHK213" s="192"/>
      <c r="AHL213" s="192"/>
      <c r="AHM213" s="192"/>
      <c r="AHN213" s="192"/>
      <c r="AHO213" s="192"/>
      <c r="AHP213" s="192"/>
      <c r="AHQ213" s="192"/>
      <c r="AHR213" s="192"/>
      <c r="AHS213" s="192"/>
      <c r="AHT213" s="192"/>
      <c r="AHU213" s="192"/>
      <c r="AHV213" s="192"/>
      <c r="AHW213" s="192"/>
      <c r="AHX213" s="192"/>
      <c r="AHY213" s="192"/>
      <c r="AHZ213" s="192"/>
      <c r="AIA213" s="192"/>
      <c r="AIB213" s="192"/>
      <c r="AIC213" s="192"/>
      <c r="AID213" s="192"/>
      <c r="AIE213" s="192"/>
      <c r="AIF213" s="192"/>
      <c r="AIG213" s="192"/>
      <c r="AIH213" s="192"/>
      <c r="AII213" s="192"/>
      <c r="AIJ213" s="192"/>
      <c r="AIK213" s="192"/>
      <c r="AIL213" s="192"/>
      <c r="AIM213" s="192"/>
      <c r="AIN213" s="192"/>
      <c r="AIO213" s="192"/>
      <c r="AIP213" s="192"/>
      <c r="AIQ213" s="192"/>
      <c r="AIR213" s="192"/>
      <c r="AIS213" s="192"/>
      <c r="AIT213" s="192"/>
      <c r="AIU213" s="192"/>
      <c r="AIV213" s="192"/>
      <c r="AIW213" s="192"/>
      <c r="AIX213" s="192"/>
      <c r="AIY213" s="192"/>
      <c r="AIZ213" s="192"/>
      <c r="AJA213" s="192"/>
      <c r="AJB213" s="192"/>
      <c r="AJC213" s="192"/>
      <c r="AJD213" s="192"/>
      <c r="AJE213" s="192"/>
      <c r="AJF213" s="192"/>
      <c r="AJG213" s="192"/>
      <c r="AJH213" s="192"/>
      <c r="AJI213" s="192"/>
      <c r="AJJ213" s="192"/>
      <c r="AJK213" s="192"/>
      <c r="AJL213" s="192"/>
      <c r="AJM213" s="192"/>
      <c r="AJN213" s="192"/>
      <c r="AJO213" s="192"/>
      <c r="AJP213" s="192"/>
      <c r="AJQ213" s="192"/>
      <c r="AJR213" s="192"/>
      <c r="AJS213" s="192"/>
      <c r="AJT213" s="192"/>
      <c r="AJU213" s="192"/>
      <c r="AJV213" s="192"/>
      <c r="AJW213" s="192"/>
      <c r="AJX213" s="192"/>
      <c r="AJY213" s="192"/>
      <c r="AJZ213" s="192"/>
      <c r="AKA213" s="192"/>
      <c r="AKB213" s="192"/>
      <c r="AKC213" s="192"/>
      <c r="AKD213" s="192"/>
      <c r="AKE213" s="192"/>
      <c r="AKF213" s="192"/>
      <c r="AKG213" s="192"/>
      <c r="AKH213" s="192"/>
      <c r="AKI213" s="192"/>
      <c r="AKJ213" s="192"/>
      <c r="AKK213" s="192"/>
      <c r="AKL213" s="192"/>
      <c r="AKM213" s="192"/>
      <c r="AKN213" s="192"/>
      <c r="AKO213" s="192"/>
      <c r="AKP213" s="192"/>
      <c r="AKQ213" s="192"/>
      <c r="AKR213" s="192"/>
      <c r="AKS213" s="192"/>
      <c r="AKT213" s="192"/>
      <c r="AKU213" s="192"/>
      <c r="AKV213" s="192"/>
      <c r="AKW213" s="192"/>
      <c r="AKX213" s="192"/>
      <c r="AKY213" s="192"/>
      <c r="AKZ213" s="192"/>
      <c r="ALA213" s="192"/>
      <c r="ALB213" s="192"/>
      <c r="ALC213" s="192"/>
      <c r="ALD213" s="192"/>
      <c r="ALE213" s="192"/>
      <c r="ALF213" s="192"/>
      <c r="ALG213" s="192"/>
      <c r="ALH213" s="192"/>
      <c r="ALI213" s="192"/>
      <c r="ALJ213" s="192"/>
      <c r="ALK213" s="192"/>
      <c r="ALL213" s="192"/>
      <c r="ALM213" s="192"/>
      <c r="ALN213" s="192"/>
      <c r="ALO213" s="192"/>
      <c r="ALP213" s="192"/>
      <c r="ALQ213" s="192"/>
      <c r="ALR213" s="192"/>
      <c r="ALS213" s="192"/>
      <c r="ALT213" s="192"/>
      <c r="ALU213" s="192"/>
      <c r="ALV213" s="192"/>
      <c r="ALW213" s="192"/>
      <c r="ALX213" s="192"/>
      <c r="ALY213" s="192"/>
      <c r="ALZ213" s="192"/>
      <c r="AMA213" s="192"/>
      <c r="AMB213" s="192"/>
      <c r="AMC213" s="192"/>
      <c r="AMD213" s="192"/>
      <c r="AME213" s="192"/>
      <c r="AMF213" s="192"/>
      <c r="AMG213" s="192"/>
      <c r="AMH213" s="192"/>
      <c r="AMI213" s="192"/>
      <c r="AMJ213" s="192"/>
      <c r="AMK213" s="192"/>
      <c r="AML213" s="192"/>
    </row>
    <row r="214" spans="1:16384" s="183" customFormat="1">
      <c r="A214" s="192"/>
      <c r="B214" s="192" t="s">
        <v>705</v>
      </c>
      <c r="C214" s="199" t="s">
        <v>693</v>
      </c>
      <c r="D214" s="200" t="s">
        <v>695</v>
      </c>
      <c r="E214" s="200" t="s">
        <v>700</v>
      </c>
      <c r="F214" s="200" t="s">
        <v>695</v>
      </c>
      <c r="G214" s="200" t="s">
        <v>155</v>
      </c>
      <c r="H214" s="201" t="str">
        <f t="shared" si="12"/>
        <v>EXEC INS_fsm_state_transition @tx_fsm_type_name='REF_LEGAL_ENTITY', @tx_state_name='PEND_MOD', @tx_action_name='UPDATE', @tx_next_state_name='PEND_MOD',  @tx_login_name='nazdaq_prod'</v>
      </c>
      <c r="I214" s="192"/>
      <c r="J214" s="192"/>
      <c r="K214" s="192"/>
      <c r="L214" s="192"/>
      <c r="M214" s="192"/>
      <c r="N214" s="192"/>
      <c r="O214" s="192"/>
      <c r="P214" s="192"/>
      <c r="Q214" s="192"/>
      <c r="R214" s="192"/>
      <c r="S214" s="192"/>
      <c r="T214" s="192"/>
      <c r="U214" s="192"/>
      <c r="V214" s="192"/>
      <c r="W214" s="192"/>
      <c r="X214" s="192"/>
      <c r="Y214" s="192"/>
      <c r="Z214" s="192"/>
      <c r="AA214" s="192"/>
      <c r="AB214" s="192"/>
      <c r="AC214" s="192"/>
      <c r="AD214" s="192"/>
      <c r="AE214" s="192"/>
      <c r="AF214" s="192"/>
      <c r="AG214" s="192"/>
      <c r="AH214" s="192"/>
      <c r="AI214" s="192"/>
      <c r="AJ214" s="192"/>
      <c r="AK214" s="192"/>
      <c r="AL214" s="192"/>
      <c r="AM214" s="192"/>
      <c r="AN214" s="192"/>
      <c r="AO214" s="192"/>
      <c r="AP214" s="192"/>
      <c r="AQ214" s="192"/>
      <c r="AR214" s="192"/>
      <c r="AS214" s="192"/>
      <c r="AT214" s="192"/>
      <c r="AU214" s="192"/>
      <c r="AV214" s="192"/>
      <c r="AW214" s="192"/>
      <c r="AX214" s="192"/>
      <c r="AY214" s="192"/>
      <c r="AZ214" s="192"/>
      <c r="BA214" s="192"/>
      <c r="BB214" s="192"/>
      <c r="BC214" s="192"/>
      <c r="BD214" s="192"/>
      <c r="BE214" s="192"/>
      <c r="BF214" s="192"/>
      <c r="BG214" s="192"/>
      <c r="BH214" s="192"/>
      <c r="BI214" s="192"/>
      <c r="BJ214" s="192"/>
      <c r="BK214" s="192"/>
      <c r="BL214" s="192"/>
      <c r="BM214" s="192"/>
      <c r="BN214" s="192"/>
      <c r="BO214" s="192"/>
      <c r="BP214" s="192"/>
      <c r="BQ214" s="192"/>
      <c r="BR214" s="192"/>
      <c r="BS214" s="192"/>
      <c r="BT214" s="192"/>
      <c r="BU214" s="192"/>
      <c r="BV214" s="192"/>
      <c r="BW214" s="192"/>
      <c r="BX214" s="192"/>
      <c r="BY214" s="192"/>
      <c r="BZ214" s="192"/>
      <c r="CA214" s="192"/>
      <c r="CB214" s="192"/>
      <c r="CC214" s="192"/>
      <c r="CD214" s="192"/>
      <c r="CE214" s="192"/>
      <c r="CF214" s="192"/>
      <c r="CG214" s="192"/>
      <c r="CH214" s="192"/>
      <c r="CI214" s="192"/>
      <c r="CJ214" s="192"/>
      <c r="CK214" s="192"/>
      <c r="CL214" s="192"/>
      <c r="CM214" s="192"/>
      <c r="CN214" s="192"/>
      <c r="CO214" s="192"/>
      <c r="CP214" s="192"/>
      <c r="CQ214" s="192"/>
      <c r="CR214" s="192"/>
      <c r="CS214" s="192"/>
      <c r="CT214" s="192"/>
      <c r="CU214" s="192"/>
      <c r="CV214" s="192"/>
      <c r="CW214" s="192"/>
      <c r="CX214" s="192"/>
      <c r="CY214" s="192"/>
      <c r="CZ214" s="192"/>
      <c r="DA214" s="192"/>
      <c r="DB214" s="192"/>
      <c r="DC214" s="192"/>
      <c r="DD214" s="192"/>
      <c r="DE214" s="192"/>
      <c r="DF214" s="192"/>
      <c r="DG214" s="192"/>
      <c r="DH214" s="192"/>
      <c r="DI214" s="192"/>
      <c r="DJ214" s="192"/>
      <c r="DK214" s="192"/>
      <c r="DL214" s="192"/>
      <c r="DM214" s="192"/>
      <c r="DN214" s="192"/>
      <c r="DO214" s="192"/>
      <c r="DP214" s="192"/>
      <c r="DQ214" s="192"/>
      <c r="DR214" s="192"/>
      <c r="DS214" s="192"/>
      <c r="DT214" s="192"/>
      <c r="DU214" s="192"/>
      <c r="DV214" s="192"/>
      <c r="DW214" s="192"/>
      <c r="DX214" s="192"/>
      <c r="DY214" s="192"/>
      <c r="DZ214" s="192"/>
      <c r="EA214" s="192"/>
      <c r="EB214" s="192"/>
      <c r="EC214" s="192"/>
      <c r="ED214" s="192"/>
      <c r="EE214" s="192"/>
      <c r="EF214" s="192"/>
      <c r="EG214" s="192"/>
      <c r="EH214" s="192"/>
      <c r="EI214" s="192"/>
      <c r="EJ214" s="192"/>
      <c r="EK214" s="192"/>
      <c r="EL214" s="192"/>
      <c r="EM214" s="192"/>
      <c r="EN214" s="192"/>
      <c r="EO214" s="192"/>
      <c r="EP214" s="192"/>
      <c r="EQ214" s="192"/>
      <c r="ER214" s="192"/>
      <c r="ES214" s="192"/>
      <c r="ET214" s="192"/>
      <c r="EU214" s="192"/>
      <c r="EV214" s="192"/>
      <c r="EW214" s="192"/>
      <c r="EX214" s="192"/>
      <c r="EY214" s="192"/>
      <c r="EZ214" s="192"/>
      <c r="FA214" s="192"/>
      <c r="FB214" s="192"/>
      <c r="FC214" s="192"/>
      <c r="FD214" s="192"/>
      <c r="FE214" s="192"/>
      <c r="FF214" s="192"/>
      <c r="FG214" s="192"/>
      <c r="FH214" s="192"/>
      <c r="FI214" s="192"/>
      <c r="FJ214" s="192"/>
      <c r="FK214" s="192"/>
      <c r="FL214" s="192"/>
      <c r="FM214" s="192"/>
      <c r="FN214" s="192"/>
      <c r="FO214" s="192"/>
      <c r="FP214" s="192"/>
      <c r="FQ214" s="192"/>
      <c r="FR214" s="192"/>
      <c r="FS214" s="192"/>
      <c r="FT214" s="192"/>
      <c r="FU214" s="192"/>
      <c r="FV214" s="192"/>
      <c r="FW214" s="192"/>
      <c r="FX214" s="192"/>
      <c r="FY214" s="192"/>
      <c r="FZ214" s="192"/>
      <c r="GA214" s="192"/>
      <c r="GB214" s="192"/>
      <c r="GC214" s="192"/>
      <c r="GD214" s="192"/>
      <c r="GE214" s="192"/>
      <c r="GF214" s="192"/>
      <c r="GG214" s="192"/>
      <c r="GH214" s="192"/>
      <c r="GI214" s="192"/>
      <c r="GJ214" s="192"/>
      <c r="GK214" s="192"/>
      <c r="GL214" s="192"/>
      <c r="GM214" s="192"/>
      <c r="GN214" s="192"/>
      <c r="GO214" s="192"/>
      <c r="GP214" s="192"/>
      <c r="GQ214" s="192"/>
      <c r="GR214" s="192"/>
      <c r="GS214" s="192"/>
      <c r="GT214" s="192"/>
      <c r="GU214" s="192"/>
      <c r="GV214" s="192"/>
      <c r="GW214" s="192"/>
      <c r="GX214" s="192"/>
      <c r="GY214" s="192"/>
      <c r="GZ214" s="192"/>
      <c r="HA214" s="192"/>
      <c r="HB214" s="192"/>
      <c r="HC214" s="192"/>
      <c r="HD214" s="192"/>
      <c r="HE214" s="192"/>
      <c r="HF214" s="192"/>
      <c r="HG214" s="192"/>
      <c r="HH214" s="192"/>
      <c r="HI214" s="192"/>
      <c r="HJ214" s="192"/>
      <c r="HK214" s="192"/>
      <c r="HL214" s="192"/>
      <c r="HM214" s="192"/>
      <c r="HN214" s="192"/>
      <c r="HO214" s="192"/>
      <c r="HP214" s="192"/>
      <c r="HQ214" s="192"/>
      <c r="HR214" s="192"/>
      <c r="HS214" s="192"/>
      <c r="HT214" s="192"/>
      <c r="HU214" s="192"/>
      <c r="HV214" s="192"/>
      <c r="HW214" s="192"/>
      <c r="HX214" s="192"/>
      <c r="HY214" s="192"/>
      <c r="HZ214" s="192"/>
      <c r="IA214" s="192"/>
      <c r="IB214" s="192"/>
      <c r="IC214" s="192"/>
      <c r="ID214" s="192"/>
      <c r="IE214" s="192"/>
      <c r="IF214" s="192"/>
      <c r="IG214" s="192"/>
      <c r="IH214" s="192"/>
      <c r="II214" s="192"/>
      <c r="IJ214" s="192"/>
      <c r="IK214" s="192"/>
      <c r="IL214" s="192"/>
      <c r="IM214" s="192"/>
      <c r="IN214" s="192"/>
      <c r="IO214" s="192"/>
      <c r="IP214" s="192"/>
      <c r="IQ214" s="192"/>
      <c r="IR214" s="192"/>
      <c r="IS214" s="192"/>
      <c r="IT214" s="192"/>
      <c r="IU214" s="192"/>
      <c r="IV214" s="192"/>
      <c r="IW214" s="192"/>
      <c r="IX214" s="192"/>
      <c r="IY214" s="192"/>
      <c r="IZ214" s="192"/>
      <c r="JA214" s="192"/>
      <c r="JB214" s="192"/>
      <c r="JC214" s="192"/>
      <c r="JD214" s="192"/>
      <c r="JE214" s="192"/>
      <c r="JF214" s="192"/>
      <c r="JG214" s="192"/>
      <c r="JH214" s="192"/>
      <c r="JI214" s="192"/>
      <c r="JJ214" s="192"/>
      <c r="JK214" s="192"/>
      <c r="JL214" s="192"/>
      <c r="JM214" s="192"/>
      <c r="JN214" s="192"/>
      <c r="JO214" s="192"/>
      <c r="JP214" s="192"/>
      <c r="JQ214" s="192"/>
      <c r="JR214" s="192"/>
      <c r="JS214" s="192"/>
      <c r="JT214" s="192"/>
      <c r="JU214" s="192"/>
      <c r="JV214" s="192"/>
      <c r="JW214" s="192"/>
      <c r="JX214" s="192"/>
      <c r="JY214" s="192"/>
      <c r="JZ214" s="192"/>
      <c r="KA214" s="192"/>
      <c r="KB214" s="192"/>
      <c r="KC214" s="192"/>
      <c r="KD214" s="192"/>
      <c r="KE214" s="192"/>
      <c r="KF214" s="192"/>
      <c r="KG214" s="192"/>
      <c r="KH214" s="192"/>
      <c r="KI214" s="192"/>
      <c r="KJ214" s="192"/>
      <c r="KK214" s="192"/>
      <c r="KL214" s="192"/>
      <c r="KM214" s="192"/>
      <c r="KN214" s="192"/>
      <c r="KO214" s="192"/>
      <c r="KP214" s="192"/>
      <c r="KQ214" s="192"/>
      <c r="KR214" s="192"/>
      <c r="KS214" s="192"/>
      <c r="KT214" s="192"/>
      <c r="KU214" s="192"/>
      <c r="KV214" s="192"/>
      <c r="KW214" s="192"/>
      <c r="KX214" s="192"/>
      <c r="KY214" s="192"/>
      <c r="KZ214" s="192"/>
      <c r="LA214" s="192"/>
      <c r="LB214" s="192"/>
      <c r="LC214" s="192"/>
      <c r="LD214" s="192"/>
      <c r="LE214" s="192"/>
      <c r="LF214" s="192"/>
      <c r="LG214" s="192"/>
      <c r="LH214" s="192"/>
      <c r="LI214" s="192"/>
      <c r="LJ214" s="192"/>
      <c r="LK214" s="192"/>
      <c r="LL214" s="192"/>
      <c r="LM214" s="192"/>
      <c r="LN214" s="192"/>
      <c r="LO214" s="192"/>
      <c r="LP214" s="192"/>
      <c r="LQ214" s="192"/>
      <c r="LR214" s="192"/>
      <c r="LS214" s="192"/>
      <c r="LT214" s="192"/>
      <c r="LU214" s="192"/>
      <c r="LV214" s="192"/>
      <c r="LW214" s="192"/>
      <c r="LX214" s="192"/>
      <c r="LY214" s="192"/>
      <c r="LZ214" s="192"/>
      <c r="MA214" s="192"/>
      <c r="MB214" s="192"/>
      <c r="MC214" s="192"/>
      <c r="MD214" s="192"/>
      <c r="ME214" s="192"/>
      <c r="MF214" s="192"/>
      <c r="MG214" s="192"/>
      <c r="MH214" s="192"/>
      <c r="MI214" s="192"/>
      <c r="MJ214" s="192"/>
      <c r="MK214" s="192"/>
      <c r="ML214" s="192"/>
      <c r="MM214" s="192"/>
      <c r="MN214" s="192"/>
      <c r="MO214" s="192"/>
      <c r="MP214" s="192"/>
      <c r="MQ214" s="192"/>
      <c r="MR214" s="192"/>
      <c r="MS214" s="192"/>
      <c r="MT214" s="192"/>
      <c r="MU214" s="192"/>
      <c r="MV214" s="192"/>
      <c r="MW214" s="192"/>
      <c r="MX214" s="192"/>
      <c r="MY214" s="192"/>
      <c r="MZ214" s="192"/>
      <c r="NA214" s="192"/>
      <c r="NB214" s="192"/>
      <c r="NC214" s="192"/>
      <c r="ND214" s="192"/>
      <c r="NE214" s="192"/>
      <c r="NF214" s="192"/>
      <c r="NG214" s="192"/>
      <c r="NH214" s="192"/>
      <c r="NI214" s="192"/>
      <c r="NJ214" s="192"/>
      <c r="NK214" s="192"/>
      <c r="NL214" s="192"/>
      <c r="NM214" s="192"/>
      <c r="NN214" s="192"/>
      <c r="NO214" s="192"/>
      <c r="NP214" s="192"/>
      <c r="NQ214" s="192"/>
      <c r="NR214" s="192"/>
      <c r="NS214" s="192"/>
      <c r="NT214" s="192"/>
      <c r="NU214" s="192"/>
      <c r="NV214" s="192"/>
      <c r="NW214" s="192"/>
      <c r="NX214" s="192"/>
      <c r="NY214" s="192"/>
      <c r="NZ214" s="192"/>
      <c r="OA214" s="192"/>
      <c r="OB214" s="192"/>
      <c r="OC214" s="192"/>
      <c r="OD214" s="192"/>
      <c r="OE214" s="192"/>
      <c r="OF214" s="192"/>
      <c r="OG214" s="192"/>
      <c r="OH214" s="192"/>
      <c r="OI214" s="192"/>
      <c r="OJ214" s="192"/>
      <c r="OK214" s="192"/>
      <c r="OL214" s="192"/>
      <c r="OM214" s="192"/>
      <c r="ON214" s="192"/>
      <c r="OO214" s="192"/>
      <c r="OP214" s="192"/>
      <c r="OQ214" s="192"/>
      <c r="OR214" s="192"/>
      <c r="OS214" s="192"/>
      <c r="OT214" s="192"/>
      <c r="OU214" s="192"/>
      <c r="OV214" s="192"/>
      <c r="OW214" s="192"/>
      <c r="OX214" s="192"/>
      <c r="OY214" s="192"/>
      <c r="OZ214" s="192"/>
      <c r="PA214" s="192"/>
      <c r="PB214" s="192"/>
      <c r="PC214" s="192"/>
      <c r="PD214" s="192"/>
      <c r="PE214" s="192"/>
      <c r="PF214" s="192"/>
      <c r="PG214" s="192"/>
      <c r="PH214" s="192"/>
      <c r="PI214" s="192"/>
      <c r="PJ214" s="192"/>
      <c r="PK214" s="192"/>
      <c r="PL214" s="192"/>
      <c r="PM214" s="192"/>
      <c r="PN214" s="192"/>
      <c r="PO214" s="192"/>
      <c r="PP214" s="192"/>
      <c r="PQ214" s="192"/>
      <c r="PR214" s="192"/>
      <c r="PS214" s="192"/>
      <c r="PT214" s="192"/>
      <c r="PU214" s="192"/>
      <c r="PV214" s="192"/>
      <c r="PW214" s="192"/>
      <c r="PX214" s="192"/>
      <c r="PY214" s="192"/>
      <c r="PZ214" s="192"/>
      <c r="QA214" s="192"/>
      <c r="QB214" s="192"/>
      <c r="QC214" s="192"/>
      <c r="QD214" s="192"/>
      <c r="QE214" s="192"/>
      <c r="QF214" s="192"/>
      <c r="QG214" s="192"/>
      <c r="QH214" s="192"/>
      <c r="QI214" s="192"/>
      <c r="QJ214" s="192"/>
      <c r="QK214" s="192"/>
      <c r="QL214" s="192"/>
      <c r="QM214" s="192"/>
      <c r="QN214" s="192"/>
      <c r="QO214" s="192"/>
      <c r="QP214" s="192"/>
      <c r="QQ214" s="192"/>
      <c r="QR214" s="192"/>
      <c r="QS214" s="192"/>
      <c r="QT214" s="192"/>
      <c r="QU214" s="192"/>
      <c r="QV214" s="192"/>
      <c r="QW214" s="192"/>
      <c r="QX214" s="192"/>
      <c r="QY214" s="192"/>
      <c r="QZ214" s="192"/>
      <c r="RA214" s="192"/>
      <c r="RB214" s="192"/>
      <c r="RC214" s="192"/>
      <c r="RD214" s="192"/>
      <c r="RE214" s="192"/>
      <c r="RF214" s="192"/>
      <c r="RG214" s="192"/>
      <c r="RH214" s="192"/>
      <c r="RI214" s="192"/>
      <c r="RJ214" s="192"/>
      <c r="RK214" s="192"/>
      <c r="RL214" s="192"/>
      <c r="RM214" s="192"/>
      <c r="RN214" s="192"/>
      <c r="RO214" s="192"/>
      <c r="RP214" s="192"/>
      <c r="RQ214" s="192"/>
      <c r="RR214" s="192"/>
      <c r="RS214" s="192"/>
      <c r="RT214" s="192"/>
      <c r="RU214" s="192"/>
      <c r="RV214" s="192"/>
      <c r="RW214" s="192"/>
      <c r="RX214" s="192"/>
      <c r="RY214" s="192"/>
      <c r="RZ214" s="192"/>
      <c r="SA214" s="192"/>
      <c r="SB214" s="192"/>
      <c r="SC214" s="192"/>
      <c r="SD214" s="192"/>
      <c r="SE214" s="192"/>
      <c r="SF214" s="192"/>
      <c r="SG214" s="192"/>
      <c r="SH214" s="192"/>
      <c r="SI214" s="192"/>
      <c r="SJ214" s="192"/>
      <c r="SK214" s="192"/>
      <c r="SL214" s="192"/>
      <c r="SM214" s="192"/>
      <c r="SN214" s="192"/>
      <c r="SO214" s="192"/>
      <c r="SP214" s="192"/>
      <c r="SQ214" s="192"/>
      <c r="SR214" s="192"/>
      <c r="SS214" s="192"/>
      <c r="ST214" s="192"/>
      <c r="SU214" s="192"/>
      <c r="SV214" s="192"/>
      <c r="SW214" s="192"/>
      <c r="SX214" s="192"/>
      <c r="SY214" s="192"/>
      <c r="SZ214" s="192"/>
      <c r="TA214" s="192"/>
      <c r="TB214" s="192"/>
      <c r="TC214" s="192"/>
      <c r="TD214" s="192"/>
      <c r="TE214" s="192"/>
      <c r="TF214" s="192"/>
      <c r="TG214" s="192"/>
      <c r="TH214" s="192"/>
      <c r="TI214" s="192"/>
      <c r="TJ214" s="192"/>
      <c r="TK214" s="192"/>
      <c r="TL214" s="192"/>
      <c r="TM214" s="192"/>
      <c r="TN214" s="192"/>
      <c r="TO214" s="192"/>
      <c r="TP214" s="192"/>
      <c r="TQ214" s="192"/>
      <c r="TR214" s="192"/>
      <c r="TS214" s="192"/>
      <c r="TT214" s="192"/>
      <c r="TU214" s="192"/>
      <c r="TV214" s="192"/>
      <c r="TW214" s="192"/>
      <c r="TX214" s="192"/>
      <c r="TY214" s="192"/>
      <c r="TZ214" s="192"/>
      <c r="UA214" s="192"/>
      <c r="UB214" s="192"/>
      <c r="UC214" s="192"/>
      <c r="UD214" s="192"/>
      <c r="UE214" s="192"/>
      <c r="UF214" s="192"/>
      <c r="UG214" s="192"/>
      <c r="UH214" s="192"/>
      <c r="UI214" s="192"/>
      <c r="UJ214" s="192"/>
      <c r="UK214" s="192"/>
      <c r="UL214" s="192"/>
      <c r="UM214" s="192"/>
      <c r="UN214" s="192"/>
      <c r="UO214" s="192"/>
      <c r="UP214" s="192"/>
      <c r="UQ214" s="192"/>
      <c r="UR214" s="192"/>
      <c r="US214" s="192"/>
      <c r="UT214" s="192"/>
      <c r="UU214" s="192"/>
      <c r="UV214" s="192"/>
      <c r="UW214" s="192"/>
      <c r="UX214" s="192"/>
      <c r="UY214" s="192"/>
      <c r="UZ214" s="192"/>
      <c r="VA214" s="192"/>
      <c r="VB214" s="192"/>
      <c r="VC214" s="192"/>
      <c r="VD214" s="192"/>
      <c r="VE214" s="192"/>
      <c r="VF214" s="192"/>
      <c r="VG214" s="192"/>
      <c r="VH214" s="192"/>
      <c r="VI214" s="192"/>
      <c r="VJ214" s="192"/>
      <c r="VK214" s="192"/>
      <c r="VL214" s="192"/>
      <c r="VM214" s="192"/>
      <c r="VN214" s="192"/>
      <c r="VO214" s="192"/>
      <c r="VP214" s="192"/>
      <c r="VQ214" s="192"/>
      <c r="VR214" s="192"/>
      <c r="VS214" s="192"/>
      <c r="VT214" s="192"/>
      <c r="VU214" s="192"/>
      <c r="VV214" s="192"/>
      <c r="VW214" s="192"/>
      <c r="VX214" s="192"/>
      <c r="VY214" s="192"/>
      <c r="VZ214" s="192"/>
      <c r="WA214" s="192"/>
      <c r="WB214" s="192"/>
      <c r="WC214" s="192"/>
      <c r="WD214" s="192"/>
      <c r="WE214" s="192"/>
      <c r="WF214" s="192"/>
      <c r="WG214" s="192"/>
      <c r="WH214" s="192"/>
      <c r="WI214" s="192"/>
      <c r="WJ214" s="192"/>
      <c r="WK214" s="192"/>
      <c r="WL214" s="192"/>
      <c r="WM214" s="192"/>
      <c r="WN214" s="192"/>
      <c r="WO214" s="192"/>
      <c r="WP214" s="192"/>
      <c r="WQ214" s="192"/>
      <c r="WR214" s="192"/>
      <c r="WS214" s="192"/>
      <c r="WT214" s="192"/>
      <c r="WU214" s="192"/>
      <c r="WV214" s="192"/>
      <c r="WW214" s="192"/>
      <c r="WX214" s="192"/>
      <c r="WY214" s="192"/>
      <c r="WZ214" s="192"/>
      <c r="XA214" s="192"/>
      <c r="XB214" s="192"/>
      <c r="XC214" s="192"/>
      <c r="XD214" s="192"/>
      <c r="XE214" s="192"/>
      <c r="XF214" s="192"/>
      <c r="XG214" s="192"/>
      <c r="XH214" s="192"/>
      <c r="XI214" s="192"/>
      <c r="XJ214" s="192"/>
      <c r="XK214" s="192"/>
      <c r="XL214" s="192"/>
      <c r="XM214" s="192"/>
      <c r="XN214" s="192"/>
      <c r="XO214" s="192"/>
      <c r="XP214" s="192"/>
      <c r="XQ214" s="192"/>
      <c r="XR214" s="192"/>
      <c r="XS214" s="192"/>
      <c r="XT214" s="192"/>
      <c r="XU214" s="192"/>
      <c r="XV214" s="192"/>
      <c r="XW214" s="192"/>
      <c r="XX214" s="192"/>
      <c r="XY214" s="192"/>
      <c r="XZ214" s="192"/>
      <c r="YA214" s="192"/>
      <c r="YB214" s="192"/>
      <c r="YC214" s="192"/>
      <c r="YD214" s="192"/>
      <c r="YE214" s="192"/>
      <c r="YF214" s="192"/>
      <c r="YG214" s="192"/>
      <c r="YH214" s="192"/>
      <c r="YI214" s="192"/>
      <c r="YJ214" s="192"/>
      <c r="YK214" s="192"/>
      <c r="YL214" s="192"/>
      <c r="YM214" s="192"/>
      <c r="YN214" s="192"/>
      <c r="YO214" s="192"/>
      <c r="YP214" s="192"/>
      <c r="YQ214" s="192"/>
      <c r="YR214" s="192"/>
      <c r="YS214" s="192"/>
      <c r="YT214" s="192"/>
      <c r="YU214" s="192"/>
      <c r="YV214" s="192"/>
      <c r="YW214" s="192"/>
      <c r="YX214" s="192"/>
      <c r="YY214" s="192"/>
      <c r="YZ214" s="192"/>
      <c r="ZA214" s="192"/>
      <c r="ZB214" s="192"/>
      <c r="ZC214" s="192"/>
      <c r="ZD214" s="192"/>
      <c r="ZE214" s="192"/>
      <c r="ZF214" s="192"/>
      <c r="ZG214" s="192"/>
      <c r="ZH214" s="192"/>
      <c r="ZI214" s="192"/>
      <c r="ZJ214" s="192"/>
      <c r="ZK214" s="192"/>
      <c r="ZL214" s="192"/>
      <c r="ZM214" s="192"/>
      <c r="ZN214" s="192"/>
      <c r="ZO214" s="192"/>
      <c r="ZP214" s="192"/>
      <c r="ZQ214" s="192"/>
      <c r="ZR214" s="192"/>
      <c r="ZS214" s="192"/>
      <c r="ZT214" s="192"/>
      <c r="ZU214" s="192"/>
      <c r="ZV214" s="192"/>
      <c r="ZW214" s="192"/>
      <c r="ZX214" s="192"/>
      <c r="ZY214" s="192"/>
      <c r="ZZ214" s="192"/>
      <c r="AAA214" s="192"/>
      <c r="AAB214" s="192"/>
      <c r="AAC214" s="192"/>
      <c r="AAD214" s="192"/>
      <c r="AAE214" s="192"/>
      <c r="AAF214" s="192"/>
      <c r="AAG214" s="192"/>
      <c r="AAH214" s="192"/>
      <c r="AAI214" s="192"/>
      <c r="AAJ214" s="192"/>
      <c r="AAK214" s="192"/>
      <c r="AAL214" s="192"/>
      <c r="AAM214" s="192"/>
      <c r="AAN214" s="192"/>
      <c r="AAO214" s="192"/>
      <c r="AAP214" s="192"/>
      <c r="AAQ214" s="192"/>
      <c r="AAR214" s="192"/>
      <c r="AAS214" s="192"/>
      <c r="AAT214" s="192"/>
      <c r="AAU214" s="192"/>
      <c r="AAV214" s="192"/>
      <c r="AAW214" s="192"/>
      <c r="AAX214" s="192"/>
      <c r="AAY214" s="192"/>
      <c r="AAZ214" s="192"/>
      <c r="ABA214" s="192"/>
      <c r="ABB214" s="192"/>
      <c r="ABC214" s="192"/>
      <c r="ABD214" s="192"/>
      <c r="ABE214" s="192"/>
      <c r="ABF214" s="192"/>
      <c r="ABG214" s="192"/>
      <c r="ABH214" s="192"/>
      <c r="ABI214" s="192"/>
      <c r="ABJ214" s="192"/>
      <c r="ABK214" s="192"/>
      <c r="ABL214" s="192"/>
      <c r="ABM214" s="192"/>
      <c r="ABN214" s="192"/>
      <c r="ABO214" s="192"/>
      <c r="ABP214" s="192"/>
      <c r="ABQ214" s="192"/>
      <c r="ABR214" s="192"/>
      <c r="ABS214" s="192"/>
      <c r="ABT214" s="192"/>
      <c r="ABU214" s="192"/>
      <c r="ABV214" s="192"/>
      <c r="ABW214" s="192"/>
      <c r="ABX214" s="192"/>
      <c r="ABY214" s="192"/>
      <c r="ABZ214" s="192"/>
      <c r="ACA214" s="192"/>
      <c r="ACB214" s="192"/>
      <c r="ACC214" s="192"/>
      <c r="ACD214" s="192"/>
      <c r="ACE214" s="192"/>
      <c r="ACF214" s="192"/>
      <c r="ACG214" s="192"/>
      <c r="ACH214" s="192"/>
      <c r="ACI214" s="192"/>
      <c r="ACJ214" s="192"/>
      <c r="ACK214" s="192"/>
      <c r="ACL214" s="192"/>
      <c r="ACM214" s="192"/>
      <c r="ACN214" s="192"/>
      <c r="ACO214" s="192"/>
      <c r="ACP214" s="192"/>
      <c r="ACQ214" s="192"/>
      <c r="ACR214" s="192"/>
      <c r="ACS214" s="192"/>
      <c r="ACT214" s="192"/>
      <c r="ACU214" s="192"/>
      <c r="ACV214" s="192"/>
      <c r="ACW214" s="192"/>
      <c r="ACX214" s="192"/>
      <c r="ACY214" s="192"/>
      <c r="ACZ214" s="192"/>
      <c r="ADA214" s="192"/>
      <c r="ADB214" s="192"/>
      <c r="ADC214" s="192"/>
      <c r="ADD214" s="192"/>
      <c r="ADE214" s="192"/>
      <c r="ADF214" s="192"/>
      <c r="ADG214" s="192"/>
      <c r="ADH214" s="192"/>
      <c r="ADI214" s="192"/>
      <c r="ADJ214" s="192"/>
      <c r="ADK214" s="192"/>
      <c r="ADL214" s="192"/>
      <c r="ADM214" s="192"/>
      <c r="ADN214" s="192"/>
      <c r="ADO214" s="192"/>
      <c r="ADP214" s="192"/>
      <c r="ADQ214" s="192"/>
      <c r="ADR214" s="192"/>
      <c r="ADS214" s="192"/>
      <c r="ADT214" s="192"/>
      <c r="ADU214" s="192"/>
      <c r="ADV214" s="192"/>
      <c r="ADW214" s="192"/>
      <c r="ADX214" s="192"/>
      <c r="ADY214" s="192"/>
      <c r="ADZ214" s="192"/>
      <c r="AEA214" s="192"/>
      <c r="AEB214" s="192"/>
      <c r="AEC214" s="192"/>
      <c r="AED214" s="192"/>
      <c r="AEE214" s="192"/>
      <c r="AEF214" s="192"/>
      <c r="AEG214" s="192"/>
      <c r="AEH214" s="192"/>
      <c r="AEI214" s="192"/>
      <c r="AEJ214" s="192"/>
      <c r="AEK214" s="192"/>
      <c r="AEL214" s="192"/>
      <c r="AEM214" s="192"/>
      <c r="AEN214" s="192"/>
      <c r="AEO214" s="192"/>
      <c r="AEP214" s="192"/>
      <c r="AEQ214" s="192"/>
      <c r="AER214" s="192"/>
      <c r="AES214" s="192"/>
      <c r="AET214" s="192"/>
      <c r="AEU214" s="192"/>
      <c r="AEV214" s="192"/>
      <c r="AEW214" s="192"/>
      <c r="AEX214" s="192"/>
      <c r="AEY214" s="192"/>
      <c r="AEZ214" s="192"/>
      <c r="AFA214" s="192"/>
      <c r="AFB214" s="192"/>
      <c r="AFC214" s="192"/>
      <c r="AFD214" s="192"/>
      <c r="AFE214" s="192"/>
      <c r="AFF214" s="192"/>
      <c r="AFG214" s="192"/>
      <c r="AFH214" s="192"/>
      <c r="AFI214" s="192"/>
      <c r="AFJ214" s="192"/>
      <c r="AFK214" s="192"/>
      <c r="AFL214" s="192"/>
      <c r="AFM214" s="192"/>
      <c r="AFN214" s="192"/>
      <c r="AFO214" s="192"/>
      <c r="AFP214" s="192"/>
      <c r="AFQ214" s="192"/>
      <c r="AFR214" s="192"/>
      <c r="AFS214" s="192"/>
      <c r="AFT214" s="192"/>
      <c r="AFU214" s="192"/>
      <c r="AFV214" s="192"/>
      <c r="AFW214" s="192"/>
      <c r="AFX214" s="192"/>
      <c r="AFY214" s="192"/>
      <c r="AFZ214" s="192"/>
      <c r="AGA214" s="192"/>
      <c r="AGB214" s="192"/>
      <c r="AGC214" s="192"/>
      <c r="AGD214" s="192"/>
      <c r="AGE214" s="192"/>
      <c r="AGF214" s="192"/>
      <c r="AGG214" s="192"/>
      <c r="AGH214" s="192"/>
      <c r="AGI214" s="192"/>
      <c r="AGJ214" s="192"/>
      <c r="AGK214" s="192"/>
      <c r="AGL214" s="192"/>
      <c r="AGM214" s="192"/>
      <c r="AGN214" s="192"/>
      <c r="AGO214" s="192"/>
      <c r="AGP214" s="192"/>
      <c r="AGQ214" s="192"/>
      <c r="AGR214" s="192"/>
      <c r="AGS214" s="192"/>
      <c r="AGT214" s="192"/>
      <c r="AGU214" s="192"/>
      <c r="AGV214" s="192"/>
      <c r="AGW214" s="192"/>
      <c r="AGX214" s="192"/>
      <c r="AGY214" s="192"/>
      <c r="AGZ214" s="192"/>
      <c r="AHA214" s="192"/>
      <c r="AHB214" s="192"/>
      <c r="AHC214" s="192"/>
      <c r="AHD214" s="192"/>
      <c r="AHE214" s="192"/>
      <c r="AHF214" s="192"/>
      <c r="AHG214" s="192"/>
      <c r="AHH214" s="192"/>
      <c r="AHI214" s="192"/>
      <c r="AHJ214" s="192"/>
      <c r="AHK214" s="192"/>
      <c r="AHL214" s="192"/>
      <c r="AHM214" s="192"/>
      <c r="AHN214" s="192"/>
      <c r="AHO214" s="192"/>
      <c r="AHP214" s="192"/>
      <c r="AHQ214" s="192"/>
      <c r="AHR214" s="192"/>
      <c r="AHS214" s="192"/>
      <c r="AHT214" s="192"/>
      <c r="AHU214" s="192"/>
      <c r="AHV214" s="192"/>
      <c r="AHW214" s="192"/>
      <c r="AHX214" s="192"/>
      <c r="AHY214" s="192"/>
      <c r="AHZ214" s="192"/>
      <c r="AIA214" s="192"/>
      <c r="AIB214" s="192"/>
      <c r="AIC214" s="192"/>
      <c r="AID214" s="192"/>
      <c r="AIE214" s="192"/>
      <c r="AIF214" s="192"/>
      <c r="AIG214" s="192"/>
      <c r="AIH214" s="192"/>
      <c r="AII214" s="192"/>
      <c r="AIJ214" s="192"/>
      <c r="AIK214" s="192"/>
      <c r="AIL214" s="192"/>
      <c r="AIM214" s="192"/>
      <c r="AIN214" s="192"/>
      <c r="AIO214" s="192"/>
      <c r="AIP214" s="192"/>
      <c r="AIQ214" s="192"/>
      <c r="AIR214" s="192"/>
      <c r="AIS214" s="192"/>
      <c r="AIT214" s="192"/>
      <c r="AIU214" s="192"/>
      <c r="AIV214" s="192"/>
      <c r="AIW214" s="192"/>
      <c r="AIX214" s="192"/>
      <c r="AIY214" s="192"/>
      <c r="AIZ214" s="192"/>
      <c r="AJA214" s="192"/>
      <c r="AJB214" s="192"/>
      <c r="AJC214" s="192"/>
      <c r="AJD214" s="192"/>
      <c r="AJE214" s="192"/>
      <c r="AJF214" s="192"/>
      <c r="AJG214" s="192"/>
      <c r="AJH214" s="192"/>
      <c r="AJI214" s="192"/>
      <c r="AJJ214" s="192"/>
      <c r="AJK214" s="192"/>
      <c r="AJL214" s="192"/>
      <c r="AJM214" s="192"/>
      <c r="AJN214" s="192"/>
      <c r="AJO214" s="192"/>
      <c r="AJP214" s="192"/>
      <c r="AJQ214" s="192"/>
      <c r="AJR214" s="192"/>
      <c r="AJS214" s="192"/>
      <c r="AJT214" s="192"/>
      <c r="AJU214" s="192"/>
      <c r="AJV214" s="192"/>
      <c r="AJW214" s="192"/>
      <c r="AJX214" s="192"/>
      <c r="AJY214" s="192"/>
      <c r="AJZ214" s="192"/>
      <c r="AKA214" s="192"/>
      <c r="AKB214" s="192"/>
      <c r="AKC214" s="192"/>
      <c r="AKD214" s="192"/>
      <c r="AKE214" s="192"/>
      <c r="AKF214" s="192"/>
      <c r="AKG214" s="192"/>
      <c r="AKH214" s="192"/>
      <c r="AKI214" s="192"/>
      <c r="AKJ214" s="192"/>
      <c r="AKK214" s="192"/>
      <c r="AKL214" s="192"/>
      <c r="AKM214" s="192"/>
      <c r="AKN214" s="192"/>
      <c r="AKO214" s="192"/>
      <c r="AKP214" s="192"/>
      <c r="AKQ214" s="192"/>
      <c r="AKR214" s="192"/>
      <c r="AKS214" s="192"/>
      <c r="AKT214" s="192"/>
      <c r="AKU214" s="192"/>
      <c r="AKV214" s="192"/>
      <c r="AKW214" s="192"/>
      <c r="AKX214" s="192"/>
      <c r="AKY214" s="192"/>
      <c r="AKZ214" s="192"/>
      <c r="ALA214" s="192"/>
      <c r="ALB214" s="192"/>
      <c r="ALC214" s="192"/>
      <c r="ALD214" s="192"/>
      <c r="ALE214" s="192"/>
      <c r="ALF214" s="192"/>
      <c r="ALG214" s="192"/>
      <c r="ALH214" s="192"/>
      <c r="ALI214" s="192"/>
      <c r="ALJ214" s="192"/>
      <c r="ALK214" s="192"/>
      <c r="ALL214" s="192"/>
      <c r="ALM214" s="192"/>
      <c r="ALN214" s="192"/>
      <c r="ALO214" s="192"/>
      <c r="ALP214" s="192"/>
      <c r="ALQ214" s="192"/>
      <c r="ALR214" s="192"/>
      <c r="ALS214" s="192"/>
      <c r="ALT214" s="192"/>
      <c r="ALU214" s="192"/>
      <c r="ALV214" s="192"/>
      <c r="ALW214" s="192"/>
      <c r="ALX214" s="192"/>
      <c r="ALY214" s="192"/>
      <c r="ALZ214" s="192"/>
      <c r="AMA214" s="192"/>
      <c r="AMB214" s="192"/>
      <c r="AMC214" s="192"/>
      <c r="AMD214" s="192"/>
      <c r="AME214" s="192"/>
      <c r="AMF214" s="192"/>
      <c r="AMG214" s="192"/>
      <c r="AMH214" s="192"/>
      <c r="AMI214" s="192"/>
      <c r="AMJ214" s="192"/>
      <c r="AMK214" s="192"/>
      <c r="AML214" s="192"/>
    </row>
    <row r="215" spans="1:16384" s="183" customFormat="1">
      <c r="A215" s="192"/>
      <c r="B215" s="192" t="s">
        <v>705</v>
      </c>
      <c r="C215" s="199" t="s">
        <v>693</v>
      </c>
      <c r="D215" s="200" t="s">
        <v>694</v>
      </c>
      <c r="E215" s="200" t="s">
        <v>701</v>
      </c>
      <c r="F215" s="200" t="s">
        <v>696</v>
      </c>
      <c r="G215" s="200" t="s">
        <v>155</v>
      </c>
      <c r="H215" s="201" t="str">
        <f t="shared" si="12"/>
        <v>EXEC INS_fsm_state_transition @tx_fsm_type_name='REF_LEGAL_ENTITY', @tx_state_name='PEND_NEW', @tx_action_name='REQUEST_APPROVAL', @tx_next_state_name='PEND_APPROVAL',  @tx_login_name='nazdaq_prod'</v>
      </c>
      <c r="I215" s="192"/>
      <c r="J215" s="192"/>
      <c r="K215" s="192"/>
      <c r="L215" s="192"/>
      <c r="M215" s="192"/>
      <c r="N215" s="192"/>
      <c r="O215" s="192"/>
      <c r="P215" s="192"/>
      <c r="Q215" s="192"/>
      <c r="R215" s="192"/>
      <c r="S215" s="192"/>
      <c r="T215" s="192"/>
      <c r="U215" s="192"/>
      <c r="V215" s="192"/>
      <c r="W215" s="192"/>
      <c r="X215" s="192"/>
      <c r="Y215" s="192"/>
      <c r="Z215" s="192"/>
      <c r="AA215" s="192"/>
      <c r="AB215" s="192"/>
      <c r="AC215" s="192"/>
      <c r="AD215" s="192"/>
      <c r="AE215" s="192"/>
      <c r="AF215" s="192"/>
      <c r="AG215" s="192"/>
      <c r="AH215" s="192"/>
      <c r="AI215" s="192"/>
      <c r="AJ215" s="192"/>
      <c r="AK215" s="192"/>
      <c r="AL215" s="192"/>
      <c r="AM215" s="192"/>
      <c r="AN215" s="192"/>
      <c r="AO215" s="192"/>
      <c r="AP215" s="192"/>
      <c r="AQ215" s="192"/>
      <c r="AR215" s="192"/>
      <c r="AS215" s="192"/>
      <c r="AT215" s="192"/>
      <c r="AU215" s="192"/>
      <c r="AV215" s="192"/>
      <c r="AW215" s="192"/>
      <c r="AX215" s="192"/>
      <c r="AY215" s="192"/>
      <c r="AZ215" s="192"/>
      <c r="BA215" s="192"/>
      <c r="BB215" s="192"/>
      <c r="BC215" s="192"/>
      <c r="BD215" s="192"/>
      <c r="BE215" s="192"/>
      <c r="BF215" s="192"/>
      <c r="BG215" s="192"/>
      <c r="BH215" s="192"/>
      <c r="BI215" s="192"/>
      <c r="BJ215" s="192"/>
      <c r="BK215" s="192"/>
      <c r="BL215" s="192"/>
      <c r="BM215" s="192"/>
      <c r="BN215" s="192"/>
      <c r="BO215" s="192"/>
      <c r="BP215" s="192"/>
      <c r="BQ215" s="192"/>
      <c r="BR215" s="192"/>
      <c r="BS215" s="192"/>
      <c r="BT215" s="192"/>
      <c r="BU215" s="192"/>
      <c r="BV215" s="192"/>
      <c r="BW215" s="192"/>
      <c r="BX215" s="192"/>
      <c r="BY215" s="192"/>
      <c r="BZ215" s="192"/>
      <c r="CA215" s="192"/>
      <c r="CB215" s="192"/>
      <c r="CC215" s="192"/>
      <c r="CD215" s="192"/>
      <c r="CE215" s="192"/>
      <c r="CF215" s="192"/>
      <c r="CG215" s="192"/>
      <c r="CH215" s="192"/>
      <c r="CI215" s="192"/>
      <c r="CJ215" s="192"/>
      <c r="CK215" s="192"/>
      <c r="CL215" s="192"/>
      <c r="CM215" s="192"/>
      <c r="CN215" s="192"/>
      <c r="CO215" s="192"/>
      <c r="CP215" s="192"/>
      <c r="CQ215" s="192"/>
      <c r="CR215" s="192"/>
      <c r="CS215" s="192"/>
      <c r="CT215" s="192"/>
      <c r="CU215" s="192"/>
      <c r="CV215" s="192"/>
      <c r="CW215" s="192"/>
      <c r="CX215" s="192"/>
      <c r="CY215" s="192"/>
      <c r="CZ215" s="192"/>
      <c r="DA215" s="192"/>
      <c r="DB215" s="192"/>
      <c r="DC215" s="192"/>
      <c r="DD215" s="192"/>
      <c r="DE215" s="192"/>
      <c r="DF215" s="192"/>
      <c r="DG215" s="192"/>
      <c r="DH215" s="192"/>
      <c r="DI215" s="192"/>
      <c r="DJ215" s="192"/>
      <c r="DK215" s="192"/>
      <c r="DL215" s="192"/>
      <c r="DM215" s="192"/>
      <c r="DN215" s="192"/>
      <c r="DO215" s="192"/>
      <c r="DP215" s="192"/>
      <c r="DQ215" s="192"/>
      <c r="DR215" s="192"/>
      <c r="DS215" s="192"/>
      <c r="DT215" s="192"/>
      <c r="DU215" s="192"/>
      <c r="DV215" s="192"/>
      <c r="DW215" s="192"/>
      <c r="DX215" s="192"/>
      <c r="DY215" s="192"/>
      <c r="DZ215" s="192"/>
      <c r="EA215" s="192"/>
      <c r="EB215" s="192"/>
      <c r="EC215" s="192"/>
      <c r="ED215" s="192"/>
      <c r="EE215" s="192"/>
      <c r="EF215" s="192"/>
      <c r="EG215" s="192"/>
      <c r="EH215" s="192"/>
      <c r="EI215" s="192"/>
      <c r="EJ215" s="192"/>
      <c r="EK215" s="192"/>
      <c r="EL215" s="192"/>
      <c r="EM215" s="192"/>
      <c r="EN215" s="192"/>
      <c r="EO215" s="192"/>
      <c r="EP215" s="192"/>
      <c r="EQ215" s="192"/>
      <c r="ER215" s="192"/>
      <c r="ES215" s="192"/>
      <c r="ET215" s="192"/>
      <c r="EU215" s="192"/>
      <c r="EV215" s="192"/>
      <c r="EW215" s="192"/>
      <c r="EX215" s="192"/>
      <c r="EY215" s="192"/>
      <c r="EZ215" s="192"/>
      <c r="FA215" s="192"/>
      <c r="FB215" s="192"/>
      <c r="FC215" s="192"/>
      <c r="FD215" s="192"/>
      <c r="FE215" s="192"/>
      <c r="FF215" s="192"/>
      <c r="FG215" s="192"/>
      <c r="FH215" s="192"/>
      <c r="FI215" s="192"/>
      <c r="FJ215" s="192"/>
      <c r="FK215" s="192"/>
      <c r="FL215" s="192"/>
      <c r="FM215" s="192"/>
      <c r="FN215" s="192"/>
      <c r="FO215" s="192"/>
      <c r="FP215" s="192"/>
      <c r="FQ215" s="192"/>
      <c r="FR215" s="192"/>
      <c r="FS215" s="192"/>
      <c r="FT215" s="192"/>
      <c r="FU215" s="192"/>
      <c r="FV215" s="192"/>
      <c r="FW215" s="192"/>
      <c r="FX215" s="192"/>
      <c r="FY215" s="192"/>
      <c r="FZ215" s="192"/>
      <c r="GA215" s="192"/>
      <c r="GB215" s="192"/>
      <c r="GC215" s="192"/>
      <c r="GD215" s="192"/>
      <c r="GE215" s="192"/>
      <c r="GF215" s="192"/>
      <c r="GG215" s="192"/>
      <c r="GH215" s="192"/>
      <c r="GI215" s="192"/>
      <c r="GJ215" s="192"/>
      <c r="GK215" s="192"/>
      <c r="GL215" s="192"/>
      <c r="GM215" s="192"/>
      <c r="GN215" s="192"/>
      <c r="GO215" s="192"/>
      <c r="GP215" s="192"/>
      <c r="GQ215" s="192"/>
      <c r="GR215" s="192"/>
      <c r="GS215" s="192"/>
      <c r="GT215" s="192"/>
      <c r="GU215" s="192"/>
      <c r="GV215" s="192"/>
      <c r="GW215" s="192"/>
      <c r="GX215" s="192"/>
      <c r="GY215" s="192"/>
      <c r="GZ215" s="192"/>
      <c r="HA215" s="192"/>
      <c r="HB215" s="192"/>
      <c r="HC215" s="192"/>
      <c r="HD215" s="192"/>
      <c r="HE215" s="192"/>
      <c r="HF215" s="192"/>
      <c r="HG215" s="192"/>
      <c r="HH215" s="192"/>
      <c r="HI215" s="192"/>
      <c r="HJ215" s="192"/>
      <c r="HK215" s="192"/>
      <c r="HL215" s="192"/>
      <c r="HM215" s="192"/>
      <c r="HN215" s="192"/>
      <c r="HO215" s="192"/>
      <c r="HP215" s="192"/>
      <c r="HQ215" s="192"/>
      <c r="HR215" s="192"/>
      <c r="HS215" s="192"/>
      <c r="HT215" s="192"/>
      <c r="HU215" s="192"/>
      <c r="HV215" s="192"/>
      <c r="HW215" s="192"/>
      <c r="HX215" s="192"/>
      <c r="HY215" s="192"/>
      <c r="HZ215" s="192"/>
      <c r="IA215" s="192"/>
      <c r="IB215" s="192"/>
      <c r="IC215" s="192"/>
      <c r="ID215" s="192"/>
      <c r="IE215" s="192"/>
      <c r="IF215" s="192"/>
      <c r="IG215" s="192"/>
      <c r="IH215" s="192"/>
      <c r="II215" s="192"/>
      <c r="IJ215" s="192"/>
      <c r="IK215" s="192"/>
      <c r="IL215" s="192"/>
      <c r="IM215" s="192"/>
      <c r="IN215" s="192"/>
      <c r="IO215" s="192"/>
      <c r="IP215" s="192"/>
      <c r="IQ215" s="192"/>
      <c r="IR215" s="192"/>
      <c r="IS215" s="192"/>
      <c r="IT215" s="192"/>
      <c r="IU215" s="192"/>
      <c r="IV215" s="192"/>
      <c r="IW215" s="192"/>
      <c r="IX215" s="192"/>
      <c r="IY215" s="192"/>
      <c r="IZ215" s="192"/>
      <c r="JA215" s="192"/>
      <c r="JB215" s="192"/>
      <c r="JC215" s="192"/>
      <c r="JD215" s="192"/>
      <c r="JE215" s="192"/>
      <c r="JF215" s="192"/>
      <c r="JG215" s="192"/>
      <c r="JH215" s="192"/>
      <c r="JI215" s="192"/>
      <c r="JJ215" s="192"/>
      <c r="JK215" s="192"/>
      <c r="JL215" s="192"/>
      <c r="JM215" s="192"/>
      <c r="JN215" s="192"/>
      <c r="JO215" s="192"/>
      <c r="JP215" s="192"/>
      <c r="JQ215" s="192"/>
      <c r="JR215" s="192"/>
      <c r="JS215" s="192"/>
      <c r="JT215" s="192"/>
      <c r="JU215" s="192"/>
      <c r="JV215" s="192"/>
      <c r="JW215" s="192"/>
      <c r="JX215" s="192"/>
      <c r="JY215" s="192"/>
      <c r="JZ215" s="192"/>
      <c r="KA215" s="192"/>
      <c r="KB215" s="192"/>
      <c r="KC215" s="192"/>
      <c r="KD215" s="192"/>
      <c r="KE215" s="192"/>
      <c r="KF215" s="192"/>
      <c r="KG215" s="192"/>
      <c r="KH215" s="192"/>
      <c r="KI215" s="192"/>
      <c r="KJ215" s="192"/>
      <c r="KK215" s="192"/>
      <c r="KL215" s="192"/>
      <c r="KM215" s="192"/>
      <c r="KN215" s="192"/>
      <c r="KO215" s="192"/>
      <c r="KP215" s="192"/>
      <c r="KQ215" s="192"/>
      <c r="KR215" s="192"/>
      <c r="KS215" s="192"/>
      <c r="KT215" s="192"/>
      <c r="KU215" s="192"/>
      <c r="KV215" s="192"/>
      <c r="KW215" s="192"/>
      <c r="KX215" s="192"/>
      <c r="KY215" s="192"/>
      <c r="KZ215" s="192"/>
      <c r="LA215" s="192"/>
      <c r="LB215" s="192"/>
      <c r="LC215" s="192"/>
      <c r="LD215" s="192"/>
      <c r="LE215" s="192"/>
      <c r="LF215" s="192"/>
      <c r="LG215" s="192"/>
      <c r="LH215" s="192"/>
      <c r="LI215" s="192"/>
      <c r="LJ215" s="192"/>
      <c r="LK215" s="192"/>
      <c r="LL215" s="192"/>
      <c r="LM215" s="192"/>
      <c r="LN215" s="192"/>
      <c r="LO215" s="192"/>
      <c r="LP215" s="192"/>
      <c r="LQ215" s="192"/>
      <c r="LR215" s="192"/>
      <c r="LS215" s="192"/>
      <c r="LT215" s="192"/>
      <c r="LU215" s="192"/>
      <c r="LV215" s="192"/>
      <c r="LW215" s="192"/>
      <c r="LX215" s="192"/>
      <c r="LY215" s="192"/>
      <c r="LZ215" s="192"/>
      <c r="MA215" s="192"/>
      <c r="MB215" s="192"/>
      <c r="MC215" s="192"/>
      <c r="MD215" s="192"/>
      <c r="ME215" s="192"/>
      <c r="MF215" s="192"/>
      <c r="MG215" s="192"/>
      <c r="MH215" s="192"/>
      <c r="MI215" s="192"/>
      <c r="MJ215" s="192"/>
      <c r="MK215" s="192"/>
      <c r="ML215" s="192"/>
      <c r="MM215" s="192"/>
      <c r="MN215" s="192"/>
      <c r="MO215" s="192"/>
      <c r="MP215" s="192"/>
      <c r="MQ215" s="192"/>
      <c r="MR215" s="192"/>
      <c r="MS215" s="192"/>
      <c r="MT215" s="192"/>
      <c r="MU215" s="192"/>
      <c r="MV215" s="192"/>
      <c r="MW215" s="192"/>
      <c r="MX215" s="192"/>
      <c r="MY215" s="192"/>
      <c r="MZ215" s="192"/>
      <c r="NA215" s="192"/>
      <c r="NB215" s="192"/>
      <c r="NC215" s="192"/>
      <c r="ND215" s="192"/>
      <c r="NE215" s="192"/>
      <c r="NF215" s="192"/>
      <c r="NG215" s="192"/>
      <c r="NH215" s="192"/>
      <c r="NI215" s="192"/>
      <c r="NJ215" s="192"/>
      <c r="NK215" s="192"/>
      <c r="NL215" s="192"/>
      <c r="NM215" s="192"/>
      <c r="NN215" s="192"/>
      <c r="NO215" s="192"/>
      <c r="NP215" s="192"/>
      <c r="NQ215" s="192"/>
      <c r="NR215" s="192"/>
      <c r="NS215" s="192"/>
      <c r="NT215" s="192"/>
      <c r="NU215" s="192"/>
      <c r="NV215" s="192"/>
      <c r="NW215" s="192"/>
      <c r="NX215" s="192"/>
      <c r="NY215" s="192"/>
      <c r="NZ215" s="192"/>
      <c r="OA215" s="192"/>
      <c r="OB215" s="192"/>
      <c r="OC215" s="192"/>
      <c r="OD215" s="192"/>
      <c r="OE215" s="192"/>
      <c r="OF215" s="192"/>
      <c r="OG215" s="192"/>
      <c r="OH215" s="192"/>
      <c r="OI215" s="192"/>
      <c r="OJ215" s="192"/>
      <c r="OK215" s="192"/>
      <c r="OL215" s="192"/>
      <c r="OM215" s="192"/>
      <c r="ON215" s="192"/>
      <c r="OO215" s="192"/>
      <c r="OP215" s="192"/>
      <c r="OQ215" s="192"/>
      <c r="OR215" s="192"/>
      <c r="OS215" s="192"/>
      <c r="OT215" s="192"/>
      <c r="OU215" s="192"/>
      <c r="OV215" s="192"/>
      <c r="OW215" s="192"/>
      <c r="OX215" s="192"/>
      <c r="OY215" s="192"/>
      <c r="OZ215" s="192"/>
      <c r="PA215" s="192"/>
      <c r="PB215" s="192"/>
      <c r="PC215" s="192"/>
      <c r="PD215" s="192"/>
      <c r="PE215" s="192"/>
      <c r="PF215" s="192"/>
      <c r="PG215" s="192"/>
      <c r="PH215" s="192"/>
      <c r="PI215" s="192"/>
      <c r="PJ215" s="192"/>
      <c r="PK215" s="192"/>
      <c r="PL215" s="192"/>
      <c r="PM215" s="192"/>
      <c r="PN215" s="192"/>
      <c r="PO215" s="192"/>
      <c r="PP215" s="192"/>
      <c r="PQ215" s="192"/>
      <c r="PR215" s="192"/>
      <c r="PS215" s="192"/>
      <c r="PT215" s="192"/>
      <c r="PU215" s="192"/>
      <c r="PV215" s="192"/>
      <c r="PW215" s="192"/>
      <c r="PX215" s="192"/>
      <c r="PY215" s="192"/>
      <c r="PZ215" s="192"/>
      <c r="QA215" s="192"/>
      <c r="QB215" s="192"/>
      <c r="QC215" s="192"/>
      <c r="QD215" s="192"/>
      <c r="QE215" s="192"/>
      <c r="QF215" s="192"/>
      <c r="QG215" s="192"/>
      <c r="QH215" s="192"/>
      <c r="QI215" s="192"/>
      <c r="QJ215" s="192"/>
      <c r="QK215" s="192"/>
      <c r="QL215" s="192"/>
      <c r="QM215" s="192"/>
      <c r="QN215" s="192"/>
      <c r="QO215" s="192"/>
      <c r="QP215" s="192"/>
      <c r="QQ215" s="192"/>
      <c r="QR215" s="192"/>
      <c r="QS215" s="192"/>
      <c r="QT215" s="192"/>
      <c r="QU215" s="192"/>
      <c r="QV215" s="192"/>
      <c r="QW215" s="192"/>
      <c r="QX215" s="192"/>
      <c r="QY215" s="192"/>
      <c r="QZ215" s="192"/>
      <c r="RA215" s="192"/>
      <c r="RB215" s="192"/>
      <c r="RC215" s="192"/>
      <c r="RD215" s="192"/>
      <c r="RE215" s="192"/>
      <c r="RF215" s="192"/>
      <c r="RG215" s="192"/>
      <c r="RH215" s="192"/>
      <c r="RI215" s="192"/>
      <c r="RJ215" s="192"/>
      <c r="RK215" s="192"/>
      <c r="RL215" s="192"/>
      <c r="RM215" s="192"/>
      <c r="RN215" s="192"/>
      <c r="RO215" s="192"/>
      <c r="RP215" s="192"/>
      <c r="RQ215" s="192"/>
      <c r="RR215" s="192"/>
      <c r="RS215" s="192"/>
      <c r="RT215" s="192"/>
      <c r="RU215" s="192"/>
      <c r="RV215" s="192"/>
      <c r="RW215" s="192"/>
      <c r="RX215" s="192"/>
      <c r="RY215" s="192"/>
      <c r="RZ215" s="192"/>
      <c r="SA215" s="192"/>
      <c r="SB215" s="192"/>
      <c r="SC215" s="192"/>
      <c r="SD215" s="192"/>
      <c r="SE215" s="192"/>
      <c r="SF215" s="192"/>
      <c r="SG215" s="192"/>
      <c r="SH215" s="192"/>
      <c r="SI215" s="192"/>
      <c r="SJ215" s="192"/>
      <c r="SK215" s="192"/>
      <c r="SL215" s="192"/>
      <c r="SM215" s="192"/>
      <c r="SN215" s="192"/>
      <c r="SO215" s="192"/>
      <c r="SP215" s="192"/>
      <c r="SQ215" s="192"/>
      <c r="SR215" s="192"/>
      <c r="SS215" s="192"/>
      <c r="ST215" s="192"/>
      <c r="SU215" s="192"/>
      <c r="SV215" s="192"/>
      <c r="SW215" s="192"/>
      <c r="SX215" s="192"/>
      <c r="SY215" s="192"/>
      <c r="SZ215" s="192"/>
      <c r="TA215" s="192"/>
      <c r="TB215" s="192"/>
      <c r="TC215" s="192"/>
      <c r="TD215" s="192"/>
      <c r="TE215" s="192"/>
      <c r="TF215" s="192"/>
      <c r="TG215" s="192"/>
      <c r="TH215" s="192"/>
      <c r="TI215" s="192"/>
      <c r="TJ215" s="192"/>
      <c r="TK215" s="192"/>
      <c r="TL215" s="192"/>
      <c r="TM215" s="192"/>
      <c r="TN215" s="192"/>
      <c r="TO215" s="192"/>
      <c r="TP215" s="192"/>
      <c r="TQ215" s="192"/>
      <c r="TR215" s="192"/>
      <c r="TS215" s="192"/>
      <c r="TT215" s="192"/>
      <c r="TU215" s="192"/>
      <c r="TV215" s="192"/>
      <c r="TW215" s="192"/>
      <c r="TX215" s="192"/>
      <c r="TY215" s="192"/>
      <c r="TZ215" s="192"/>
      <c r="UA215" s="192"/>
      <c r="UB215" s="192"/>
      <c r="UC215" s="192"/>
      <c r="UD215" s="192"/>
      <c r="UE215" s="192"/>
      <c r="UF215" s="192"/>
      <c r="UG215" s="192"/>
      <c r="UH215" s="192"/>
      <c r="UI215" s="192"/>
      <c r="UJ215" s="192"/>
      <c r="UK215" s="192"/>
      <c r="UL215" s="192"/>
      <c r="UM215" s="192"/>
      <c r="UN215" s="192"/>
      <c r="UO215" s="192"/>
      <c r="UP215" s="192"/>
      <c r="UQ215" s="192"/>
      <c r="UR215" s="192"/>
      <c r="US215" s="192"/>
      <c r="UT215" s="192"/>
      <c r="UU215" s="192"/>
      <c r="UV215" s="192"/>
      <c r="UW215" s="192"/>
      <c r="UX215" s="192"/>
      <c r="UY215" s="192"/>
      <c r="UZ215" s="192"/>
      <c r="VA215" s="192"/>
      <c r="VB215" s="192"/>
      <c r="VC215" s="192"/>
      <c r="VD215" s="192"/>
      <c r="VE215" s="192"/>
      <c r="VF215" s="192"/>
      <c r="VG215" s="192"/>
      <c r="VH215" s="192"/>
      <c r="VI215" s="192"/>
      <c r="VJ215" s="192"/>
      <c r="VK215" s="192"/>
      <c r="VL215" s="192"/>
      <c r="VM215" s="192"/>
      <c r="VN215" s="192"/>
      <c r="VO215" s="192"/>
      <c r="VP215" s="192"/>
      <c r="VQ215" s="192"/>
      <c r="VR215" s="192"/>
      <c r="VS215" s="192"/>
      <c r="VT215" s="192"/>
      <c r="VU215" s="192"/>
      <c r="VV215" s="192"/>
      <c r="VW215" s="192"/>
      <c r="VX215" s="192"/>
      <c r="VY215" s="192"/>
      <c r="VZ215" s="192"/>
      <c r="WA215" s="192"/>
      <c r="WB215" s="192"/>
      <c r="WC215" s="192"/>
      <c r="WD215" s="192"/>
      <c r="WE215" s="192"/>
      <c r="WF215" s="192"/>
      <c r="WG215" s="192"/>
      <c r="WH215" s="192"/>
      <c r="WI215" s="192"/>
      <c r="WJ215" s="192"/>
      <c r="WK215" s="192"/>
      <c r="WL215" s="192"/>
      <c r="WM215" s="192"/>
      <c r="WN215" s="192"/>
      <c r="WO215" s="192"/>
      <c r="WP215" s="192"/>
      <c r="WQ215" s="192"/>
      <c r="WR215" s="192"/>
      <c r="WS215" s="192"/>
      <c r="WT215" s="192"/>
      <c r="WU215" s="192"/>
      <c r="WV215" s="192"/>
      <c r="WW215" s="192"/>
      <c r="WX215" s="192"/>
      <c r="WY215" s="192"/>
      <c r="WZ215" s="192"/>
      <c r="XA215" s="192"/>
      <c r="XB215" s="192"/>
      <c r="XC215" s="192"/>
      <c r="XD215" s="192"/>
      <c r="XE215" s="192"/>
      <c r="XF215" s="192"/>
      <c r="XG215" s="192"/>
      <c r="XH215" s="192"/>
      <c r="XI215" s="192"/>
      <c r="XJ215" s="192"/>
      <c r="XK215" s="192"/>
      <c r="XL215" s="192"/>
      <c r="XM215" s="192"/>
      <c r="XN215" s="192"/>
      <c r="XO215" s="192"/>
      <c r="XP215" s="192"/>
      <c r="XQ215" s="192"/>
      <c r="XR215" s="192"/>
      <c r="XS215" s="192"/>
      <c r="XT215" s="192"/>
      <c r="XU215" s="192"/>
      <c r="XV215" s="192"/>
      <c r="XW215" s="192"/>
      <c r="XX215" s="192"/>
      <c r="XY215" s="192"/>
      <c r="XZ215" s="192"/>
      <c r="YA215" s="192"/>
      <c r="YB215" s="192"/>
      <c r="YC215" s="192"/>
      <c r="YD215" s="192"/>
      <c r="YE215" s="192"/>
      <c r="YF215" s="192"/>
      <c r="YG215" s="192"/>
      <c r="YH215" s="192"/>
      <c r="YI215" s="192"/>
      <c r="YJ215" s="192"/>
      <c r="YK215" s="192"/>
      <c r="YL215" s="192"/>
      <c r="YM215" s="192"/>
      <c r="YN215" s="192"/>
      <c r="YO215" s="192"/>
      <c r="YP215" s="192"/>
      <c r="YQ215" s="192"/>
      <c r="YR215" s="192"/>
      <c r="YS215" s="192"/>
      <c r="YT215" s="192"/>
      <c r="YU215" s="192"/>
      <c r="YV215" s="192"/>
      <c r="YW215" s="192"/>
      <c r="YX215" s="192"/>
      <c r="YY215" s="192"/>
      <c r="YZ215" s="192"/>
      <c r="ZA215" s="192"/>
      <c r="ZB215" s="192"/>
      <c r="ZC215" s="192"/>
      <c r="ZD215" s="192"/>
      <c r="ZE215" s="192"/>
      <c r="ZF215" s="192"/>
      <c r="ZG215" s="192"/>
      <c r="ZH215" s="192"/>
      <c r="ZI215" s="192"/>
      <c r="ZJ215" s="192"/>
      <c r="ZK215" s="192"/>
      <c r="ZL215" s="192"/>
      <c r="ZM215" s="192"/>
      <c r="ZN215" s="192"/>
      <c r="ZO215" s="192"/>
      <c r="ZP215" s="192"/>
      <c r="ZQ215" s="192"/>
      <c r="ZR215" s="192"/>
      <c r="ZS215" s="192"/>
      <c r="ZT215" s="192"/>
      <c r="ZU215" s="192"/>
      <c r="ZV215" s="192"/>
      <c r="ZW215" s="192"/>
      <c r="ZX215" s="192"/>
      <c r="ZY215" s="192"/>
      <c r="ZZ215" s="192"/>
      <c r="AAA215" s="192"/>
      <c r="AAB215" s="192"/>
      <c r="AAC215" s="192"/>
      <c r="AAD215" s="192"/>
      <c r="AAE215" s="192"/>
      <c r="AAF215" s="192"/>
      <c r="AAG215" s="192"/>
      <c r="AAH215" s="192"/>
      <c r="AAI215" s="192"/>
      <c r="AAJ215" s="192"/>
      <c r="AAK215" s="192"/>
      <c r="AAL215" s="192"/>
      <c r="AAM215" s="192"/>
      <c r="AAN215" s="192"/>
      <c r="AAO215" s="192"/>
      <c r="AAP215" s="192"/>
      <c r="AAQ215" s="192"/>
      <c r="AAR215" s="192"/>
      <c r="AAS215" s="192"/>
      <c r="AAT215" s="192"/>
      <c r="AAU215" s="192"/>
      <c r="AAV215" s="192"/>
      <c r="AAW215" s="192"/>
      <c r="AAX215" s="192"/>
      <c r="AAY215" s="192"/>
      <c r="AAZ215" s="192"/>
      <c r="ABA215" s="192"/>
      <c r="ABB215" s="192"/>
      <c r="ABC215" s="192"/>
      <c r="ABD215" s="192"/>
      <c r="ABE215" s="192"/>
      <c r="ABF215" s="192"/>
      <c r="ABG215" s="192"/>
      <c r="ABH215" s="192"/>
      <c r="ABI215" s="192"/>
      <c r="ABJ215" s="192"/>
      <c r="ABK215" s="192"/>
      <c r="ABL215" s="192"/>
      <c r="ABM215" s="192"/>
      <c r="ABN215" s="192"/>
      <c r="ABO215" s="192"/>
      <c r="ABP215" s="192"/>
      <c r="ABQ215" s="192"/>
      <c r="ABR215" s="192"/>
      <c r="ABS215" s="192"/>
      <c r="ABT215" s="192"/>
      <c r="ABU215" s="192"/>
      <c r="ABV215" s="192"/>
      <c r="ABW215" s="192"/>
      <c r="ABX215" s="192"/>
      <c r="ABY215" s="192"/>
      <c r="ABZ215" s="192"/>
      <c r="ACA215" s="192"/>
      <c r="ACB215" s="192"/>
      <c r="ACC215" s="192"/>
      <c r="ACD215" s="192"/>
      <c r="ACE215" s="192"/>
      <c r="ACF215" s="192"/>
      <c r="ACG215" s="192"/>
      <c r="ACH215" s="192"/>
      <c r="ACI215" s="192"/>
      <c r="ACJ215" s="192"/>
      <c r="ACK215" s="192"/>
      <c r="ACL215" s="192"/>
      <c r="ACM215" s="192"/>
      <c r="ACN215" s="192"/>
      <c r="ACO215" s="192"/>
      <c r="ACP215" s="192"/>
      <c r="ACQ215" s="192"/>
      <c r="ACR215" s="192"/>
      <c r="ACS215" s="192"/>
      <c r="ACT215" s="192"/>
      <c r="ACU215" s="192"/>
      <c r="ACV215" s="192"/>
      <c r="ACW215" s="192"/>
      <c r="ACX215" s="192"/>
      <c r="ACY215" s="192"/>
      <c r="ACZ215" s="192"/>
      <c r="ADA215" s="192"/>
      <c r="ADB215" s="192"/>
      <c r="ADC215" s="192"/>
      <c r="ADD215" s="192"/>
      <c r="ADE215" s="192"/>
      <c r="ADF215" s="192"/>
      <c r="ADG215" s="192"/>
      <c r="ADH215" s="192"/>
      <c r="ADI215" s="192"/>
      <c r="ADJ215" s="192"/>
      <c r="ADK215" s="192"/>
      <c r="ADL215" s="192"/>
      <c r="ADM215" s="192"/>
      <c r="ADN215" s="192"/>
      <c r="ADO215" s="192"/>
      <c r="ADP215" s="192"/>
      <c r="ADQ215" s="192"/>
      <c r="ADR215" s="192"/>
      <c r="ADS215" s="192"/>
      <c r="ADT215" s="192"/>
      <c r="ADU215" s="192"/>
      <c r="ADV215" s="192"/>
      <c r="ADW215" s="192"/>
      <c r="ADX215" s="192"/>
      <c r="ADY215" s="192"/>
      <c r="ADZ215" s="192"/>
      <c r="AEA215" s="192"/>
      <c r="AEB215" s="192"/>
      <c r="AEC215" s="192"/>
      <c r="AED215" s="192"/>
      <c r="AEE215" s="192"/>
      <c r="AEF215" s="192"/>
      <c r="AEG215" s="192"/>
      <c r="AEH215" s="192"/>
      <c r="AEI215" s="192"/>
      <c r="AEJ215" s="192"/>
      <c r="AEK215" s="192"/>
      <c r="AEL215" s="192"/>
      <c r="AEM215" s="192"/>
      <c r="AEN215" s="192"/>
      <c r="AEO215" s="192"/>
      <c r="AEP215" s="192"/>
      <c r="AEQ215" s="192"/>
      <c r="AER215" s="192"/>
      <c r="AES215" s="192"/>
      <c r="AET215" s="192"/>
      <c r="AEU215" s="192"/>
      <c r="AEV215" s="192"/>
      <c r="AEW215" s="192"/>
      <c r="AEX215" s="192"/>
      <c r="AEY215" s="192"/>
      <c r="AEZ215" s="192"/>
      <c r="AFA215" s="192"/>
      <c r="AFB215" s="192"/>
      <c r="AFC215" s="192"/>
      <c r="AFD215" s="192"/>
      <c r="AFE215" s="192"/>
      <c r="AFF215" s="192"/>
      <c r="AFG215" s="192"/>
      <c r="AFH215" s="192"/>
      <c r="AFI215" s="192"/>
      <c r="AFJ215" s="192"/>
      <c r="AFK215" s="192"/>
      <c r="AFL215" s="192"/>
      <c r="AFM215" s="192"/>
      <c r="AFN215" s="192"/>
      <c r="AFO215" s="192"/>
      <c r="AFP215" s="192"/>
      <c r="AFQ215" s="192"/>
      <c r="AFR215" s="192"/>
      <c r="AFS215" s="192"/>
      <c r="AFT215" s="192"/>
      <c r="AFU215" s="192"/>
      <c r="AFV215" s="192"/>
      <c r="AFW215" s="192"/>
      <c r="AFX215" s="192"/>
      <c r="AFY215" s="192"/>
      <c r="AFZ215" s="192"/>
      <c r="AGA215" s="192"/>
      <c r="AGB215" s="192"/>
      <c r="AGC215" s="192"/>
      <c r="AGD215" s="192"/>
      <c r="AGE215" s="192"/>
      <c r="AGF215" s="192"/>
      <c r="AGG215" s="192"/>
      <c r="AGH215" s="192"/>
      <c r="AGI215" s="192"/>
      <c r="AGJ215" s="192"/>
      <c r="AGK215" s="192"/>
      <c r="AGL215" s="192"/>
      <c r="AGM215" s="192"/>
      <c r="AGN215" s="192"/>
      <c r="AGO215" s="192"/>
      <c r="AGP215" s="192"/>
      <c r="AGQ215" s="192"/>
      <c r="AGR215" s="192"/>
      <c r="AGS215" s="192"/>
      <c r="AGT215" s="192"/>
      <c r="AGU215" s="192"/>
      <c r="AGV215" s="192"/>
      <c r="AGW215" s="192"/>
      <c r="AGX215" s="192"/>
      <c r="AGY215" s="192"/>
      <c r="AGZ215" s="192"/>
      <c r="AHA215" s="192"/>
      <c r="AHB215" s="192"/>
      <c r="AHC215" s="192"/>
      <c r="AHD215" s="192"/>
      <c r="AHE215" s="192"/>
      <c r="AHF215" s="192"/>
      <c r="AHG215" s="192"/>
      <c r="AHH215" s="192"/>
      <c r="AHI215" s="192"/>
      <c r="AHJ215" s="192"/>
      <c r="AHK215" s="192"/>
      <c r="AHL215" s="192"/>
      <c r="AHM215" s="192"/>
      <c r="AHN215" s="192"/>
      <c r="AHO215" s="192"/>
      <c r="AHP215" s="192"/>
      <c r="AHQ215" s="192"/>
      <c r="AHR215" s="192"/>
      <c r="AHS215" s="192"/>
      <c r="AHT215" s="192"/>
      <c r="AHU215" s="192"/>
      <c r="AHV215" s="192"/>
      <c r="AHW215" s="192"/>
      <c r="AHX215" s="192"/>
      <c r="AHY215" s="192"/>
      <c r="AHZ215" s="192"/>
      <c r="AIA215" s="192"/>
      <c r="AIB215" s="192"/>
      <c r="AIC215" s="192"/>
      <c r="AID215" s="192"/>
      <c r="AIE215" s="192"/>
      <c r="AIF215" s="192"/>
      <c r="AIG215" s="192"/>
      <c r="AIH215" s="192"/>
      <c r="AII215" s="192"/>
      <c r="AIJ215" s="192"/>
      <c r="AIK215" s="192"/>
      <c r="AIL215" s="192"/>
      <c r="AIM215" s="192"/>
      <c r="AIN215" s="192"/>
      <c r="AIO215" s="192"/>
      <c r="AIP215" s="192"/>
      <c r="AIQ215" s="192"/>
      <c r="AIR215" s="192"/>
      <c r="AIS215" s="192"/>
      <c r="AIT215" s="192"/>
      <c r="AIU215" s="192"/>
      <c r="AIV215" s="192"/>
      <c r="AIW215" s="192"/>
      <c r="AIX215" s="192"/>
      <c r="AIY215" s="192"/>
      <c r="AIZ215" s="192"/>
      <c r="AJA215" s="192"/>
      <c r="AJB215" s="192"/>
      <c r="AJC215" s="192"/>
      <c r="AJD215" s="192"/>
      <c r="AJE215" s="192"/>
      <c r="AJF215" s="192"/>
      <c r="AJG215" s="192"/>
      <c r="AJH215" s="192"/>
      <c r="AJI215" s="192"/>
      <c r="AJJ215" s="192"/>
      <c r="AJK215" s="192"/>
      <c r="AJL215" s="192"/>
      <c r="AJM215" s="192"/>
      <c r="AJN215" s="192"/>
      <c r="AJO215" s="192"/>
      <c r="AJP215" s="192"/>
      <c r="AJQ215" s="192"/>
      <c r="AJR215" s="192"/>
      <c r="AJS215" s="192"/>
      <c r="AJT215" s="192"/>
      <c r="AJU215" s="192"/>
      <c r="AJV215" s="192"/>
      <c r="AJW215" s="192"/>
      <c r="AJX215" s="192"/>
      <c r="AJY215" s="192"/>
      <c r="AJZ215" s="192"/>
      <c r="AKA215" s="192"/>
      <c r="AKB215" s="192"/>
      <c r="AKC215" s="192"/>
      <c r="AKD215" s="192"/>
      <c r="AKE215" s="192"/>
      <c r="AKF215" s="192"/>
      <c r="AKG215" s="192"/>
      <c r="AKH215" s="192"/>
      <c r="AKI215" s="192"/>
      <c r="AKJ215" s="192"/>
      <c r="AKK215" s="192"/>
      <c r="AKL215" s="192"/>
      <c r="AKM215" s="192"/>
      <c r="AKN215" s="192"/>
      <c r="AKO215" s="192"/>
      <c r="AKP215" s="192"/>
      <c r="AKQ215" s="192"/>
      <c r="AKR215" s="192"/>
      <c r="AKS215" s="192"/>
      <c r="AKT215" s="192"/>
      <c r="AKU215" s="192"/>
      <c r="AKV215" s="192"/>
      <c r="AKW215" s="192"/>
      <c r="AKX215" s="192"/>
      <c r="AKY215" s="192"/>
      <c r="AKZ215" s="192"/>
      <c r="ALA215" s="192"/>
      <c r="ALB215" s="192"/>
      <c r="ALC215" s="192"/>
      <c r="ALD215" s="192"/>
      <c r="ALE215" s="192"/>
      <c r="ALF215" s="192"/>
      <c r="ALG215" s="192"/>
      <c r="ALH215" s="192"/>
      <c r="ALI215" s="192"/>
      <c r="ALJ215" s="192"/>
      <c r="ALK215" s="192"/>
      <c r="ALL215" s="192"/>
      <c r="ALM215" s="192"/>
      <c r="ALN215" s="192"/>
      <c r="ALO215" s="192"/>
      <c r="ALP215" s="192"/>
      <c r="ALQ215" s="192"/>
      <c r="ALR215" s="192"/>
      <c r="ALS215" s="192"/>
      <c r="ALT215" s="192"/>
      <c r="ALU215" s="192"/>
      <c r="ALV215" s="192"/>
      <c r="ALW215" s="192"/>
      <c r="ALX215" s="192"/>
      <c r="ALY215" s="192"/>
      <c r="ALZ215" s="192"/>
      <c r="AMA215" s="192"/>
      <c r="AMB215" s="192"/>
      <c r="AMC215" s="192"/>
      <c r="AMD215" s="192"/>
      <c r="AME215" s="192"/>
      <c r="AMF215" s="192"/>
      <c r="AMG215" s="192"/>
      <c r="AMH215" s="192"/>
      <c r="AMI215" s="192"/>
      <c r="AMJ215" s="192"/>
      <c r="AMK215" s="192"/>
      <c r="AML215" s="192"/>
    </row>
    <row r="216" spans="1:16384" s="183" customFormat="1">
      <c r="A216" s="192"/>
      <c r="B216" s="192" t="s">
        <v>705</v>
      </c>
      <c r="C216" s="199" t="s">
        <v>693</v>
      </c>
      <c r="D216" s="200" t="s">
        <v>695</v>
      </c>
      <c r="E216" s="200" t="s">
        <v>701</v>
      </c>
      <c r="F216" s="200" t="s">
        <v>696</v>
      </c>
      <c r="G216" s="200" t="s">
        <v>155</v>
      </c>
      <c r="H216" s="201" t="str">
        <f t="shared" si="12"/>
        <v>EXEC INS_fsm_state_transition @tx_fsm_type_name='REF_LEGAL_ENTITY', @tx_state_name='PEND_MOD', @tx_action_name='REQUEST_APPROVAL', @tx_next_state_name='PEND_APPROVAL',  @tx_login_name='nazdaq_prod'</v>
      </c>
      <c r="I216" s="192"/>
      <c r="J216" s="192"/>
      <c r="K216" s="192"/>
      <c r="L216" s="192"/>
      <c r="M216" s="192"/>
      <c r="N216" s="192"/>
      <c r="O216" s="192"/>
      <c r="P216" s="192"/>
      <c r="Q216" s="192"/>
      <c r="R216" s="192"/>
      <c r="S216" s="192"/>
      <c r="T216" s="192"/>
      <c r="U216" s="192"/>
      <c r="V216" s="192"/>
      <c r="W216" s="192"/>
      <c r="X216" s="192"/>
      <c r="Y216" s="192"/>
      <c r="Z216" s="192"/>
      <c r="AA216" s="192"/>
      <c r="AB216" s="192"/>
      <c r="AC216" s="192"/>
      <c r="AD216" s="192"/>
      <c r="AE216" s="192"/>
      <c r="AF216" s="192"/>
      <c r="AG216" s="192"/>
      <c r="AH216" s="192"/>
      <c r="AI216" s="192"/>
      <c r="AJ216" s="192"/>
      <c r="AK216" s="192"/>
      <c r="AL216" s="192"/>
      <c r="AM216" s="192"/>
      <c r="AN216" s="192"/>
      <c r="AO216" s="192"/>
      <c r="AP216" s="192"/>
      <c r="AQ216" s="192"/>
      <c r="AR216" s="192"/>
      <c r="AS216" s="192"/>
      <c r="AT216" s="192"/>
      <c r="AU216" s="192"/>
      <c r="AV216" s="192"/>
      <c r="AW216" s="192"/>
      <c r="AX216" s="192"/>
      <c r="AY216" s="192"/>
      <c r="AZ216" s="192"/>
      <c r="BA216" s="192"/>
      <c r="BB216" s="192"/>
      <c r="BC216" s="192"/>
      <c r="BD216" s="192"/>
      <c r="BE216" s="192"/>
      <c r="BF216" s="192"/>
      <c r="BG216" s="192"/>
      <c r="BH216" s="192"/>
      <c r="BI216" s="192"/>
      <c r="BJ216" s="192"/>
      <c r="BK216" s="192"/>
      <c r="BL216" s="192"/>
      <c r="BM216" s="192"/>
      <c r="BN216" s="192"/>
      <c r="BO216" s="192"/>
      <c r="BP216" s="192"/>
      <c r="BQ216" s="192"/>
      <c r="BR216" s="192"/>
      <c r="BS216" s="192"/>
      <c r="BT216" s="192"/>
      <c r="BU216" s="192"/>
      <c r="BV216" s="192"/>
      <c r="BW216" s="192"/>
      <c r="BX216" s="192"/>
      <c r="BY216" s="192"/>
      <c r="BZ216" s="192"/>
      <c r="CA216" s="192"/>
      <c r="CB216" s="192"/>
      <c r="CC216" s="192"/>
      <c r="CD216" s="192"/>
      <c r="CE216" s="192"/>
      <c r="CF216" s="192"/>
      <c r="CG216" s="192"/>
      <c r="CH216" s="192"/>
      <c r="CI216" s="192"/>
      <c r="CJ216" s="192"/>
      <c r="CK216" s="192"/>
      <c r="CL216" s="192"/>
      <c r="CM216" s="192"/>
      <c r="CN216" s="192"/>
      <c r="CO216" s="192"/>
      <c r="CP216" s="192"/>
      <c r="CQ216" s="192"/>
      <c r="CR216" s="192"/>
      <c r="CS216" s="192"/>
      <c r="CT216" s="192"/>
      <c r="CU216" s="192"/>
      <c r="CV216" s="192"/>
      <c r="CW216" s="192"/>
      <c r="CX216" s="192"/>
      <c r="CY216" s="192"/>
      <c r="CZ216" s="192"/>
      <c r="DA216" s="192"/>
      <c r="DB216" s="192"/>
      <c r="DC216" s="192"/>
      <c r="DD216" s="192"/>
      <c r="DE216" s="192"/>
      <c r="DF216" s="192"/>
      <c r="DG216" s="192"/>
      <c r="DH216" s="192"/>
      <c r="DI216" s="192"/>
      <c r="DJ216" s="192"/>
      <c r="DK216" s="192"/>
      <c r="DL216" s="192"/>
      <c r="DM216" s="192"/>
      <c r="DN216" s="192"/>
      <c r="DO216" s="192"/>
      <c r="DP216" s="192"/>
      <c r="DQ216" s="192"/>
      <c r="DR216" s="192"/>
      <c r="DS216" s="192"/>
      <c r="DT216" s="192"/>
      <c r="DU216" s="192"/>
      <c r="DV216" s="192"/>
      <c r="DW216" s="192"/>
      <c r="DX216" s="192"/>
      <c r="DY216" s="192"/>
      <c r="DZ216" s="192"/>
      <c r="EA216" s="192"/>
      <c r="EB216" s="192"/>
      <c r="EC216" s="192"/>
      <c r="ED216" s="192"/>
      <c r="EE216" s="192"/>
      <c r="EF216" s="192"/>
      <c r="EG216" s="192"/>
      <c r="EH216" s="192"/>
      <c r="EI216" s="192"/>
      <c r="EJ216" s="192"/>
      <c r="EK216" s="192"/>
      <c r="EL216" s="192"/>
      <c r="EM216" s="192"/>
      <c r="EN216" s="192"/>
      <c r="EO216" s="192"/>
      <c r="EP216" s="192"/>
      <c r="EQ216" s="192"/>
      <c r="ER216" s="192"/>
      <c r="ES216" s="192"/>
      <c r="ET216" s="192"/>
      <c r="EU216" s="192"/>
      <c r="EV216" s="192"/>
      <c r="EW216" s="192"/>
      <c r="EX216" s="192"/>
      <c r="EY216" s="192"/>
      <c r="EZ216" s="192"/>
      <c r="FA216" s="192"/>
      <c r="FB216" s="192"/>
      <c r="FC216" s="192"/>
      <c r="FD216" s="192"/>
      <c r="FE216" s="192"/>
      <c r="FF216" s="192"/>
      <c r="FG216" s="192"/>
      <c r="FH216" s="192"/>
      <c r="FI216" s="192"/>
      <c r="FJ216" s="192"/>
      <c r="FK216" s="192"/>
      <c r="FL216" s="192"/>
      <c r="FM216" s="192"/>
      <c r="FN216" s="192"/>
      <c r="FO216" s="192"/>
      <c r="FP216" s="192"/>
      <c r="FQ216" s="192"/>
      <c r="FR216" s="192"/>
      <c r="FS216" s="192"/>
      <c r="FT216" s="192"/>
      <c r="FU216" s="192"/>
      <c r="FV216" s="192"/>
      <c r="FW216" s="192"/>
      <c r="FX216" s="192"/>
      <c r="FY216" s="192"/>
      <c r="FZ216" s="192"/>
      <c r="GA216" s="192"/>
      <c r="GB216" s="192"/>
      <c r="GC216" s="192"/>
      <c r="GD216" s="192"/>
      <c r="GE216" s="192"/>
      <c r="GF216" s="192"/>
      <c r="GG216" s="192"/>
      <c r="GH216" s="192"/>
      <c r="GI216" s="192"/>
      <c r="GJ216" s="192"/>
      <c r="GK216" s="192"/>
      <c r="GL216" s="192"/>
      <c r="GM216" s="192"/>
      <c r="GN216" s="192"/>
      <c r="GO216" s="192"/>
      <c r="GP216" s="192"/>
      <c r="GQ216" s="192"/>
      <c r="GR216" s="192"/>
      <c r="GS216" s="192"/>
      <c r="GT216" s="192"/>
      <c r="GU216" s="192"/>
      <c r="GV216" s="192"/>
      <c r="GW216" s="192"/>
      <c r="GX216" s="192"/>
      <c r="GY216" s="192"/>
      <c r="GZ216" s="192"/>
      <c r="HA216" s="192"/>
      <c r="HB216" s="192"/>
      <c r="HC216" s="192"/>
      <c r="HD216" s="192"/>
      <c r="HE216" s="192"/>
      <c r="HF216" s="192"/>
      <c r="HG216" s="192"/>
      <c r="HH216" s="192"/>
      <c r="HI216" s="192"/>
      <c r="HJ216" s="192"/>
      <c r="HK216" s="192"/>
      <c r="HL216" s="192"/>
      <c r="HM216" s="192"/>
      <c r="HN216" s="192"/>
      <c r="HO216" s="192"/>
      <c r="HP216" s="192"/>
      <c r="HQ216" s="192"/>
      <c r="HR216" s="192"/>
      <c r="HS216" s="192"/>
      <c r="HT216" s="192"/>
      <c r="HU216" s="192"/>
      <c r="HV216" s="192"/>
      <c r="HW216" s="192"/>
      <c r="HX216" s="192"/>
      <c r="HY216" s="192"/>
      <c r="HZ216" s="192"/>
      <c r="IA216" s="192"/>
      <c r="IB216" s="192"/>
      <c r="IC216" s="192"/>
      <c r="ID216" s="192"/>
      <c r="IE216" s="192"/>
      <c r="IF216" s="192"/>
      <c r="IG216" s="192"/>
      <c r="IH216" s="192"/>
      <c r="II216" s="192"/>
      <c r="IJ216" s="192"/>
      <c r="IK216" s="192"/>
      <c r="IL216" s="192"/>
      <c r="IM216" s="192"/>
      <c r="IN216" s="192"/>
      <c r="IO216" s="192"/>
      <c r="IP216" s="192"/>
      <c r="IQ216" s="192"/>
      <c r="IR216" s="192"/>
      <c r="IS216" s="192"/>
      <c r="IT216" s="192"/>
      <c r="IU216" s="192"/>
      <c r="IV216" s="192"/>
      <c r="IW216" s="192"/>
      <c r="IX216" s="192"/>
      <c r="IY216" s="192"/>
      <c r="IZ216" s="192"/>
      <c r="JA216" s="192"/>
      <c r="JB216" s="192"/>
      <c r="JC216" s="192"/>
      <c r="JD216" s="192"/>
      <c r="JE216" s="192"/>
      <c r="JF216" s="192"/>
      <c r="JG216" s="192"/>
      <c r="JH216" s="192"/>
      <c r="JI216" s="192"/>
      <c r="JJ216" s="192"/>
      <c r="JK216" s="192"/>
      <c r="JL216" s="192"/>
      <c r="JM216" s="192"/>
      <c r="JN216" s="192"/>
      <c r="JO216" s="192"/>
      <c r="JP216" s="192"/>
      <c r="JQ216" s="192"/>
      <c r="JR216" s="192"/>
      <c r="JS216" s="192"/>
      <c r="JT216" s="192"/>
      <c r="JU216" s="192"/>
      <c r="JV216" s="192"/>
      <c r="JW216" s="192"/>
      <c r="JX216" s="192"/>
      <c r="JY216" s="192"/>
      <c r="JZ216" s="192"/>
      <c r="KA216" s="192"/>
      <c r="KB216" s="192"/>
      <c r="KC216" s="192"/>
      <c r="KD216" s="192"/>
      <c r="KE216" s="192"/>
      <c r="KF216" s="192"/>
      <c r="KG216" s="192"/>
      <c r="KH216" s="192"/>
      <c r="KI216" s="192"/>
      <c r="KJ216" s="192"/>
      <c r="KK216" s="192"/>
      <c r="KL216" s="192"/>
      <c r="KM216" s="192"/>
      <c r="KN216" s="192"/>
      <c r="KO216" s="192"/>
      <c r="KP216" s="192"/>
      <c r="KQ216" s="192"/>
      <c r="KR216" s="192"/>
      <c r="KS216" s="192"/>
      <c r="KT216" s="192"/>
      <c r="KU216" s="192"/>
      <c r="KV216" s="192"/>
      <c r="KW216" s="192"/>
      <c r="KX216" s="192"/>
      <c r="KY216" s="192"/>
      <c r="KZ216" s="192"/>
      <c r="LA216" s="192"/>
      <c r="LB216" s="192"/>
      <c r="LC216" s="192"/>
      <c r="LD216" s="192"/>
      <c r="LE216" s="192"/>
      <c r="LF216" s="192"/>
      <c r="LG216" s="192"/>
      <c r="LH216" s="192"/>
      <c r="LI216" s="192"/>
      <c r="LJ216" s="192"/>
      <c r="LK216" s="192"/>
      <c r="LL216" s="192"/>
      <c r="LM216" s="192"/>
      <c r="LN216" s="192"/>
      <c r="LO216" s="192"/>
      <c r="LP216" s="192"/>
      <c r="LQ216" s="192"/>
      <c r="LR216" s="192"/>
      <c r="LS216" s="192"/>
      <c r="LT216" s="192"/>
      <c r="LU216" s="192"/>
      <c r="LV216" s="192"/>
      <c r="LW216" s="192"/>
      <c r="LX216" s="192"/>
      <c r="LY216" s="192"/>
      <c r="LZ216" s="192"/>
      <c r="MA216" s="192"/>
      <c r="MB216" s="192"/>
      <c r="MC216" s="192"/>
      <c r="MD216" s="192"/>
      <c r="ME216" s="192"/>
      <c r="MF216" s="192"/>
      <c r="MG216" s="192"/>
      <c r="MH216" s="192"/>
      <c r="MI216" s="192"/>
      <c r="MJ216" s="192"/>
      <c r="MK216" s="192"/>
      <c r="ML216" s="192"/>
      <c r="MM216" s="192"/>
      <c r="MN216" s="192"/>
      <c r="MO216" s="192"/>
      <c r="MP216" s="192"/>
      <c r="MQ216" s="192"/>
      <c r="MR216" s="192"/>
      <c r="MS216" s="192"/>
      <c r="MT216" s="192"/>
      <c r="MU216" s="192"/>
      <c r="MV216" s="192"/>
      <c r="MW216" s="192"/>
      <c r="MX216" s="192"/>
      <c r="MY216" s="192"/>
      <c r="MZ216" s="192"/>
      <c r="NA216" s="192"/>
      <c r="NB216" s="192"/>
      <c r="NC216" s="192"/>
      <c r="ND216" s="192"/>
      <c r="NE216" s="192"/>
      <c r="NF216" s="192"/>
      <c r="NG216" s="192"/>
      <c r="NH216" s="192"/>
      <c r="NI216" s="192"/>
      <c r="NJ216" s="192"/>
      <c r="NK216" s="192"/>
      <c r="NL216" s="192"/>
      <c r="NM216" s="192"/>
      <c r="NN216" s="192"/>
      <c r="NO216" s="192"/>
      <c r="NP216" s="192"/>
      <c r="NQ216" s="192"/>
      <c r="NR216" s="192"/>
      <c r="NS216" s="192"/>
      <c r="NT216" s="192"/>
      <c r="NU216" s="192"/>
      <c r="NV216" s="192"/>
      <c r="NW216" s="192"/>
      <c r="NX216" s="192"/>
      <c r="NY216" s="192"/>
      <c r="NZ216" s="192"/>
      <c r="OA216" s="192"/>
      <c r="OB216" s="192"/>
      <c r="OC216" s="192"/>
      <c r="OD216" s="192"/>
      <c r="OE216" s="192"/>
      <c r="OF216" s="192"/>
      <c r="OG216" s="192"/>
      <c r="OH216" s="192"/>
      <c r="OI216" s="192"/>
      <c r="OJ216" s="192"/>
      <c r="OK216" s="192"/>
      <c r="OL216" s="192"/>
      <c r="OM216" s="192"/>
      <c r="ON216" s="192"/>
      <c r="OO216" s="192"/>
      <c r="OP216" s="192"/>
      <c r="OQ216" s="192"/>
      <c r="OR216" s="192"/>
      <c r="OS216" s="192"/>
      <c r="OT216" s="192"/>
      <c r="OU216" s="192"/>
      <c r="OV216" s="192"/>
      <c r="OW216" s="192"/>
      <c r="OX216" s="192"/>
      <c r="OY216" s="192"/>
      <c r="OZ216" s="192"/>
      <c r="PA216" s="192"/>
      <c r="PB216" s="192"/>
      <c r="PC216" s="192"/>
      <c r="PD216" s="192"/>
      <c r="PE216" s="192"/>
      <c r="PF216" s="192"/>
      <c r="PG216" s="192"/>
      <c r="PH216" s="192"/>
      <c r="PI216" s="192"/>
      <c r="PJ216" s="192"/>
      <c r="PK216" s="192"/>
      <c r="PL216" s="192"/>
      <c r="PM216" s="192"/>
      <c r="PN216" s="192"/>
      <c r="PO216" s="192"/>
      <c r="PP216" s="192"/>
      <c r="PQ216" s="192"/>
      <c r="PR216" s="192"/>
      <c r="PS216" s="192"/>
      <c r="PT216" s="192"/>
      <c r="PU216" s="192"/>
      <c r="PV216" s="192"/>
      <c r="PW216" s="192"/>
      <c r="PX216" s="192"/>
      <c r="PY216" s="192"/>
      <c r="PZ216" s="192"/>
      <c r="QA216" s="192"/>
      <c r="QB216" s="192"/>
      <c r="QC216" s="192"/>
      <c r="QD216" s="192"/>
      <c r="QE216" s="192"/>
      <c r="QF216" s="192"/>
      <c r="QG216" s="192"/>
      <c r="QH216" s="192"/>
      <c r="QI216" s="192"/>
      <c r="QJ216" s="192"/>
      <c r="QK216" s="192"/>
      <c r="QL216" s="192"/>
      <c r="QM216" s="192"/>
      <c r="QN216" s="192"/>
      <c r="QO216" s="192"/>
      <c r="QP216" s="192"/>
      <c r="QQ216" s="192"/>
      <c r="QR216" s="192"/>
      <c r="QS216" s="192"/>
      <c r="QT216" s="192"/>
      <c r="QU216" s="192"/>
      <c r="QV216" s="192"/>
      <c r="QW216" s="192"/>
      <c r="QX216" s="192"/>
      <c r="QY216" s="192"/>
      <c r="QZ216" s="192"/>
      <c r="RA216" s="192"/>
      <c r="RB216" s="192"/>
      <c r="RC216" s="192"/>
      <c r="RD216" s="192"/>
      <c r="RE216" s="192"/>
      <c r="RF216" s="192"/>
      <c r="RG216" s="192"/>
      <c r="RH216" s="192"/>
      <c r="RI216" s="192"/>
      <c r="RJ216" s="192"/>
      <c r="RK216" s="192"/>
      <c r="RL216" s="192"/>
      <c r="RM216" s="192"/>
      <c r="RN216" s="192"/>
      <c r="RO216" s="192"/>
      <c r="RP216" s="192"/>
      <c r="RQ216" s="192"/>
      <c r="RR216" s="192"/>
      <c r="RS216" s="192"/>
      <c r="RT216" s="192"/>
      <c r="RU216" s="192"/>
      <c r="RV216" s="192"/>
      <c r="RW216" s="192"/>
      <c r="RX216" s="192"/>
      <c r="RY216" s="192"/>
      <c r="RZ216" s="192"/>
      <c r="SA216" s="192"/>
      <c r="SB216" s="192"/>
      <c r="SC216" s="192"/>
      <c r="SD216" s="192"/>
      <c r="SE216" s="192"/>
      <c r="SF216" s="192"/>
      <c r="SG216" s="192"/>
      <c r="SH216" s="192"/>
      <c r="SI216" s="192"/>
      <c r="SJ216" s="192"/>
      <c r="SK216" s="192"/>
      <c r="SL216" s="192"/>
      <c r="SM216" s="192"/>
      <c r="SN216" s="192"/>
      <c r="SO216" s="192"/>
      <c r="SP216" s="192"/>
      <c r="SQ216" s="192"/>
      <c r="SR216" s="192"/>
      <c r="SS216" s="192"/>
      <c r="ST216" s="192"/>
      <c r="SU216" s="192"/>
      <c r="SV216" s="192"/>
      <c r="SW216" s="192"/>
      <c r="SX216" s="192"/>
      <c r="SY216" s="192"/>
      <c r="SZ216" s="192"/>
      <c r="TA216" s="192"/>
      <c r="TB216" s="192"/>
      <c r="TC216" s="192"/>
      <c r="TD216" s="192"/>
      <c r="TE216" s="192"/>
      <c r="TF216" s="192"/>
      <c r="TG216" s="192"/>
      <c r="TH216" s="192"/>
      <c r="TI216" s="192"/>
      <c r="TJ216" s="192"/>
      <c r="TK216" s="192"/>
      <c r="TL216" s="192"/>
      <c r="TM216" s="192"/>
      <c r="TN216" s="192"/>
      <c r="TO216" s="192"/>
      <c r="TP216" s="192"/>
      <c r="TQ216" s="192"/>
      <c r="TR216" s="192"/>
      <c r="TS216" s="192"/>
      <c r="TT216" s="192"/>
      <c r="TU216" s="192"/>
      <c r="TV216" s="192"/>
      <c r="TW216" s="192"/>
      <c r="TX216" s="192"/>
      <c r="TY216" s="192"/>
      <c r="TZ216" s="192"/>
      <c r="UA216" s="192"/>
      <c r="UB216" s="192"/>
      <c r="UC216" s="192"/>
      <c r="UD216" s="192"/>
      <c r="UE216" s="192"/>
      <c r="UF216" s="192"/>
      <c r="UG216" s="192"/>
      <c r="UH216" s="192"/>
      <c r="UI216" s="192"/>
      <c r="UJ216" s="192"/>
      <c r="UK216" s="192"/>
      <c r="UL216" s="192"/>
      <c r="UM216" s="192"/>
      <c r="UN216" s="192"/>
      <c r="UO216" s="192"/>
      <c r="UP216" s="192"/>
      <c r="UQ216" s="192"/>
      <c r="UR216" s="192"/>
      <c r="US216" s="192"/>
      <c r="UT216" s="192"/>
      <c r="UU216" s="192"/>
      <c r="UV216" s="192"/>
      <c r="UW216" s="192"/>
      <c r="UX216" s="192"/>
      <c r="UY216" s="192"/>
      <c r="UZ216" s="192"/>
      <c r="VA216" s="192"/>
      <c r="VB216" s="192"/>
      <c r="VC216" s="192"/>
      <c r="VD216" s="192"/>
      <c r="VE216" s="192"/>
      <c r="VF216" s="192"/>
      <c r="VG216" s="192"/>
      <c r="VH216" s="192"/>
      <c r="VI216" s="192"/>
      <c r="VJ216" s="192"/>
      <c r="VK216" s="192"/>
      <c r="VL216" s="192"/>
      <c r="VM216" s="192"/>
      <c r="VN216" s="192"/>
      <c r="VO216" s="192"/>
      <c r="VP216" s="192"/>
      <c r="VQ216" s="192"/>
      <c r="VR216" s="192"/>
      <c r="VS216" s="192"/>
      <c r="VT216" s="192"/>
      <c r="VU216" s="192"/>
      <c r="VV216" s="192"/>
      <c r="VW216" s="192"/>
      <c r="VX216" s="192"/>
      <c r="VY216" s="192"/>
      <c r="VZ216" s="192"/>
      <c r="WA216" s="192"/>
      <c r="WB216" s="192"/>
      <c r="WC216" s="192"/>
      <c r="WD216" s="192"/>
      <c r="WE216" s="192"/>
      <c r="WF216" s="192"/>
      <c r="WG216" s="192"/>
      <c r="WH216" s="192"/>
      <c r="WI216" s="192"/>
      <c r="WJ216" s="192"/>
      <c r="WK216" s="192"/>
      <c r="WL216" s="192"/>
      <c r="WM216" s="192"/>
      <c r="WN216" s="192"/>
      <c r="WO216" s="192"/>
      <c r="WP216" s="192"/>
      <c r="WQ216" s="192"/>
      <c r="WR216" s="192"/>
      <c r="WS216" s="192"/>
      <c r="WT216" s="192"/>
      <c r="WU216" s="192"/>
      <c r="WV216" s="192"/>
      <c r="WW216" s="192"/>
      <c r="WX216" s="192"/>
      <c r="WY216" s="192"/>
      <c r="WZ216" s="192"/>
      <c r="XA216" s="192"/>
      <c r="XB216" s="192"/>
      <c r="XC216" s="192"/>
      <c r="XD216" s="192"/>
      <c r="XE216" s="192"/>
      <c r="XF216" s="192"/>
      <c r="XG216" s="192"/>
      <c r="XH216" s="192"/>
      <c r="XI216" s="192"/>
      <c r="XJ216" s="192"/>
      <c r="XK216" s="192"/>
      <c r="XL216" s="192"/>
      <c r="XM216" s="192"/>
      <c r="XN216" s="192"/>
      <c r="XO216" s="192"/>
      <c r="XP216" s="192"/>
      <c r="XQ216" s="192"/>
      <c r="XR216" s="192"/>
      <c r="XS216" s="192"/>
      <c r="XT216" s="192"/>
      <c r="XU216" s="192"/>
      <c r="XV216" s="192"/>
      <c r="XW216" s="192"/>
      <c r="XX216" s="192"/>
      <c r="XY216" s="192"/>
      <c r="XZ216" s="192"/>
      <c r="YA216" s="192"/>
      <c r="YB216" s="192"/>
      <c r="YC216" s="192"/>
      <c r="YD216" s="192"/>
      <c r="YE216" s="192"/>
      <c r="YF216" s="192"/>
      <c r="YG216" s="192"/>
      <c r="YH216" s="192"/>
      <c r="YI216" s="192"/>
      <c r="YJ216" s="192"/>
      <c r="YK216" s="192"/>
      <c r="YL216" s="192"/>
      <c r="YM216" s="192"/>
      <c r="YN216" s="192"/>
      <c r="YO216" s="192"/>
      <c r="YP216" s="192"/>
      <c r="YQ216" s="192"/>
      <c r="YR216" s="192"/>
      <c r="YS216" s="192"/>
      <c r="YT216" s="192"/>
      <c r="YU216" s="192"/>
      <c r="YV216" s="192"/>
      <c r="YW216" s="192"/>
      <c r="YX216" s="192"/>
      <c r="YY216" s="192"/>
      <c r="YZ216" s="192"/>
      <c r="ZA216" s="192"/>
      <c r="ZB216" s="192"/>
      <c r="ZC216" s="192"/>
      <c r="ZD216" s="192"/>
      <c r="ZE216" s="192"/>
      <c r="ZF216" s="192"/>
      <c r="ZG216" s="192"/>
      <c r="ZH216" s="192"/>
      <c r="ZI216" s="192"/>
      <c r="ZJ216" s="192"/>
      <c r="ZK216" s="192"/>
      <c r="ZL216" s="192"/>
      <c r="ZM216" s="192"/>
      <c r="ZN216" s="192"/>
      <c r="ZO216" s="192"/>
      <c r="ZP216" s="192"/>
      <c r="ZQ216" s="192"/>
      <c r="ZR216" s="192"/>
      <c r="ZS216" s="192"/>
      <c r="ZT216" s="192"/>
      <c r="ZU216" s="192"/>
      <c r="ZV216" s="192"/>
      <c r="ZW216" s="192"/>
      <c r="ZX216" s="192"/>
      <c r="ZY216" s="192"/>
      <c r="ZZ216" s="192"/>
      <c r="AAA216" s="192"/>
      <c r="AAB216" s="192"/>
      <c r="AAC216" s="192"/>
      <c r="AAD216" s="192"/>
      <c r="AAE216" s="192"/>
      <c r="AAF216" s="192"/>
      <c r="AAG216" s="192"/>
      <c r="AAH216" s="192"/>
      <c r="AAI216" s="192"/>
      <c r="AAJ216" s="192"/>
      <c r="AAK216" s="192"/>
      <c r="AAL216" s="192"/>
      <c r="AAM216" s="192"/>
      <c r="AAN216" s="192"/>
      <c r="AAO216" s="192"/>
      <c r="AAP216" s="192"/>
      <c r="AAQ216" s="192"/>
      <c r="AAR216" s="192"/>
      <c r="AAS216" s="192"/>
      <c r="AAT216" s="192"/>
      <c r="AAU216" s="192"/>
      <c r="AAV216" s="192"/>
      <c r="AAW216" s="192"/>
      <c r="AAX216" s="192"/>
      <c r="AAY216" s="192"/>
      <c r="AAZ216" s="192"/>
      <c r="ABA216" s="192"/>
      <c r="ABB216" s="192"/>
      <c r="ABC216" s="192"/>
      <c r="ABD216" s="192"/>
      <c r="ABE216" s="192"/>
      <c r="ABF216" s="192"/>
      <c r="ABG216" s="192"/>
      <c r="ABH216" s="192"/>
      <c r="ABI216" s="192"/>
      <c r="ABJ216" s="192"/>
      <c r="ABK216" s="192"/>
      <c r="ABL216" s="192"/>
      <c r="ABM216" s="192"/>
      <c r="ABN216" s="192"/>
      <c r="ABO216" s="192"/>
      <c r="ABP216" s="192"/>
      <c r="ABQ216" s="192"/>
      <c r="ABR216" s="192"/>
      <c r="ABS216" s="192"/>
      <c r="ABT216" s="192"/>
      <c r="ABU216" s="192"/>
      <c r="ABV216" s="192"/>
      <c r="ABW216" s="192"/>
      <c r="ABX216" s="192"/>
      <c r="ABY216" s="192"/>
      <c r="ABZ216" s="192"/>
      <c r="ACA216" s="192"/>
      <c r="ACB216" s="192"/>
      <c r="ACC216" s="192"/>
      <c r="ACD216" s="192"/>
      <c r="ACE216" s="192"/>
      <c r="ACF216" s="192"/>
      <c r="ACG216" s="192"/>
      <c r="ACH216" s="192"/>
      <c r="ACI216" s="192"/>
      <c r="ACJ216" s="192"/>
      <c r="ACK216" s="192"/>
      <c r="ACL216" s="192"/>
      <c r="ACM216" s="192"/>
      <c r="ACN216" s="192"/>
      <c r="ACO216" s="192"/>
      <c r="ACP216" s="192"/>
      <c r="ACQ216" s="192"/>
      <c r="ACR216" s="192"/>
      <c r="ACS216" s="192"/>
      <c r="ACT216" s="192"/>
      <c r="ACU216" s="192"/>
      <c r="ACV216" s="192"/>
      <c r="ACW216" s="192"/>
      <c r="ACX216" s="192"/>
      <c r="ACY216" s="192"/>
      <c r="ACZ216" s="192"/>
      <c r="ADA216" s="192"/>
      <c r="ADB216" s="192"/>
      <c r="ADC216" s="192"/>
      <c r="ADD216" s="192"/>
      <c r="ADE216" s="192"/>
      <c r="ADF216" s="192"/>
      <c r="ADG216" s="192"/>
      <c r="ADH216" s="192"/>
      <c r="ADI216" s="192"/>
      <c r="ADJ216" s="192"/>
      <c r="ADK216" s="192"/>
      <c r="ADL216" s="192"/>
      <c r="ADM216" s="192"/>
      <c r="ADN216" s="192"/>
      <c r="ADO216" s="192"/>
      <c r="ADP216" s="192"/>
      <c r="ADQ216" s="192"/>
      <c r="ADR216" s="192"/>
      <c r="ADS216" s="192"/>
      <c r="ADT216" s="192"/>
      <c r="ADU216" s="192"/>
      <c r="ADV216" s="192"/>
      <c r="ADW216" s="192"/>
      <c r="ADX216" s="192"/>
      <c r="ADY216" s="192"/>
      <c r="ADZ216" s="192"/>
      <c r="AEA216" s="192"/>
      <c r="AEB216" s="192"/>
      <c r="AEC216" s="192"/>
      <c r="AED216" s="192"/>
      <c r="AEE216" s="192"/>
      <c r="AEF216" s="192"/>
      <c r="AEG216" s="192"/>
      <c r="AEH216" s="192"/>
      <c r="AEI216" s="192"/>
      <c r="AEJ216" s="192"/>
      <c r="AEK216" s="192"/>
      <c r="AEL216" s="192"/>
      <c r="AEM216" s="192"/>
      <c r="AEN216" s="192"/>
      <c r="AEO216" s="192"/>
      <c r="AEP216" s="192"/>
      <c r="AEQ216" s="192"/>
      <c r="AER216" s="192"/>
      <c r="AES216" s="192"/>
      <c r="AET216" s="192"/>
      <c r="AEU216" s="192"/>
      <c r="AEV216" s="192"/>
      <c r="AEW216" s="192"/>
      <c r="AEX216" s="192"/>
      <c r="AEY216" s="192"/>
      <c r="AEZ216" s="192"/>
      <c r="AFA216" s="192"/>
      <c r="AFB216" s="192"/>
      <c r="AFC216" s="192"/>
      <c r="AFD216" s="192"/>
      <c r="AFE216" s="192"/>
      <c r="AFF216" s="192"/>
      <c r="AFG216" s="192"/>
      <c r="AFH216" s="192"/>
      <c r="AFI216" s="192"/>
      <c r="AFJ216" s="192"/>
      <c r="AFK216" s="192"/>
      <c r="AFL216" s="192"/>
      <c r="AFM216" s="192"/>
      <c r="AFN216" s="192"/>
      <c r="AFO216" s="192"/>
      <c r="AFP216" s="192"/>
      <c r="AFQ216" s="192"/>
      <c r="AFR216" s="192"/>
      <c r="AFS216" s="192"/>
      <c r="AFT216" s="192"/>
      <c r="AFU216" s="192"/>
      <c r="AFV216" s="192"/>
      <c r="AFW216" s="192"/>
      <c r="AFX216" s="192"/>
      <c r="AFY216" s="192"/>
      <c r="AFZ216" s="192"/>
      <c r="AGA216" s="192"/>
      <c r="AGB216" s="192"/>
      <c r="AGC216" s="192"/>
      <c r="AGD216" s="192"/>
      <c r="AGE216" s="192"/>
      <c r="AGF216" s="192"/>
      <c r="AGG216" s="192"/>
      <c r="AGH216" s="192"/>
      <c r="AGI216" s="192"/>
      <c r="AGJ216" s="192"/>
      <c r="AGK216" s="192"/>
      <c r="AGL216" s="192"/>
      <c r="AGM216" s="192"/>
      <c r="AGN216" s="192"/>
      <c r="AGO216" s="192"/>
      <c r="AGP216" s="192"/>
      <c r="AGQ216" s="192"/>
      <c r="AGR216" s="192"/>
      <c r="AGS216" s="192"/>
      <c r="AGT216" s="192"/>
      <c r="AGU216" s="192"/>
      <c r="AGV216" s="192"/>
      <c r="AGW216" s="192"/>
      <c r="AGX216" s="192"/>
      <c r="AGY216" s="192"/>
      <c r="AGZ216" s="192"/>
      <c r="AHA216" s="192"/>
      <c r="AHB216" s="192"/>
      <c r="AHC216" s="192"/>
      <c r="AHD216" s="192"/>
      <c r="AHE216" s="192"/>
      <c r="AHF216" s="192"/>
      <c r="AHG216" s="192"/>
      <c r="AHH216" s="192"/>
      <c r="AHI216" s="192"/>
      <c r="AHJ216" s="192"/>
      <c r="AHK216" s="192"/>
      <c r="AHL216" s="192"/>
      <c r="AHM216" s="192"/>
      <c r="AHN216" s="192"/>
      <c r="AHO216" s="192"/>
      <c r="AHP216" s="192"/>
      <c r="AHQ216" s="192"/>
      <c r="AHR216" s="192"/>
      <c r="AHS216" s="192"/>
      <c r="AHT216" s="192"/>
      <c r="AHU216" s="192"/>
      <c r="AHV216" s="192"/>
      <c r="AHW216" s="192"/>
      <c r="AHX216" s="192"/>
      <c r="AHY216" s="192"/>
      <c r="AHZ216" s="192"/>
      <c r="AIA216" s="192"/>
      <c r="AIB216" s="192"/>
      <c r="AIC216" s="192"/>
      <c r="AID216" s="192"/>
      <c r="AIE216" s="192"/>
      <c r="AIF216" s="192"/>
      <c r="AIG216" s="192"/>
      <c r="AIH216" s="192"/>
      <c r="AII216" s="192"/>
      <c r="AIJ216" s="192"/>
      <c r="AIK216" s="192"/>
      <c r="AIL216" s="192"/>
      <c r="AIM216" s="192"/>
      <c r="AIN216" s="192"/>
      <c r="AIO216" s="192"/>
      <c r="AIP216" s="192"/>
      <c r="AIQ216" s="192"/>
      <c r="AIR216" s="192"/>
      <c r="AIS216" s="192"/>
      <c r="AIT216" s="192"/>
      <c r="AIU216" s="192"/>
      <c r="AIV216" s="192"/>
      <c r="AIW216" s="192"/>
      <c r="AIX216" s="192"/>
      <c r="AIY216" s="192"/>
      <c r="AIZ216" s="192"/>
      <c r="AJA216" s="192"/>
      <c r="AJB216" s="192"/>
      <c r="AJC216" s="192"/>
      <c r="AJD216" s="192"/>
      <c r="AJE216" s="192"/>
      <c r="AJF216" s="192"/>
      <c r="AJG216" s="192"/>
      <c r="AJH216" s="192"/>
      <c r="AJI216" s="192"/>
      <c r="AJJ216" s="192"/>
      <c r="AJK216" s="192"/>
      <c r="AJL216" s="192"/>
      <c r="AJM216" s="192"/>
      <c r="AJN216" s="192"/>
      <c r="AJO216" s="192"/>
      <c r="AJP216" s="192"/>
      <c r="AJQ216" s="192"/>
      <c r="AJR216" s="192"/>
      <c r="AJS216" s="192"/>
      <c r="AJT216" s="192"/>
      <c r="AJU216" s="192"/>
      <c r="AJV216" s="192"/>
      <c r="AJW216" s="192"/>
      <c r="AJX216" s="192"/>
      <c r="AJY216" s="192"/>
      <c r="AJZ216" s="192"/>
      <c r="AKA216" s="192"/>
      <c r="AKB216" s="192"/>
      <c r="AKC216" s="192"/>
      <c r="AKD216" s="192"/>
      <c r="AKE216" s="192"/>
      <c r="AKF216" s="192"/>
      <c r="AKG216" s="192"/>
      <c r="AKH216" s="192"/>
      <c r="AKI216" s="192"/>
      <c r="AKJ216" s="192"/>
      <c r="AKK216" s="192"/>
      <c r="AKL216" s="192"/>
      <c r="AKM216" s="192"/>
      <c r="AKN216" s="192"/>
      <c r="AKO216" s="192"/>
      <c r="AKP216" s="192"/>
      <c r="AKQ216" s="192"/>
      <c r="AKR216" s="192"/>
      <c r="AKS216" s="192"/>
      <c r="AKT216" s="192"/>
      <c r="AKU216" s="192"/>
      <c r="AKV216" s="192"/>
      <c r="AKW216" s="192"/>
      <c r="AKX216" s="192"/>
      <c r="AKY216" s="192"/>
      <c r="AKZ216" s="192"/>
      <c r="ALA216" s="192"/>
      <c r="ALB216" s="192"/>
      <c r="ALC216" s="192"/>
      <c r="ALD216" s="192"/>
      <c r="ALE216" s="192"/>
      <c r="ALF216" s="192"/>
      <c r="ALG216" s="192"/>
      <c r="ALH216" s="192"/>
      <c r="ALI216" s="192"/>
      <c r="ALJ216" s="192"/>
      <c r="ALK216" s="192"/>
      <c r="ALL216" s="192"/>
      <c r="ALM216" s="192"/>
      <c r="ALN216" s="192"/>
      <c r="ALO216" s="192"/>
      <c r="ALP216" s="192"/>
      <c r="ALQ216" s="192"/>
      <c r="ALR216" s="192"/>
      <c r="ALS216" s="192"/>
      <c r="ALT216" s="192"/>
      <c r="ALU216" s="192"/>
      <c r="ALV216" s="192"/>
      <c r="ALW216" s="192"/>
      <c r="ALX216" s="192"/>
      <c r="ALY216" s="192"/>
      <c r="ALZ216" s="192"/>
      <c r="AMA216" s="192"/>
      <c r="AMB216" s="192"/>
      <c r="AMC216" s="192"/>
      <c r="AMD216" s="192"/>
      <c r="AME216" s="192"/>
      <c r="AMF216" s="192"/>
      <c r="AMG216" s="192"/>
      <c r="AMH216" s="192"/>
      <c r="AMI216" s="192"/>
      <c r="AMJ216" s="192"/>
      <c r="AMK216" s="192"/>
      <c r="AML216" s="192"/>
    </row>
    <row r="217" spans="1:16384" s="183" customFormat="1">
      <c r="A217" s="192"/>
      <c r="B217" s="192" t="s">
        <v>705</v>
      </c>
      <c r="C217" s="199" t="s">
        <v>693</v>
      </c>
      <c r="D217" s="200" t="s">
        <v>696</v>
      </c>
      <c r="E217" s="200" t="s">
        <v>702</v>
      </c>
      <c r="F217" s="200" t="s">
        <v>697</v>
      </c>
      <c r="G217" s="200" t="s">
        <v>155</v>
      </c>
      <c r="H217" s="201" t="str">
        <f t="shared" si="12"/>
        <v>EXEC INS_fsm_state_transition @tx_fsm_type_name='REF_LEGAL_ENTITY', @tx_state_name='PEND_APPROVAL', @tx_action_name='APPROVE', @tx_next_state_name='APPROVED',  @tx_login_name='nazdaq_prod'</v>
      </c>
      <c r="I217" s="192"/>
      <c r="J217" s="192"/>
      <c r="K217" s="192"/>
      <c r="L217" s="192"/>
      <c r="M217" s="192"/>
      <c r="N217" s="192"/>
      <c r="O217" s="192"/>
      <c r="P217" s="192"/>
      <c r="Q217" s="192"/>
      <c r="R217" s="192"/>
      <c r="S217" s="192"/>
      <c r="T217" s="192"/>
      <c r="U217" s="192"/>
      <c r="V217" s="192"/>
      <c r="W217" s="192"/>
      <c r="X217" s="192"/>
      <c r="Y217" s="192"/>
      <c r="Z217" s="192"/>
      <c r="AA217" s="192"/>
      <c r="AB217" s="192"/>
      <c r="AC217" s="192"/>
      <c r="AD217" s="192"/>
      <c r="AE217" s="192"/>
      <c r="AF217" s="192"/>
      <c r="AG217" s="192"/>
      <c r="AH217" s="192"/>
      <c r="AI217" s="192"/>
      <c r="AJ217" s="192"/>
      <c r="AK217" s="192"/>
      <c r="AL217" s="192"/>
      <c r="AM217" s="192"/>
      <c r="AN217" s="192"/>
      <c r="AO217" s="192"/>
      <c r="AP217" s="192"/>
      <c r="AQ217" s="192"/>
      <c r="AR217" s="192"/>
      <c r="AS217" s="192"/>
      <c r="AT217" s="192"/>
      <c r="AU217" s="192"/>
      <c r="AV217" s="192"/>
      <c r="AW217" s="192"/>
      <c r="AX217" s="192"/>
      <c r="AY217" s="192"/>
      <c r="AZ217" s="192"/>
      <c r="BA217" s="192"/>
      <c r="BB217" s="192"/>
      <c r="BC217" s="192"/>
      <c r="BD217" s="192"/>
      <c r="BE217" s="192"/>
      <c r="BF217" s="192"/>
      <c r="BG217" s="192"/>
      <c r="BH217" s="192"/>
      <c r="BI217" s="192"/>
      <c r="BJ217" s="192"/>
      <c r="BK217" s="192"/>
      <c r="BL217" s="192"/>
      <c r="BM217" s="192"/>
      <c r="BN217" s="192"/>
      <c r="BO217" s="192"/>
      <c r="BP217" s="192"/>
      <c r="BQ217" s="192"/>
      <c r="BR217" s="192"/>
      <c r="BS217" s="192"/>
      <c r="BT217" s="192"/>
      <c r="BU217" s="192"/>
      <c r="BV217" s="192"/>
      <c r="BW217" s="192"/>
      <c r="BX217" s="192"/>
      <c r="BY217" s="192"/>
      <c r="BZ217" s="192"/>
      <c r="CA217" s="192"/>
      <c r="CB217" s="192"/>
      <c r="CC217" s="192"/>
      <c r="CD217" s="192"/>
      <c r="CE217" s="192"/>
      <c r="CF217" s="192"/>
      <c r="CG217" s="192"/>
      <c r="CH217" s="192"/>
      <c r="CI217" s="192"/>
      <c r="CJ217" s="192"/>
      <c r="CK217" s="192"/>
      <c r="CL217" s="192"/>
      <c r="CM217" s="192"/>
      <c r="CN217" s="192"/>
      <c r="CO217" s="192"/>
      <c r="CP217" s="192"/>
      <c r="CQ217" s="192"/>
      <c r="CR217" s="192"/>
      <c r="CS217" s="192"/>
      <c r="CT217" s="192"/>
      <c r="CU217" s="192"/>
      <c r="CV217" s="192"/>
      <c r="CW217" s="192"/>
      <c r="CX217" s="192"/>
      <c r="CY217" s="192"/>
      <c r="CZ217" s="192"/>
      <c r="DA217" s="192"/>
      <c r="DB217" s="192"/>
      <c r="DC217" s="192"/>
      <c r="DD217" s="192"/>
      <c r="DE217" s="192"/>
      <c r="DF217" s="192"/>
      <c r="DG217" s="192"/>
      <c r="DH217" s="192"/>
      <c r="DI217" s="192"/>
      <c r="DJ217" s="192"/>
      <c r="DK217" s="192"/>
      <c r="DL217" s="192"/>
      <c r="DM217" s="192"/>
      <c r="DN217" s="192"/>
      <c r="DO217" s="192"/>
      <c r="DP217" s="192"/>
      <c r="DQ217" s="192"/>
      <c r="DR217" s="192"/>
      <c r="DS217" s="192"/>
      <c r="DT217" s="192"/>
      <c r="DU217" s="192"/>
      <c r="DV217" s="192"/>
      <c r="DW217" s="192"/>
      <c r="DX217" s="192"/>
      <c r="DY217" s="192"/>
      <c r="DZ217" s="192"/>
      <c r="EA217" s="192"/>
      <c r="EB217" s="192"/>
      <c r="EC217" s="192"/>
      <c r="ED217" s="192"/>
      <c r="EE217" s="192"/>
      <c r="EF217" s="192"/>
      <c r="EG217" s="192"/>
      <c r="EH217" s="192"/>
      <c r="EI217" s="192"/>
      <c r="EJ217" s="192"/>
      <c r="EK217" s="192"/>
      <c r="EL217" s="192"/>
      <c r="EM217" s="192"/>
      <c r="EN217" s="192"/>
      <c r="EO217" s="192"/>
      <c r="EP217" s="192"/>
      <c r="EQ217" s="192"/>
      <c r="ER217" s="192"/>
      <c r="ES217" s="192"/>
      <c r="ET217" s="192"/>
      <c r="EU217" s="192"/>
      <c r="EV217" s="192"/>
      <c r="EW217" s="192"/>
      <c r="EX217" s="192"/>
      <c r="EY217" s="192"/>
      <c r="EZ217" s="192"/>
      <c r="FA217" s="192"/>
      <c r="FB217" s="192"/>
      <c r="FC217" s="192"/>
      <c r="FD217" s="192"/>
      <c r="FE217" s="192"/>
      <c r="FF217" s="192"/>
      <c r="FG217" s="192"/>
      <c r="FH217" s="192"/>
      <c r="FI217" s="192"/>
      <c r="FJ217" s="192"/>
      <c r="FK217" s="192"/>
      <c r="FL217" s="192"/>
      <c r="FM217" s="192"/>
      <c r="FN217" s="192"/>
      <c r="FO217" s="192"/>
      <c r="FP217" s="192"/>
      <c r="FQ217" s="192"/>
      <c r="FR217" s="192"/>
      <c r="FS217" s="192"/>
      <c r="FT217" s="192"/>
      <c r="FU217" s="192"/>
      <c r="FV217" s="192"/>
      <c r="FW217" s="192"/>
      <c r="FX217" s="192"/>
      <c r="FY217" s="192"/>
      <c r="FZ217" s="192"/>
      <c r="GA217" s="192"/>
      <c r="GB217" s="192"/>
      <c r="GC217" s="192"/>
      <c r="GD217" s="192"/>
      <c r="GE217" s="192"/>
      <c r="GF217" s="192"/>
      <c r="GG217" s="192"/>
      <c r="GH217" s="192"/>
      <c r="GI217" s="192"/>
      <c r="GJ217" s="192"/>
      <c r="GK217" s="192"/>
      <c r="GL217" s="192"/>
      <c r="GM217" s="192"/>
      <c r="GN217" s="192"/>
      <c r="GO217" s="192"/>
      <c r="GP217" s="192"/>
      <c r="GQ217" s="192"/>
      <c r="GR217" s="192"/>
      <c r="GS217" s="192"/>
      <c r="GT217" s="192"/>
      <c r="GU217" s="192"/>
      <c r="GV217" s="192"/>
      <c r="GW217" s="192"/>
      <c r="GX217" s="192"/>
      <c r="GY217" s="192"/>
      <c r="GZ217" s="192"/>
      <c r="HA217" s="192"/>
      <c r="HB217" s="192"/>
      <c r="HC217" s="192"/>
      <c r="HD217" s="192"/>
      <c r="HE217" s="192"/>
      <c r="HF217" s="192"/>
      <c r="HG217" s="192"/>
      <c r="HH217" s="192"/>
      <c r="HI217" s="192"/>
      <c r="HJ217" s="192"/>
      <c r="HK217" s="192"/>
      <c r="HL217" s="192"/>
      <c r="HM217" s="192"/>
      <c r="HN217" s="192"/>
      <c r="HO217" s="192"/>
      <c r="HP217" s="192"/>
      <c r="HQ217" s="192"/>
      <c r="HR217" s="192"/>
      <c r="HS217" s="192"/>
      <c r="HT217" s="192"/>
      <c r="HU217" s="192"/>
      <c r="HV217" s="192"/>
      <c r="HW217" s="192"/>
      <c r="HX217" s="192"/>
      <c r="HY217" s="192"/>
      <c r="HZ217" s="192"/>
      <c r="IA217" s="192"/>
      <c r="IB217" s="192"/>
      <c r="IC217" s="192"/>
      <c r="ID217" s="192"/>
      <c r="IE217" s="192"/>
      <c r="IF217" s="192"/>
      <c r="IG217" s="192"/>
      <c r="IH217" s="192"/>
      <c r="II217" s="192"/>
      <c r="IJ217" s="192"/>
      <c r="IK217" s="192"/>
      <c r="IL217" s="192"/>
      <c r="IM217" s="192"/>
      <c r="IN217" s="192"/>
      <c r="IO217" s="192"/>
      <c r="IP217" s="192"/>
      <c r="IQ217" s="192"/>
      <c r="IR217" s="192"/>
      <c r="IS217" s="192"/>
      <c r="IT217" s="192"/>
      <c r="IU217" s="192"/>
      <c r="IV217" s="192"/>
      <c r="IW217" s="192"/>
      <c r="IX217" s="192"/>
      <c r="IY217" s="192"/>
      <c r="IZ217" s="192"/>
      <c r="JA217" s="192"/>
      <c r="JB217" s="192"/>
      <c r="JC217" s="192"/>
      <c r="JD217" s="192"/>
      <c r="JE217" s="192"/>
      <c r="JF217" s="192"/>
      <c r="JG217" s="192"/>
      <c r="JH217" s="192"/>
      <c r="JI217" s="192"/>
      <c r="JJ217" s="192"/>
      <c r="JK217" s="192"/>
      <c r="JL217" s="192"/>
      <c r="JM217" s="192"/>
      <c r="JN217" s="192"/>
      <c r="JO217" s="192"/>
      <c r="JP217" s="192"/>
      <c r="JQ217" s="192"/>
      <c r="JR217" s="192"/>
      <c r="JS217" s="192"/>
      <c r="JT217" s="192"/>
      <c r="JU217" s="192"/>
      <c r="JV217" s="192"/>
      <c r="JW217" s="192"/>
      <c r="JX217" s="192"/>
      <c r="JY217" s="192"/>
      <c r="JZ217" s="192"/>
      <c r="KA217" s="192"/>
      <c r="KB217" s="192"/>
      <c r="KC217" s="192"/>
      <c r="KD217" s="192"/>
      <c r="KE217" s="192"/>
      <c r="KF217" s="192"/>
      <c r="KG217" s="192"/>
      <c r="KH217" s="192"/>
      <c r="KI217" s="192"/>
      <c r="KJ217" s="192"/>
      <c r="KK217" s="192"/>
      <c r="KL217" s="192"/>
      <c r="KM217" s="192"/>
      <c r="KN217" s="192"/>
      <c r="KO217" s="192"/>
      <c r="KP217" s="192"/>
      <c r="KQ217" s="192"/>
      <c r="KR217" s="192"/>
      <c r="KS217" s="192"/>
      <c r="KT217" s="192"/>
      <c r="KU217" s="192"/>
      <c r="KV217" s="192"/>
      <c r="KW217" s="192"/>
      <c r="KX217" s="192"/>
      <c r="KY217" s="192"/>
      <c r="KZ217" s="192"/>
      <c r="LA217" s="192"/>
      <c r="LB217" s="192"/>
      <c r="LC217" s="192"/>
      <c r="LD217" s="192"/>
      <c r="LE217" s="192"/>
      <c r="LF217" s="192"/>
      <c r="LG217" s="192"/>
      <c r="LH217" s="192"/>
      <c r="LI217" s="192"/>
      <c r="LJ217" s="192"/>
      <c r="LK217" s="192"/>
      <c r="LL217" s="192"/>
      <c r="LM217" s="192"/>
      <c r="LN217" s="192"/>
      <c r="LO217" s="192"/>
      <c r="LP217" s="192"/>
      <c r="LQ217" s="192"/>
      <c r="LR217" s="192"/>
      <c r="LS217" s="192"/>
      <c r="LT217" s="192"/>
      <c r="LU217" s="192"/>
      <c r="LV217" s="192"/>
      <c r="LW217" s="192"/>
      <c r="LX217" s="192"/>
      <c r="LY217" s="192"/>
      <c r="LZ217" s="192"/>
      <c r="MA217" s="192"/>
      <c r="MB217" s="192"/>
      <c r="MC217" s="192"/>
      <c r="MD217" s="192"/>
      <c r="ME217" s="192"/>
      <c r="MF217" s="192"/>
      <c r="MG217" s="192"/>
      <c r="MH217" s="192"/>
      <c r="MI217" s="192"/>
      <c r="MJ217" s="192"/>
      <c r="MK217" s="192"/>
      <c r="ML217" s="192"/>
      <c r="MM217" s="192"/>
      <c r="MN217" s="192"/>
      <c r="MO217" s="192"/>
      <c r="MP217" s="192"/>
      <c r="MQ217" s="192"/>
      <c r="MR217" s="192"/>
      <c r="MS217" s="192"/>
      <c r="MT217" s="192"/>
      <c r="MU217" s="192"/>
      <c r="MV217" s="192"/>
      <c r="MW217" s="192"/>
      <c r="MX217" s="192"/>
      <c r="MY217" s="192"/>
      <c r="MZ217" s="192"/>
      <c r="NA217" s="192"/>
      <c r="NB217" s="192"/>
      <c r="NC217" s="192"/>
      <c r="ND217" s="192"/>
      <c r="NE217" s="192"/>
      <c r="NF217" s="192"/>
      <c r="NG217" s="192"/>
      <c r="NH217" s="192"/>
      <c r="NI217" s="192"/>
      <c r="NJ217" s="192"/>
      <c r="NK217" s="192"/>
      <c r="NL217" s="192"/>
      <c r="NM217" s="192"/>
      <c r="NN217" s="192"/>
      <c r="NO217" s="192"/>
      <c r="NP217" s="192"/>
      <c r="NQ217" s="192"/>
      <c r="NR217" s="192"/>
      <c r="NS217" s="192"/>
      <c r="NT217" s="192"/>
      <c r="NU217" s="192"/>
      <c r="NV217" s="192"/>
      <c r="NW217" s="192"/>
      <c r="NX217" s="192"/>
      <c r="NY217" s="192"/>
      <c r="NZ217" s="192"/>
      <c r="OA217" s="192"/>
      <c r="OB217" s="192"/>
      <c r="OC217" s="192"/>
      <c r="OD217" s="192"/>
      <c r="OE217" s="192"/>
      <c r="OF217" s="192"/>
      <c r="OG217" s="192"/>
      <c r="OH217" s="192"/>
      <c r="OI217" s="192"/>
      <c r="OJ217" s="192"/>
      <c r="OK217" s="192"/>
      <c r="OL217" s="192"/>
      <c r="OM217" s="192"/>
      <c r="ON217" s="192"/>
      <c r="OO217" s="192"/>
      <c r="OP217" s="192"/>
      <c r="OQ217" s="192"/>
      <c r="OR217" s="192"/>
      <c r="OS217" s="192"/>
      <c r="OT217" s="192"/>
      <c r="OU217" s="192"/>
      <c r="OV217" s="192"/>
      <c r="OW217" s="192"/>
      <c r="OX217" s="192"/>
      <c r="OY217" s="192"/>
      <c r="OZ217" s="192"/>
      <c r="PA217" s="192"/>
      <c r="PB217" s="192"/>
      <c r="PC217" s="192"/>
      <c r="PD217" s="192"/>
      <c r="PE217" s="192"/>
      <c r="PF217" s="192"/>
      <c r="PG217" s="192"/>
      <c r="PH217" s="192"/>
      <c r="PI217" s="192"/>
      <c r="PJ217" s="192"/>
      <c r="PK217" s="192"/>
      <c r="PL217" s="192"/>
      <c r="PM217" s="192"/>
      <c r="PN217" s="192"/>
      <c r="PO217" s="192"/>
      <c r="PP217" s="192"/>
      <c r="PQ217" s="192"/>
      <c r="PR217" s="192"/>
      <c r="PS217" s="192"/>
      <c r="PT217" s="192"/>
      <c r="PU217" s="192"/>
      <c r="PV217" s="192"/>
      <c r="PW217" s="192"/>
      <c r="PX217" s="192"/>
      <c r="PY217" s="192"/>
      <c r="PZ217" s="192"/>
      <c r="QA217" s="192"/>
      <c r="QB217" s="192"/>
      <c r="QC217" s="192"/>
      <c r="QD217" s="192"/>
      <c r="QE217" s="192"/>
      <c r="QF217" s="192"/>
      <c r="QG217" s="192"/>
      <c r="QH217" s="192"/>
      <c r="QI217" s="192"/>
      <c r="QJ217" s="192"/>
      <c r="QK217" s="192"/>
      <c r="QL217" s="192"/>
      <c r="QM217" s="192"/>
      <c r="QN217" s="192"/>
      <c r="QO217" s="192"/>
      <c r="QP217" s="192"/>
      <c r="QQ217" s="192"/>
      <c r="QR217" s="192"/>
      <c r="QS217" s="192"/>
      <c r="QT217" s="192"/>
      <c r="QU217" s="192"/>
      <c r="QV217" s="192"/>
      <c r="QW217" s="192"/>
      <c r="QX217" s="192"/>
      <c r="QY217" s="192"/>
      <c r="QZ217" s="192"/>
      <c r="RA217" s="192"/>
      <c r="RB217" s="192"/>
      <c r="RC217" s="192"/>
      <c r="RD217" s="192"/>
      <c r="RE217" s="192"/>
      <c r="RF217" s="192"/>
      <c r="RG217" s="192"/>
      <c r="RH217" s="192"/>
      <c r="RI217" s="192"/>
      <c r="RJ217" s="192"/>
      <c r="RK217" s="192"/>
      <c r="RL217" s="192"/>
      <c r="RM217" s="192"/>
      <c r="RN217" s="192"/>
      <c r="RO217" s="192"/>
      <c r="RP217" s="192"/>
      <c r="RQ217" s="192"/>
      <c r="RR217" s="192"/>
      <c r="RS217" s="192"/>
      <c r="RT217" s="192"/>
      <c r="RU217" s="192"/>
      <c r="RV217" s="192"/>
      <c r="RW217" s="192"/>
      <c r="RX217" s="192"/>
      <c r="RY217" s="192"/>
      <c r="RZ217" s="192"/>
      <c r="SA217" s="192"/>
      <c r="SB217" s="192"/>
      <c r="SC217" s="192"/>
      <c r="SD217" s="192"/>
      <c r="SE217" s="192"/>
      <c r="SF217" s="192"/>
      <c r="SG217" s="192"/>
      <c r="SH217" s="192"/>
      <c r="SI217" s="192"/>
      <c r="SJ217" s="192"/>
      <c r="SK217" s="192"/>
      <c r="SL217" s="192"/>
      <c r="SM217" s="192"/>
      <c r="SN217" s="192"/>
      <c r="SO217" s="192"/>
      <c r="SP217" s="192"/>
      <c r="SQ217" s="192"/>
      <c r="SR217" s="192"/>
      <c r="SS217" s="192"/>
      <c r="ST217" s="192"/>
      <c r="SU217" s="192"/>
      <c r="SV217" s="192"/>
      <c r="SW217" s="192"/>
      <c r="SX217" s="192"/>
      <c r="SY217" s="192"/>
      <c r="SZ217" s="192"/>
      <c r="TA217" s="192"/>
      <c r="TB217" s="192"/>
      <c r="TC217" s="192"/>
      <c r="TD217" s="192"/>
      <c r="TE217" s="192"/>
      <c r="TF217" s="192"/>
      <c r="TG217" s="192"/>
      <c r="TH217" s="192"/>
      <c r="TI217" s="192"/>
      <c r="TJ217" s="192"/>
      <c r="TK217" s="192"/>
      <c r="TL217" s="192"/>
      <c r="TM217" s="192"/>
      <c r="TN217" s="192"/>
      <c r="TO217" s="192"/>
      <c r="TP217" s="192"/>
      <c r="TQ217" s="192"/>
      <c r="TR217" s="192"/>
      <c r="TS217" s="192"/>
      <c r="TT217" s="192"/>
      <c r="TU217" s="192"/>
      <c r="TV217" s="192"/>
      <c r="TW217" s="192"/>
      <c r="TX217" s="192"/>
      <c r="TY217" s="192"/>
      <c r="TZ217" s="192"/>
      <c r="UA217" s="192"/>
      <c r="UB217" s="192"/>
      <c r="UC217" s="192"/>
      <c r="UD217" s="192"/>
      <c r="UE217" s="192"/>
      <c r="UF217" s="192"/>
      <c r="UG217" s="192"/>
      <c r="UH217" s="192"/>
      <c r="UI217" s="192"/>
      <c r="UJ217" s="192"/>
      <c r="UK217" s="192"/>
      <c r="UL217" s="192"/>
      <c r="UM217" s="192"/>
      <c r="UN217" s="192"/>
      <c r="UO217" s="192"/>
      <c r="UP217" s="192"/>
      <c r="UQ217" s="192"/>
      <c r="UR217" s="192"/>
      <c r="US217" s="192"/>
      <c r="UT217" s="192"/>
      <c r="UU217" s="192"/>
      <c r="UV217" s="192"/>
      <c r="UW217" s="192"/>
      <c r="UX217" s="192"/>
      <c r="UY217" s="192"/>
      <c r="UZ217" s="192"/>
      <c r="VA217" s="192"/>
      <c r="VB217" s="192"/>
      <c r="VC217" s="192"/>
      <c r="VD217" s="192"/>
      <c r="VE217" s="192"/>
      <c r="VF217" s="192"/>
      <c r="VG217" s="192"/>
      <c r="VH217" s="192"/>
      <c r="VI217" s="192"/>
      <c r="VJ217" s="192"/>
      <c r="VK217" s="192"/>
      <c r="VL217" s="192"/>
      <c r="VM217" s="192"/>
      <c r="VN217" s="192"/>
      <c r="VO217" s="192"/>
      <c r="VP217" s="192"/>
      <c r="VQ217" s="192"/>
      <c r="VR217" s="192"/>
      <c r="VS217" s="192"/>
      <c r="VT217" s="192"/>
      <c r="VU217" s="192"/>
      <c r="VV217" s="192"/>
      <c r="VW217" s="192"/>
      <c r="VX217" s="192"/>
      <c r="VY217" s="192"/>
      <c r="VZ217" s="192"/>
      <c r="WA217" s="192"/>
      <c r="WB217" s="192"/>
      <c r="WC217" s="192"/>
      <c r="WD217" s="192"/>
      <c r="WE217" s="192"/>
      <c r="WF217" s="192"/>
      <c r="WG217" s="192"/>
      <c r="WH217" s="192"/>
      <c r="WI217" s="192"/>
      <c r="WJ217" s="192"/>
      <c r="WK217" s="192"/>
      <c r="WL217" s="192"/>
      <c r="WM217" s="192"/>
      <c r="WN217" s="192"/>
      <c r="WO217" s="192"/>
      <c r="WP217" s="192"/>
      <c r="WQ217" s="192"/>
      <c r="WR217" s="192"/>
      <c r="WS217" s="192"/>
      <c r="WT217" s="192"/>
      <c r="WU217" s="192"/>
      <c r="WV217" s="192"/>
      <c r="WW217" s="192"/>
      <c r="WX217" s="192"/>
      <c r="WY217" s="192"/>
      <c r="WZ217" s="192"/>
      <c r="XA217" s="192"/>
      <c r="XB217" s="192"/>
      <c r="XC217" s="192"/>
      <c r="XD217" s="192"/>
      <c r="XE217" s="192"/>
      <c r="XF217" s="192"/>
      <c r="XG217" s="192"/>
      <c r="XH217" s="192"/>
      <c r="XI217" s="192"/>
      <c r="XJ217" s="192"/>
      <c r="XK217" s="192"/>
      <c r="XL217" s="192"/>
      <c r="XM217" s="192"/>
      <c r="XN217" s="192"/>
      <c r="XO217" s="192"/>
      <c r="XP217" s="192"/>
      <c r="XQ217" s="192"/>
      <c r="XR217" s="192"/>
      <c r="XS217" s="192"/>
      <c r="XT217" s="192"/>
      <c r="XU217" s="192"/>
      <c r="XV217" s="192"/>
      <c r="XW217" s="192"/>
      <c r="XX217" s="192"/>
      <c r="XY217" s="192"/>
      <c r="XZ217" s="192"/>
      <c r="YA217" s="192"/>
      <c r="YB217" s="192"/>
      <c r="YC217" s="192"/>
      <c r="YD217" s="192"/>
      <c r="YE217" s="192"/>
      <c r="YF217" s="192"/>
      <c r="YG217" s="192"/>
      <c r="YH217" s="192"/>
      <c r="YI217" s="192"/>
      <c r="YJ217" s="192"/>
      <c r="YK217" s="192"/>
      <c r="YL217" s="192"/>
      <c r="YM217" s="192"/>
      <c r="YN217" s="192"/>
      <c r="YO217" s="192"/>
      <c r="YP217" s="192"/>
      <c r="YQ217" s="192"/>
      <c r="YR217" s="192"/>
      <c r="YS217" s="192"/>
      <c r="YT217" s="192"/>
      <c r="YU217" s="192"/>
      <c r="YV217" s="192"/>
      <c r="YW217" s="192"/>
      <c r="YX217" s="192"/>
      <c r="YY217" s="192"/>
      <c r="YZ217" s="192"/>
      <c r="ZA217" s="192"/>
      <c r="ZB217" s="192"/>
      <c r="ZC217" s="192"/>
      <c r="ZD217" s="192"/>
      <c r="ZE217" s="192"/>
      <c r="ZF217" s="192"/>
      <c r="ZG217" s="192"/>
      <c r="ZH217" s="192"/>
      <c r="ZI217" s="192"/>
      <c r="ZJ217" s="192"/>
      <c r="ZK217" s="192"/>
      <c r="ZL217" s="192"/>
      <c r="ZM217" s="192"/>
      <c r="ZN217" s="192"/>
      <c r="ZO217" s="192"/>
      <c r="ZP217" s="192"/>
      <c r="ZQ217" s="192"/>
      <c r="ZR217" s="192"/>
      <c r="ZS217" s="192"/>
      <c r="ZT217" s="192"/>
      <c r="ZU217" s="192"/>
      <c r="ZV217" s="192"/>
      <c r="ZW217" s="192"/>
      <c r="ZX217" s="192"/>
      <c r="ZY217" s="192"/>
      <c r="ZZ217" s="192"/>
      <c r="AAA217" s="192"/>
      <c r="AAB217" s="192"/>
      <c r="AAC217" s="192"/>
      <c r="AAD217" s="192"/>
      <c r="AAE217" s="192"/>
      <c r="AAF217" s="192"/>
      <c r="AAG217" s="192"/>
      <c r="AAH217" s="192"/>
      <c r="AAI217" s="192"/>
      <c r="AAJ217" s="192"/>
      <c r="AAK217" s="192"/>
      <c r="AAL217" s="192"/>
      <c r="AAM217" s="192"/>
      <c r="AAN217" s="192"/>
      <c r="AAO217" s="192"/>
      <c r="AAP217" s="192"/>
      <c r="AAQ217" s="192"/>
      <c r="AAR217" s="192"/>
      <c r="AAS217" s="192"/>
      <c r="AAT217" s="192"/>
      <c r="AAU217" s="192"/>
      <c r="AAV217" s="192"/>
      <c r="AAW217" s="192"/>
      <c r="AAX217" s="192"/>
      <c r="AAY217" s="192"/>
      <c r="AAZ217" s="192"/>
      <c r="ABA217" s="192"/>
      <c r="ABB217" s="192"/>
      <c r="ABC217" s="192"/>
      <c r="ABD217" s="192"/>
      <c r="ABE217" s="192"/>
      <c r="ABF217" s="192"/>
      <c r="ABG217" s="192"/>
      <c r="ABH217" s="192"/>
      <c r="ABI217" s="192"/>
      <c r="ABJ217" s="192"/>
      <c r="ABK217" s="192"/>
      <c r="ABL217" s="192"/>
      <c r="ABM217" s="192"/>
      <c r="ABN217" s="192"/>
      <c r="ABO217" s="192"/>
      <c r="ABP217" s="192"/>
      <c r="ABQ217" s="192"/>
      <c r="ABR217" s="192"/>
      <c r="ABS217" s="192"/>
      <c r="ABT217" s="192"/>
      <c r="ABU217" s="192"/>
      <c r="ABV217" s="192"/>
      <c r="ABW217" s="192"/>
      <c r="ABX217" s="192"/>
      <c r="ABY217" s="192"/>
      <c r="ABZ217" s="192"/>
      <c r="ACA217" s="192"/>
      <c r="ACB217" s="192"/>
      <c r="ACC217" s="192"/>
      <c r="ACD217" s="192"/>
      <c r="ACE217" s="192"/>
      <c r="ACF217" s="192"/>
      <c r="ACG217" s="192"/>
      <c r="ACH217" s="192"/>
      <c r="ACI217" s="192"/>
      <c r="ACJ217" s="192"/>
      <c r="ACK217" s="192"/>
      <c r="ACL217" s="192"/>
      <c r="ACM217" s="192"/>
      <c r="ACN217" s="192"/>
      <c r="ACO217" s="192"/>
      <c r="ACP217" s="192"/>
      <c r="ACQ217" s="192"/>
      <c r="ACR217" s="192"/>
      <c r="ACS217" s="192"/>
      <c r="ACT217" s="192"/>
      <c r="ACU217" s="192"/>
      <c r="ACV217" s="192"/>
      <c r="ACW217" s="192"/>
      <c r="ACX217" s="192"/>
      <c r="ACY217" s="192"/>
      <c r="ACZ217" s="192"/>
      <c r="ADA217" s="192"/>
      <c r="ADB217" s="192"/>
      <c r="ADC217" s="192"/>
      <c r="ADD217" s="192"/>
      <c r="ADE217" s="192"/>
      <c r="ADF217" s="192"/>
      <c r="ADG217" s="192"/>
      <c r="ADH217" s="192"/>
      <c r="ADI217" s="192"/>
      <c r="ADJ217" s="192"/>
      <c r="ADK217" s="192"/>
      <c r="ADL217" s="192"/>
      <c r="ADM217" s="192"/>
      <c r="ADN217" s="192"/>
      <c r="ADO217" s="192"/>
      <c r="ADP217" s="192"/>
      <c r="ADQ217" s="192"/>
      <c r="ADR217" s="192"/>
      <c r="ADS217" s="192"/>
      <c r="ADT217" s="192"/>
      <c r="ADU217" s="192"/>
      <c r="ADV217" s="192"/>
      <c r="ADW217" s="192"/>
      <c r="ADX217" s="192"/>
      <c r="ADY217" s="192"/>
      <c r="ADZ217" s="192"/>
      <c r="AEA217" s="192"/>
      <c r="AEB217" s="192"/>
      <c r="AEC217" s="192"/>
      <c r="AED217" s="192"/>
      <c r="AEE217" s="192"/>
      <c r="AEF217" s="192"/>
      <c r="AEG217" s="192"/>
      <c r="AEH217" s="192"/>
      <c r="AEI217" s="192"/>
      <c r="AEJ217" s="192"/>
      <c r="AEK217" s="192"/>
      <c r="AEL217" s="192"/>
      <c r="AEM217" s="192"/>
      <c r="AEN217" s="192"/>
      <c r="AEO217" s="192"/>
      <c r="AEP217" s="192"/>
      <c r="AEQ217" s="192"/>
      <c r="AER217" s="192"/>
      <c r="AES217" s="192"/>
      <c r="AET217" s="192"/>
      <c r="AEU217" s="192"/>
      <c r="AEV217" s="192"/>
      <c r="AEW217" s="192"/>
      <c r="AEX217" s="192"/>
      <c r="AEY217" s="192"/>
      <c r="AEZ217" s="192"/>
      <c r="AFA217" s="192"/>
      <c r="AFB217" s="192"/>
      <c r="AFC217" s="192"/>
      <c r="AFD217" s="192"/>
      <c r="AFE217" s="192"/>
      <c r="AFF217" s="192"/>
      <c r="AFG217" s="192"/>
      <c r="AFH217" s="192"/>
      <c r="AFI217" s="192"/>
      <c r="AFJ217" s="192"/>
      <c r="AFK217" s="192"/>
      <c r="AFL217" s="192"/>
      <c r="AFM217" s="192"/>
      <c r="AFN217" s="192"/>
      <c r="AFO217" s="192"/>
      <c r="AFP217" s="192"/>
      <c r="AFQ217" s="192"/>
      <c r="AFR217" s="192"/>
      <c r="AFS217" s="192"/>
      <c r="AFT217" s="192"/>
      <c r="AFU217" s="192"/>
      <c r="AFV217" s="192"/>
      <c r="AFW217" s="192"/>
      <c r="AFX217" s="192"/>
      <c r="AFY217" s="192"/>
      <c r="AFZ217" s="192"/>
      <c r="AGA217" s="192"/>
      <c r="AGB217" s="192"/>
      <c r="AGC217" s="192"/>
      <c r="AGD217" s="192"/>
      <c r="AGE217" s="192"/>
      <c r="AGF217" s="192"/>
      <c r="AGG217" s="192"/>
      <c r="AGH217" s="192"/>
      <c r="AGI217" s="192"/>
      <c r="AGJ217" s="192"/>
      <c r="AGK217" s="192"/>
      <c r="AGL217" s="192"/>
      <c r="AGM217" s="192"/>
      <c r="AGN217" s="192"/>
      <c r="AGO217" s="192"/>
      <c r="AGP217" s="192"/>
      <c r="AGQ217" s="192"/>
      <c r="AGR217" s="192"/>
      <c r="AGS217" s="192"/>
      <c r="AGT217" s="192"/>
      <c r="AGU217" s="192"/>
      <c r="AGV217" s="192"/>
      <c r="AGW217" s="192"/>
      <c r="AGX217" s="192"/>
      <c r="AGY217" s="192"/>
      <c r="AGZ217" s="192"/>
      <c r="AHA217" s="192"/>
      <c r="AHB217" s="192"/>
      <c r="AHC217" s="192"/>
      <c r="AHD217" s="192"/>
      <c r="AHE217" s="192"/>
      <c r="AHF217" s="192"/>
      <c r="AHG217" s="192"/>
      <c r="AHH217" s="192"/>
      <c r="AHI217" s="192"/>
      <c r="AHJ217" s="192"/>
      <c r="AHK217" s="192"/>
      <c r="AHL217" s="192"/>
      <c r="AHM217" s="192"/>
      <c r="AHN217" s="192"/>
      <c r="AHO217" s="192"/>
      <c r="AHP217" s="192"/>
      <c r="AHQ217" s="192"/>
      <c r="AHR217" s="192"/>
      <c r="AHS217" s="192"/>
      <c r="AHT217" s="192"/>
      <c r="AHU217" s="192"/>
      <c r="AHV217" s="192"/>
      <c r="AHW217" s="192"/>
      <c r="AHX217" s="192"/>
      <c r="AHY217" s="192"/>
      <c r="AHZ217" s="192"/>
      <c r="AIA217" s="192"/>
      <c r="AIB217" s="192"/>
      <c r="AIC217" s="192"/>
      <c r="AID217" s="192"/>
      <c r="AIE217" s="192"/>
      <c r="AIF217" s="192"/>
      <c r="AIG217" s="192"/>
      <c r="AIH217" s="192"/>
      <c r="AII217" s="192"/>
      <c r="AIJ217" s="192"/>
      <c r="AIK217" s="192"/>
      <c r="AIL217" s="192"/>
      <c r="AIM217" s="192"/>
      <c r="AIN217" s="192"/>
      <c r="AIO217" s="192"/>
      <c r="AIP217" s="192"/>
      <c r="AIQ217" s="192"/>
      <c r="AIR217" s="192"/>
      <c r="AIS217" s="192"/>
      <c r="AIT217" s="192"/>
      <c r="AIU217" s="192"/>
      <c r="AIV217" s="192"/>
      <c r="AIW217" s="192"/>
      <c r="AIX217" s="192"/>
      <c r="AIY217" s="192"/>
      <c r="AIZ217" s="192"/>
      <c r="AJA217" s="192"/>
      <c r="AJB217" s="192"/>
      <c r="AJC217" s="192"/>
      <c r="AJD217" s="192"/>
      <c r="AJE217" s="192"/>
      <c r="AJF217" s="192"/>
      <c r="AJG217" s="192"/>
      <c r="AJH217" s="192"/>
      <c r="AJI217" s="192"/>
      <c r="AJJ217" s="192"/>
      <c r="AJK217" s="192"/>
      <c r="AJL217" s="192"/>
      <c r="AJM217" s="192"/>
      <c r="AJN217" s="192"/>
      <c r="AJO217" s="192"/>
      <c r="AJP217" s="192"/>
      <c r="AJQ217" s="192"/>
      <c r="AJR217" s="192"/>
      <c r="AJS217" s="192"/>
      <c r="AJT217" s="192"/>
      <c r="AJU217" s="192"/>
      <c r="AJV217" s="192"/>
      <c r="AJW217" s="192"/>
      <c r="AJX217" s="192"/>
      <c r="AJY217" s="192"/>
      <c r="AJZ217" s="192"/>
      <c r="AKA217" s="192"/>
      <c r="AKB217" s="192"/>
      <c r="AKC217" s="192"/>
      <c r="AKD217" s="192"/>
      <c r="AKE217" s="192"/>
      <c r="AKF217" s="192"/>
      <c r="AKG217" s="192"/>
      <c r="AKH217" s="192"/>
      <c r="AKI217" s="192"/>
      <c r="AKJ217" s="192"/>
      <c r="AKK217" s="192"/>
      <c r="AKL217" s="192"/>
      <c r="AKM217" s="192"/>
      <c r="AKN217" s="192"/>
      <c r="AKO217" s="192"/>
      <c r="AKP217" s="192"/>
      <c r="AKQ217" s="192"/>
      <c r="AKR217" s="192"/>
      <c r="AKS217" s="192"/>
      <c r="AKT217" s="192"/>
      <c r="AKU217" s="192"/>
      <c r="AKV217" s="192"/>
      <c r="AKW217" s="192"/>
      <c r="AKX217" s="192"/>
      <c r="AKY217" s="192"/>
      <c r="AKZ217" s="192"/>
      <c r="ALA217" s="192"/>
      <c r="ALB217" s="192"/>
      <c r="ALC217" s="192"/>
      <c r="ALD217" s="192"/>
      <c r="ALE217" s="192"/>
      <c r="ALF217" s="192"/>
      <c r="ALG217" s="192"/>
      <c r="ALH217" s="192"/>
      <c r="ALI217" s="192"/>
      <c r="ALJ217" s="192"/>
      <c r="ALK217" s="192"/>
      <c r="ALL217" s="192"/>
      <c r="ALM217" s="192"/>
      <c r="ALN217" s="192"/>
      <c r="ALO217" s="192"/>
      <c r="ALP217" s="192"/>
      <c r="ALQ217" s="192"/>
      <c r="ALR217" s="192"/>
      <c r="ALS217" s="192"/>
      <c r="ALT217" s="192"/>
      <c r="ALU217" s="192"/>
      <c r="ALV217" s="192"/>
      <c r="ALW217" s="192"/>
      <c r="ALX217" s="192"/>
      <c r="ALY217" s="192"/>
      <c r="ALZ217" s="192"/>
      <c r="AMA217" s="192"/>
      <c r="AMB217" s="192"/>
      <c r="AMC217" s="192"/>
      <c r="AMD217" s="192"/>
      <c r="AME217" s="192"/>
      <c r="AMF217" s="192"/>
      <c r="AMG217" s="192"/>
      <c r="AMH217" s="192"/>
      <c r="AMI217" s="192"/>
      <c r="AMJ217" s="192"/>
      <c r="AMK217" s="192"/>
      <c r="AML217" s="192"/>
    </row>
    <row r="218" spans="1:16384" s="183" customFormat="1">
      <c r="A218" s="192"/>
      <c r="B218" s="192" t="s">
        <v>705</v>
      </c>
      <c r="C218" s="199" t="s">
        <v>693</v>
      </c>
      <c r="D218" s="200" t="s">
        <v>696</v>
      </c>
      <c r="E218" s="200" t="s">
        <v>703</v>
      </c>
      <c r="F218" s="200" t="s">
        <v>698</v>
      </c>
      <c r="G218" s="200" t="s">
        <v>155</v>
      </c>
      <c r="H218" s="201" t="str">
        <f t="shared" si="12"/>
        <v>EXEC INS_fsm_state_transition @tx_fsm_type_name='REF_LEGAL_ENTITY', @tx_state_name='PEND_APPROVAL', @tx_action_name='REJECT', @tx_next_state_name='REJECTED',  @tx_login_name='nazdaq_prod'</v>
      </c>
      <c r="I218" s="192"/>
      <c r="J218" s="192"/>
      <c r="K218" s="192"/>
      <c r="L218" s="192"/>
      <c r="M218" s="192"/>
      <c r="N218" s="192"/>
      <c r="O218" s="192"/>
      <c r="P218" s="192"/>
      <c r="Q218" s="192"/>
      <c r="R218" s="192"/>
      <c r="S218" s="192"/>
      <c r="T218" s="192"/>
      <c r="U218" s="192"/>
      <c r="V218" s="192"/>
      <c r="W218" s="192"/>
      <c r="X218" s="192"/>
      <c r="Y218" s="192"/>
      <c r="Z218" s="192"/>
      <c r="AA218" s="192"/>
      <c r="AB218" s="192"/>
      <c r="AC218" s="192"/>
      <c r="AD218" s="192"/>
      <c r="AE218" s="192"/>
      <c r="AF218" s="192"/>
      <c r="AG218" s="192"/>
      <c r="AH218" s="192"/>
      <c r="AI218" s="192"/>
      <c r="AJ218" s="192"/>
      <c r="AK218" s="192"/>
      <c r="AL218" s="192"/>
      <c r="AM218" s="192"/>
      <c r="AN218" s="192"/>
      <c r="AO218" s="192"/>
      <c r="AP218" s="192"/>
      <c r="AQ218" s="192"/>
      <c r="AR218" s="192"/>
      <c r="AS218" s="192"/>
      <c r="AT218" s="192"/>
      <c r="AU218" s="192"/>
      <c r="AV218" s="192"/>
      <c r="AW218" s="192"/>
      <c r="AX218" s="192"/>
      <c r="AY218" s="192"/>
      <c r="AZ218" s="192"/>
      <c r="BA218" s="192"/>
      <c r="BB218" s="192"/>
      <c r="BC218" s="192"/>
      <c r="BD218" s="192"/>
      <c r="BE218" s="192"/>
      <c r="BF218" s="192"/>
      <c r="BG218" s="192"/>
      <c r="BH218" s="192"/>
      <c r="BI218" s="192"/>
      <c r="BJ218" s="192"/>
      <c r="BK218" s="192"/>
      <c r="BL218" s="192"/>
      <c r="BM218" s="192"/>
      <c r="BN218" s="192"/>
      <c r="BO218" s="192"/>
      <c r="BP218" s="192"/>
      <c r="BQ218" s="192"/>
      <c r="BR218" s="192"/>
      <c r="BS218" s="192"/>
      <c r="BT218" s="192"/>
      <c r="BU218" s="192"/>
      <c r="BV218" s="192"/>
      <c r="BW218" s="192"/>
      <c r="BX218" s="192"/>
      <c r="BY218" s="192"/>
      <c r="BZ218" s="192"/>
      <c r="CA218" s="192"/>
      <c r="CB218" s="192"/>
      <c r="CC218" s="192"/>
      <c r="CD218" s="192"/>
      <c r="CE218" s="192"/>
      <c r="CF218" s="192"/>
      <c r="CG218" s="192"/>
      <c r="CH218" s="192"/>
      <c r="CI218" s="192"/>
      <c r="CJ218" s="192"/>
      <c r="CK218" s="192"/>
      <c r="CL218" s="192"/>
      <c r="CM218" s="192"/>
      <c r="CN218" s="192"/>
      <c r="CO218" s="192"/>
      <c r="CP218" s="192"/>
      <c r="CQ218" s="192"/>
      <c r="CR218" s="192"/>
      <c r="CS218" s="192"/>
      <c r="CT218" s="192"/>
      <c r="CU218" s="192"/>
      <c r="CV218" s="192"/>
      <c r="CW218" s="192"/>
      <c r="CX218" s="192"/>
      <c r="CY218" s="192"/>
      <c r="CZ218" s="192"/>
      <c r="DA218" s="192"/>
      <c r="DB218" s="192"/>
      <c r="DC218" s="192"/>
      <c r="DD218" s="192"/>
      <c r="DE218" s="192"/>
      <c r="DF218" s="192"/>
      <c r="DG218" s="192"/>
      <c r="DH218" s="192"/>
      <c r="DI218" s="192"/>
      <c r="DJ218" s="192"/>
      <c r="DK218" s="192"/>
      <c r="DL218" s="192"/>
      <c r="DM218" s="192"/>
      <c r="DN218" s="192"/>
      <c r="DO218" s="192"/>
      <c r="DP218" s="192"/>
      <c r="DQ218" s="192"/>
      <c r="DR218" s="192"/>
      <c r="DS218" s="192"/>
      <c r="DT218" s="192"/>
      <c r="DU218" s="192"/>
      <c r="DV218" s="192"/>
      <c r="DW218" s="192"/>
      <c r="DX218" s="192"/>
      <c r="DY218" s="192"/>
      <c r="DZ218" s="192"/>
      <c r="EA218" s="192"/>
      <c r="EB218" s="192"/>
      <c r="EC218" s="192"/>
      <c r="ED218" s="192"/>
      <c r="EE218" s="192"/>
      <c r="EF218" s="192"/>
      <c r="EG218" s="192"/>
      <c r="EH218" s="192"/>
      <c r="EI218" s="192"/>
      <c r="EJ218" s="192"/>
      <c r="EK218" s="192"/>
      <c r="EL218" s="192"/>
      <c r="EM218" s="192"/>
      <c r="EN218" s="192"/>
      <c r="EO218" s="192"/>
      <c r="EP218" s="192"/>
      <c r="EQ218" s="192"/>
      <c r="ER218" s="192"/>
      <c r="ES218" s="192"/>
      <c r="ET218" s="192"/>
      <c r="EU218" s="192"/>
      <c r="EV218" s="192"/>
      <c r="EW218" s="192"/>
      <c r="EX218" s="192"/>
      <c r="EY218" s="192"/>
      <c r="EZ218" s="192"/>
      <c r="FA218" s="192"/>
      <c r="FB218" s="192"/>
      <c r="FC218" s="192"/>
      <c r="FD218" s="192"/>
      <c r="FE218" s="192"/>
      <c r="FF218" s="192"/>
      <c r="FG218" s="192"/>
      <c r="FH218" s="192"/>
      <c r="FI218" s="192"/>
      <c r="FJ218" s="192"/>
      <c r="FK218" s="192"/>
      <c r="FL218" s="192"/>
      <c r="FM218" s="192"/>
      <c r="FN218" s="192"/>
      <c r="FO218" s="192"/>
      <c r="FP218" s="192"/>
      <c r="FQ218" s="192"/>
      <c r="FR218" s="192"/>
      <c r="FS218" s="192"/>
      <c r="FT218" s="192"/>
      <c r="FU218" s="192"/>
      <c r="FV218" s="192"/>
      <c r="FW218" s="192"/>
      <c r="FX218" s="192"/>
      <c r="FY218" s="192"/>
      <c r="FZ218" s="192"/>
      <c r="GA218" s="192"/>
      <c r="GB218" s="192"/>
      <c r="GC218" s="192"/>
      <c r="GD218" s="192"/>
      <c r="GE218" s="192"/>
      <c r="GF218" s="192"/>
      <c r="GG218" s="192"/>
      <c r="GH218" s="192"/>
      <c r="GI218" s="192"/>
      <c r="GJ218" s="192"/>
      <c r="GK218" s="192"/>
      <c r="GL218" s="192"/>
      <c r="GM218" s="192"/>
      <c r="GN218" s="192"/>
      <c r="GO218" s="192"/>
      <c r="GP218" s="192"/>
      <c r="GQ218" s="192"/>
      <c r="GR218" s="192"/>
      <c r="GS218" s="192"/>
      <c r="GT218" s="192"/>
      <c r="GU218" s="192"/>
      <c r="GV218" s="192"/>
      <c r="GW218" s="192"/>
      <c r="GX218" s="192"/>
      <c r="GY218" s="192"/>
      <c r="GZ218" s="192"/>
      <c r="HA218" s="192"/>
      <c r="HB218" s="192"/>
      <c r="HC218" s="192"/>
      <c r="HD218" s="192"/>
      <c r="HE218" s="192"/>
      <c r="HF218" s="192"/>
      <c r="HG218" s="192"/>
      <c r="HH218" s="192"/>
      <c r="HI218" s="192"/>
      <c r="HJ218" s="192"/>
      <c r="HK218" s="192"/>
      <c r="HL218" s="192"/>
      <c r="HM218" s="192"/>
      <c r="HN218" s="192"/>
      <c r="HO218" s="192"/>
      <c r="HP218" s="192"/>
      <c r="HQ218" s="192"/>
      <c r="HR218" s="192"/>
      <c r="HS218" s="192"/>
      <c r="HT218" s="192"/>
      <c r="HU218" s="192"/>
      <c r="HV218" s="192"/>
      <c r="HW218" s="192"/>
      <c r="HX218" s="192"/>
      <c r="HY218" s="192"/>
      <c r="HZ218" s="192"/>
      <c r="IA218" s="192"/>
      <c r="IB218" s="192"/>
      <c r="IC218" s="192"/>
      <c r="ID218" s="192"/>
      <c r="IE218" s="192"/>
      <c r="IF218" s="192"/>
      <c r="IG218" s="192"/>
      <c r="IH218" s="192"/>
      <c r="II218" s="192"/>
      <c r="IJ218" s="192"/>
      <c r="IK218" s="192"/>
      <c r="IL218" s="192"/>
      <c r="IM218" s="192"/>
      <c r="IN218" s="192"/>
      <c r="IO218" s="192"/>
      <c r="IP218" s="192"/>
      <c r="IQ218" s="192"/>
      <c r="IR218" s="192"/>
      <c r="IS218" s="192"/>
      <c r="IT218" s="192"/>
      <c r="IU218" s="192"/>
      <c r="IV218" s="192"/>
      <c r="IW218" s="192"/>
      <c r="IX218" s="192"/>
      <c r="IY218" s="192"/>
      <c r="IZ218" s="192"/>
      <c r="JA218" s="192"/>
      <c r="JB218" s="192"/>
      <c r="JC218" s="192"/>
      <c r="JD218" s="192"/>
      <c r="JE218" s="192"/>
      <c r="JF218" s="192"/>
      <c r="JG218" s="192"/>
      <c r="JH218" s="192"/>
      <c r="JI218" s="192"/>
      <c r="JJ218" s="192"/>
      <c r="JK218" s="192"/>
      <c r="JL218" s="192"/>
      <c r="JM218" s="192"/>
      <c r="JN218" s="192"/>
      <c r="JO218" s="192"/>
      <c r="JP218" s="192"/>
      <c r="JQ218" s="192"/>
      <c r="JR218" s="192"/>
      <c r="JS218" s="192"/>
      <c r="JT218" s="192"/>
      <c r="JU218" s="192"/>
      <c r="JV218" s="192"/>
      <c r="JW218" s="192"/>
      <c r="JX218" s="192"/>
      <c r="JY218" s="192"/>
      <c r="JZ218" s="192"/>
      <c r="KA218" s="192"/>
      <c r="KB218" s="192"/>
      <c r="KC218" s="192"/>
      <c r="KD218" s="192"/>
      <c r="KE218" s="192"/>
      <c r="KF218" s="192"/>
      <c r="KG218" s="192"/>
      <c r="KH218" s="192"/>
      <c r="KI218" s="192"/>
      <c r="KJ218" s="192"/>
      <c r="KK218" s="192"/>
      <c r="KL218" s="192"/>
      <c r="KM218" s="192"/>
      <c r="KN218" s="192"/>
      <c r="KO218" s="192"/>
      <c r="KP218" s="192"/>
      <c r="KQ218" s="192"/>
      <c r="KR218" s="192"/>
      <c r="KS218" s="192"/>
      <c r="KT218" s="192"/>
      <c r="KU218" s="192"/>
      <c r="KV218" s="192"/>
      <c r="KW218" s="192"/>
      <c r="KX218" s="192"/>
      <c r="KY218" s="192"/>
      <c r="KZ218" s="192"/>
      <c r="LA218" s="192"/>
      <c r="LB218" s="192"/>
      <c r="LC218" s="192"/>
      <c r="LD218" s="192"/>
      <c r="LE218" s="192"/>
      <c r="LF218" s="192"/>
      <c r="LG218" s="192"/>
      <c r="LH218" s="192"/>
      <c r="LI218" s="192"/>
      <c r="LJ218" s="192"/>
      <c r="LK218" s="192"/>
      <c r="LL218" s="192"/>
      <c r="LM218" s="192"/>
      <c r="LN218" s="192"/>
      <c r="LO218" s="192"/>
      <c r="LP218" s="192"/>
      <c r="LQ218" s="192"/>
      <c r="LR218" s="192"/>
      <c r="LS218" s="192"/>
      <c r="LT218" s="192"/>
      <c r="LU218" s="192"/>
      <c r="LV218" s="192"/>
      <c r="LW218" s="192"/>
      <c r="LX218" s="192"/>
      <c r="LY218" s="192"/>
      <c r="LZ218" s="192"/>
      <c r="MA218" s="192"/>
      <c r="MB218" s="192"/>
      <c r="MC218" s="192"/>
      <c r="MD218" s="192"/>
      <c r="ME218" s="192"/>
      <c r="MF218" s="192"/>
      <c r="MG218" s="192"/>
      <c r="MH218" s="192"/>
      <c r="MI218" s="192"/>
      <c r="MJ218" s="192"/>
      <c r="MK218" s="192"/>
      <c r="ML218" s="192"/>
      <c r="MM218" s="192"/>
      <c r="MN218" s="192"/>
      <c r="MO218" s="192"/>
      <c r="MP218" s="192"/>
      <c r="MQ218" s="192"/>
      <c r="MR218" s="192"/>
      <c r="MS218" s="192"/>
      <c r="MT218" s="192"/>
      <c r="MU218" s="192"/>
      <c r="MV218" s="192"/>
      <c r="MW218" s="192"/>
      <c r="MX218" s="192"/>
      <c r="MY218" s="192"/>
      <c r="MZ218" s="192"/>
      <c r="NA218" s="192"/>
      <c r="NB218" s="192"/>
      <c r="NC218" s="192"/>
      <c r="ND218" s="192"/>
      <c r="NE218" s="192"/>
      <c r="NF218" s="192"/>
      <c r="NG218" s="192"/>
      <c r="NH218" s="192"/>
      <c r="NI218" s="192"/>
      <c r="NJ218" s="192"/>
      <c r="NK218" s="192"/>
      <c r="NL218" s="192"/>
      <c r="NM218" s="192"/>
      <c r="NN218" s="192"/>
      <c r="NO218" s="192"/>
      <c r="NP218" s="192"/>
      <c r="NQ218" s="192"/>
      <c r="NR218" s="192"/>
      <c r="NS218" s="192"/>
      <c r="NT218" s="192"/>
      <c r="NU218" s="192"/>
      <c r="NV218" s="192"/>
      <c r="NW218" s="192"/>
      <c r="NX218" s="192"/>
      <c r="NY218" s="192"/>
      <c r="NZ218" s="192"/>
      <c r="OA218" s="192"/>
      <c r="OB218" s="192"/>
      <c r="OC218" s="192"/>
      <c r="OD218" s="192"/>
      <c r="OE218" s="192"/>
      <c r="OF218" s="192"/>
      <c r="OG218" s="192"/>
      <c r="OH218" s="192"/>
      <c r="OI218" s="192"/>
      <c r="OJ218" s="192"/>
      <c r="OK218" s="192"/>
      <c r="OL218" s="192"/>
      <c r="OM218" s="192"/>
      <c r="ON218" s="192"/>
      <c r="OO218" s="192"/>
      <c r="OP218" s="192"/>
      <c r="OQ218" s="192"/>
      <c r="OR218" s="192"/>
      <c r="OS218" s="192"/>
      <c r="OT218" s="192"/>
      <c r="OU218" s="192"/>
      <c r="OV218" s="192"/>
      <c r="OW218" s="192"/>
      <c r="OX218" s="192"/>
      <c r="OY218" s="192"/>
      <c r="OZ218" s="192"/>
      <c r="PA218" s="192"/>
      <c r="PB218" s="192"/>
      <c r="PC218" s="192"/>
      <c r="PD218" s="192"/>
      <c r="PE218" s="192"/>
      <c r="PF218" s="192"/>
      <c r="PG218" s="192"/>
      <c r="PH218" s="192"/>
      <c r="PI218" s="192"/>
      <c r="PJ218" s="192"/>
      <c r="PK218" s="192"/>
      <c r="PL218" s="192"/>
      <c r="PM218" s="192"/>
      <c r="PN218" s="192"/>
      <c r="PO218" s="192"/>
      <c r="PP218" s="192"/>
      <c r="PQ218" s="192"/>
      <c r="PR218" s="192"/>
      <c r="PS218" s="192"/>
      <c r="PT218" s="192"/>
      <c r="PU218" s="192"/>
      <c r="PV218" s="192"/>
      <c r="PW218" s="192"/>
      <c r="PX218" s="192"/>
      <c r="PY218" s="192"/>
      <c r="PZ218" s="192"/>
      <c r="QA218" s="192"/>
      <c r="QB218" s="192"/>
      <c r="QC218" s="192"/>
      <c r="QD218" s="192"/>
      <c r="QE218" s="192"/>
      <c r="QF218" s="192"/>
      <c r="QG218" s="192"/>
      <c r="QH218" s="192"/>
      <c r="QI218" s="192"/>
      <c r="QJ218" s="192"/>
      <c r="QK218" s="192"/>
      <c r="QL218" s="192"/>
      <c r="QM218" s="192"/>
      <c r="QN218" s="192"/>
      <c r="QO218" s="192"/>
      <c r="QP218" s="192"/>
      <c r="QQ218" s="192"/>
      <c r="QR218" s="192"/>
      <c r="QS218" s="192"/>
      <c r="QT218" s="192"/>
      <c r="QU218" s="192"/>
      <c r="QV218" s="192"/>
      <c r="QW218" s="192"/>
      <c r="QX218" s="192"/>
      <c r="QY218" s="192"/>
      <c r="QZ218" s="192"/>
      <c r="RA218" s="192"/>
      <c r="RB218" s="192"/>
      <c r="RC218" s="192"/>
      <c r="RD218" s="192"/>
      <c r="RE218" s="192"/>
      <c r="RF218" s="192"/>
      <c r="RG218" s="192"/>
      <c r="RH218" s="192"/>
      <c r="RI218" s="192"/>
      <c r="RJ218" s="192"/>
      <c r="RK218" s="192"/>
      <c r="RL218" s="192"/>
      <c r="RM218" s="192"/>
      <c r="RN218" s="192"/>
      <c r="RO218" s="192"/>
      <c r="RP218" s="192"/>
      <c r="RQ218" s="192"/>
      <c r="RR218" s="192"/>
      <c r="RS218" s="192"/>
      <c r="RT218" s="192"/>
      <c r="RU218" s="192"/>
      <c r="RV218" s="192"/>
      <c r="RW218" s="192"/>
      <c r="RX218" s="192"/>
      <c r="RY218" s="192"/>
      <c r="RZ218" s="192"/>
      <c r="SA218" s="192"/>
      <c r="SB218" s="192"/>
      <c r="SC218" s="192"/>
      <c r="SD218" s="192"/>
      <c r="SE218" s="192"/>
      <c r="SF218" s="192"/>
      <c r="SG218" s="192"/>
      <c r="SH218" s="192"/>
      <c r="SI218" s="192"/>
      <c r="SJ218" s="192"/>
      <c r="SK218" s="192"/>
      <c r="SL218" s="192"/>
      <c r="SM218" s="192"/>
      <c r="SN218" s="192"/>
      <c r="SO218" s="192"/>
      <c r="SP218" s="192"/>
      <c r="SQ218" s="192"/>
      <c r="SR218" s="192"/>
      <c r="SS218" s="192"/>
      <c r="ST218" s="192"/>
      <c r="SU218" s="192"/>
      <c r="SV218" s="192"/>
      <c r="SW218" s="192"/>
      <c r="SX218" s="192"/>
      <c r="SY218" s="192"/>
      <c r="SZ218" s="192"/>
      <c r="TA218" s="192"/>
      <c r="TB218" s="192"/>
      <c r="TC218" s="192"/>
      <c r="TD218" s="192"/>
      <c r="TE218" s="192"/>
      <c r="TF218" s="192"/>
      <c r="TG218" s="192"/>
      <c r="TH218" s="192"/>
      <c r="TI218" s="192"/>
      <c r="TJ218" s="192"/>
      <c r="TK218" s="192"/>
      <c r="TL218" s="192"/>
      <c r="TM218" s="192"/>
      <c r="TN218" s="192"/>
      <c r="TO218" s="192"/>
      <c r="TP218" s="192"/>
      <c r="TQ218" s="192"/>
      <c r="TR218" s="192"/>
      <c r="TS218" s="192"/>
      <c r="TT218" s="192"/>
      <c r="TU218" s="192"/>
      <c r="TV218" s="192"/>
      <c r="TW218" s="192"/>
      <c r="TX218" s="192"/>
      <c r="TY218" s="192"/>
      <c r="TZ218" s="192"/>
      <c r="UA218" s="192"/>
      <c r="UB218" s="192"/>
      <c r="UC218" s="192"/>
      <c r="UD218" s="192"/>
      <c r="UE218" s="192"/>
      <c r="UF218" s="192"/>
      <c r="UG218" s="192"/>
      <c r="UH218" s="192"/>
      <c r="UI218" s="192"/>
      <c r="UJ218" s="192"/>
      <c r="UK218" s="192"/>
      <c r="UL218" s="192"/>
      <c r="UM218" s="192"/>
      <c r="UN218" s="192"/>
      <c r="UO218" s="192"/>
      <c r="UP218" s="192"/>
      <c r="UQ218" s="192"/>
      <c r="UR218" s="192"/>
      <c r="US218" s="192"/>
      <c r="UT218" s="192"/>
      <c r="UU218" s="192"/>
      <c r="UV218" s="192"/>
      <c r="UW218" s="192"/>
      <c r="UX218" s="192"/>
      <c r="UY218" s="192"/>
      <c r="UZ218" s="192"/>
      <c r="VA218" s="192"/>
      <c r="VB218" s="192"/>
      <c r="VC218" s="192"/>
      <c r="VD218" s="192"/>
      <c r="VE218" s="192"/>
      <c r="VF218" s="192"/>
      <c r="VG218" s="192"/>
      <c r="VH218" s="192"/>
      <c r="VI218" s="192"/>
      <c r="VJ218" s="192"/>
      <c r="VK218" s="192"/>
      <c r="VL218" s="192"/>
      <c r="VM218" s="192"/>
      <c r="VN218" s="192"/>
      <c r="VO218" s="192"/>
      <c r="VP218" s="192"/>
      <c r="VQ218" s="192"/>
      <c r="VR218" s="192"/>
      <c r="VS218" s="192"/>
      <c r="VT218" s="192"/>
      <c r="VU218" s="192"/>
      <c r="VV218" s="192"/>
      <c r="VW218" s="192"/>
      <c r="VX218" s="192"/>
      <c r="VY218" s="192"/>
      <c r="VZ218" s="192"/>
      <c r="WA218" s="192"/>
      <c r="WB218" s="192"/>
      <c r="WC218" s="192"/>
      <c r="WD218" s="192"/>
      <c r="WE218" s="192"/>
      <c r="WF218" s="192"/>
      <c r="WG218" s="192"/>
      <c r="WH218" s="192"/>
      <c r="WI218" s="192"/>
      <c r="WJ218" s="192"/>
      <c r="WK218" s="192"/>
      <c r="WL218" s="192"/>
      <c r="WM218" s="192"/>
      <c r="WN218" s="192"/>
      <c r="WO218" s="192"/>
      <c r="WP218" s="192"/>
      <c r="WQ218" s="192"/>
      <c r="WR218" s="192"/>
      <c r="WS218" s="192"/>
      <c r="WT218" s="192"/>
      <c r="WU218" s="192"/>
      <c r="WV218" s="192"/>
      <c r="WW218" s="192"/>
      <c r="WX218" s="192"/>
      <c r="WY218" s="192"/>
      <c r="WZ218" s="192"/>
      <c r="XA218" s="192"/>
      <c r="XB218" s="192"/>
      <c r="XC218" s="192"/>
      <c r="XD218" s="192"/>
      <c r="XE218" s="192"/>
      <c r="XF218" s="192"/>
      <c r="XG218" s="192"/>
      <c r="XH218" s="192"/>
      <c r="XI218" s="192"/>
      <c r="XJ218" s="192"/>
      <c r="XK218" s="192"/>
      <c r="XL218" s="192"/>
      <c r="XM218" s="192"/>
      <c r="XN218" s="192"/>
      <c r="XO218" s="192"/>
      <c r="XP218" s="192"/>
      <c r="XQ218" s="192"/>
      <c r="XR218" s="192"/>
      <c r="XS218" s="192"/>
      <c r="XT218" s="192"/>
      <c r="XU218" s="192"/>
      <c r="XV218" s="192"/>
      <c r="XW218" s="192"/>
      <c r="XX218" s="192"/>
      <c r="XY218" s="192"/>
      <c r="XZ218" s="192"/>
      <c r="YA218" s="192"/>
      <c r="YB218" s="192"/>
      <c r="YC218" s="192"/>
      <c r="YD218" s="192"/>
      <c r="YE218" s="192"/>
      <c r="YF218" s="192"/>
      <c r="YG218" s="192"/>
      <c r="YH218" s="192"/>
      <c r="YI218" s="192"/>
      <c r="YJ218" s="192"/>
      <c r="YK218" s="192"/>
      <c r="YL218" s="192"/>
      <c r="YM218" s="192"/>
      <c r="YN218" s="192"/>
      <c r="YO218" s="192"/>
      <c r="YP218" s="192"/>
      <c r="YQ218" s="192"/>
      <c r="YR218" s="192"/>
      <c r="YS218" s="192"/>
      <c r="YT218" s="192"/>
      <c r="YU218" s="192"/>
      <c r="YV218" s="192"/>
      <c r="YW218" s="192"/>
      <c r="YX218" s="192"/>
      <c r="YY218" s="192"/>
      <c r="YZ218" s="192"/>
      <c r="ZA218" s="192"/>
      <c r="ZB218" s="192"/>
      <c r="ZC218" s="192"/>
      <c r="ZD218" s="192"/>
      <c r="ZE218" s="192"/>
      <c r="ZF218" s="192"/>
      <c r="ZG218" s="192"/>
      <c r="ZH218" s="192"/>
      <c r="ZI218" s="192"/>
      <c r="ZJ218" s="192"/>
      <c r="ZK218" s="192"/>
      <c r="ZL218" s="192"/>
      <c r="ZM218" s="192"/>
      <c r="ZN218" s="192"/>
      <c r="ZO218" s="192"/>
      <c r="ZP218" s="192"/>
      <c r="ZQ218" s="192"/>
      <c r="ZR218" s="192"/>
      <c r="ZS218" s="192"/>
      <c r="ZT218" s="192"/>
      <c r="ZU218" s="192"/>
      <c r="ZV218" s="192"/>
      <c r="ZW218" s="192"/>
      <c r="ZX218" s="192"/>
      <c r="ZY218" s="192"/>
      <c r="ZZ218" s="192"/>
      <c r="AAA218" s="192"/>
      <c r="AAB218" s="192"/>
      <c r="AAC218" s="192"/>
      <c r="AAD218" s="192"/>
      <c r="AAE218" s="192"/>
      <c r="AAF218" s="192"/>
      <c r="AAG218" s="192"/>
      <c r="AAH218" s="192"/>
      <c r="AAI218" s="192"/>
      <c r="AAJ218" s="192"/>
      <c r="AAK218" s="192"/>
      <c r="AAL218" s="192"/>
      <c r="AAM218" s="192"/>
      <c r="AAN218" s="192"/>
      <c r="AAO218" s="192"/>
      <c r="AAP218" s="192"/>
      <c r="AAQ218" s="192"/>
      <c r="AAR218" s="192"/>
      <c r="AAS218" s="192"/>
      <c r="AAT218" s="192"/>
      <c r="AAU218" s="192"/>
      <c r="AAV218" s="192"/>
      <c r="AAW218" s="192"/>
      <c r="AAX218" s="192"/>
      <c r="AAY218" s="192"/>
      <c r="AAZ218" s="192"/>
      <c r="ABA218" s="192"/>
      <c r="ABB218" s="192"/>
      <c r="ABC218" s="192"/>
      <c r="ABD218" s="192"/>
      <c r="ABE218" s="192"/>
      <c r="ABF218" s="192"/>
      <c r="ABG218" s="192"/>
      <c r="ABH218" s="192"/>
      <c r="ABI218" s="192"/>
      <c r="ABJ218" s="192"/>
      <c r="ABK218" s="192"/>
      <c r="ABL218" s="192"/>
      <c r="ABM218" s="192"/>
      <c r="ABN218" s="192"/>
      <c r="ABO218" s="192"/>
      <c r="ABP218" s="192"/>
      <c r="ABQ218" s="192"/>
      <c r="ABR218" s="192"/>
      <c r="ABS218" s="192"/>
      <c r="ABT218" s="192"/>
      <c r="ABU218" s="192"/>
      <c r="ABV218" s="192"/>
      <c r="ABW218" s="192"/>
      <c r="ABX218" s="192"/>
      <c r="ABY218" s="192"/>
      <c r="ABZ218" s="192"/>
      <c r="ACA218" s="192"/>
      <c r="ACB218" s="192"/>
      <c r="ACC218" s="192"/>
      <c r="ACD218" s="192"/>
      <c r="ACE218" s="192"/>
      <c r="ACF218" s="192"/>
      <c r="ACG218" s="192"/>
      <c r="ACH218" s="192"/>
      <c r="ACI218" s="192"/>
      <c r="ACJ218" s="192"/>
      <c r="ACK218" s="192"/>
      <c r="ACL218" s="192"/>
      <c r="ACM218" s="192"/>
      <c r="ACN218" s="192"/>
      <c r="ACO218" s="192"/>
      <c r="ACP218" s="192"/>
      <c r="ACQ218" s="192"/>
      <c r="ACR218" s="192"/>
      <c r="ACS218" s="192"/>
      <c r="ACT218" s="192"/>
      <c r="ACU218" s="192"/>
      <c r="ACV218" s="192"/>
      <c r="ACW218" s="192"/>
      <c r="ACX218" s="192"/>
      <c r="ACY218" s="192"/>
      <c r="ACZ218" s="192"/>
      <c r="ADA218" s="192"/>
      <c r="ADB218" s="192"/>
      <c r="ADC218" s="192"/>
      <c r="ADD218" s="192"/>
      <c r="ADE218" s="192"/>
      <c r="ADF218" s="192"/>
      <c r="ADG218" s="192"/>
      <c r="ADH218" s="192"/>
      <c r="ADI218" s="192"/>
      <c r="ADJ218" s="192"/>
      <c r="ADK218" s="192"/>
      <c r="ADL218" s="192"/>
      <c r="ADM218" s="192"/>
      <c r="ADN218" s="192"/>
      <c r="ADO218" s="192"/>
      <c r="ADP218" s="192"/>
      <c r="ADQ218" s="192"/>
      <c r="ADR218" s="192"/>
      <c r="ADS218" s="192"/>
      <c r="ADT218" s="192"/>
      <c r="ADU218" s="192"/>
      <c r="ADV218" s="192"/>
      <c r="ADW218" s="192"/>
      <c r="ADX218" s="192"/>
      <c r="ADY218" s="192"/>
      <c r="ADZ218" s="192"/>
      <c r="AEA218" s="192"/>
      <c r="AEB218" s="192"/>
      <c r="AEC218" s="192"/>
      <c r="AED218" s="192"/>
      <c r="AEE218" s="192"/>
      <c r="AEF218" s="192"/>
      <c r="AEG218" s="192"/>
      <c r="AEH218" s="192"/>
      <c r="AEI218" s="192"/>
      <c r="AEJ218" s="192"/>
      <c r="AEK218" s="192"/>
      <c r="AEL218" s="192"/>
      <c r="AEM218" s="192"/>
      <c r="AEN218" s="192"/>
      <c r="AEO218" s="192"/>
      <c r="AEP218" s="192"/>
      <c r="AEQ218" s="192"/>
      <c r="AER218" s="192"/>
      <c r="AES218" s="192"/>
      <c r="AET218" s="192"/>
      <c r="AEU218" s="192"/>
      <c r="AEV218" s="192"/>
      <c r="AEW218" s="192"/>
      <c r="AEX218" s="192"/>
      <c r="AEY218" s="192"/>
      <c r="AEZ218" s="192"/>
      <c r="AFA218" s="192"/>
      <c r="AFB218" s="192"/>
      <c r="AFC218" s="192"/>
      <c r="AFD218" s="192"/>
      <c r="AFE218" s="192"/>
      <c r="AFF218" s="192"/>
      <c r="AFG218" s="192"/>
      <c r="AFH218" s="192"/>
      <c r="AFI218" s="192"/>
      <c r="AFJ218" s="192"/>
      <c r="AFK218" s="192"/>
      <c r="AFL218" s="192"/>
      <c r="AFM218" s="192"/>
      <c r="AFN218" s="192"/>
      <c r="AFO218" s="192"/>
      <c r="AFP218" s="192"/>
      <c r="AFQ218" s="192"/>
      <c r="AFR218" s="192"/>
      <c r="AFS218" s="192"/>
      <c r="AFT218" s="192"/>
      <c r="AFU218" s="192"/>
      <c r="AFV218" s="192"/>
      <c r="AFW218" s="192"/>
      <c r="AFX218" s="192"/>
      <c r="AFY218" s="192"/>
      <c r="AFZ218" s="192"/>
      <c r="AGA218" s="192"/>
      <c r="AGB218" s="192"/>
      <c r="AGC218" s="192"/>
      <c r="AGD218" s="192"/>
      <c r="AGE218" s="192"/>
      <c r="AGF218" s="192"/>
      <c r="AGG218" s="192"/>
      <c r="AGH218" s="192"/>
      <c r="AGI218" s="192"/>
      <c r="AGJ218" s="192"/>
      <c r="AGK218" s="192"/>
      <c r="AGL218" s="192"/>
      <c r="AGM218" s="192"/>
      <c r="AGN218" s="192"/>
      <c r="AGO218" s="192"/>
      <c r="AGP218" s="192"/>
      <c r="AGQ218" s="192"/>
      <c r="AGR218" s="192"/>
      <c r="AGS218" s="192"/>
      <c r="AGT218" s="192"/>
      <c r="AGU218" s="192"/>
      <c r="AGV218" s="192"/>
      <c r="AGW218" s="192"/>
      <c r="AGX218" s="192"/>
      <c r="AGY218" s="192"/>
      <c r="AGZ218" s="192"/>
      <c r="AHA218" s="192"/>
      <c r="AHB218" s="192"/>
      <c r="AHC218" s="192"/>
      <c r="AHD218" s="192"/>
      <c r="AHE218" s="192"/>
      <c r="AHF218" s="192"/>
      <c r="AHG218" s="192"/>
      <c r="AHH218" s="192"/>
      <c r="AHI218" s="192"/>
      <c r="AHJ218" s="192"/>
      <c r="AHK218" s="192"/>
      <c r="AHL218" s="192"/>
      <c r="AHM218" s="192"/>
      <c r="AHN218" s="192"/>
      <c r="AHO218" s="192"/>
      <c r="AHP218" s="192"/>
      <c r="AHQ218" s="192"/>
      <c r="AHR218" s="192"/>
      <c r="AHS218" s="192"/>
      <c r="AHT218" s="192"/>
      <c r="AHU218" s="192"/>
      <c r="AHV218" s="192"/>
      <c r="AHW218" s="192"/>
      <c r="AHX218" s="192"/>
      <c r="AHY218" s="192"/>
      <c r="AHZ218" s="192"/>
      <c r="AIA218" s="192"/>
      <c r="AIB218" s="192"/>
      <c r="AIC218" s="192"/>
      <c r="AID218" s="192"/>
      <c r="AIE218" s="192"/>
      <c r="AIF218" s="192"/>
      <c r="AIG218" s="192"/>
      <c r="AIH218" s="192"/>
      <c r="AII218" s="192"/>
      <c r="AIJ218" s="192"/>
      <c r="AIK218" s="192"/>
      <c r="AIL218" s="192"/>
      <c r="AIM218" s="192"/>
      <c r="AIN218" s="192"/>
      <c r="AIO218" s="192"/>
      <c r="AIP218" s="192"/>
      <c r="AIQ218" s="192"/>
      <c r="AIR218" s="192"/>
      <c r="AIS218" s="192"/>
      <c r="AIT218" s="192"/>
      <c r="AIU218" s="192"/>
      <c r="AIV218" s="192"/>
      <c r="AIW218" s="192"/>
      <c r="AIX218" s="192"/>
      <c r="AIY218" s="192"/>
      <c r="AIZ218" s="192"/>
      <c r="AJA218" s="192"/>
      <c r="AJB218" s="192"/>
      <c r="AJC218" s="192"/>
      <c r="AJD218" s="192"/>
      <c r="AJE218" s="192"/>
      <c r="AJF218" s="192"/>
      <c r="AJG218" s="192"/>
      <c r="AJH218" s="192"/>
      <c r="AJI218" s="192"/>
      <c r="AJJ218" s="192"/>
      <c r="AJK218" s="192"/>
      <c r="AJL218" s="192"/>
      <c r="AJM218" s="192"/>
      <c r="AJN218" s="192"/>
      <c r="AJO218" s="192"/>
      <c r="AJP218" s="192"/>
      <c r="AJQ218" s="192"/>
      <c r="AJR218" s="192"/>
      <c r="AJS218" s="192"/>
      <c r="AJT218" s="192"/>
      <c r="AJU218" s="192"/>
      <c r="AJV218" s="192"/>
      <c r="AJW218" s="192"/>
      <c r="AJX218" s="192"/>
      <c r="AJY218" s="192"/>
      <c r="AJZ218" s="192"/>
      <c r="AKA218" s="192"/>
      <c r="AKB218" s="192"/>
      <c r="AKC218" s="192"/>
      <c r="AKD218" s="192"/>
      <c r="AKE218" s="192"/>
      <c r="AKF218" s="192"/>
      <c r="AKG218" s="192"/>
      <c r="AKH218" s="192"/>
      <c r="AKI218" s="192"/>
      <c r="AKJ218" s="192"/>
      <c r="AKK218" s="192"/>
      <c r="AKL218" s="192"/>
      <c r="AKM218" s="192"/>
      <c r="AKN218" s="192"/>
      <c r="AKO218" s="192"/>
      <c r="AKP218" s="192"/>
      <c r="AKQ218" s="192"/>
      <c r="AKR218" s="192"/>
      <c r="AKS218" s="192"/>
      <c r="AKT218" s="192"/>
      <c r="AKU218" s="192"/>
      <c r="AKV218" s="192"/>
      <c r="AKW218" s="192"/>
      <c r="AKX218" s="192"/>
      <c r="AKY218" s="192"/>
      <c r="AKZ218" s="192"/>
      <c r="ALA218" s="192"/>
      <c r="ALB218" s="192"/>
      <c r="ALC218" s="192"/>
      <c r="ALD218" s="192"/>
      <c r="ALE218" s="192"/>
      <c r="ALF218" s="192"/>
      <c r="ALG218" s="192"/>
      <c r="ALH218" s="192"/>
      <c r="ALI218" s="192"/>
      <c r="ALJ218" s="192"/>
      <c r="ALK218" s="192"/>
      <c r="ALL218" s="192"/>
      <c r="ALM218" s="192"/>
      <c r="ALN218" s="192"/>
      <c r="ALO218" s="192"/>
      <c r="ALP218" s="192"/>
      <c r="ALQ218" s="192"/>
      <c r="ALR218" s="192"/>
      <c r="ALS218" s="192"/>
      <c r="ALT218" s="192"/>
      <c r="ALU218" s="192"/>
      <c r="ALV218" s="192"/>
      <c r="ALW218" s="192"/>
      <c r="ALX218" s="192"/>
      <c r="ALY218" s="192"/>
      <c r="ALZ218" s="192"/>
      <c r="AMA218" s="192"/>
      <c r="AMB218" s="192"/>
      <c r="AMC218" s="192"/>
      <c r="AMD218" s="192"/>
      <c r="AME218" s="192"/>
      <c r="AMF218" s="192"/>
      <c r="AMG218" s="192"/>
      <c r="AMH218" s="192"/>
      <c r="AMI218" s="192"/>
      <c r="AMJ218" s="192"/>
      <c r="AMK218" s="192"/>
      <c r="AML218" s="192"/>
    </row>
    <row r="219" spans="1:16384" s="183" customFormat="1">
      <c r="A219" s="192"/>
      <c r="B219" s="192" t="s">
        <v>705</v>
      </c>
      <c r="C219" s="199" t="s">
        <v>693</v>
      </c>
      <c r="D219" s="200" t="s">
        <v>697</v>
      </c>
      <c r="E219" s="200" t="s">
        <v>700</v>
      </c>
      <c r="F219" s="200" t="s">
        <v>697</v>
      </c>
      <c r="G219" s="200" t="s">
        <v>155</v>
      </c>
      <c r="H219" s="201" t="str">
        <f t="shared" si="12"/>
        <v>EXEC INS_fsm_state_transition @tx_fsm_type_name='REF_LEGAL_ENTITY', @tx_state_name='APPROVED', @tx_action_name='UPDATE', @tx_next_state_name='APPROVED',  @tx_login_name='nazdaq_prod'</v>
      </c>
      <c r="I219" s="192"/>
      <c r="J219" s="192"/>
      <c r="K219" s="192"/>
      <c r="L219" s="192"/>
      <c r="M219" s="192"/>
      <c r="N219" s="192"/>
      <c r="O219" s="192"/>
      <c r="P219" s="192"/>
      <c r="Q219" s="192"/>
      <c r="R219" s="192"/>
      <c r="S219" s="192"/>
      <c r="T219" s="192"/>
      <c r="U219" s="192"/>
      <c r="V219" s="192"/>
      <c r="W219" s="192"/>
      <c r="X219" s="192"/>
      <c r="Y219" s="192"/>
      <c r="Z219" s="192"/>
      <c r="AA219" s="192"/>
      <c r="AB219" s="192"/>
      <c r="AC219" s="192"/>
      <c r="AD219" s="192"/>
      <c r="AE219" s="192"/>
      <c r="AF219" s="192"/>
      <c r="AG219" s="192"/>
      <c r="AH219" s="192"/>
      <c r="AI219" s="192"/>
      <c r="AJ219" s="192"/>
      <c r="AK219" s="192"/>
      <c r="AL219" s="192"/>
      <c r="AM219" s="192"/>
      <c r="AN219" s="192"/>
      <c r="AO219" s="192"/>
      <c r="AP219" s="192"/>
      <c r="AQ219" s="192"/>
      <c r="AR219" s="192"/>
      <c r="AS219" s="192"/>
      <c r="AT219" s="192"/>
      <c r="AU219" s="192"/>
      <c r="AV219" s="192"/>
      <c r="AW219" s="192"/>
      <c r="AX219" s="192"/>
      <c r="AY219" s="192"/>
      <c r="AZ219" s="192"/>
      <c r="BA219" s="192"/>
      <c r="BB219" s="192"/>
      <c r="BC219" s="192"/>
      <c r="BD219" s="192"/>
      <c r="BE219" s="192"/>
      <c r="BF219" s="192"/>
      <c r="BG219" s="192"/>
      <c r="BH219" s="192"/>
      <c r="BI219" s="192"/>
      <c r="BJ219" s="192"/>
      <c r="BK219" s="192"/>
      <c r="BL219" s="192"/>
      <c r="BM219" s="192"/>
      <c r="BN219" s="192"/>
      <c r="BO219" s="192"/>
      <c r="BP219" s="192"/>
      <c r="BQ219" s="192"/>
      <c r="BR219" s="192"/>
      <c r="BS219" s="192"/>
      <c r="BT219" s="192"/>
      <c r="BU219" s="192"/>
      <c r="BV219" s="192"/>
      <c r="BW219" s="192"/>
      <c r="BX219" s="192"/>
      <c r="BY219" s="192"/>
      <c r="BZ219" s="192"/>
      <c r="CA219" s="192"/>
      <c r="CB219" s="192"/>
      <c r="CC219" s="192"/>
      <c r="CD219" s="192"/>
      <c r="CE219" s="192"/>
      <c r="CF219" s="192"/>
      <c r="CG219" s="192"/>
      <c r="CH219" s="192"/>
      <c r="CI219" s="192"/>
      <c r="CJ219" s="192"/>
      <c r="CK219" s="192"/>
      <c r="CL219" s="192"/>
      <c r="CM219" s="192"/>
      <c r="CN219" s="192"/>
      <c r="CO219" s="192"/>
      <c r="CP219" s="192"/>
      <c r="CQ219" s="192"/>
      <c r="CR219" s="192"/>
      <c r="CS219" s="192"/>
      <c r="CT219" s="192"/>
      <c r="CU219" s="192"/>
      <c r="CV219" s="192"/>
      <c r="CW219" s="192"/>
      <c r="CX219" s="192"/>
      <c r="CY219" s="192"/>
      <c r="CZ219" s="192"/>
      <c r="DA219" s="192"/>
      <c r="DB219" s="192"/>
      <c r="DC219" s="192"/>
      <c r="DD219" s="192"/>
      <c r="DE219" s="192"/>
      <c r="DF219" s="192"/>
      <c r="DG219" s="192"/>
      <c r="DH219" s="192"/>
      <c r="DI219" s="192"/>
      <c r="DJ219" s="192"/>
      <c r="DK219" s="192"/>
      <c r="DL219" s="192"/>
      <c r="DM219" s="192"/>
      <c r="DN219" s="192"/>
      <c r="DO219" s="192"/>
      <c r="DP219" s="192"/>
      <c r="DQ219" s="192"/>
      <c r="DR219" s="192"/>
      <c r="DS219" s="192"/>
      <c r="DT219" s="192"/>
      <c r="DU219" s="192"/>
      <c r="DV219" s="192"/>
      <c r="DW219" s="192"/>
      <c r="DX219" s="192"/>
      <c r="DY219" s="192"/>
      <c r="DZ219" s="192"/>
      <c r="EA219" s="192"/>
      <c r="EB219" s="192"/>
      <c r="EC219" s="192"/>
      <c r="ED219" s="192"/>
      <c r="EE219" s="192"/>
      <c r="EF219" s="192"/>
      <c r="EG219" s="192"/>
      <c r="EH219" s="192"/>
      <c r="EI219" s="192"/>
      <c r="EJ219" s="192"/>
      <c r="EK219" s="192"/>
      <c r="EL219" s="192"/>
      <c r="EM219" s="192"/>
      <c r="EN219" s="192"/>
      <c r="EO219" s="192"/>
      <c r="EP219" s="192"/>
      <c r="EQ219" s="192"/>
      <c r="ER219" s="192"/>
      <c r="ES219" s="192"/>
      <c r="ET219" s="192"/>
      <c r="EU219" s="192"/>
      <c r="EV219" s="192"/>
      <c r="EW219" s="192"/>
      <c r="EX219" s="192"/>
      <c r="EY219" s="192"/>
      <c r="EZ219" s="192"/>
      <c r="FA219" s="192"/>
      <c r="FB219" s="192"/>
      <c r="FC219" s="192"/>
      <c r="FD219" s="192"/>
      <c r="FE219" s="192"/>
      <c r="FF219" s="192"/>
      <c r="FG219" s="192"/>
      <c r="FH219" s="192"/>
      <c r="FI219" s="192"/>
      <c r="FJ219" s="192"/>
      <c r="FK219" s="192"/>
      <c r="FL219" s="192"/>
      <c r="FM219" s="192"/>
      <c r="FN219" s="192"/>
      <c r="FO219" s="192"/>
      <c r="FP219" s="192"/>
      <c r="FQ219" s="192"/>
      <c r="FR219" s="192"/>
      <c r="FS219" s="192"/>
      <c r="FT219" s="192"/>
      <c r="FU219" s="192"/>
      <c r="FV219" s="192"/>
      <c r="FW219" s="192"/>
      <c r="FX219" s="192"/>
      <c r="FY219" s="192"/>
      <c r="FZ219" s="192"/>
      <c r="GA219" s="192"/>
      <c r="GB219" s="192"/>
      <c r="GC219" s="192"/>
      <c r="GD219" s="192"/>
      <c r="GE219" s="192"/>
      <c r="GF219" s="192"/>
      <c r="GG219" s="192"/>
      <c r="GH219" s="192"/>
      <c r="GI219" s="192"/>
      <c r="GJ219" s="192"/>
      <c r="GK219" s="192"/>
      <c r="GL219" s="192"/>
      <c r="GM219" s="192"/>
      <c r="GN219" s="192"/>
      <c r="GO219" s="192"/>
      <c r="GP219" s="192"/>
      <c r="GQ219" s="192"/>
      <c r="GR219" s="192"/>
      <c r="GS219" s="192"/>
      <c r="GT219" s="192"/>
      <c r="GU219" s="192"/>
      <c r="GV219" s="192"/>
      <c r="GW219" s="192"/>
      <c r="GX219" s="192"/>
      <c r="GY219" s="192"/>
      <c r="GZ219" s="192"/>
      <c r="HA219" s="192"/>
      <c r="HB219" s="192"/>
      <c r="HC219" s="192"/>
      <c r="HD219" s="192"/>
      <c r="HE219" s="192"/>
      <c r="HF219" s="192"/>
      <c r="HG219" s="192"/>
      <c r="HH219" s="192"/>
      <c r="HI219" s="192"/>
      <c r="HJ219" s="192"/>
      <c r="HK219" s="192"/>
      <c r="HL219" s="192"/>
      <c r="HM219" s="192"/>
      <c r="HN219" s="192"/>
      <c r="HO219" s="192"/>
      <c r="HP219" s="192"/>
      <c r="HQ219" s="192"/>
      <c r="HR219" s="192"/>
      <c r="HS219" s="192"/>
      <c r="HT219" s="192"/>
      <c r="HU219" s="192"/>
      <c r="HV219" s="192"/>
      <c r="HW219" s="192"/>
      <c r="HX219" s="192"/>
      <c r="HY219" s="192"/>
      <c r="HZ219" s="192"/>
      <c r="IA219" s="192"/>
      <c r="IB219" s="192"/>
      <c r="IC219" s="192"/>
      <c r="ID219" s="192"/>
      <c r="IE219" s="192"/>
      <c r="IF219" s="192"/>
      <c r="IG219" s="192"/>
      <c r="IH219" s="192"/>
      <c r="II219" s="192"/>
      <c r="IJ219" s="192"/>
      <c r="IK219" s="192"/>
      <c r="IL219" s="192"/>
      <c r="IM219" s="192"/>
      <c r="IN219" s="192"/>
      <c r="IO219" s="192"/>
      <c r="IP219" s="192"/>
      <c r="IQ219" s="192"/>
      <c r="IR219" s="192"/>
      <c r="IS219" s="192"/>
      <c r="IT219" s="192"/>
      <c r="IU219" s="192"/>
      <c r="IV219" s="192"/>
      <c r="IW219" s="192"/>
      <c r="IX219" s="192"/>
      <c r="IY219" s="192"/>
      <c r="IZ219" s="192"/>
      <c r="JA219" s="192"/>
      <c r="JB219" s="192"/>
      <c r="JC219" s="192"/>
      <c r="JD219" s="192"/>
      <c r="JE219" s="192"/>
      <c r="JF219" s="192"/>
      <c r="JG219" s="192"/>
      <c r="JH219" s="192"/>
      <c r="JI219" s="192"/>
      <c r="JJ219" s="192"/>
      <c r="JK219" s="192"/>
      <c r="JL219" s="192"/>
      <c r="JM219" s="192"/>
      <c r="JN219" s="192"/>
      <c r="JO219" s="192"/>
      <c r="JP219" s="192"/>
      <c r="JQ219" s="192"/>
      <c r="JR219" s="192"/>
      <c r="JS219" s="192"/>
      <c r="JT219" s="192"/>
      <c r="JU219" s="192"/>
      <c r="JV219" s="192"/>
      <c r="JW219" s="192"/>
      <c r="JX219" s="192"/>
      <c r="JY219" s="192"/>
      <c r="JZ219" s="192"/>
      <c r="KA219" s="192"/>
      <c r="KB219" s="192"/>
      <c r="KC219" s="192"/>
      <c r="KD219" s="192"/>
      <c r="KE219" s="192"/>
      <c r="KF219" s="192"/>
      <c r="KG219" s="192"/>
      <c r="KH219" s="192"/>
      <c r="KI219" s="192"/>
      <c r="KJ219" s="192"/>
      <c r="KK219" s="192"/>
      <c r="KL219" s="192"/>
      <c r="KM219" s="192"/>
      <c r="KN219" s="192"/>
      <c r="KO219" s="192"/>
      <c r="KP219" s="192"/>
      <c r="KQ219" s="192"/>
      <c r="KR219" s="192"/>
      <c r="KS219" s="192"/>
      <c r="KT219" s="192"/>
      <c r="KU219" s="192"/>
      <c r="KV219" s="192"/>
      <c r="KW219" s="192"/>
      <c r="KX219" s="192"/>
      <c r="KY219" s="192"/>
      <c r="KZ219" s="192"/>
      <c r="LA219" s="192"/>
      <c r="LB219" s="192"/>
      <c r="LC219" s="192"/>
      <c r="LD219" s="192"/>
      <c r="LE219" s="192"/>
      <c r="LF219" s="192"/>
      <c r="LG219" s="192"/>
      <c r="LH219" s="192"/>
      <c r="LI219" s="192"/>
      <c r="LJ219" s="192"/>
      <c r="LK219" s="192"/>
      <c r="LL219" s="192"/>
      <c r="LM219" s="192"/>
      <c r="LN219" s="192"/>
      <c r="LO219" s="192"/>
      <c r="LP219" s="192"/>
      <c r="LQ219" s="192"/>
      <c r="LR219" s="192"/>
      <c r="LS219" s="192"/>
      <c r="LT219" s="192"/>
      <c r="LU219" s="192"/>
      <c r="LV219" s="192"/>
      <c r="LW219" s="192"/>
      <c r="LX219" s="192"/>
      <c r="LY219" s="192"/>
      <c r="LZ219" s="192"/>
      <c r="MA219" s="192"/>
      <c r="MB219" s="192"/>
      <c r="MC219" s="192"/>
      <c r="MD219" s="192"/>
      <c r="ME219" s="192"/>
      <c r="MF219" s="192"/>
      <c r="MG219" s="192"/>
      <c r="MH219" s="192"/>
      <c r="MI219" s="192"/>
      <c r="MJ219" s="192"/>
      <c r="MK219" s="192"/>
      <c r="ML219" s="192"/>
      <c r="MM219" s="192"/>
      <c r="MN219" s="192"/>
      <c r="MO219" s="192"/>
      <c r="MP219" s="192"/>
      <c r="MQ219" s="192"/>
      <c r="MR219" s="192"/>
      <c r="MS219" s="192"/>
      <c r="MT219" s="192"/>
      <c r="MU219" s="192"/>
      <c r="MV219" s="192"/>
      <c r="MW219" s="192"/>
      <c r="MX219" s="192"/>
      <c r="MY219" s="192"/>
      <c r="MZ219" s="192"/>
      <c r="NA219" s="192"/>
      <c r="NB219" s="192"/>
      <c r="NC219" s="192"/>
      <c r="ND219" s="192"/>
      <c r="NE219" s="192"/>
      <c r="NF219" s="192"/>
      <c r="NG219" s="192"/>
      <c r="NH219" s="192"/>
      <c r="NI219" s="192"/>
      <c r="NJ219" s="192"/>
      <c r="NK219" s="192"/>
      <c r="NL219" s="192"/>
      <c r="NM219" s="192"/>
      <c r="NN219" s="192"/>
      <c r="NO219" s="192"/>
      <c r="NP219" s="192"/>
      <c r="NQ219" s="192"/>
      <c r="NR219" s="192"/>
      <c r="NS219" s="192"/>
      <c r="NT219" s="192"/>
      <c r="NU219" s="192"/>
      <c r="NV219" s="192"/>
      <c r="NW219" s="192"/>
      <c r="NX219" s="192"/>
      <c r="NY219" s="192"/>
      <c r="NZ219" s="192"/>
      <c r="OA219" s="192"/>
      <c r="OB219" s="192"/>
      <c r="OC219" s="192"/>
      <c r="OD219" s="192"/>
      <c r="OE219" s="192"/>
      <c r="OF219" s="192"/>
      <c r="OG219" s="192"/>
      <c r="OH219" s="192"/>
      <c r="OI219" s="192"/>
      <c r="OJ219" s="192"/>
      <c r="OK219" s="192"/>
      <c r="OL219" s="192"/>
      <c r="OM219" s="192"/>
      <c r="ON219" s="192"/>
      <c r="OO219" s="192"/>
      <c r="OP219" s="192"/>
      <c r="OQ219" s="192"/>
      <c r="OR219" s="192"/>
      <c r="OS219" s="192"/>
      <c r="OT219" s="192"/>
      <c r="OU219" s="192"/>
      <c r="OV219" s="192"/>
      <c r="OW219" s="192"/>
      <c r="OX219" s="192"/>
      <c r="OY219" s="192"/>
      <c r="OZ219" s="192"/>
      <c r="PA219" s="192"/>
      <c r="PB219" s="192"/>
      <c r="PC219" s="192"/>
      <c r="PD219" s="192"/>
      <c r="PE219" s="192"/>
      <c r="PF219" s="192"/>
      <c r="PG219" s="192"/>
      <c r="PH219" s="192"/>
      <c r="PI219" s="192"/>
      <c r="PJ219" s="192"/>
      <c r="PK219" s="192"/>
      <c r="PL219" s="192"/>
      <c r="PM219" s="192"/>
      <c r="PN219" s="192"/>
      <c r="PO219" s="192"/>
      <c r="PP219" s="192"/>
      <c r="PQ219" s="192"/>
      <c r="PR219" s="192"/>
      <c r="PS219" s="192"/>
      <c r="PT219" s="192"/>
      <c r="PU219" s="192"/>
      <c r="PV219" s="192"/>
      <c r="PW219" s="192"/>
      <c r="PX219" s="192"/>
      <c r="PY219" s="192"/>
      <c r="PZ219" s="192"/>
      <c r="QA219" s="192"/>
      <c r="QB219" s="192"/>
      <c r="QC219" s="192"/>
      <c r="QD219" s="192"/>
      <c r="QE219" s="192"/>
      <c r="QF219" s="192"/>
      <c r="QG219" s="192"/>
      <c r="QH219" s="192"/>
      <c r="QI219" s="192"/>
      <c r="QJ219" s="192"/>
      <c r="QK219" s="192"/>
      <c r="QL219" s="192"/>
      <c r="QM219" s="192"/>
      <c r="QN219" s="192"/>
      <c r="QO219" s="192"/>
      <c r="QP219" s="192"/>
      <c r="QQ219" s="192"/>
      <c r="QR219" s="192"/>
      <c r="QS219" s="192"/>
      <c r="QT219" s="192"/>
      <c r="QU219" s="192"/>
      <c r="QV219" s="192"/>
      <c r="QW219" s="192"/>
      <c r="QX219" s="192"/>
      <c r="QY219" s="192"/>
      <c r="QZ219" s="192"/>
      <c r="RA219" s="192"/>
      <c r="RB219" s="192"/>
      <c r="RC219" s="192"/>
      <c r="RD219" s="192"/>
      <c r="RE219" s="192"/>
      <c r="RF219" s="192"/>
      <c r="RG219" s="192"/>
      <c r="RH219" s="192"/>
      <c r="RI219" s="192"/>
      <c r="RJ219" s="192"/>
      <c r="RK219" s="192"/>
      <c r="RL219" s="192"/>
      <c r="RM219" s="192"/>
      <c r="RN219" s="192"/>
      <c r="RO219" s="192"/>
      <c r="RP219" s="192"/>
      <c r="RQ219" s="192"/>
      <c r="RR219" s="192"/>
      <c r="RS219" s="192"/>
      <c r="RT219" s="192"/>
      <c r="RU219" s="192"/>
      <c r="RV219" s="192"/>
      <c r="RW219" s="192"/>
      <c r="RX219" s="192"/>
      <c r="RY219" s="192"/>
      <c r="RZ219" s="192"/>
      <c r="SA219" s="192"/>
      <c r="SB219" s="192"/>
      <c r="SC219" s="192"/>
      <c r="SD219" s="192"/>
      <c r="SE219" s="192"/>
      <c r="SF219" s="192"/>
      <c r="SG219" s="192"/>
      <c r="SH219" s="192"/>
      <c r="SI219" s="192"/>
      <c r="SJ219" s="192"/>
      <c r="SK219" s="192"/>
      <c r="SL219" s="192"/>
      <c r="SM219" s="192"/>
      <c r="SN219" s="192"/>
      <c r="SO219" s="192"/>
      <c r="SP219" s="192"/>
      <c r="SQ219" s="192"/>
      <c r="SR219" s="192"/>
      <c r="SS219" s="192"/>
      <c r="ST219" s="192"/>
      <c r="SU219" s="192"/>
      <c r="SV219" s="192"/>
      <c r="SW219" s="192"/>
      <c r="SX219" s="192"/>
      <c r="SY219" s="192"/>
      <c r="SZ219" s="192"/>
      <c r="TA219" s="192"/>
      <c r="TB219" s="192"/>
      <c r="TC219" s="192"/>
      <c r="TD219" s="192"/>
      <c r="TE219" s="192"/>
      <c r="TF219" s="192"/>
      <c r="TG219" s="192"/>
      <c r="TH219" s="192"/>
      <c r="TI219" s="192"/>
      <c r="TJ219" s="192"/>
      <c r="TK219" s="192"/>
      <c r="TL219" s="192"/>
      <c r="TM219" s="192"/>
      <c r="TN219" s="192"/>
      <c r="TO219" s="192"/>
      <c r="TP219" s="192"/>
      <c r="TQ219" s="192"/>
      <c r="TR219" s="192"/>
      <c r="TS219" s="192"/>
      <c r="TT219" s="192"/>
      <c r="TU219" s="192"/>
      <c r="TV219" s="192"/>
      <c r="TW219" s="192"/>
      <c r="TX219" s="192"/>
      <c r="TY219" s="192"/>
      <c r="TZ219" s="192"/>
      <c r="UA219" s="192"/>
      <c r="UB219" s="192"/>
      <c r="UC219" s="192"/>
      <c r="UD219" s="192"/>
      <c r="UE219" s="192"/>
      <c r="UF219" s="192"/>
      <c r="UG219" s="192"/>
      <c r="UH219" s="192"/>
      <c r="UI219" s="192"/>
      <c r="UJ219" s="192"/>
      <c r="UK219" s="192"/>
      <c r="UL219" s="192"/>
      <c r="UM219" s="192"/>
      <c r="UN219" s="192"/>
      <c r="UO219" s="192"/>
      <c r="UP219" s="192"/>
      <c r="UQ219" s="192"/>
      <c r="UR219" s="192"/>
      <c r="US219" s="192"/>
      <c r="UT219" s="192"/>
      <c r="UU219" s="192"/>
      <c r="UV219" s="192"/>
      <c r="UW219" s="192"/>
      <c r="UX219" s="192"/>
      <c r="UY219" s="192"/>
      <c r="UZ219" s="192"/>
      <c r="VA219" s="192"/>
      <c r="VB219" s="192"/>
      <c r="VC219" s="192"/>
      <c r="VD219" s="192"/>
      <c r="VE219" s="192"/>
      <c r="VF219" s="192"/>
      <c r="VG219" s="192"/>
      <c r="VH219" s="192"/>
      <c r="VI219" s="192"/>
      <c r="VJ219" s="192"/>
      <c r="VK219" s="192"/>
      <c r="VL219" s="192"/>
      <c r="VM219" s="192"/>
      <c r="VN219" s="192"/>
      <c r="VO219" s="192"/>
      <c r="VP219" s="192"/>
      <c r="VQ219" s="192"/>
      <c r="VR219" s="192"/>
      <c r="VS219" s="192"/>
      <c r="VT219" s="192"/>
      <c r="VU219" s="192"/>
      <c r="VV219" s="192"/>
      <c r="VW219" s="192"/>
      <c r="VX219" s="192"/>
      <c r="VY219" s="192"/>
      <c r="VZ219" s="192"/>
      <c r="WA219" s="192"/>
      <c r="WB219" s="192"/>
      <c r="WC219" s="192"/>
      <c r="WD219" s="192"/>
      <c r="WE219" s="192"/>
      <c r="WF219" s="192"/>
      <c r="WG219" s="192"/>
      <c r="WH219" s="192"/>
      <c r="WI219" s="192"/>
      <c r="WJ219" s="192"/>
      <c r="WK219" s="192"/>
      <c r="WL219" s="192"/>
      <c r="WM219" s="192"/>
      <c r="WN219" s="192"/>
      <c r="WO219" s="192"/>
      <c r="WP219" s="192"/>
      <c r="WQ219" s="192"/>
      <c r="WR219" s="192"/>
      <c r="WS219" s="192"/>
      <c r="WT219" s="192"/>
      <c r="WU219" s="192"/>
      <c r="WV219" s="192"/>
      <c r="WW219" s="192"/>
      <c r="WX219" s="192"/>
      <c r="WY219" s="192"/>
      <c r="WZ219" s="192"/>
      <c r="XA219" s="192"/>
      <c r="XB219" s="192"/>
      <c r="XC219" s="192"/>
      <c r="XD219" s="192"/>
      <c r="XE219" s="192"/>
      <c r="XF219" s="192"/>
      <c r="XG219" s="192"/>
      <c r="XH219" s="192"/>
      <c r="XI219" s="192"/>
      <c r="XJ219" s="192"/>
      <c r="XK219" s="192"/>
      <c r="XL219" s="192"/>
      <c r="XM219" s="192"/>
      <c r="XN219" s="192"/>
      <c r="XO219" s="192"/>
      <c r="XP219" s="192"/>
      <c r="XQ219" s="192"/>
      <c r="XR219" s="192"/>
      <c r="XS219" s="192"/>
      <c r="XT219" s="192"/>
      <c r="XU219" s="192"/>
      <c r="XV219" s="192"/>
      <c r="XW219" s="192"/>
      <c r="XX219" s="192"/>
      <c r="XY219" s="192"/>
      <c r="XZ219" s="192"/>
      <c r="YA219" s="192"/>
      <c r="YB219" s="192"/>
      <c r="YC219" s="192"/>
      <c r="YD219" s="192"/>
      <c r="YE219" s="192"/>
      <c r="YF219" s="192"/>
      <c r="YG219" s="192"/>
      <c r="YH219" s="192"/>
      <c r="YI219" s="192"/>
      <c r="YJ219" s="192"/>
      <c r="YK219" s="192"/>
      <c r="YL219" s="192"/>
      <c r="YM219" s="192"/>
      <c r="YN219" s="192"/>
      <c r="YO219" s="192"/>
      <c r="YP219" s="192"/>
      <c r="YQ219" s="192"/>
      <c r="YR219" s="192"/>
      <c r="YS219" s="192"/>
      <c r="YT219" s="192"/>
      <c r="YU219" s="192"/>
      <c r="YV219" s="192"/>
      <c r="YW219" s="192"/>
      <c r="YX219" s="192"/>
      <c r="YY219" s="192"/>
      <c r="YZ219" s="192"/>
      <c r="ZA219" s="192"/>
      <c r="ZB219" s="192"/>
      <c r="ZC219" s="192"/>
      <c r="ZD219" s="192"/>
      <c r="ZE219" s="192"/>
      <c r="ZF219" s="192"/>
      <c r="ZG219" s="192"/>
      <c r="ZH219" s="192"/>
      <c r="ZI219" s="192"/>
      <c r="ZJ219" s="192"/>
      <c r="ZK219" s="192"/>
      <c r="ZL219" s="192"/>
      <c r="ZM219" s="192"/>
      <c r="ZN219" s="192"/>
      <c r="ZO219" s="192"/>
      <c r="ZP219" s="192"/>
      <c r="ZQ219" s="192"/>
      <c r="ZR219" s="192"/>
      <c r="ZS219" s="192"/>
      <c r="ZT219" s="192"/>
      <c r="ZU219" s="192"/>
      <c r="ZV219" s="192"/>
      <c r="ZW219" s="192"/>
      <c r="ZX219" s="192"/>
      <c r="ZY219" s="192"/>
      <c r="ZZ219" s="192"/>
      <c r="AAA219" s="192"/>
      <c r="AAB219" s="192"/>
      <c r="AAC219" s="192"/>
      <c r="AAD219" s="192"/>
      <c r="AAE219" s="192"/>
      <c r="AAF219" s="192"/>
      <c r="AAG219" s="192"/>
      <c r="AAH219" s="192"/>
      <c r="AAI219" s="192"/>
      <c r="AAJ219" s="192"/>
      <c r="AAK219" s="192"/>
      <c r="AAL219" s="192"/>
      <c r="AAM219" s="192"/>
      <c r="AAN219" s="192"/>
      <c r="AAO219" s="192"/>
      <c r="AAP219" s="192"/>
      <c r="AAQ219" s="192"/>
      <c r="AAR219" s="192"/>
      <c r="AAS219" s="192"/>
      <c r="AAT219" s="192"/>
      <c r="AAU219" s="192"/>
      <c r="AAV219" s="192"/>
      <c r="AAW219" s="192"/>
      <c r="AAX219" s="192"/>
      <c r="AAY219" s="192"/>
      <c r="AAZ219" s="192"/>
      <c r="ABA219" s="192"/>
      <c r="ABB219" s="192"/>
      <c r="ABC219" s="192"/>
      <c r="ABD219" s="192"/>
      <c r="ABE219" s="192"/>
      <c r="ABF219" s="192"/>
      <c r="ABG219" s="192"/>
      <c r="ABH219" s="192"/>
      <c r="ABI219" s="192"/>
      <c r="ABJ219" s="192"/>
      <c r="ABK219" s="192"/>
      <c r="ABL219" s="192"/>
      <c r="ABM219" s="192"/>
      <c r="ABN219" s="192"/>
      <c r="ABO219" s="192"/>
      <c r="ABP219" s="192"/>
      <c r="ABQ219" s="192"/>
      <c r="ABR219" s="192"/>
      <c r="ABS219" s="192"/>
      <c r="ABT219" s="192"/>
      <c r="ABU219" s="192"/>
      <c r="ABV219" s="192"/>
      <c r="ABW219" s="192"/>
      <c r="ABX219" s="192"/>
      <c r="ABY219" s="192"/>
      <c r="ABZ219" s="192"/>
      <c r="ACA219" s="192"/>
      <c r="ACB219" s="192"/>
      <c r="ACC219" s="192"/>
      <c r="ACD219" s="192"/>
      <c r="ACE219" s="192"/>
      <c r="ACF219" s="192"/>
      <c r="ACG219" s="192"/>
      <c r="ACH219" s="192"/>
      <c r="ACI219" s="192"/>
      <c r="ACJ219" s="192"/>
      <c r="ACK219" s="192"/>
      <c r="ACL219" s="192"/>
      <c r="ACM219" s="192"/>
      <c r="ACN219" s="192"/>
      <c r="ACO219" s="192"/>
      <c r="ACP219" s="192"/>
      <c r="ACQ219" s="192"/>
      <c r="ACR219" s="192"/>
      <c r="ACS219" s="192"/>
      <c r="ACT219" s="192"/>
      <c r="ACU219" s="192"/>
      <c r="ACV219" s="192"/>
      <c r="ACW219" s="192"/>
      <c r="ACX219" s="192"/>
      <c r="ACY219" s="192"/>
      <c r="ACZ219" s="192"/>
      <c r="ADA219" s="192"/>
      <c r="ADB219" s="192"/>
      <c r="ADC219" s="192"/>
      <c r="ADD219" s="192"/>
      <c r="ADE219" s="192"/>
      <c r="ADF219" s="192"/>
      <c r="ADG219" s="192"/>
      <c r="ADH219" s="192"/>
      <c r="ADI219" s="192"/>
      <c r="ADJ219" s="192"/>
      <c r="ADK219" s="192"/>
      <c r="ADL219" s="192"/>
      <c r="ADM219" s="192"/>
      <c r="ADN219" s="192"/>
      <c r="ADO219" s="192"/>
      <c r="ADP219" s="192"/>
      <c r="ADQ219" s="192"/>
      <c r="ADR219" s="192"/>
      <c r="ADS219" s="192"/>
      <c r="ADT219" s="192"/>
      <c r="ADU219" s="192"/>
      <c r="ADV219" s="192"/>
      <c r="ADW219" s="192"/>
      <c r="ADX219" s="192"/>
      <c r="ADY219" s="192"/>
      <c r="ADZ219" s="192"/>
      <c r="AEA219" s="192"/>
      <c r="AEB219" s="192"/>
      <c r="AEC219" s="192"/>
      <c r="AED219" s="192"/>
      <c r="AEE219" s="192"/>
      <c r="AEF219" s="192"/>
      <c r="AEG219" s="192"/>
      <c r="AEH219" s="192"/>
      <c r="AEI219" s="192"/>
      <c r="AEJ219" s="192"/>
      <c r="AEK219" s="192"/>
      <c r="AEL219" s="192"/>
      <c r="AEM219" s="192"/>
      <c r="AEN219" s="192"/>
      <c r="AEO219" s="192"/>
      <c r="AEP219" s="192"/>
      <c r="AEQ219" s="192"/>
      <c r="AER219" s="192"/>
      <c r="AES219" s="192"/>
      <c r="AET219" s="192"/>
      <c r="AEU219" s="192"/>
      <c r="AEV219" s="192"/>
      <c r="AEW219" s="192"/>
      <c r="AEX219" s="192"/>
      <c r="AEY219" s="192"/>
      <c r="AEZ219" s="192"/>
      <c r="AFA219" s="192"/>
      <c r="AFB219" s="192"/>
      <c r="AFC219" s="192"/>
      <c r="AFD219" s="192"/>
      <c r="AFE219" s="192"/>
      <c r="AFF219" s="192"/>
      <c r="AFG219" s="192"/>
      <c r="AFH219" s="192"/>
      <c r="AFI219" s="192"/>
      <c r="AFJ219" s="192"/>
      <c r="AFK219" s="192"/>
      <c r="AFL219" s="192"/>
      <c r="AFM219" s="192"/>
      <c r="AFN219" s="192"/>
      <c r="AFO219" s="192"/>
      <c r="AFP219" s="192"/>
      <c r="AFQ219" s="192"/>
      <c r="AFR219" s="192"/>
      <c r="AFS219" s="192"/>
      <c r="AFT219" s="192"/>
      <c r="AFU219" s="192"/>
      <c r="AFV219" s="192"/>
      <c r="AFW219" s="192"/>
      <c r="AFX219" s="192"/>
      <c r="AFY219" s="192"/>
      <c r="AFZ219" s="192"/>
      <c r="AGA219" s="192"/>
      <c r="AGB219" s="192"/>
      <c r="AGC219" s="192"/>
      <c r="AGD219" s="192"/>
      <c r="AGE219" s="192"/>
      <c r="AGF219" s="192"/>
      <c r="AGG219" s="192"/>
      <c r="AGH219" s="192"/>
      <c r="AGI219" s="192"/>
      <c r="AGJ219" s="192"/>
      <c r="AGK219" s="192"/>
      <c r="AGL219" s="192"/>
      <c r="AGM219" s="192"/>
      <c r="AGN219" s="192"/>
      <c r="AGO219" s="192"/>
      <c r="AGP219" s="192"/>
      <c r="AGQ219" s="192"/>
      <c r="AGR219" s="192"/>
      <c r="AGS219" s="192"/>
      <c r="AGT219" s="192"/>
      <c r="AGU219" s="192"/>
      <c r="AGV219" s="192"/>
      <c r="AGW219" s="192"/>
      <c r="AGX219" s="192"/>
      <c r="AGY219" s="192"/>
      <c r="AGZ219" s="192"/>
      <c r="AHA219" s="192"/>
      <c r="AHB219" s="192"/>
      <c r="AHC219" s="192"/>
      <c r="AHD219" s="192"/>
      <c r="AHE219" s="192"/>
      <c r="AHF219" s="192"/>
      <c r="AHG219" s="192"/>
      <c r="AHH219" s="192"/>
      <c r="AHI219" s="192"/>
      <c r="AHJ219" s="192"/>
      <c r="AHK219" s="192"/>
      <c r="AHL219" s="192"/>
      <c r="AHM219" s="192"/>
      <c r="AHN219" s="192"/>
      <c r="AHO219" s="192"/>
      <c r="AHP219" s="192"/>
      <c r="AHQ219" s="192"/>
      <c r="AHR219" s="192"/>
      <c r="AHS219" s="192"/>
      <c r="AHT219" s="192"/>
      <c r="AHU219" s="192"/>
      <c r="AHV219" s="192"/>
      <c r="AHW219" s="192"/>
      <c r="AHX219" s="192"/>
      <c r="AHY219" s="192"/>
      <c r="AHZ219" s="192"/>
      <c r="AIA219" s="192"/>
      <c r="AIB219" s="192"/>
      <c r="AIC219" s="192"/>
      <c r="AID219" s="192"/>
      <c r="AIE219" s="192"/>
      <c r="AIF219" s="192"/>
      <c r="AIG219" s="192"/>
      <c r="AIH219" s="192"/>
      <c r="AII219" s="192"/>
      <c r="AIJ219" s="192"/>
      <c r="AIK219" s="192"/>
      <c r="AIL219" s="192"/>
      <c r="AIM219" s="192"/>
      <c r="AIN219" s="192"/>
      <c r="AIO219" s="192"/>
      <c r="AIP219" s="192"/>
      <c r="AIQ219" s="192"/>
      <c r="AIR219" s="192"/>
      <c r="AIS219" s="192"/>
      <c r="AIT219" s="192"/>
      <c r="AIU219" s="192"/>
      <c r="AIV219" s="192"/>
      <c r="AIW219" s="192"/>
      <c r="AIX219" s="192"/>
      <c r="AIY219" s="192"/>
      <c r="AIZ219" s="192"/>
      <c r="AJA219" s="192"/>
      <c r="AJB219" s="192"/>
      <c r="AJC219" s="192"/>
      <c r="AJD219" s="192"/>
      <c r="AJE219" s="192"/>
      <c r="AJF219" s="192"/>
      <c r="AJG219" s="192"/>
      <c r="AJH219" s="192"/>
      <c r="AJI219" s="192"/>
      <c r="AJJ219" s="192"/>
      <c r="AJK219" s="192"/>
      <c r="AJL219" s="192"/>
      <c r="AJM219" s="192"/>
      <c r="AJN219" s="192"/>
      <c r="AJO219" s="192"/>
      <c r="AJP219" s="192"/>
      <c r="AJQ219" s="192"/>
      <c r="AJR219" s="192"/>
      <c r="AJS219" s="192"/>
      <c r="AJT219" s="192"/>
      <c r="AJU219" s="192"/>
      <c r="AJV219" s="192"/>
      <c r="AJW219" s="192"/>
      <c r="AJX219" s="192"/>
      <c r="AJY219" s="192"/>
      <c r="AJZ219" s="192"/>
      <c r="AKA219" s="192"/>
      <c r="AKB219" s="192"/>
      <c r="AKC219" s="192"/>
      <c r="AKD219" s="192"/>
      <c r="AKE219" s="192"/>
      <c r="AKF219" s="192"/>
      <c r="AKG219" s="192"/>
      <c r="AKH219" s="192"/>
      <c r="AKI219" s="192"/>
      <c r="AKJ219" s="192"/>
      <c r="AKK219" s="192"/>
      <c r="AKL219" s="192"/>
      <c r="AKM219" s="192"/>
      <c r="AKN219" s="192"/>
      <c r="AKO219" s="192"/>
      <c r="AKP219" s="192"/>
      <c r="AKQ219" s="192"/>
      <c r="AKR219" s="192"/>
      <c r="AKS219" s="192"/>
      <c r="AKT219" s="192"/>
      <c r="AKU219" s="192"/>
      <c r="AKV219" s="192"/>
      <c r="AKW219" s="192"/>
      <c r="AKX219" s="192"/>
      <c r="AKY219" s="192"/>
      <c r="AKZ219" s="192"/>
      <c r="ALA219" s="192"/>
      <c r="ALB219" s="192"/>
      <c r="ALC219" s="192"/>
      <c r="ALD219" s="192"/>
      <c r="ALE219" s="192"/>
      <c r="ALF219" s="192"/>
      <c r="ALG219" s="192"/>
      <c r="ALH219" s="192"/>
      <c r="ALI219" s="192"/>
      <c r="ALJ219" s="192"/>
      <c r="ALK219" s="192"/>
      <c r="ALL219" s="192"/>
      <c r="ALM219" s="192"/>
      <c r="ALN219" s="192"/>
      <c r="ALO219" s="192"/>
      <c r="ALP219" s="192"/>
      <c r="ALQ219" s="192"/>
      <c r="ALR219" s="192"/>
      <c r="ALS219" s="192"/>
      <c r="ALT219" s="192"/>
      <c r="ALU219" s="192"/>
      <c r="ALV219" s="192"/>
      <c r="ALW219" s="192"/>
      <c r="ALX219" s="192"/>
      <c r="ALY219" s="192"/>
      <c r="ALZ219" s="192"/>
      <c r="AMA219" s="192"/>
      <c r="AMB219" s="192"/>
      <c r="AMC219" s="192"/>
      <c r="AMD219" s="192"/>
      <c r="AME219" s="192"/>
      <c r="AMF219" s="192"/>
      <c r="AMG219" s="192"/>
      <c r="AMH219" s="192"/>
      <c r="AMI219" s="192"/>
      <c r="AMJ219" s="192"/>
      <c r="AMK219" s="192"/>
      <c r="AML219" s="192"/>
    </row>
    <row r="220" spans="1:16384" s="183" customFormat="1">
      <c r="A220" s="192"/>
      <c r="B220" s="192" t="s">
        <v>705</v>
      </c>
      <c r="C220" s="199" t="s">
        <v>693</v>
      </c>
      <c r="D220" s="200" t="s">
        <v>698</v>
      </c>
      <c r="E220" s="200" t="s">
        <v>700</v>
      </c>
      <c r="F220" s="200" t="s">
        <v>695</v>
      </c>
      <c r="G220" s="200" t="s">
        <v>155</v>
      </c>
      <c r="H220" s="201" t="str">
        <f t="shared" si="12"/>
        <v>EXEC INS_fsm_state_transition @tx_fsm_type_name='REF_LEGAL_ENTITY', @tx_state_name='REJECTED', @tx_action_name='UPDATE', @tx_next_state_name='PEND_MOD',  @tx_login_name='nazdaq_prod'</v>
      </c>
      <c r="I220" s="192"/>
      <c r="J220" s="192"/>
      <c r="K220" s="192"/>
      <c r="L220" s="192"/>
      <c r="M220" s="192"/>
      <c r="N220" s="192"/>
      <c r="O220" s="192"/>
      <c r="P220" s="192"/>
      <c r="Q220" s="192"/>
      <c r="R220" s="192"/>
      <c r="S220" s="192"/>
      <c r="T220" s="192"/>
      <c r="U220" s="192"/>
      <c r="V220" s="192"/>
      <c r="W220" s="192"/>
      <c r="X220" s="192"/>
      <c r="Y220" s="192"/>
      <c r="Z220" s="192"/>
      <c r="AA220" s="192"/>
      <c r="AB220" s="192"/>
      <c r="AC220" s="192"/>
      <c r="AD220" s="192"/>
      <c r="AE220" s="192"/>
      <c r="AF220" s="192"/>
      <c r="AG220" s="192"/>
      <c r="AH220" s="192"/>
      <c r="AI220" s="192"/>
      <c r="AJ220" s="192"/>
      <c r="AK220" s="192"/>
      <c r="AL220" s="192"/>
      <c r="AM220" s="192"/>
      <c r="AN220" s="192"/>
      <c r="AO220" s="192"/>
      <c r="AP220" s="192"/>
      <c r="AQ220" s="192"/>
      <c r="AR220" s="192"/>
      <c r="AS220" s="192"/>
      <c r="AT220" s="192"/>
      <c r="AU220" s="192"/>
      <c r="AV220" s="192"/>
      <c r="AW220" s="192"/>
      <c r="AX220" s="192"/>
      <c r="AY220" s="192"/>
      <c r="AZ220" s="192"/>
      <c r="BA220" s="192"/>
      <c r="BB220" s="192"/>
      <c r="BC220" s="192"/>
      <c r="BD220" s="192"/>
      <c r="BE220" s="192"/>
      <c r="BF220" s="192"/>
      <c r="BG220" s="192"/>
      <c r="BH220" s="192"/>
      <c r="BI220" s="192"/>
      <c r="BJ220" s="192"/>
      <c r="BK220" s="192"/>
      <c r="BL220" s="192"/>
      <c r="BM220" s="192"/>
      <c r="BN220" s="192"/>
      <c r="BO220" s="192"/>
      <c r="BP220" s="192"/>
      <c r="BQ220" s="192"/>
      <c r="BR220" s="192"/>
      <c r="BS220" s="192"/>
      <c r="BT220" s="192"/>
      <c r="BU220" s="192"/>
      <c r="BV220" s="192"/>
      <c r="BW220" s="192"/>
      <c r="BX220" s="192"/>
      <c r="BY220" s="192"/>
      <c r="BZ220" s="192"/>
      <c r="CA220" s="192"/>
      <c r="CB220" s="192"/>
      <c r="CC220" s="192"/>
      <c r="CD220" s="192"/>
      <c r="CE220" s="192"/>
      <c r="CF220" s="192"/>
      <c r="CG220" s="192"/>
      <c r="CH220" s="192"/>
      <c r="CI220" s="192"/>
      <c r="CJ220" s="192"/>
      <c r="CK220" s="192"/>
      <c r="CL220" s="192"/>
      <c r="CM220" s="192"/>
      <c r="CN220" s="192"/>
      <c r="CO220" s="192"/>
      <c r="CP220" s="192"/>
      <c r="CQ220" s="192"/>
      <c r="CR220" s="192"/>
      <c r="CS220" s="192"/>
      <c r="CT220" s="192"/>
      <c r="CU220" s="192"/>
      <c r="CV220" s="192"/>
      <c r="CW220" s="192"/>
      <c r="CX220" s="192"/>
      <c r="CY220" s="192"/>
      <c r="CZ220" s="192"/>
      <c r="DA220" s="192"/>
      <c r="DB220" s="192"/>
      <c r="DC220" s="192"/>
      <c r="DD220" s="192"/>
      <c r="DE220" s="192"/>
      <c r="DF220" s="192"/>
      <c r="DG220" s="192"/>
      <c r="DH220" s="192"/>
      <c r="DI220" s="192"/>
      <c r="DJ220" s="192"/>
      <c r="DK220" s="192"/>
      <c r="DL220" s="192"/>
      <c r="DM220" s="192"/>
      <c r="DN220" s="192"/>
      <c r="DO220" s="192"/>
      <c r="DP220" s="192"/>
      <c r="DQ220" s="192"/>
      <c r="DR220" s="192"/>
      <c r="DS220" s="192"/>
      <c r="DT220" s="192"/>
      <c r="DU220" s="192"/>
      <c r="DV220" s="192"/>
      <c r="DW220" s="192"/>
      <c r="DX220" s="192"/>
      <c r="DY220" s="192"/>
      <c r="DZ220" s="192"/>
      <c r="EA220" s="192"/>
      <c r="EB220" s="192"/>
      <c r="EC220" s="192"/>
      <c r="ED220" s="192"/>
      <c r="EE220" s="192"/>
      <c r="EF220" s="192"/>
      <c r="EG220" s="192"/>
      <c r="EH220" s="192"/>
      <c r="EI220" s="192"/>
      <c r="EJ220" s="192"/>
      <c r="EK220" s="192"/>
      <c r="EL220" s="192"/>
      <c r="EM220" s="192"/>
      <c r="EN220" s="192"/>
      <c r="EO220" s="192"/>
      <c r="EP220" s="192"/>
      <c r="EQ220" s="192"/>
      <c r="ER220" s="192"/>
      <c r="ES220" s="192"/>
      <c r="ET220" s="192"/>
      <c r="EU220" s="192"/>
      <c r="EV220" s="192"/>
      <c r="EW220" s="192"/>
      <c r="EX220" s="192"/>
      <c r="EY220" s="192"/>
      <c r="EZ220" s="192"/>
      <c r="FA220" s="192"/>
      <c r="FB220" s="192"/>
      <c r="FC220" s="192"/>
      <c r="FD220" s="192"/>
      <c r="FE220" s="192"/>
      <c r="FF220" s="192"/>
      <c r="FG220" s="192"/>
      <c r="FH220" s="192"/>
      <c r="FI220" s="192"/>
      <c r="FJ220" s="192"/>
      <c r="FK220" s="192"/>
      <c r="FL220" s="192"/>
      <c r="FM220" s="192"/>
      <c r="FN220" s="192"/>
      <c r="FO220" s="192"/>
      <c r="FP220" s="192"/>
      <c r="FQ220" s="192"/>
      <c r="FR220" s="192"/>
      <c r="FS220" s="192"/>
      <c r="FT220" s="192"/>
      <c r="FU220" s="192"/>
      <c r="FV220" s="192"/>
      <c r="FW220" s="192"/>
      <c r="FX220" s="192"/>
      <c r="FY220" s="192"/>
      <c r="FZ220" s="192"/>
      <c r="GA220" s="192"/>
      <c r="GB220" s="192"/>
      <c r="GC220" s="192"/>
      <c r="GD220" s="192"/>
      <c r="GE220" s="192"/>
      <c r="GF220" s="192"/>
      <c r="GG220" s="192"/>
      <c r="GH220" s="192"/>
      <c r="GI220" s="192"/>
      <c r="GJ220" s="192"/>
      <c r="GK220" s="192"/>
      <c r="GL220" s="192"/>
      <c r="GM220" s="192"/>
      <c r="GN220" s="192"/>
      <c r="GO220" s="192"/>
      <c r="GP220" s="192"/>
      <c r="GQ220" s="192"/>
      <c r="GR220" s="192"/>
      <c r="GS220" s="192"/>
      <c r="GT220" s="192"/>
      <c r="GU220" s="192"/>
      <c r="GV220" s="192"/>
      <c r="GW220" s="192"/>
      <c r="GX220" s="192"/>
      <c r="GY220" s="192"/>
      <c r="GZ220" s="192"/>
      <c r="HA220" s="192"/>
      <c r="HB220" s="192"/>
      <c r="HC220" s="192"/>
      <c r="HD220" s="192"/>
      <c r="HE220" s="192"/>
      <c r="HF220" s="192"/>
      <c r="HG220" s="192"/>
      <c r="HH220" s="192"/>
      <c r="HI220" s="192"/>
      <c r="HJ220" s="192"/>
      <c r="HK220" s="192"/>
      <c r="HL220" s="192"/>
      <c r="HM220" s="192"/>
      <c r="HN220" s="192"/>
      <c r="HO220" s="192"/>
      <c r="HP220" s="192"/>
      <c r="HQ220" s="192"/>
      <c r="HR220" s="192"/>
      <c r="HS220" s="192"/>
      <c r="HT220" s="192"/>
      <c r="HU220" s="192"/>
      <c r="HV220" s="192"/>
      <c r="HW220" s="192"/>
      <c r="HX220" s="192"/>
      <c r="HY220" s="192"/>
      <c r="HZ220" s="192"/>
      <c r="IA220" s="192"/>
      <c r="IB220" s="192"/>
      <c r="IC220" s="192"/>
      <c r="ID220" s="192"/>
      <c r="IE220" s="192"/>
      <c r="IF220" s="192"/>
      <c r="IG220" s="192"/>
      <c r="IH220" s="192"/>
      <c r="II220" s="192"/>
      <c r="IJ220" s="192"/>
      <c r="IK220" s="192"/>
      <c r="IL220" s="192"/>
      <c r="IM220" s="192"/>
      <c r="IN220" s="192"/>
      <c r="IO220" s="192"/>
      <c r="IP220" s="192"/>
      <c r="IQ220" s="192"/>
      <c r="IR220" s="192"/>
      <c r="IS220" s="192"/>
      <c r="IT220" s="192"/>
      <c r="IU220" s="192"/>
      <c r="IV220" s="192"/>
      <c r="IW220" s="192"/>
      <c r="IX220" s="192"/>
      <c r="IY220" s="192"/>
      <c r="IZ220" s="192"/>
      <c r="JA220" s="192"/>
      <c r="JB220" s="192"/>
      <c r="JC220" s="192"/>
      <c r="JD220" s="192"/>
      <c r="JE220" s="192"/>
      <c r="JF220" s="192"/>
      <c r="JG220" s="192"/>
      <c r="JH220" s="192"/>
      <c r="JI220" s="192"/>
      <c r="JJ220" s="192"/>
      <c r="JK220" s="192"/>
      <c r="JL220" s="192"/>
      <c r="JM220" s="192"/>
      <c r="JN220" s="192"/>
      <c r="JO220" s="192"/>
      <c r="JP220" s="192"/>
      <c r="JQ220" s="192"/>
      <c r="JR220" s="192"/>
      <c r="JS220" s="192"/>
      <c r="JT220" s="192"/>
      <c r="JU220" s="192"/>
      <c r="JV220" s="192"/>
      <c r="JW220" s="192"/>
      <c r="JX220" s="192"/>
      <c r="JY220" s="192"/>
      <c r="JZ220" s="192"/>
      <c r="KA220" s="192"/>
      <c r="KB220" s="192"/>
      <c r="KC220" s="192"/>
      <c r="KD220" s="192"/>
      <c r="KE220" s="192"/>
      <c r="KF220" s="192"/>
      <c r="KG220" s="192"/>
      <c r="KH220" s="192"/>
      <c r="KI220" s="192"/>
      <c r="KJ220" s="192"/>
      <c r="KK220" s="192"/>
      <c r="KL220" s="192"/>
      <c r="KM220" s="192"/>
      <c r="KN220" s="192"/>
      <c r="KO220" s="192"/>
      <c r="KP220" s="192"/>
      <c r="KQ220" s="192"/>
      <c r="KR220" s="192"/>
      <c r="KS220" s="192"/>
      <c r="KT220" s="192"/>
      <c r="KU220" s="192"/>
      <c r="KV220" s="192"/>
      <c r="KW220" s="192"/>
      <c r="KX220" s="192"/>
      <c r="KY220" s="192"/>
      <c r="KZ220" s="192"/>
      <c r="LA220" s="192"/>
      <c r="LB220" s="192"/>
      <c r="LC220" s="192"/>
      <c r="LD220" s="192"/>
      <c r="LE220" s="192"/>
      <c r="LF220" s="192"/>
      <c r="LG220" s="192"/>
      <c r="LH220" s="192"/>
      <c r="LI220" s="192"/>
      <c r="LJ220" s="192"/>
      <c r="LK220" s="192"/>
      <c r="LL220" s="192"/>
      <c r="LM220" s="192"/>
      <c r="LN220" s="192"/>
      <c r="LO220" s="192"/>
      <c r="LP220" s="192"/>
      <c r="LQ220" s="192"/>
      <c r="LR220" s="192"/>
      <c r="LS220" s="192"/>
      <c r="LT220" s="192"/>
      <c r="LU220" s="192"/>
      <c r="LV220" s="192"/>
      <c r="LW220" s="192"/>
      <c r="LX220" s="192"/>
      <c r="LY220" s="192"/>
      <c r="LZ220" s="192"/>
      <c r="MA220" s="192"/>
      <c r="MB220" s="192"/>
      <c r="MC220" s="192"/>
      <c r="MD220" s="192"/>
      <c r="ME220" s="192"/>
      <c r="MF220" s="192"/>
      <c r="MG220" s="192"/>
      <c r="MH220" s="192"/>
      <c r="MI220" s="192"/>
      <c r="MJ220" s="192"/>
      <c r="MK220" s="192"/>
      <c r="ML220" s="192"/>
      <c r="MM220" s="192"/>
      <c r="MN220" s="192"/>
      <c r="MO220" s="192"/>
      <c r="MP220" s="192"/>
      <c r="MQ220" s="192"/>
      <c r="MR220" s="192"/>
      <c r="MS220" s="192"/>
      <c r="MT220" s="192"/>
      <c r="MU220" s="192"/>
      <c r="MV220" s="192"/>
      <c r="MW220" s="192"/>
      <c r="MX220" s="192"/>
      <c r="MY220" s="192"/>
      <c r="MZ220" s="192"/>
      <c r="NA220" s="192"/>
      <c r="NB220" s="192"/>
      <c r="NC220" s="192"/>
      <c r="ND220" s="192"/>
      <c r="NE220" s="192"/>
      <c r="NF220" s="192"/>
      <c r="NG220" s="192"/>
      <c r="NH220" s="192"/>
      <c r="NI220" s="192"/>
      <c r="NJ220" s="192"/>
      <c r="NK220" s="192"/>
      <c r="NL220" s="192"/>
      <c r="NM220" s="192"/>
      <c r="NN220" s="192"/>
      <c r="NO220" s="192"/>
      <c r="NP220" s="192"/>
      <c r="NQ220" s="192"/>
      <c r="NR220" s="192"/>
      <c r="NS220" s="192"/>
      <c r="NT220" s="192"/>
      <c r="NU220" s="192"/>
      <c r="NV220" s="192"/>
      <c r="NW220" s="192"/>
      <c r="NX220" s="192"/>
      <c r="NY220" s="192"/>
      <c r="NZ220" s="192"/>
      <c r="OA220" s="192"/>
      <c r="OB220" s="192"/>
      <c r="OC220" s="192"/>
      <c r="OD220" s="192"/>
      <c r="OE220" s="192"/>
      <c r="OF220" s="192"/>
      <c r="OG220" s="192"/>
      <c r="OH220" s="192"/>
      <c r="OI220" s="192"/>
      <c r="OJ220" s="192"/>
      <c r="OK220" s="192"/>
      <c r="OL220" s="192"/>
      <c r="OM220" s="192"/>
      <c r="ON220" s="192"/>
      <c r="OO220" s="192"/>
      <c r="OP220" s="192"/>
      <c r="OQ220" s="192"/>
      <c r="OR220" s="192"/>
      <c r="OS220" s="192"/>
      <c r="OT220" s="192"/>
      <c r="OU220" s="192"/>
      <c r="OV220" s="192"/>
      <c r="OW220" s="192"/>
      <c r="OX220" s="192"/>
      <c r="OY220" s="192"/>
      <c r="OZ220" s="192"/>
      <c r="PA220" s="192"/>
      <c r="PB220" s="192"/>
      <c r="PC220" s="192"/>
      <c r="PD220" s="192"/>
      <c r="PE220" s="192"/>
      <c r="PF220" s="192"/>
      <c r="PG220" s="192"/>
      <c r="PH220" s="192"/>
      <c r="PI220" s="192"/>
      <c r="PJ220" s="192"/>
      <c r="PK220" s="192"/>
      <c r="PL220" s="192"/>
      <c r="PM220" s="192"/>
      <c r="PN220" s="192"/>
      <c r="PO220" s="192"/>
      <c r="PP220" s="192"/>
      <c r="PQ220" s="192"/>
      <c r="PR220" s="192"/>
      <c r="PS220" s="192"/>
      <c r="PT220" s="192"/>
      <c r="PU220" s="192"/>
      <c r="PV220" s="192"/>
      <c r="PW220" s="192"/>
      <c r="PX220" s="192"/>
      <c r="PY220" s="192"/>
      <c r="PZ220" s="192"/>
      <c r="QA220" s="192"/>
      <c r="QB220" s="192"/>
      <c r="QC220" s="192"/>
      <c r="QD220" s="192"/>
      <c r="QE220" s="192"/>
      <c r="QF220" s="192"/>
      <c r="QG220" s="192"/>
      <c r="QH220" s="192"/>
      <c r="QI220" s="192"/>
      <c r="QJ220" s="192"/>
      <c r="QK220" s="192"/>
      <c r="QL220" s="192"/>
      <c r="QM220" s="192"/>
      <c r="QN220" s="192"/>
      <c r="QO220" s="192"/>
      <c r="QP220" s="192"/>
      <c r="QQ220" s="192"/>
      <c r="QR220" s="192"/>
      <c r="QS220" s="192"/>
      <c r="QT220" s="192"/>
      <c r="QU220" s="192"/>
      <c r="QV220" s="192"/>
      <c r="QW220" s="192"/>
      <c r="QX220" s="192"/>
      <c r="QY220" s="192"/>
      <c r="QZ220" s="192"/>
      <c r="RA220" s="192"/>
      <c r="RB220" s="192"/>
      <c r="RC220" s="192"/>
      <c r="RD220" s="192"/>
      <c r="RE220" s="192"/>
      <c r="RF220" s="192"/>
      <c r="RG220" s="192"/>
      <c r="RH220" s="192"/>
      <c r="RI220" s="192"/>
      <c r="RJ220" s="192"/>
      <c r="RK220" s="192"/>
      <c r="RL220" s="192"/>
      <c r="RM220" s="192"/>
      <c r="RN220" s="192"/>
      <c r="RO220" s="192"/>
      <c r="RP220" s="192"/>
      <c r="RQ220" s="192"/>
      <c r="RR220" s="192"/>
      <c r="RS220" s="192"/>
      <c r="RT220" s="192"/>
      <c r="RU220" s="192"/>
      <c r="RV220" s="192"/>
      <c r="RW220" s="192"/>
      <c r="RX220" s="192"/>
      <c r="RY220" s="192"/>
      <c r="RZ220" s="192"/>
      <c r="SA220" s="192"/>
      <c r="SB220" s="192"/>
      <c r="SC220" s="192"/>
      <c r="SD220" s="192"/>
      <c r="SE220" s="192"/>
      <c r="SF220" s="192"/>
      <c r="SG220" s="192"/>
      <c r="SH220" s="192"/>
      <c r="SI220" s="192"/>
      <c r="SJ220" s="192"/>
      <c r="SK220" s="192"/>
      <c r="SL220" s="192"/>
      <c r="SM220" s="192"/>
      <c r="SN220" s="192"/>
      <c r="SO220" s="192"/>
      <c r="SP220" s="192"/>
      <c r="SQ220" s="192"/>
      <c r="SR220" s="192"/>
      <c r="SS220" s="192"/>
      <c r="ST220" s="192"/>
      <c r="SU220" s="192"/>
      <c r="SV220" s="192"/>
      <c r="SW220" s="192"/>
      <c r="SX220" s="192"/>
      <c r="SY220" s="192"/>
      <c r="SZ220" s="192"/>
      <c r="TA220" s="192"/>
      <c r="TB220" s="192"/>
      <c r="TC220" s="192"/>
      <c r="TD220" s="192"/>
      <c r="TE220" s="192"/>
      <c r="TF220" s="192"/>
      <c r="TG220" s="192"/>
      <c r="TH220" s="192"/>
      <c r="TI220" s="192"/>
      <c r="TJ220" s="192"/>
      <c r="TK220" s="192"/>
      <c r="TL220" s="192"/>
      <c r="TM220" s="192"/>
      <c r="TN220" s="192"/>
      <c r="TO220" s="192"/>
      <c r="TP220" s="192"/>
      <c r="TQ220" s="192"/>
      <c r="TR220" s="192"/>
      <c r="TS220" s="192"/>
      <c r="TT220" s="192"/>
      <c r="TU220" s="192"/>
      <c r="TV220" s="192"/>
      <c r="TW220" s="192"/>
      <c r="TX220" s="192"/>
      <c r="TY220" s="192"/>
      <c r="TZ220" s="192"/>
      <c r="UA220" s="192"/>
      <c r="UB220" s="192"/>
      <c r="UC220" s="192"/>
      <c r="UD220" s="192"/>
      <c r="UE220" s="192"/>
      <c r="UF220" s="192"/>
      <c r="UG220" s="192"/>
      <c r="UH220" s="192"/>
      <c r="UI220" s="192"/>
      <c r="UJ220" s="192"/>
      <c r="UK220" s="192"/>
      <c r="UL220" s="192"/>
      <c r="UM220" s="192"/>
      <c r="UN220" s="192"/>
      <c r="UO220" s="192"/>
      <c r="UP220" s="192"/>
      <c r="UQ220" s="192"/>
      <c r="UR220" s="192"/>
      <c r="US220" s="192"/>
      <c r="UT220" s="192"/>
      <c r="UU220" s="192"/>
      <c r="UV220" s="192"/>
      <c r="UW220" s="192"/>
      <c r="UX220" s="192"/>
      <c r="UY220" s="192"/>
      <c r="UZ220" s="192"/>
      <c r="VA220" s="192"/>
      <c r="VB220" s="192"/>
      <c r="VC220" s="192"/>
      <c r="VD220" s="192"/>
      <c r="VE220" s="192"/>
      <c r="VF220" s="192"/>
      <c r="VG220" s="192"/>
      <c r="VH220" s="192"/>
      <c r="VI220" s="192"/>
      <c r="VJ220" s="192"/>
      <c r="VK220" s="192"/>
      <c r="VL220" s="192"/>
      <c r="VM220" s="192"/>
      <c r="VN220" s="192"/>
      <c r="VO220" s="192"/>
      <c r="VP220" s="192"/>
      <c r="VQ220" s="192"/>
      <c r="VR220" s="192"/>
      <c r="VS220" s="192"/>
      <c r="VT220" s="192"/>
      <c r="VU220" s="192"/>
      <c r="VV220" s="192"/>
      <c r="VW220" s="192"/>
      <c r="VX220" s="192"/>
      <c r="VY220" s="192"/>
      <c r="VZ220" s="192"/>
      <c r="WA220" s="192"/>
      <c r="WB220" s="192"/>
      <c r="WC220" s="192"/>
      <c r="WD220" s="192"/>
      <c r="WE220" s="192"/>
      <c r="WF220" s="192"/>
      <c r="WG220" s="192"/>
      <c r="WH220" s="192"/>
      <c r="WI220" s="192"/>
      <c r="WJ220" s="192"/>
      <c r="WK220" s="192"/>
      <c r="WL220" s="192"/>
      <c r="WM220" s="192"/>
      <c r="WN220" s="192"/>
      <c r="WO220" s="192"/>
      <c r="WP220" s="192"/>
      <c r="WQ220" s="192"/>
      <c r="WR220" s="192"/>
      <c r="WS220" s="192"/>
      <c r="WT220" s="192"/>
      <c r="WU220" s="192"/>
      <c r="WV220" s="192"/>
      <c r="WW220" s="192"/>
      <c r="WX220" s="192"/>
      <c r="WY220" s="192"/>
      <c r="WZ220" s="192"/>
      <c r="XA220" s="192"/>
      <c r="XB220" s="192"/>
      <c r="XC220" s="192"/>
      <c r="XD220" s="192"/>
      <c r="XE220" s="192"/>
      <c r="XF220" s="192"/>
      <c r="XG220" s="192"/>
      <c r="XH220" s="192"/>
      <c r="XI220" s="192"/>
      <c r="XJ220" s="192"/>
      <c r="XK220" s="192"/>
      <c r="XL220" s="192"/>
      <c r="XM220" s="192"/>
      <c r="XN220" s="192"/>
      <c r="XO220" s="192"/>
      <c r="XP220" s="192"/>
      <c r="XQ220" s="192"/>
      <c r="XR220" s="192"/>
      <c r="XS220" s="192"/>
      <c r="XT220" s="192"/>
      <c r="XU220" s="192"/>
      <c r="XV220" s="192"/>
      <c r="XW220" s="192"/>
      <c r="XX220" s="192"/>
      <c r="XY220" s="192"/>
      <c r="XZ220" s="192"/>
      <c r="YA220" s="192"/>
      <c r="YB220" s="192"/>
      <c r="YC220" s="192"/>
      <c r="YD220" s="192"/>
      <c r="YE220" s="192"/>
      <c r="YF220" s="192"/>
      <c r="YG220" s="192"/>
      <c r="YH220" s="192"/>
      <c r="YI220" s="192"/>
      <c r="YJ220" s="192"/>
      <c r="YK220" s="192"/>
      <c r="YL220" s="192"/>
      <c r="YM220" s="192"/>
      <c r="YN220" s="192"/>
      <c r="YO220" s="192"/>
      <c r="YP220" s="192"/>
      <c r="YQ220" s="192"/>
      <c r="YR220" s="192"/>
      <c r="YS220" s="192"/>
      <c r="YT220" s="192"/>
      <c r="YU220" s="192"/>
      <c r="YV220" s="192"/>
      <c r="YW220" s="192"/>
      <c r="YX220" s="192"/>
      <c r="YY220" s="192"/>
      <c r="YZ220" s="192"/>
      <c r="ZA220" s="192"/>
      <c r="ZB220" s="192"/>
      <c r="ZC220" s="192"/>
      <c r="ZD220" s="192"/>
      <c r="ZE220" s="192"/>
      <c r="ZF220" s="192"/>
      <c r="ZG220" s="192"/>
      <c r="ZH220" s="192"/>
      <c r="ZI220" s="192"/>
      <c r="ZJ220" s="192"/>
      <c r="ZK220" s="192"/>
      <c r="ZL220" s="192"/>
      <c r="ZM220" s="192"/>
      <c r="ZN220" s="192"/>
      <c r="ZO220" s="192"/>
      <c r="ZP220" s="192"/>
      <c r="ZQ220" s="192"/>
      <c r="ZR220" s="192"/>
      <c r="ZS220" s="192"/>
      <c r="ZT220" s="192"/>
      <c r="ZU220" s="192"/>
      <c r="ZV220" s="192"/>
      <c r="ZW220" s="192"/>
      <c r="ZX220" s="192"/>
      <c r="ZY220" s="192"/>
      <c r="ZZ220" s="192"/>
      <c r="AAA220" s="192"/>
      <c r="AAB220" s="192"/>
      <c r="AAC220" s="192"/>
      <c r="AAD220" s="192"/>
      <c r="AAE220" s="192"/>
      <c r="AAF220" s="192"/>
      <c r="AAG220" s="192"/>
      <c r="AAH220" s="192"/>
      <c r="AAI220" s="192"/>
      <c r="AAJ220" s="192"/>
      <c r="AAK220" s="192"/>
      <c r="AAL220" s="192"/>
      <c r="AAM220" s="192"/>
      <c r="AAN220" s="192"/>
      <c r="AAO220" s="192"/>
      <c r="AAP220" s="192"/>
      <c r="AAQ220" s="192"/>
      <c r="AAR220" s="192"/>
      <c r="AAS220" s="192"/>
      <c r="AAT220" s="192"/>
      <c r="AAU220" s="192"/>
      <c r="AAV220" s="192"/>
      <c r="AAW220" s="192"/>
      <c r="AAX220" s="192"/>
      <c r="AAY220" s="192"/>
      <c r="AAZ220" s="192"/>
      <c r="ABA220" s="192"/>
      <c r="ABB220" s="192"/>
      <c r="ABC220" s="192"/>
      <c r="ABD220" s="192"/>
      <c r="ABE220" s="192"/>
      <c r="ABF220" s="192"/>
      <c r="ABG220" s="192"/>
      <c r="ABH220" s="192"/>
      <c r="ABI220" s="192"/>
      <c r="ABJ220" s="192"/>
      <c r="ABK220" s="192"/>
      <c r="ABL220" s="192"/>
      <c r="ABM220" s="192"/>
      <c r="ABN220" s="192"/>
      <c r="ABO220" s="192"/>
      <c r="ABP220" s="192"/>
      <c r="ABQ220" s="192"/>
      <c r="ABR220" s="192"/>
      <c r="ABS220" s="192"/>
      <c r="ABT220" s="192"/>
      <c r="ABU220" s="192"/>
      <c r="ABV220" s="192"/>
      <c r="ABW220" s="192"/>
      <c r="ABX220" s="192"/>
      <c r="ABY220" s="192"/>
      <c r="ABZ220" s="192"/>
      <c r="ACA220" s="192"/>
      <c r="ACB220" s="192"/>
      <c r="ACC220" s="192"/>
      <c r="ACD220" s="192"/>
      <c r="ACE220" s="192"/>
      <c r="ACF220" s="192"/>
      <c r="ACG220" s="192"/>
      <c r="ACH220" s="192"/>
      <c r="ACI220" s="192"/>
      <c r="ACJ220" s="192"/>
      <c r="ACK220" s="192"/>
      <c r="ACL220" s="192"/>
      <c r="ACM220" s="192"/>
      <c r="ACN220" s="192"/>
      <c r="ACO220" s="192"/>
      <c r="ACP220" s="192"/>
      <c r="ACQ220" s="192"/>
      <c r="ACR220" s="192"/>
      <c r="ACS220" s="192"/>
      <c r="ACT220" s="192"/>
      <c r="ACU220" s="192"/>
      <c r="ACV220" s="192"/>
      <c r="ACW220" s="192"/>
      <c r="ACX220" s="192"/>
      <c r="ACY220" s="192"/>
      <c r="ACZ220" s="192"/>
      <c r="ADA220" s="192"/>
      <c r="ADB220" s="192"/>
      <c r="ADC220" s="192"/>
      <c r="ADD220" s="192"/>
      <c r="ADE220" s="192"/>
      <c r="ADF220" s="192"/>
      <c r="ADG220" s="192"/>
      <c r="ADH220" s="192"/>
      <c r="ADI220" s="192"/>
      <c r="ADJ220" s="192"/>
      <c r="ADK220" s="192"/>
      <c r="ADL220" s="192"/>
      <c r="ADM220" s="192"/>
      <c r="ADN220" s="192"/>
      <c r="ADO220" s="192"/>
      <c r="ADP220" s="192"/>
      <c r="ADQ220" s="192"/>
      <c r="ADR220" s="192"/>
      <c r="ADS220" s="192"/>
      <c r="ADT220" s="192"/>
      <c r="ADU220" s="192"/>
      <c r="ADV220" s="192"/>
      <c r="ADW220" s="192"/>
      <c r="ADX220" s="192"/>
      <c r="ADY220" s="192"/>
      <c r="ADZ220" s="192"/>
      <c r="AEA220" s="192"/>
      <c r="AEB220" s="192"/>
      <c r="AEC220" s="192"/>
      <c r="AED220" s="192"/>
      <c r="AEE220" s="192"/>
      <c r="AEF220" s="192"/>
      <c r="AEG220" s="192"/>
      <c r="AEH220" s="192"/>
      <c r="AEI220" s="192"/>
      <c r="AEJ220" s="192"/>
      <c r="AEK220" s="192"/>
      <c r="AEL220" s="192"/>
      <c r="AEM220" s="192"/>
      <c r="AEN220" s="192"/>
      <c r="AEO220" s="192"/>
      <c r="AEP220" s="192"/>
      <c r="AEQ220" s="192"/>
      <c r="AER220" s="192"/>
      <c r="AES220" s="192"/>
      <c r="AET220" s="192"/>
      <c r="AEU220" s="192"/>
      <c r="AEV220" s="192"/>
      <c r="AEW220" s="192"/>
      <c r="AEX220" s="192"/>
      <c r="AEY220" s="192"/>
      <c r="AEZ220" s="192"/>
      <c r="AFA220" s="192"/>
      <c r="AFB220" s="192"/>
      <c r="AFC220" s="192"/>
      <c r="AFD220" s="192"/>
      <c r="AFE220" s="192"/>
      <c r="AFF220" s="192"/>
      <c r="AFG220" s="192"/>
      <c r="AFH220" s="192"/>
      <c r="AFI220" s="192"/>
      <c r="AFJ220" s="192"/>
      <c r="AFK220" s="192"/>
      <c r="AFL220" s="192"/>
      <c r="AFM220" s="192"/>
      <c r="AFN220" s="192"/>
      <c r="AFO220" s="192"/>
      <c r="AFP220" s="192"/>
      <c r="AFQ220" s="192"/>
      <c r="AFR220" s="192"/>
      <c r="AFS220" s="192"/>
      <c r="AFT220" s="192"/>
      <c r="AFU220" s="192"/>
      <c r="AFV220" s="192"/>
      <c r="AFW220" s="192"/>
      <c r="AFX220" s="192"/>
      <c r="AFY220" s="192"/>
      <c r="AFZ220" s="192"/>
      <c r="AGA220" s="192"/>
      <c r="AGB220" s="192"/>
      <c r="AGC220" s="192"/>
      <c r="AGD220" s="192"/>
      <c r="AGE220" s="192"/>
      <c r="AGF220" s="192"/>
      <c r="AGG220" s="192"/>
      <c r="AGH220" s="192"/>
      <c r="AGI220" s="192"/>
      <c r="AGJ220" s="192"/>
      <c r="AGK220" s="192"/>
      <c r="AGL220" s="192"/>
      <c r="AGM220" s="192"/>
      <c r="AGN220" s="192"/>
      <c r="AGO220" s="192"/>
      <c r="AGP220" s="192"/>
      <c r="AGQ220" s="192"/>
      <c r="AGR220" s="192"/>
      <c r="AGS220" s="192"/>
      <c r="AGT220" s="192"/>
      <c r="AGU220" s="192"/>
      <c r="AGV220" s="192"/>
      <c r="AGW220" s="192"/>
      <c r="AGX220" s="192"/>
      <c r="AGY220" s="192"/>
      <c r="AGZ220" s="192"/>
      <c r="AHA220" s="192"/>
      <c r="AHB220" s="192"/>
      <c r="AHC220" s="192"/>
      <c r="AHD220" s="192"/>
      <c r="AHE220" s="192"/>
      <c r="AHF220" s="192"/>
      <c r="AHG220" s="192"/>
      <c r="AHH220" s="192"/>
      <c r="AHI220" s="192"/>
      <c r="AHJ220" s="192"/>
      <c r="AHK220" s="192"/>
      <c r="AHL220" s="192"/>
      <c r="AHM220" s="192"/>
      <c r="AHN220" s="192"/>
      <c r="AHO220" s="192"/>
      <c r="AHP220" s="192"/>
      <c r="AHQ220" s="192"/>
      <c r="AHR220" s="192"/>
      <c r="AHS220" s="192"/>
      <c r="AHT220" s="192"/>
      <c r="AHU220" s="192"/>
      <c r="AHV220" s="192"/>
      <c r="AHW220" s="192"/>
      <c r="AHX220" s="192"/>
      <c r="AHY220" s="192"/>
      <c r="AHZ220" s="192"/>
      <c r="AIA220" s="192"/>
      <c r="AIB220" s="192"/>
      <c r="AIC220" s="192"/>
      <c r="AID220" s="192"/>
      <c r="AIE220" s="192"/>
      <c r="AIF220" s="192"/>
      <c r="AIG220" s="192"/>
      <c r="AIH220" s="192"/>
      <c r="AII220" s="192"/>
      <c r="AIJ220" s="192"/>
      <c r="AIK220" s="192"/>
      <c r="AIL220" s="192"/>
      <c r="AIM220" s="192"/>
      <c r="AIN220" s="192"/>
      <c r="AIO220" s="192"/>
      <c r="AIP220" s="192"/>
      <c r="AIQ220" s="192"/>
      <c r="AIR220" s="192"/>
      <c r="AIS220" s="192"/>
      <c r="AIT220" s="192"/>
      <c r="AIU220" s="192"/>
      <c r="AIV220" s="192"/>
      <c r="AIW220" s="192"/>
      <c r="AIX220" s="192"/>
      <c r="AIY220" s="192"/>
      <c r="AIZ220" s="192"/>
      <c r="AJA220" s="192"/>
      <c r="AJB220" s="192"/>
      <c r="AJC220" s="192"/>
      <c r="AJD220" s="192"/>
      <c r="AJE220" s="192"/>
      <c r="AJF220" s="192"/>
      <c r="AJG220" s="192"/>
      <c r="AJH220" s="192"/>
      <c r="AJI220" s="192"/>
      <c r="AJJ220" s="192"/>
      <c r="AJK220" s="192"/>
      <c r="AJL220" s="192"/>
      <c r="AJM220" s="192"/>
      <c r="AJN220" s="192"/>
      <c r="AJO220" s="192"/>
      <c r="AJP220" s="192"/>
      <c r="AJQ220" s="192"/>
      <c r="AJR220" s="192"/>
      <c r="AJS220" s="192"/>
      <c r="AJT220" s="192"/>
      <c r="AJU220" s="192"/>
      <c r="AJV220" s="192"/>
      <c r="AJW220" s="192"/>
      <c r="AJX220" s="192"/>
      <c r="AJY220" s="192"/>
      <c r="AJZ220" s="192"/>
      <c r="AKA220" s="192"/>
      <c r="AKB220" s="192"/>
      <c r="AKC220" s="192"/>
      <c r="AKD220" s="192"/>
      <c r="AKE220" s="192"/>
      <c r="AKF220" s="192"/>
      <c r="AKG220" s="192"/>
      <c r="AKH220" s="192"/>
      <c r="AKI220" s="192"/>
      <c r="AKJ220" s="192"/>
      <c r="AKK220" s="192"/>
      <c r="AKL220" s="192"/>
      <c r="AKM220" s="192"/>
      <c r="AKN220" s="192"/>
      <c r="AKO220" s="192"/>
      <c r="AKP220" s="192"/>
      <c r="AKQ220" s="192"/>
      <c r="AKR220" s="192"/>
      <c r="AKS220" s="192"/>
      <c r="AKT220" s="192"/>
      <c r="AKU220" s="192"/>
      <c r="AKV220" s="192"/>
      <c r="AKW220" s="192"/>
      <c r="AKX220" s="192"/>
      <c r="AKY220" s="192"/>
      <c r="AKZ220" s="192"/>
      <c r="ALA220" s="192"/>
      <c r="ALB220" s="192"/>
      <c r="ALC220" s="192"/>
      <c r="ALD220" s="192"/>
      <c r="ALE220" s="192"/>
      <c r="ALF220" s="192"/>
      <c r="ALG220" s="192"/>
      <c r="ALH220" s="192"/>
      <c r="ALI220" s="192"/>
      <c r="ALJ220" s="192"/>
      <c r="ALK220" s="192"/>
      <c r="ALL220" s="192"/>
      <c r="ALM220" s="192"/>
      <c r="ALN220" s="192"/>
      <c r="ALO220" s="192"/>
      <c r="ALP220" s="192"/>
      <c r="ALQ220" s="192"/>
      <c r="ALR220" s="192"/>
      <c r="ALS220" s="192"/>
      <c r="ALT220" s="192"/>
      <c r="ALU220" s="192"/>
      <c r="ALV220" s="192"/>
      <c r="ALW220" s="192"/>
      <c r="ALX220" s="192"/>
      <c r="ALY220" s="192"/>
      <c r="ALZ220" s="192"/>
      <c r="AMA220" s="192"/>
      <c r="AMB220" s="192"/>
      <c r="AMC220" s="192"/>
      <c r="AMD220" s="192"/>
      <c r="AME220" s="192"/>
      <c r="AMF220" s="192"/>
      <c r="AMG220" s="192"/>
      <c r="AMH220" s="192"/>
      <c r="AMI220" s="192"/>
      <c r="AMJ220" s="192"/>
      <c r="AMK220" s="192"/>
      <c r="AML220" s="192"/>
    </row>
    <row r="221" spans="1:16384" s="183" customFormat="1">
      <c r="A221" s="192"/>
      <c r="B221" s="192" t="s">
        <v>705</v>
      </c>
      <c r="C221" s="199" t="s">
        <v>693</v>
      </c>
      <c r="D221" s="200" t="s">
        <v>698</v>
      </c>
      <c r="E221" s="200" t="s">
        <v>701</v>
      </c>
      <c r="F221" s="200" t="s">
        <v>696</v>
      </c>
      <c r="G221" s="200" t="s">
        <v>155</v>
      </c>
      <c r="H221" s="201" t="str">
        <f t="shared" si="12"/>
        <v>EXEC INS_fsm_state_transition @tx_fsm_type_name='REF_LEGAL_ENTITY', @tx_state_name='REJECTED', @tx_action_name='REQUEST_APPROVAL', @tx_next_state_name='PEND_APPROVAL',  @tx_login_name='nazdaq_prod'</v>
      </c>
      <c r="I221" s="192"/>
      <c r="J221" s="192"/>
      <c r="K221" s="192"/>
      <c r="L221" s="192"/>
      <c r="M221" s="192"/>
      <c r="N221" s="192"/>
      <c r="O221" s="192"/>
      <c r="P221" s="192"/>
      <c r="Q221" s="192"/>
      <c r="R221" s="192"/>
      <c r="S221" s="192"/>
      <c r="T221" s="192"/>
      <c r="U221" s="192"/>
      <c r="V221" s="192"/>
      <c r="W221" s="192"/>
      <c r="X221" s="192"/>
      <c r="Y221" s="192"/>
      <c r="Z221" s="192"/>
      <c r="AA221" s="192"/>
      <c r="AB221" s="192"/>
      <c r="AC221" s="192"/>
      <c r="AD221" s="192"/>
      <c r="AE221" s="192"/>
      <c r="AF221" s="192"/>
      <c r="AG221" s="192"/>
      <c r="AH221" s="192"/>
      <c r="AI221" s="192"/>
      <c r="AJ221" s="192"/>
      <c r="AK221" s="192"/>
      <c r="AL221" s="192"/>
      <c r="AM221" s="192"/>
      <c r="AN221" s="192"/>
      <c r="AO221" s="192"/>
      <c r="AP221" s="192"/>
      <c r="AQ221" s="192"/>
      <c r="AR221" s="192"/>
      <c r="AS221" s="192"/>
      <c r="AT221" s="192"/>
      <c r="AU221" s="192"/>
      <c r="AV221" s="192"/>
      <c r="AW221" s="192"/>
      <c r="AX221" s="192"/>
      <c r="AY221" s="192"/>
      <c r="AZ221" s="192"/>
      <c r="BA221" s="192"/>
      <c r="BB221" s="192"/>
      <c r="BC221" s="192"/>
      <c r="BD221" s="192"/>
      <c r="BE221" s="192"/>
      <c r="BF221" s="192"/>
      <c r="BG221" s="192"/>
      <c r="BH221" s="192"/>
      <c r="BI221" s="192"/>
      <c r="BJ221" s="192"/>
      <c r="BK221" s="192"/>
      <c r="BL221" s="192"/>
      <c r="BM221" s="192"/>
      <c r="BN221" s="192"/>
      <c r="BO221" s="192"/>
      <c r="BP221" s="192"/>
      <c r="BQ221" s="192"/>
      <c r="BR221" s="192"/>
      <c r="BS221" s="192"/>
      <c r="BT221" s="192"/>
      <c r="BU221" s="192"/>
      <c r="BV221" s="192"/>
      <c r="BW221" s="192"/>
      <c r="BX221" s="192"/>
      <c r="BY221" s="192"/>
      <c r="BZ221" s="192"/>
      <c r="CA221" s="192"/>
      <c r="CB221" s="192"/>
      <c r="CC221" s="192"/>
      <c r="CD221" s="192"/>
      <c r="CE221" s="192"/>
      <c r="CF221" s="192"/>
      <c r="CG221" s="192"/>
      <c r="CH221" s="192"/>
      <c r="CI221" s="192"/>
      <c r="CJ221" s="192"/>
      <c r="CK221" s="192"/>
      <c r="CL221" s="192"/>
      <c r="CM221" s="192"/>
      <c r="CN221" s="192"/>
      <c r="CO221" s="192"/>
      <c r="CP221" s="192"/>
      <c r="CQ221" s="192"/>
      <c r="CR221" s="192"/>
      <c r="CS221" s="192"/>
      <c r="CT221" s="192"/>
      <c r="CU221" s="192"/>
      <c r="CV221" s="192"/>
      <c r="CW221" s="192"/>
      <c r="CX221" s="192"/>
      <c r="CY221" s="192"/>
      <c r="CZ221" s="192"/>
      <c r="DA221" s="192"/>
      <c r="DB221" s="192"/>
      <c r="DC221" s="192"/>
      <c r="DD221" s="192"/>
      <c r="DE221" s="192"/>
      <c r="DF221" s="192"/>
      <c r="DG221" s="192"/>
      <c r="DH221" s="192"/>
      <c r="DI221" s="192"/>
      <c r="DJ221" s="192"/>
      <c r="DK221" s="192"/>
      <c r="DL221" s="192"/>
      <c r="DM221" s="192"/>
      <c r="DN221" s="192"/>
      <c r="DO221" s="192"/>
      <c r="DP221" s="192"/>
      <c r="DQ221" s="192"/>
      <c r="DR221" s="192"/>
      <c r="DS221" s="192"/>
      <c r="DT221" s="192"/>
      <c r="DU221" s="192"/>
      <c r="DV221" s="192"/>
      <c r="DW221" s="192"/>
      <c r="DX221" s="192"/>
      <c r="DY221" s="192"/>
      <c r="DZ221" s="192"/>
      <c r="EA221" s="192"/>
      <c r="EB221" s="192"/>
      <c r="EC221" s="192"/>
      <c r="ED221" s="192"/>
      <c r="EE221" s="192"/>
      <c r="EF221" s="192"/>
      <c r="EG221" s="192"/>
      <c r="EH221" s="192"/>
      <c r="EI221" s="192"/>
      <c r="EJ221" s="192"/>
      <c r="EK221" s="192"/>
      <c r="EL221" s="192"/>
      <c r="EM221" s="192"/>
      <c r="EN221" s="192"/>
      <c r="EO221" s="192"/>
      <c r="EP221" s="192"/>
      <c r="EQ221" s="192"/>
      <c r="ER221" s="192"/>
      <c r="ES221" s="192"/>
      <c r="ET221" s="192"/>
      <c r="EU221" s="192"/>
      <c r="EV221" s="192"/>
      <c r="EW221" s="192"/>
      <c r="EX221" s="192"/>
      <c r="EY221" s="192"/>
      <c r="EZ221" s="192"/>
      <c r="FA221" s="192"/>
      <c r="FB221" s="192"/>
      <c r="FC221" s="192"/>
      <c r="FD221" s="192"/>
      <c r="FE221" s="192"/>
      <c r="FF221" s="192"/>
      <c r="FG221" s="192"/>
      <c r="FH221" s="192"/>
      <c r="FI221" s="192"/>
      <c r="FJ221" s="192"/>
      <c r="FK221" s="192"/>
      <c r="FL221" s="192"/>
      <c r="FM221" s="192"/>
      <c r="FN221" s="192"/>
      <c r="FO221" s="192"/>
      <c r="FP221" s="192"/>
      <c r="FQ221" s="192"/>
      <c r="FR221" s="192"/>
      <c r="FS221" s="192"/>
      <c r="FT221" s="192"/>
      <c r="FU221" s="192"/>
      <c r="FV221" s="192"/>
      <c r="FW221" s="192"/>
      <c r="FX221" s="192"/>
      <c r="FY221" s="192"/>
      <c r="FZ221" s="192"/>
      <c r="GA221" s="192"/>
      <c r="GB221" s="192"/>
      <c r="GC221" s="192"/>
      <c r="GD221" s="192"/>
      <c r="GE221" s="192"/>
      <c r="GF221" s="192"/>
      <c r="GG221" s="192"/>
      <c r="GH221" s="192"/>
      <c r="GI221" s="192"/>
      <c r="GJ221" s="192"/>
      <c r="GK221" s="192"/>
      <c r="GL221" s="192"/>
      <c r="GM221" s="192"/>
      <c r="GN221" s="192"/>
      <c r="GO221" s="192"/>
      <c r="GP221" s="192"/>
      <c r="GQ221" s="192"/>
      <c r="GR221" s="192"/>
      <c r="GS221" s="192"/>
      <c r="GT221" s="192"/>
      <c r="GU221" s="192"/>
      <c r="GV221" s="192"/>
      <c r="GW221" s="192"/>
      <c r="GX221" s="192"/>
      <c r="GY221" s="192"/>
      <c r="GZ221" s="192"/>
      <c r="HA221" s="192"/>
      <c r="HB221" s="192"/>
      <c r="HC221" s="192"/>
      <c r="HD221" s="192"/>
      <c r="HE221" s="192"/>
      <c r="HF221" s="192"/>
      <c r="HG221" s="192"/>
      <c r="HH221" s="192"/>
      <c r="HI221" s="192"/>
      <c r="HJ221" s="192"/>
      <c r="HK221" s="192"/>
      <c r="HL221" s="192"/>
      <c r="HM221" s="192"/>
      <c r="HN221" s="192"/>
      <c r="HO221" s="192"/>
      <c r="HP221" s="192"/>
      <c r="HQ221" s="192"/>
      <c r="HR221" s="192"/>
      <c r="HS221" s="192"/>
      <c r="HT221" s="192"/>
      <c r="HU221" s="192"/>
      <c r="HV221" s="192"/>
      <c r="HW221" s="192"/>
      <c r="HX221" s="192"/>
      <c r="HY221" s="192"/>
      <c r="HZ221" s="192"/>
      <c r="IA221" s="192"/>
      <c r="IB221" s="192"/>
      <c r="IC221" s="192"/>
      <c r="ID221" s="192"/>
      <c r="IE221" s="192"/>
      <c r="IF221" s="192"/>
      <c r="IG221" s="192"/>
      <c r="IH221" s="192"/>
      <c r="II221" s="192"/>
      <c r="IJ221" s="192"/>
      <c r="IK221" s="192"/>
      <c r="IL221" s="192"/>
      <c r="IM221" s="192"/>
      <c r="IN221" s="192"/>
      <c r="IO221" s="192"/>
      <c r="IP221" s="192"/>
      <c r="IQ221" s="192"/>
      <c r="IR221" s="192"/>
      <c r="IS221" s="192"/>
      <c r="IT221" s="192"/>
      <c r="IU221" s="192"/>
      <c r="IV221" s="192"/>
      <c r="IW221" s="192"/>
      <c r="IX221" s="192"/>
      <c r="IY221" s="192"/>
      <c r="IZ221" s="192"/>
      <c r="JA221" s="192"/>
      <c r="JB221" s="192"/>
      <c r="JC221" s="192"/>
      <c r="JD221" s="192"/>
      <c r="JE221" s="192"/>
      <c r="JF221" s="192"/>
      <c r="JG221" s="192"/>
      <c r="JH221" s="192"/>
      <c r="JI221" s="192"/>
      <c r="JJ221" s="192"/>
      <c r="JK221" s="192"/>
      <c r="JL221" s="192"/>
      <c r="JM221" s="192"/>
      <c r="JN221" s="192"/>
      <c r="JO221" s="192"/>
      <c r="JP221" s="192"/>
      <c r="JQ221" s="192"/>
      <c r="JR221" s="192"/>
      <c r="JS221" s="192"/>
      <c r="JT221" s="192"/>
      <c r="JU221" s="192"/>
      <c r="JV221" s="192"/>
      <c r="JW221" s="192"/>
      <c r="JX221" s="192"/>
      <c r="JY221" s="192"/>
      <c r="JZ221" s="192"/>
      <c r="KA221" s="192"/>
      <c r="KB221" s="192"/>
      <c r="KC221" s="192"/>
      <c r="KD221" s="192"/>
      <c r="KE221" s="192"/>
      <c r="KF221" s="192"/>
      <c r="KG221" s="192"/>
      <c r="KH221" s="192"/>
      <c r="KI221" s="192"/>
      <c r="KJ221" s="192"/>
      <c r="KK221" s="192"/>
      <c r="KL221" s="192"/>
      <c r="KM221" s="192"/>
      <c r="KN221" s="192"/>
      <c r="KO221" s="192"/>
      <c r="KP221" s="192"/>
      <c r="KQ221" s="192"/>
      <c r="KR221" s="192"/>
      <c r="KS221" s="192"/>
      <c r="KT221" s="192"/>
      <c r="KU221" s="192"/>
      <c r="KV221" s="192"/>
      <c r="KW221" s="192"/>
      <c r="KX221" s="192"/>
      <c r="KY221" s="192"/>
      <c r="KZ221" s="192"/>
      <c r="LA221" s="192"/>
      <c r="LB221" s="192"/>
      <c r="LC221" s="192"/>
      <c r="LD221" s="192"/>
      <c r="LE221" s="192"/>
      <c r="LF221" s="192"/>
      <c r="LG221" s="192"/>
      <c r="LH221" s="192"/>
      <c r="LI221" s="192"/>
      <c r="LJ221" s="192"/>
      <c r="LK221" s="192"/>
      <c r="LL221" s="192"/>
      <c r="LM221" s="192"/>
      <c r="LN221" s="192"/>
      <c r="LO221" s="192"/>
      <c r="LP221" s="192"/>
      <c r="LQ221" s="192"/>
      <c r="LR221" s="192"/>
      <c r="LS221" s="192"/>
      <c r="LT221" s="192"/>
      <c r="LU221" s="192"/>
      <c r="LV221" s="192"/>
      <c r="LW221" s="192"/>
      <c r="LX221" s="192"/>
      <c r="LY221" s="192"/>
      <c r="LZ221" s="192"/>
      <c r="MA221" s="192"/>
      <c r="MB221" s="192"/>
      <c r="MC221" s="192"/>
      <c r="MD221" s="192"/>
      <c r="ME221" s="192"/>
      <c r="MF221" s="192"/>
      <c r="MG221" s="192"/>
      <c r="MH221" s="192"/>
      <c r="MI221" s="192"/>
      <c r="MJ221" s="192"/>
      <c r="MK221" s="192"/>
      <c r="ML221" s="192"/>
      <c r="MM221" s="192"/>
      <c r="MN221" s="192"/>
      <c r="MO221" s="192"/>
      <c r="MP221" s="192"/>
      <c r="MQ221" s="192"/>
      <c r="MR221" s="192"/>
      <c r="MS221" s="192"/>
      <c r="MT221" s="192"/>
      <c r="MU221" s="192"/>
      <c r="MV221" s="192"/>
      <c r="MW221" s="192"/>
      <c r="MX221" s="192"/>
      <c r="MY221" s="192"/>
      <c r="MZ221" s="192"/>
      <c r="NA221" s="192"/>
      <c r="NB221" s="192"/>
      <c r="NC221" s="192"/>
      <c r="ND221" s="192"/>
      <c r="NE221" s="192"/>
      <c r="NF221" s="192"/>
      <c r="NG221" s="192"/>
      <c r="NH221" s="192"/>
      <c r="NI221" s="192"/>
      <c r="NJ221" s="192"/>
      <c r="NK221" s="192"/>
      <c r="NL221" s="192"/>
      <c r="NM221" s="192"/>
      <c r="NN221" s="192"/>
      <c r="NO221" s="192"/>
      <c r="NP221" s="192"/>
      <c r="NQ221" s="192"/>
      <c r="NR221" s="192"/>
      <c r="NS221" s="192"/>
      <c r="NT221" s="192"/>
      <c r="NU221" s="192"/>
      <c r="NV221" s="192"/>
      <c r="NW221" s="192"/>
      <c r="NX221" s="192"/>
      <c r="NY221" s="192"/>
      <c r="NZ221" s="192"/>
      <c r="OA221" s="192"/>
      <c r="OB221" s="192"/>
      <c r="OC221" s="192"/>
      <c r="OD221" s="192"/>
      <c r="OE221" s="192"/>
      <c r="OF221" s="192"/>
      <c r="OG221" s="192"/>
      <c r="OH221" s="192"/>
      <c r="OI221" s="192"/>
      <c r="OJ221" s="192"/>
      <c r="OK221" s="192"/>
      <c r="OL221" s="192"/>
      <c r="OM221" s="192"/>
      <c r="ON221" s="192"/>
      <c r="OO221" s="192"/>
      <c r="OP221" s="192"/>
      <c r="OQ221" s="192"/>
      <c r="OR221" s="192"/>
      <c r="OS221" s="192"/>
      <c r="OT221" s="192"/>
      <c r="OU221" s="192"/>
      <c r="OV221" s="192"/>
      <c r="OW221" s="192"/>
      <c r="OX221" s="192"/>
      <c r="OY221" s="192"/>
      <c r="OZ221" s="192"/>
      <c r="PA221" s="192"/>
      <c r="PB221" s="192"/>
      <c r="PC221" s="192"/>
      <c r="PD221" s="192"/>
      <c r="PE221" s="192"/>
      <c r="PF221" s="192"/>
      <c r="PG221" s="192"/>
      <c r="PH221" s="192"/>
      <c r="PI221" s="192"/>
      <c r="PJ221" s="192"/>
      <c r="PK221" s="192"/>
      <c r="PL221" s="192"/>
      <c r="PM221" s="192"/>
      <c r="PN221" s="192"/>
      <c r="PO221" s="192"/>
      <c r="PP221" s="192"/>
      <c r="PQ221" s="192"/>
      <c r="PR221" s="192"/>
      <c r="PS221" s="192"/>
      <c r="PT221" s="192"/>
      <c r="PU221" s="192"/>
      <c r="PV221" s="192"/>
      <c r="PW221" s="192"/>
      <c r="PX221" s="192"/>
      <c r="PY221" s="192"/>
      <c r="PZ221" s="192"/>
      <c r="QA221" s="192"/>
      <c r="QB221" s="192"/>
      <c r="QC221" s="192"/>
      <c r="QD221" s="192"/>
      <c r="QE221" s="192"/>
      <c r="QF221" s="192"/>
      <c r="QG221" s="192"/>
      <c r="QH221" s="192"/>
      <c r="QI221" s="192"/>
      <c r="QJ221" s="192"/>
      <c r="QK221" s="192"/>
      <c r="QL221" s="192"/>
      <c r="QM221" s="192"/>
      <c r="QN221" s="192"/>
      <c r="QO221" s="192"/>
      <c r="QP221" s="192"/>
      <c r="QQ221" s="192"/>
      <c r="QR221" s="192"/>
      <c r="QS221" s="192"/>
      <c r="QT221" s="192"/>
      <c r="QU221" s="192"/>
      <c r="QV221" s="192"/>
      <c r="QW221" s="192"/>
      <c r="QX221" s="192"/>
      <c r="QY221" s="192"/>
      <c r="QZ221" s="192"/>
      <c r="RA221" s="192"/>
      <c r="RB221" s="192"/>
      <c r="RC221" s="192"/>
      <c r="RD221" s="192"/>
      <c r="RE221" s="192"/>
      <c r="RF221" s="192"/>
      <c r="RG221" s="192"/>
      <c r="RH221" s="192"/>
      <c r="RI221" s="192"/>
      <c r="RJ221" s="192"/>
      <c r="RK221" s="192"/>
      <c r="RL221" s="192"/>
      <c r="RM221" s="192"/>
      <c r="RN221" s="192"/>
      <c r="RO221" s="192"/>
      <c r="RP221" s="192"/>
      <c r="RQ221" s="192"/>
      <c r="RR221" s="192"/>
      <c r="RS221" s="192"/>
      <c r="RT221" s="192"/>
      <c r="RU221" s="192"/>
      <c r="RV221" s="192"/>
      <c r="RW221" s="192"/>
      <c r="RX221" s="192"/>
      <c r="RY221" s="192"/>
      <c r="RZ221" s="192"/>
      <c r="SA221" s="192"/>
      <c r="SB221" s="192"/>
      <c r="SC221" s="192"/>
      <c r="SD221" s="192"/>
      <c r="SE221" s="192"/>
      <c r="SF221" s="192"/>
      <c r="SG221" s="192"/>
      <c r="SH221" s="192"/>
      <c r="SI221" s="192"/>
      <c r="SJ221" s="192"/>
      <c r="SK221" s="192"/>
      <c r="SL221" s="192"/>
      <c r="SM221" s="192"/>
      <c r="SN221" s="192"/>
      <c r="SO221" s="192"/>
      <c r="SP221" s="192"/>
      <c r="SQ221" s="192"/>
      <c r="SR221" s="192"/>
      <c r="SS221" s="192"/>
      <c r="ST221" s="192"/>
      <c r="SU221" s="192"/>
      <c r="SV221" s="192"/>
      <c r="SW221" s="192"/>
      <c r="SX221" s="192"/>
      <c r="SY221" s="192"/>
      <c r="SZ221" s="192"/>
      <c r="TA221" s="192"/>
      <c r="TB221" s="192"/>
      <c r="TC221" s="192"/>
      <c r="TD221" s="192"/>
      <c r="TE221" s="192"/>
      <c r="TF221" s="192"/>
      <c r="TG221" s="192"/>
      <c r="TH221" s="192"/>
      <c r="TI221" s="192"/>
      <c r="TJ221" s="192"/>
      <c r="TK221" s="192"/>
      <c r="TL221" s="192"/>
      <c r="TM221" s="192"/>
      <c r="TN221" s="192"/>
      <c r="TO221" s="192"/>
      <c r="TP221" s="192"/>
      <c r="TQ221" s="192"/>
      <c r="TR221" s="192"/>
      <c r="TS221" s="192"/>
      <c r="TT221" s="192"/>
      <c r="TU221" s="192"/>
      <c r="TV221" s="192"/>
      <c r="TW221" s="192"/>
      <c r="TX221" s="192"/>
      <c r="TY221" s="192"/>
      <c r="TZ221" s="192"/>
      <c r="UA221" s="192"/>
      <c r="UB221" s="192"/>
      <c r="UC221" s="192"/>
      <c r="UD221" s="192"/>
      <c r="UE221" s="192"/>
      <c r="UF221" s="192"/>
      <c r="UG221" s="192"/>
      <c r="UH221" s="192"/>
      <c r="UI221" s="192"/>
      <c r="UJ221" s="192"/>
      <c r="UK221" s="192"/>
      <c r="UL221" s="192"/>
      <c r="UM221" s="192"/>
      <c r="UN221" s="192"/>
      <c r="UO221" s="192"/>
      <c r="UP221" s="192"/>
      <c r="UQ221" s="192"/>
      <c r="UR221" s="192"/>
      <c r="US221" s="192"/>
      <c r="UT221" s="192"/>
      <c r="UU221" s="192"/>
      <c r="UV221" s="192"/>
      <c r="UW221" s="192"/>
      <c r="UX221" s="192"/>
      <c r="UY221" s="192"/>
      <c r="UZ221" s="192"/>
      <c r="VA221" s="192"/>
      <c r="VB221" s="192"/>
      <c r="VC221" s="192"/>
      <c r="VD221" s="192"/>
      <c r="VE221" s="192"/>
      <c r="VF221" s="192"/>
      <c r="VG221" s="192"/>
      <c r="VH221" s="192"/>
      <c r="VI221" s="192"/>
      <c r="VJ221" s="192"/>
      <c r="VK221" s="192"/>
      <c r="VL221" s="192"/>
      <c r="VM221" s="192"/>
      <c r="VN221" s="192"/>
      <c r="VO221" s="192"/>
      <c r="VP221" s="192"/>
      <c r="VQ221" s="192"/>
      <c r="VR221" s="192"/>
      <c r="VS221" s="192"/>
      <c r="VT221" s="192"/>
      <c r="VU221" s="192"/>
      <c r="VV221" s="192"/>
      <c r="VW221" s="192"/>
      <c r="VX221" s="192"/>
      <c r="VY221" s="192"/>
      <c r="VZ221" s="192"/>
      <c r="WA221" s="192"/>
      <c r="WB221" s="192"/>
      <c r="WC221" s="192"/>
      <c r="WD221" s="192"/>
      <c r="WE221" s="192"/>
      <c r="WF221" s="192"/>
      <c r="WG221" s="192"/>
      <c r="WH221" s="192"/>
      <c r="WI221" s="192"/>
      <c r="WJ221" s="192"/>
      <c r="WK221" s="192"/>
      <c r="WL221" s="192"/>
      <c r="WM221" s="192"/>
      <c r="WN221" s="192"/>
      <c r="WO221" s="192"/>
      <c r="WP221" s="192"/>
      <c r="WQ221" s="192"/>
      <c r="WR221" s="192"/>
      <c r="WS221" s="192"/>
      <c r="WT221" s="192"/>
      <c r="WU221" s="192"/>
      <c r="WV221" s="192"/>
      <c r="WW221" s="192"/>
      <c r="WX221" s="192"/>
      <c r="WY221" s="192"/>
      <c r="WZ221" s="192"/>
      <c r="XA221" s="192"/>
      <c r="XB221" s="192"/>
      <c r="XC221" s="192"/>
      <c r="XD221" s="192"/>
      <c r="XE221" s="192"/>
      <c r="XF221" s="192"/>
      <c r="XG221" s="192"/>
      <c r="XH221" s="192"/>
      <c r="XI221" s="192"/>
      <c r="XJ221" s="192"/>
      <c r="XK221" s="192"/>
      <c r="XL221" s="192"/>
      <c r="XM221" s="192"/>
      <c r="XN221" s="192"/>
      <c r="XO221" s="192"/>
      <c r="XP221" s="192"/>
      <c r="XQ221" s="192"/>
      <c r="XR221" s="192"/>
      <c r="XS221" s="192"/>
      <c r="XT221" s="192"/>
      <c r="XU221" s="192"/>
      <c r="XV221" s="192"/>
      <c r="XW221" s="192"/>
      <c r="XX221" s="192"/>
      <c r="XY221" s="192"/>
      <c r="XZ221" s="192"/>
      <c r="YA221" s="192"/>
      <c r="YB221" s="192"/>
      <c r="YC221" s="192"/>
      <c r="YD221" s="192"/>
      <c r="YE221" s="192"/>
      <c r="YF221" s="192"/>
      <c r="YG221" s="192"/>
      <c r="YH221" s="192"/>
      <c r="YI221" s="192"/>
      <c r="YJ221" s="192"/>
      <c r="YK221" s="192"/>
      <c r="YL221" s="192"/>
      <c r="YM221" s="192"/>
      <c r="YN221" s="192"/>
      <c r="YO221" s="192"/>
      <c r="YP221" s="192"/>
      <c r="YQ221" s="192"/>
      <c r="YR221" s="192"/>
      <c r="YS221" s="192"/>
      <c r="YT221" s="192"/>
      <c r="YU221" s="192"/>
      <c r="YV221" s="192"/>
      <c r="YW221" s="192"/>
      <c r="YX221" s="192"/>
      <c r="YY221" s="192"/>
      <c r="YZ221" s="192"/>
      <c r="ZA221" s="192"/>
      <c r="ZB221" s="192"/>
      <c r="ZC221" s="192"/>
      <c r="ZD221" s="192"/>
      <c r="ZE221" s="192"/>
      <c r="ZF221" s="192"/>
      <c r="ZG221" s="192"/>
      <c r="ZH221" s="192"/>
      <c r="ZI221" s="192"/>
      <c r="ZJ221" s="192"/>
      <c r="ZK221" s="192"/>
      <c r="ZL221" s="192"/>
      <c r="ZM221" s="192"/>
      <c r="ZN221" s="192"/>
      <c r="ZO221" s="192"/>
      <c r="ZP221" s="192"/>
      <c r="ZQ221" s="192"/>
      <c r="ZR221" s="192"/>
      <c r="ZS221" s="192"/>
      <c r="ZT221" s="192"/>
      <c r="ZU221" s="192"/>
      <c r="ZV221" s="192"/>
      <c r="ZW221" s="192"/>
      <c r="ZX221" s="192"/>
      <c r="ZY221" s="192"/>
      <c r="ZZ221" s="192"/>
      <c r="AAA221" s="192"/>
      <c r="AAB221" s="192"/>
      <c r="AAC221" s="192"/>
      <c r="AAD221" s="192"/>
      <c r="AAE221" s="192"/>
      <c r="AAF221" s="192"/>
      <c r="AAG221" s="192"/>
      <c r="AAH221" s="192"/>
      <c r="AAI221" s="192"/>
      <c r="AAJ221" s="192"/>
      <c r="AAK221" s="192"/>
      <c r="AAL221" s="192"/>
      <c r="AAM221" s="192"/>
      <c r="AAN221" s="192"/>
      <c r="AAO221" s="192"/>
      <c r="AAP221" s="192"/>
      <c r="AAQ221" s="192"/>
      <c r="AAR221" s="192"/>
      <c r="AAS221" s="192"/>
      <c r="AAT221" s="192"/>
      <c r="AAU221" s="192"/>
      <c r="AAV221" s="192"/>
      <c r="AAW221" s="192"/>
      <c r="AAX221" s="192"/>
      <c r="AAY221" s="192"/>
      <c r="AAZ221" s="192"/>
      <c r="ABA221" s="192"/>
      <c r="ABB221" s="192"/>
      <c r="ABC221" s="192"/>
      <c r="ABD221" s="192"/>
      <c r="ABE221" s="192"/>
      <c r="ABF221" s="192"/>
      <c r="ABG221" s="192"/>
      <c r="ABH221" s="192"/>
      <c r="ABI221" s="192"/>
      <c r="ABJ221" s="192"/>
      <c r="ABK221" s="192"/>
      <c r="ABL221" s="192"/>
      <c r="ABM221" s="192"/>
      <c r="ABN221" s="192"/>
      <c r="ABO221" s="192"/>
      <c r="ABP221" s="192"/>
      <c r="ABQ221" s="192"/>
      <c r="ABR221" s="192"/>
      <c r="ABS221" s="192"/>
      <c r="ABT221" s="192"/>
      <c r="ABU221" s="192"/>
      <c r="ABV221" s="192"/>
      <c r="ABW221" s="192"/>
      <c r="ABX221" s="192"/>
      <c r="ABY221" s="192"/>
      <c r="ABZ221" s="192"/>
      <c r="ACA221" s="192"/>
      <c r="ACB221" s="192"/>
      <c r="ACC221" s="192"/>
      <c r="ACD221" s="192"/>
      <c r="ACE221" s="192"/>
      <c r="ACF221" s="192"/>
      <c r="ACG221" s="192"/>
      <c r="ACH221" s="192"/>
      <c r="ACI221" s="192"/>
      <c r="ACJ221" s="192"/>
      <c r="ACK221" s="192"/>
      <c r="ACL221" s="192"/>
      <c r="ACM221" s="192"/>
      <c r="ACN221" s="192"/>
      <c r="ACO221" s="192"/>
      <c r="ACP221" s="192"/>
      <c r="ACQ221" s="192"/>
      <c r="ACR221" s="192"/>
      <c r="ACS221" s="192"/>
      <c r="ACT221" s="192"/>
      <c r="ACU221" s="192"/>
      <c r="ACV221" s="192"/>
      <c r="ACW221" s="192"/>
      <c r="ACX221" s="192"/>
      <c r="ACY221" s="192"/>
      <c r="ACZ221" s="192"/>
      <c r="ADA221" s="192"/>
      <c r="ADB221" s="192"/>
      <c r="ADC221" s="192"/>
      <c r="ADD221" s="192"/>
      <c r="ADE221" s="192"/>
      <c r="ADF221" s="192"/>
      <c r="ADG221" s="192"/>
      <c r="ADH221" s="192"/>
      <c r="ADI221" s="192"/>
      <c r="ADJ221" s="192"/>
      <c r="ADK221" s="192"/>
      <c r="ADL221" s="192"/>
      <c r="ADM221" s="192"/>
      <c r="ADN221" s="192"/>
      <c r="ADO221" s="192"/>
      <c r="ADP221" s="192"/>
      <c r="ADQ221" s="192"/>
      <c r="ADR221" s="192"/>
      <c r="ADS221" s="192"/>
      <c r="ADT221" s="192"/>
      <c r="ADU221" s="192"/>
      <c r="ADV221" s="192"/>
      <c r="ADW221" s="192"/>
      <c r="ADX221" s="192"/>
      <c r="ADY221" s="192"/>
      <c r="ADZ221" s="192"/>
      <c r="AEA221" s="192"/>
      <c r="AEB221" s="192"/>
      <c r="AEC221" s="192"/>
      <c r="AED221" s="192"/>
      <c r="AEE221" s="192"/>
      <c r="AEF221" s="192"/>
      <c r="AEG221" s="192"/>
      <c r="AEH221" s="192"/>
      <c r="AEI221" s="192"/>
      <c r="AEJ221" s="192"/>
      <c r="AEK221" s="192"/>
      <c r="AEL221" s="192"/>
      <c r="AEM221" s="192"/>
      <c r="AEN221" s="192"/>
      <c r="AEO221" s="192"/>
      <c r="AEP221" s="192"/>
      <c r="AEQ221" s="192"/>
      <c r="AER221" s="192"/>
      <c r="AES221" s="192"/>
      <c r="AET221" s="192"/>
      <c r="AEU221" s="192"/>
      <c r="AEV221" s="192"/>
      <c r="AEW221" s="192"/>
      <c r="AEX221" s="192"/>
      <c r="AEY221" s="192"/>
      <c r="AEZ221" s="192"/>
      <c r="AFA221" s="192"/>
      <c r="AFB221" s="192"/>
      <c r="AFC221" s="192"/>
      <c r="AFD221" s="192"/>
      <c r="AFE221" s="192"/>
      <c r="AFF221" s="192"/>
      <c r="AFG221" s="192"/>
      <c r="AFH221" s="192"/>
      <c r="AFI221" s="192"/>
      <c r="AFJ221" s="192"/>
      <c r="AFK221" s="192"/>
      <c r="AFL221" s="192"/>
      <c r="AFM221" s="192"/>
      <c r="AFN221" s="192"/>
      <c r="AFO221" s="192"/>
      <c r="AFP221" s="192"/>
      <c r="AFQ221" s="192"/>
      <c r="AFR221" s="192"/>
      <c r="AFS221" s="192"/>
      <c r="AFT221" s="192"/>
      <c r="AFU221" s="192"/>
      <c r="AFV221" s="192"/>
      <c r="AFW221" s="192"/>
      <c r="AFX221" s="192"/>
      <c r="AFY221" s="192"/>
      <c r="AFZ221" s="192"/>
      <c r="AGA221" s="192"/>
      <c r="AGB221" s="192"/>
      <c r="AGC221" s="192"/>
      <c r="AGD221" s="192"/>
      <c r="AGE221" s="192"/>
      <c r="AGF221" s="192"/>
      <c r="AGG221" s="192"/>
      <c r="AGH221" s="192"/>
      <c r="AGI221" s="192"/>
      <c r="AGJ221" s="192"/>
      <c r="AGK221" s="192"/>
      <c r="AGL221" s="192"/>
      <c r="AGM221" s="192"/>
      <c r="AGN221" s="192"/>
      <c r="AGO221" s="192"/>
      <c r="AGP221" s="192"/>
      <c r="AGQ221" s="192"/>
      <c r="AGR221" s="192"/>
      <c r="AGS221" s="192"/>
      <c r="AGT221" s="192"/>
      <c r="AGU221" s="192"/>
      <c r="AGV221" s="192"/>
      <c r="AGW221" s="192"/>
      <c r="AGX221" s="192"/>
      <c r="AGY221" s="192"/>
      <c r="AGZ221" s="192"/>
      <c r="AHA221" s="192"/>
      <c r="AHB221" s="192"/>
      <c r="AHC221" s="192"/>
      <c r="AHD221" s="192"/>
      <c r="AHE221" s="192"/>
      <c r="AHF221" s="192"/>
      <c r="AHG221" s="192"/>
      <c r="AHH221" s="192"/>
      <c r="AHI221" s="192"/>
      <c r="AHJ221" s="192"/>
      <c r="AHK221" s="192"/>
      <c r="AHL221" s="192"/>
      <c r="AHM221" s="192"/>
      <c r="AHN221" s="192"/>
      <c r="AHO221" s="192"/>
      <c r="AHP221" s="192"/>
      <c r="AHQ221" s="192"/>
      <c r="AHR221" s="192"/>
      <c r="AHS221" s="192"/>
      <c r="AHT221" s="192"/>
      <c r="AHU221" s="192"/>
      <c r="AHV221" s="192"/>
      <c r="AHW221" s="192"/>
      <c r="AHX221" s="192"/>
      <c r="AHY221" s="192"/>
      <c r="AHZ221" s="192"/>
      <c r="AIA221" s="192"/>
      <c r="AIB221" s="192"/>
      <c r="AIC221" s="192"/>
      <c r="AID221" s="192"/>
      <c r="AIE221" s="192"/>
      <c r="AIF221" s="192"/>
      <c r="AIG221" s="192"/>
      <c r="AIH221" s="192"/>
      <c r="AII221" s="192"/>
      <c r="AIJ221" s="192"/>
      <c r="AIK221" s="192"/>
      <c r="AIL221" s="192"/>
      <c r="AIM221" s="192"/>
      <c r="AIN221" s="192"/>
      <c r="AIO221" s="192"/>
      <c r="AIP221" s="192"/>
      <c r="AIQ221" s="192"/>
      <c r="AIR221" s="192"/>
      <c r="AIS221" s="192"/>
      <c r="AIT221" s="192"/>
      <c r="AIU221" s="192"/>
      <c r="AIV221" s="192"/>
      <c r="AIW221" s="192"/>
      <c r="AIX221" s="192"/>
      <c r="AIY221" s="192"/>
      <c r="AIZ221" s="192"/>
      <c r="AJA221" s="192"/>
      <c r="AJB221" s="192"/>
      <c r="AJC221" s="192"/>
      <c r="AJD221" s="192"/>
      <c r="AJE221" s="192"/>
      <c r="AJF221" s="192"/>
      <c r="AJG221" s="192"/>
      <c r="AJH221" s="192"/>
      <c r="AJI221" s="192"/>
      <c r="AJJ221" s="192"/>
      <c r="AJK221" s="192"/>
      <c r="AJL221" s="192"/>
      <c r="AJM221" s="192"/>
      <c r="AJN221" s="192"/>
      <c r="AJO221" s="192"/>
      <c r="AJP221" s="192"/>
      <c r="AJQ221" s="192"/>
      <c r="AJR221" s="192"/>
      <c r="AJS221" s="192"/>
      <c r="AJT221" s="192"/>
      <c r="AJU221" s="192"/>
      <c r="AJV221" s="192"/>
      <c r="AJW221" s="192"/>
      <c r="AJX221" s="192"/>
      <c r="AJY221" s="192"/>
      <c r="AJZ221" s="192"/>
      <c r="AKA221" s="192"/>
      <c r="AKB221" s="192"/>
      <c r="AKC221" s="192"/>
      <c r="AKD221" s="192"/>
      <c r="AKE221" s="192"/>
      <c r="AKF221" s="192"/>
      <c r="AKG221" s="192"/>
      <c r="AKH221" s="192"/>
      <c r="AKI221" s="192"/>
      <c r="AKJ221" s="192"/>
      <c r="AKK221" s="192"/>
      <c r="AKL221" s="192"/>
      <c r="AKM221" s="192"/>
      <c r="AKN221" s="192"/>
      <c r="AKO221" s="192"/>
      <c r="AKP221" s="192"/>
      <c r="AKQ221" s="192"/>
      <c r="AKR221" s="192"/>
      <c r="AKS221" s="192"/>
      <c r="AKT221" s="192"/>
      <c r="AKU221" s="192"/>
      <c r="AKV221" s="192"/>
      <c r="AKW221" s="192"/>
      <c r="AKX221" s="192"/>
      <c r="AKY221" s="192"/>
      <c r="AKZ221" s="192"/>
      <c r="ALA221" s="192"/>
      <c r="ALB221" s="192"/>
      <c r="ALC221" s="192"/>
      <c r="ALD221" s="192"/>
      <c r="ALE221" s="192"/>
      <c r="ALF221" s="192"/>
      <c r="ALG221" s="192"/>
      <c r="ALH221" s="192"/>
      <c r="ALI221" s="192"/>
      <c r="ALJ221" s="192"/>
      <c r="ALK221" s="192"/>
      <c r="ALL221" s="192"/>
      <c r="ALM221" s="192"/>
      <c r="ALN221" s="192"/>
      <c r="ALO221" s="192"/>
      <c r="ALP221" s="192"/>
      <c r="ALQ221" s="192"/>
      <c r="ALR221" s="192"/>
      <c r="ALS221" s="192"/>
      <c r="ALT221" s="192"/>
      <c r="ALU221" s="192"/>
      <c r="ALV221" s="192"/>
      <c r="ALW221" s="192"/>
      <c r="ALX221" s="192"/>
      <c r="ALY221" s="192"/>
      <c r="ALZ221" s="192"/>
      <c r="AMA221" s="192"/>
      <c r="AMB221" s="192"/>
      <c r="AMC221" s="192"/>
      <c r="AMD221" s="192"/>
      <c r="AME221" s="192"/>
      <c r="AMF221" s="192"/>
      <c r="AMG221" s="192"/>
      <c r="AMH221" s="192"/>
      <c r="AMI221" s="192"/>
      <c r="AMJ221" s="192"/>
      <c r="AMK221" s="192"/>
      <c r="AML221" s="192"/>
    </row>
    <row r="222" spans="1:16384" s="183" customFormat="1">
      <c r="A222" s="192"/>
      <c r="B222" s="192" t="s">
        <v>705</v>
      </c>
      <c r="C222" s="199" t="s">
        <v>693</v>
      </c>
      <c r="D222" s="200" t="s">
        <v>697</v>
      </c>
      <c r="E222" s="200" t="s">
        <v>701</v>
      </c>
      <c r="F222" s="200" t="s">
        <v>696</v>
      </c>
      <c r="G222" s="200" t="s">
        <v>155</v>
      </c>
      <c r="H222" s="201" t="str">
        <f t="shared" si="12"/>
        <v>EXEC INS_fsm_state_transition @tx_fsm_type_name='REF_LEGAL_ENTITY', @tx_state_name='APPROVED', @tx_action_name='REQUEST_APPROVAL', @tx_next_state_name='PEND_APPROVAL',  @tx_login_name='nazdaq_prod'</v>
      </c>
      <c r="I222" s="192"/>
      <c r="J222" s="192"/>
      <c r="K222" s="192"/>
      <c r="L222" s="192"/>
      <c r="M222" s="192"/>
      <c r="N222" s="192"/>
      <c r="O222" s="192"/>
      <c r="P222" s="192"/>
      <c r="Q222" s="192"/>
      <c r="R222" s="192"/>
      <c r="S222" s="192"/>
      <c r="T222" s="192"/>
      <c r="U222" s="192"/>
      <c r="V222" s="192"/>
      <c r="W222" s="192"/>
      <c r="X222" s="192"/>
      <c r="Y222" s="192"/>
      <c r="Z222" s="192"/>
      <c r="AA222" s="192"/>
      <c r="AB222" s="192"/>
      <c r="AC222" s="192"/>
      <c r="AD222" s="192"/>
      <c r="AE222" s="192"/>
      <c r="AF222" s="192"/>
      <c r="AG222" s="192"/>
      <c r="AH222" s="192"/>
      <c r="AI222" s="192"/>
      <c r="AJ222" s="192"/>
      <c r="AK222" s="192"/>
      <c r="AL222" s="192"/>
      <c r="AM222" s="192"/>
      <c r="AN222" s="192"/>
      <c r="AO222" s="192"/>
      <c r="AP222" s="192"/>
      <c r="AQ222" s="192"/>
      <c r="AR222" s="192"/>
      <c r="AS222" s="192"/>
      <c r="AT222" s="192"/>
      <c r="AU222" s="192"/>
      <c r="AV222" s="192"/>
      <c r="AW222" s="192"/>
      <c r="AX222" s="192"/>
      <c r="AY222" s="192"/>
      <c r="AZ222" s="192"/>
      <c r="BA222" s="192"/>
      <c r="BB222" s="192"/>
      <c r="BC222" s="192"/>
      <c r="BD222" s="192"/>
      <c r="BE222" s="192"/>
      <c r="BF222" s="192"/>
      <c r="BG222" s="192"/>
      <c r="BH222" s="192"/>
      <c r="BI222" s="192"/>
      <c r="BJ222" s="192"/>
      <c r="BK222" s="192"/>
      <c r="BL222" s="192"/>
      <c r="BM222" s="192"/>
      <c r="BN222" s="192"/>
      <c r="BO222" s="192"/>
      <c r="BP222" s="192"/>
      <c r="BQ222" s="192"/>
      <c r="BR222" s="192"/>
      <c r="BS222" s="192"/>
      <c r="BT222" s="192"/>
      <c r="BU222" s="192"/>
      <c r="BV222" s="192"/>
      <c r="BW222" s="192"/>
      <c r="BX222" s="192"/>
      <c r="BY222" s="192"/>
      <c r="BZ222" s="192"/>
      <c r="CA222" s="192"/>
      <c r="CB222" s="192"/>
      <c r="CC222" s="192"/>
      <c r="CD222" s="192"/>
      <c r="CE222" s="192"/>
      <c r="CF222" s="192"/>
      <c r="CG222" s="192"/>
      <c r="CH222" s="192"/>
      <c r="CI222" s="192"/>
      <c r="CJ222" s="192"/>
      <c r="CK222" s="192"/>
      <c r="CL222" s="192"/>
      <c r="CM222" s="192"/>
      <c r="CN222" s="192"/>
      <c r="CO222" s="192"/>
      <c r="CP222" s="192"/>
      <c r="CQ222" s="192"/>
      <c r="CR222" s="192"/>
      <c r="CS222" s="192"/>
      <c r="CT222" s="192"/>
      <c r="CU222" s="192"/>
      <c r="CV222" s="192"/>
      <c r="CW222" s="192"/>
      <c r="CX222" s="192"/>
      <c r="CY222" s="192"/>
      <c r="CZ222" s="192"/>
      <c r="DA222" s="192"/>
      <c r="DB222" s="192"/>
      <c r="DC222" s="192"/>
      <c r="DD222" s="192"/>
      <c r="DE222" s="192"/>
      <c r="DF222" s="192"/>
      <c r="DG222" s="192"/>
      <c r="DH222" s="192"/>
      <c r="DI222" s="192"/>
      <c r="DJ222" s="192"/>
      <c r="DK222" s="192"/>
      <c r="DL222" s="192"/>
      <c r="DM222" s="192"/>
      <c r="DN222" s="192"/>
      <c r="DO222" s="192"/>
      <c r="DP222" s="192"/>
      <c r="DQ222" s="192"/>
      <c r="DR222" s="192"/>
      <c r="DS222" s="192"/>
      <c r="DT222" s="192"/>
      <c r="DU222" s="192"/>
      <c r="DV222" s="192"/>
      <c r="DW222" s="192"/>
      <c r="DX222" s="192"/>
      <c r="DY222" s="192"/>
      <c r="DZ222" s="192"/>
      <c r="EA222" s="192"/>
      <c r="EB222" s="192"/>
      <c r="EC222" s="192"/>
      <c r="ED222" s="192"/>
      <c r="EE222" s="192"/>
      <c r="EF222" s="192"/>
      <c r="EG222" s="192"/>
      <c r="EH222" s="192"/>
      <c r="EI222" s="192"/>
      <c r="EJ222" s="192"/>
      <c r="EK222" s="192"/>
      <c r="EL222" s="192"/>
      <c r="EM222" s="192"/>
      <c r="EN222" s="192"/>
      <c r="EO222" s="192"/>
      <c r="EP222" s="192"/>
      <c r="EQ222" s="192"/>
      <c r="ER222" s="192"/>
      <c r="ES222" s="192"/>
      <c r="ET222" s="192"/>
      <c r="EU222" s="192"/>
      <c r="EV222" s="192"/>
      <c r="EW222" s="192"/>
      <c r="EX222" s="192"/>
      <c r="EY222" s="192"/>
      <c r="EZ222" s="192"/>
      <c r="FA222" s="192"/>
      <c r="FB222" s="192"/>
      <c r="FC222" s="192"/>
      <c r="FD222" s="192"/>
      <c r="FE222" s="192"/>
      <c r="FF222" s="192"/>
      <c r="FG222" s="192"/>
      <c r="FH222" s="192"/>
      <c r="FI222" s="192"/>
      <c r="FJ222" s="192"/>
      <c r="FK222" s="192"/>
      <c r="FL222" s="192"/>
      <c r="FM222" s="192"/>
      <c r="FN222" s="192"/>
      <c r="FO222" s="192"/>
      <c r="FP222" s="192"/>
      <c r="FQ222" s="192"/>
      <c r="FR222" s="192"/>
      <c r="FS222" s="192"/>
      <c r="FT222" s="192"/>
      <c r="FU222" s="192"/>
      <c r="FV222" s="192"/>
      <c r="FW222" s="192"/>
      <c r="FX222" s="192"/>
      <c r="FY222" s="192"/>
      <c r="FZ222" s="192"/>
      <c r="GA222" s="192"/>
      <c r="GB222" s="192"/>
      <c r="GC222" s="192"/>
      <c r="GD222" s="192"/>
      <c r="GE222" s="192"/>
      <c r="GF222" s="192"/>
      <c r="GG222" s="192"/>
      <c r="GH222" s="192"/>
      <c r="GI222" s="192"/>
      <c r="GJ222" s="192"/>
      <c r="GK222" s="192"/>
      <c r="GL222" s="192"/>
      <c r="GM222" s="192"/>
      <c r="GN222" s="192"/>
      <c r="GO222" s="192"/>
      <c r="GP222" s="192"/>
      <c r="GQ222" s="192"/>
      <c r="GR222" s="192"/>
      <c r="GS222" s="192"/>
      <c r="GT222" s="192"/>
      <c r="GU222" s="192"/>
      <c r="GV222" s="192"/>
      <c r="GW222" s="192"/>
      <c r="GX222" s="192"/>
      <c r="GY222" s="192"/>
      <c r="GZ222" s="192"/>
      <c r="HA222" s="192"/>
      <c r="HB222" s="192"/>
      <c r="HC222" s="192"/>
      <c r="HD222" s="192"/>
      <c r="HE222" s="192"/>
      <c r="HF222" s="192"/>
      <c r="HG222" s="192"/>
      <c r="HH222" s="192"/>
      <c r="HI222" s="192"/>
      <c r="HJ222" s="192"/>
      <c r="HK222" s="192"/>
      <c r="HL222" s="192"/>
      <c r="HM222" s="192"/>
      <c r="HN222" s="192"/>
      <c r="HO222" s="192"/>
      <c r="HP222" s="192"/>
      <c r="HQ222" s="192"/>
      <c r="HR222" s="192"/>
      <c r="HS222" s="192"/>
      <c r="HT222" s="192"/>
      <c r="HU222" s="192"/>
      <c r="HV222" s="192"/>
      <c r="HW222" s="192"/>
      <c r="HX222" s="192"/>
      <c r="HY222" s="192"/>
      <c r="HZ222" s="192"/>
      <c r="IA222" s="192"/>
      <c r="IB222" s="192"/>
      <c r="IC222" s="192"/>
      <c r="ID222" s="192"/>
      <c r="IE222" s="192"/>
      <c r="IF222" s="192"/>
      <c r="IG222" s="192"/>
      <c r="IH222" s="192"/>
      <c r="II222" s="192"/>
      <c r="IJ222" s="192"/>
      <c r="IK222" s="192"/>
      <c r="IL222" s="192"/>
      <c r="IM222" s="192"/>
      <c r="IN222" s="192"/>
      <c r="IO222" s="192"/>
      <c r="IP222" s="192"/>
      <c r="IQ222" s="192"/>
      <c r="IR222" s="192"/>
      <c r="IS222" s="192"/>
      <c r="IT222" s="192"/>
      <c r="IU222" s="192"/>
      <c r="IV222" s="192"/>
      <c r="IW222" s="192"/>
      <c r="IX222" s="192"/>
      <c r="IY222" s="192"/>
      <c r="IZ222" s="192"/>
      <c r="JA222" s="192"/>
      <c r="JB222" s="192"/>
      <c r="JC222" s="192"/>
      <c r="JD222" s="192"/>
      <c r="JE222" s="192"/>
      <c r="JF222" s="192"/>
      <c r="JG222" s="192"/>
      <c r="JH222" s="192"/>
      <c r="JI222" s="192"/>
      <c r="JJ222" s="192"/>
      <c r="JK222" s="192"/>
      <c r="JL222" s="192"/>
      <c r="JM222" s="192"/>
      <c r="JN222" s="192"/>
      <c r="JO222" s="192"/>
      <c r="JP222" s="192"/>
      <c r="JQ222" s="192"/>
      <c r="JR222" s="192"/>
      <c r="JS222" s="192"/>
      <c r="JT222" s="192"/>
      <c r="JU222" s="192"/>
      <c r="JV222" s="192"/>
      <c r="JW222" s="192"/>
      <c r="JX222" s="192"/>
      <c r="JY222" s="192"/>
      <c r="JZ222" s="192"/>
      <c r="KA222" s="192"/>
      <c r="KB222" s="192"/>
      <c r="KC222" s="192"/>
      <c r="KD222" s="192"/>
      <c r="KE222" s="192"/>
      <c r="KF222" s="192"/>
      <c r="KG222" s="192"/>
      <c r="KH222" s="192"/>
      <c r="KI222" s="192"/>
      <c r="KJ222" s="192"/>
      <c r="KK222" s="192"/>
      <c r="KL222" s="192"/>
      <c r="KM222" s="192"/>
      <c r="KN222" s="192"/>
      <c r="KO222" s="192"/>
      <c r="KP222" s="192"/>
      <c r="KQ222" s="192"/>
      <c r="KR222" s="192"/>
      <c r="KS222" s="192"/>
      <c r="KT222" s="192"/>
      <c r="KU222" s="192"/>
      <c r="KV222" s="192"/>
      <c r="KW222" s="192"/>
      <c r="KX222" s="192"/>
      <c r="KY222" s="192"/>
      <c r="KZ222" s="192"/>
      <c r="LA222" s="192"/>
      <c r="LB222" s="192"/>
      <c r="LC222" s="192"/>
      <c r="LD222" s="192"/>
      <c r="LE222" s="192"/>
      <c r="LF222" s="192"/>
      <c r="LG222" s="192"/>
      <c r="LH222" s="192"/>
      <c r="LI222" s="192"/>
      <c r="LJ222" s="192"/>
      <c r="LK222" s="192"/>
      <c r="LL222" s="192"/>
      <c r="LM222" s="192"/>
      <c r="LN222" s="192"/>
      <c r="LO222" s="192"/>
      <c r="LP222" s="192"/>
      <c r="LQ222" s="192"/>
      <c r="LR222" s="192"/>
      <c r="LS222" s="192"/>
      <c r="LT222" s="192"/>
      <c r="LU222" s="192"/>
      <c r="LV222" s="192"/>
      <c r="LW222" s="192"/>
      <c r="LX222" s="192"/>
      <c r="LY222" s="192"/>
      <c r="LZ222" s="192"/>
      <c r="MA222" s="192"/>
      <c r="MB222" s="192"/>
      <c r="MC222" s="192"/>
      <c r="MD222" s="192"/>
      <c r="ME222" s="192"/>
      <c r="MF222" s="192"/>
      <c r="MG222" s="192"/>
      <c r="MH222" s="192"/>
      <c r="MI222" s="192"/>
      <c r="MJ222" s="192"/>
      <c r="MK222" s="192"/>
      <c r="ML222" s="192"/>
      <c r="MM222" s="192"/>
      <c r="MN222" s="192"/>
      <c r="MO222" s="192"/>
      <c r="MP222" s="192"/>
      <c r="MQ222" s="192"/>
      <c r="MR222" s="192"/>
      <c r="MS222" s="192"/>
      <c r="MT222" s="192"/>
      <c r="MU222" s="192"/>
      <c r="MV222" s="192"/>
      <c r="MW222" s="192"/>
      <c r="MX222" s="192"/>
      <c r="MY222" s="192"/>
      <c r="MZ222" s="192"/>
      <c r="NA222" s="192"/>
      <c r="NB222" s="192"/>
      <c r="NC222" s="192"/>
      <c r="ND222" s="192"/>
      <c r="NE222" s="192"/>
      <c r="NF222" s="192"/>
      <c r="NG222" s="192"/>
      <c r="NH222" s="192"/>
      <c r="NI222" s="192"/>
      <c r="NJ222" s="192"/>
      <c r="NK222" s="192"/>
      <c r="NL222" s="192"/>
      <c r="NM222" s="192"/>
      <c r="NN222" s="192"/>
      <c r="NO222" s="192"/>
      <c r="NP222" s="192"/>
      <c r="NQ222" s="192"/>
      <c r="NR222" s="192"/>
      <c r="NS222" s="192"/>
      <c r="NT222" s="192"/>
      <c r="NU222" s="192"/>
      <c r="NV222" s="192"/>
      <c r="NW222" s="192"/>
      <c r="NX222" s="192"/>
      <c r="NY222" s="192"/>
      <c r="NZ222" s="192"/>
      <c r="OA222" s="192"/>
      <c r="OB222" s="192"/>
      <c r="OC222" s="192"/>
      <c r="OD222" s="192"/>
      <c r="OE222" s="192"/>
      <c r="OF222" s="192"/>
      <c r="OG222" s="192"/>
      <c r="OH222" s="192"/>
      <c r="OI222" s="192"/>
      <c r="OJ222" s="192"/>
      <c r="OK222" s="192"/>
      <c r="OL222" s="192"/>
      <c r="OM222" s="192"/>
      <c r="ON222" s="192"/>
      <c r="OO222" s="192"/>
      <c r="OP222" s="192"/>
      <c r="OQ222" s="192"/>
      <c r="OR222" s="192"/>
      <c r="OS222" s="192"/>
      <c r="OT222" s="192"/>
      <c r="OU222" s="192"/>
      <c r="OV222" s="192"/>
      <c r="OW222" s="192"/>
      <c r="OX222" s="192"/>
      <c r="OY222" s="192"/>
      <c r="OZ222" s="192"/>
      <c r="PA222" s="192"/>
      <c r="PB222" s="192"/>
      <c r="PC222" s="192"/>
      <c r="PD222" s="192"/>
      <c r="PE222" s="192"/>
      <c r="PF222" s="192"/>
      <c r="PG222" s="192"/>
      <c r="PH222" s="192"/>
      <c r="PI222" s="192"/>
      <c r="PJ222" s="192"/>
      <c r="PK222" s="192"/>
      <c r="PL222" s="192"/>
      <c r="PM222" s="192"/>
      <c r="PN222" s="192"/>
      <c r="PO222" s="192"/>
      <c r="PP222" s="192"/>
      <c r="PQ222" s="192"/>
      <c r="PR222" s="192"/>
      <c r="PS222" s="192"/>
      <c r="PT222" s="192"/>
      <c r="PU222" s="192"/>
      <c r="PV222" s="192"/>
      <c r="PW222" s="192"/>
      <c r="PX222" s="192"/>
      <c r="PY222" s="192"/>
      <c r="PZ222" s="192"/>
      <c r="QA222" s="192"/>
      <c r="QB222" s="192"/>
      <c r="QC222" s="192"/>
      <c r="QD222" s="192"/>
      <c r="QE222" s="192"/>
      <c r="QF222" s="192"/>
      <c r="QG222" s="192"/>
      <c r="QH222" s="192"/>
      <c r="QI222" s="192"/>
      <c r="QJ222" s="192"/>
      <c r="QK222" s="192"/>
      <c r="QL222" s="192"/>
      <c r="QM222" s="192"/>
      <c r="QN222" s="192"/>
      <c r="QO222" s="192"/>
      <c r="QP222" s="192"/>
      <c r="QQ222" s="192"/>
      <c r="QR222" s="192"/>
      <c r="QS222" s="192"/>
      <c r="QT222" s="192"/>
      <c r="QU222" s="192"/>
      <c r="QV222" s="192"/>
      <c r="QW222" s="192"/>
      <c r="QX222" s="192"/>
      <c r="QY222" s="192"/>
      <c r="QZ222" s="192"/>
      <c r="RA222" s="192"/>
      <c r="RB222" s="192"/>
      <c r="RC222" s="192"/>
      <c r="RD222" s="192"/>
      <c r="RE222" s="192"/>
      <c r="RF222" s="192"/>
      <c r="RG222" s="192"/>
      <c r="RH222" s="192"/>
      <c r="RI222" s="192"/>
      <c r="RJ222" s="192"/>
      <c r="RK222" s="192"/>
      <c r="RL222" s="192"/>
      <c r="RM222" s="192"/>
      <c r="RN222" s="192"/>
      <c r="RO222" s="192"/>
      <c r="RP222" s="192"/>
      <c r="RQ222" s="192"/>
      <c r="RR222" s="192"/>
      <c r="RS222" s="192"/>
      <c r="RT222" s="192"/>
      <c r="RU222" s="192"/>
      <c r="RV222" s="192"/>
      <c r="RW222" s="192"/>
      <c r="RX222" s="192"/>
      <c r="RY222" s="192"/>
      <c r="RZ222" s="192"/>
      <c r="SA222" s="192"/>
      <c r="SB222" s="192"/>
      <c r="SC222" s="192"/>
      <c r="SD222" s="192"/>
      <c r="SE222" s="192"/>
      <c r="SF222" s="192"/>
      <c r="SG222" s="192"/>
      <c r="SH222" s="192"/>
      <c r="SI222" s="192"/>
      <c r="SJ222" s="192"/>
      <c r="SK222" s="192"/>
      <c r="SL222" s="192"/>
      <c r="SM222" s="192"/>
      <c r="SN222" s="192"/>
      <c r="SO222" s="192"/>
      <c r="SP222" s="192"/>
      <c r="SQ222" s="192"/>
      <c r="SR222" s="192"/>
      <c r="SS222" s="192"/>
      <c r="ST222" s="192"/>
      <c r="SU222" s="192"/>
      <c r="SV222" s="192"/>
      <c r="SW222" s="192"/>
      <c r="SX222" s="192"/>
      <c r="SY222" s="192"/>
      <c r="SZ222" s="192"/>
      <c r="TA222" s="192"/>
      <c r="TB222" s="192"/>
      <c r="TC222" s="192"/>
      <c r="TD222" s="192"/>
      <c r="TE222" s="192"/>
      <c r="TF222" s="192"/>
      <c r="TG222" s="192"/>
      <c r="TH222" s="192"/>
      <c r="TI222" s="192"/>
      <c r="TJ222" s="192"/>
      <c r="TK222" s="192"/>
      <c r="TL222" s="192"/>
      <c r="TM222" s="192"/>
      <c r="TN222" s="192"/>
      <c r="TO222" s="192"/>
      <c r="TP222" s="192"/>
      <c r="TQ222" s="192"/>
      <c r="TR222" s="192"/>
      <c r="TS222" s="192"/>
      <c r="TT222" s="192"/>
      <c r="TU222" s="192"/>
      <c r="TV222" s="192"/>
      <c r="TW222" s="192"/>
      <c r="TX222" s="192"/>
      <c r="TY222" s="192"/>
      <c r="TZ222" s="192"/>
      <c r="UA222" s="192"/>
      <c r="UB222" s="192"/>
      <c r="UC222" s="192"/>
      <c r="UD222" s="192"/>
      <c r="UE222" s="192"/>
      <c r="UF222" s="192"/>
      <c r="UG222" s="192"/>
      <c r="UH222" s="192"/>
      <c r="UI222" s="192"/>
      <c r="UJ222" s="192"/>
      <c r="UK222" s="192"/>
      <c r="UL222" s="192"/>
      <c r="UM222" s="192"/>
      <c r="UN222" s="192"/>
      <c r="UO222" s="192"/>
      <c r="UP222" s="192"/>
      <c r="UQ222" s="192"/>
      <c r="UR222" s="192"/>
      <c r="US222" s="192"/>
      <c r="UT222" s="192"/>
      <c r="UU222" s="192"/>
      <c r="UV222" s="192"/>
      <c r="UW222" s="192"/>
      <c r="UX222" s="192"/>
      <c r="UY222" s="192"/>
      <c r="UZ222" s="192"/>
      <c r="VA222" s="192"/>
      <c r="VB222" s="192"/>
      <c r="VC222" s="192"/>
      <c r="VD222" s="192"/>
      <c r="VE222" s="192"/>
      <c r="VF222" s="192"/>
      <c r="VG222" s="192"/>
      <c r="VH222" s="192"/>
      <c r="VI222" s="192"/>
      <c r="VJ222" s="192"/>
      <c r="VK222" s="192"/>
      <c r="VL222" s="192"/>
      <c r="VM222" s="192"/>
      <c r="VN222" s="192"/>
      <c r="VO222" s="192"/>
      <c r="VP222" s="192"/>
      <c r="VQ222" s="192"/>
      <c r="VR222" s="192"/>
      <c r="VS222" s="192"/>
      <c r="VT222" s="192"/>
      <c r="VU222" s="192"/>
      <c r="VV222" s="192"/>
      <c r="VW222" s="192"/>
      <c r="VX222" s="192"/>
      <c r="VY222" s="192"/>
      <c r="VZ222" s="192"/>
      <c r="WA222" s="192"/>
      <c r="WB222" s="192"/>
      <c r="WC222" s="192"/>
      <c r="WD222" s="192"/>
      <c r="WE222" s="192"/>
      <c r="WF222" s="192"/>
      <c r="WG222" s="192"/>
      <c r="WH222" s="192"/>
      <c r="WI222" s="192"/>
      <c r="WJ222" s="192"/>
      <c r="WK222" s="192"/>
      <c r="WL222" s="192"/>
      <c r="WM222" s="192"/>
      <c r="WN222" s="192"/>
      <c r="WO222" s="192"/>
      <c r="WP222" s="192"/>
      <c r="WQ222" s="192"/>
      <c r="WR222" s="192"/>
      <c r="WS222" s="192"/>
      <c r="WT222" s="192"/>
      <c r="WU222" s="192"/>
      <c r="WV222" s="192"/>
      <c r="WW222" s="192"/>
      <c r="WX222" s="192"/>
      <c r="WY222" s="192"/>
      <c r="WZ222" s="192"/>
      <c r="XA222" s="192"/>
      <c r="XB222" s="192"/>
      <c r="XC222" s="192"/>
      <c r="XD222" s="192"/>
      <c r="XE222" s="192"/>
      <c r="XF222" s="192"/>
      <c r="XG222" s="192"/>
      <c r="XH222" s="192"/>
      <c r="XI222" s="192"/>
      <c r="XJ222" s="192"/>
      <c r="XK222" s="192"/>
      <c r="XL222" s="192"/>
      <c r="XM222" s="192"/>
      <c r="XN222" s="192"/>
      <c r="XO222" s="192"/>
      <c r="XP222" s="192"/>
      <c r="XQ222" s="192"/>
      <c r="XR222" s="192"/>
      <c r="XS222" s="192"/>
      <c r="XT222" s="192"/>
      <c r="XU222" s="192"/>
      <c r="XV222" s="192"/>
      <c r="XW222" s="192"/>
      <c r="XX222" s="192"/>
      <c r="XY222" s="192"/>
      <c r="XZ222" s="192"/>
      <c r="YA222" s="192"/>
      <c r="YB222" s="192"/>
      <c r="YC222" s="192"/>
      <c r="YD222" s="192"/>
      <c r="YE222" s="192"/>
      <c r="YF222" s="192"/>
      <c r="YG222" s="192"/>
      <c r="YH222" s="192"/>
      <c r="YI222" s="192"/>
      <c r="YJ222" s="192"/>
      <c r="YK222" s="192"/>
      <c r="YL222" s="192"/>
      <c r="YM222" s="192"/>
      <c r="YN222" s="192"/>
      <c r="YO222" s="192"/>
      <c r="YP222" s="192"/>
      <c r="YQ222" s="192"/>
      <c r="YR222" s="192"/>
      <c r="YS222" s="192"/>
      <c r="YT222" s="192"/>
      <c r="YU222" s="192"/>
      <c r="YV222" s="192"/>
      <c r="YW222" s="192"/>
      <c r="YX222" s="192"/>
      <c r="YY222" s="192"/>
      <c r="YZ222" s="192"/>
      <c r="ZA222" s="192"/>
      <c r="ZB222" s="192"/>
      <c r="ZC222" s="192"/>
      <c r="ZD222" s="192"/>
      <c r="ZE222" s="192"/>
      <c r="ZF222" s="192"/>
      <c r="ZG222" s="192"/>
      <c r="ZH222" s="192"/>
      <c r="ZI222" s="192"/>
      <c r="ZJ222" s="192"/>
      <c r="ZK222" s="192"/>
      <c r="ZL222" s="192"/>
      <c r="ZM222" s="192"/>
      <c r="ZN222" s="192"/>
      <c r="ZO222" s="192"/>
      <c r="ZP222" s="192"/>
      <c r="ZQ222" s="192"/>
      <c r="ZR222" s="192"/>
      <c r="ZS222" s="192"/>
      <c r="ZT222" s="192"/>
      <c r="ZU222" s="192"/>
      <c r="ZV222" s="192"/>
      <c r="ZW222" s="192"/>
      <c r="ZX222" s="192"/>
      <c r="ZY222" s="192"/>
      <c r="ZZ222" s="192"/>
      <c r="AAA222" s="192"/>
      <c r="AAB222" s="192"/>
      <c r="AAC222" s="192"/>
      <c r="AAD222" s="192"/>
      <c r="AAE222" s="192"/>
      <c r="AAF222" s="192"/>
      <c r="AAG222" s="192"/>
      <c r="AAH222" s="192"/>
      <c r="AAI222" s="192"/>
      <c r="AAJ222" s="192"/>
      <c r="AAK222" s="192"/>
      <c r="AAL222" s="192"/>
      <c r="AAM222" s="192"/>
      <c r="AAN222" s="192"/>
      <c r="AAO222" s="192"/>
      <c r="AAP222" s="192"/>
      <c r="AAQ222" s="192"/>
      <c r="AAR222" s="192"/>
      <c r="AAS222" s="192"/>
      <c r="AAT222" s="192"/>
      <c r="AAU222" s="192"/>
      <c r="AAV222" s="192"/>
      <c r="AAW222" s="192"/>
      <c r="AAX222" s="192"/>
      <c r="AAY222" s="192"/>
      <c r="AAZ222" s="192"/>
      <c r="ABA222" s="192"/>
      <c r="ABB222" s="192"/>
      <c r="ABC222" s="192"/>
      <c r="ABD222" s="192"/>
      <c r="ABE222" s="192"/>
      <c r="ABF222" s="192"/>
      <c r="ABG222" s="192"/>
      <c r="ABH222" s="192"/>
      <c r="ABI222" s="192"/>
      <c r="ABJ222" s="192"/>
      <c r="ABK222" s="192"/>
      <c r="ABL222" s="192"/>
      <c r="ABM222" s="192"/>
      <c r="ABN222" s="192"/>
      <c r="ABO222" s="192"/>
      <c r="ABP222" s="192"/>
      <c r="ABQ222" s="192"/>
      <c r="ABR222" s="192"/>
      <c r="ABS222" s="192"/>
      <c r="ABT222" s="192"/>
      <c r="ABU222" s="192"/>
      <c r="ABV222" s="192"/>
      <c r="ABW222" s="192"/>
      <c r="ABX222" s="192"/>
      <c r="ABY222" s="192"/>
      <c r="ABZ222" s="192"/>
      <c r="ACA222" s="192"/>
      <c r="ACB222" s="192"/>
      <c r="ACC222" s="192"/>
      <c r="ACD222" s="192"/>
      <c r="ACE222" s="192"/>
      <c r="ACF222" s="192"/>
      <c r="ACG222" s="192"/>
      <c r="ACH222" s="192"/>
      <c r="ACI222" s="192"/>
      <c r="ACJ222" s="192"/>
      <c r="ACK222" s="192"/>
      <c r="ACL222" s="192"/>
      <c r="ACM222" s="192"/>
      <c r="ACN222" s="192"/>
      <c r="ACO222" s="192"/>
      <c r="ACP222" s="192"/>
      <c r="ACQ222" s="192"/>
      <c r="ACR222" s="192"/>
      <c r="ACS222" s="192"/>
      <c r="ACT222" s="192"/>
      <c r="ACU222" s="192"/>
      <c r="ACV222" s="192"/>
      <c r="ACW222" s="192"/>
      <c r="ACX222" s="192"/>
      <c r="ACY222" s="192"/>
      <c r="ACZ222" s="192"/>
      <c r="ADA222" s="192"/>
      <c r="ADB222" s="192"/>
      <c r="ADC222" s="192"/>
      <c r="ADD222" s="192"/>
      <c r="ADE222" s="192"/>
      <c r="ADF222" s="192"/>
      <c r="ADG222" s="192"/>
      <c r="ADH222" s="192"/>
      <c r="ADI222" s="192"/>
      <c r="ADJ222" s="192"/>
      <c r="ADK222" s="192"/>
      <c r="ADL222" s="192"/>
      <c r="ADM222" s="192"/>
      <c r="ADN222" s="192"/>
      <c r="ADO222" s="192"/>
      <c r="ADP222" s="192"/>
      <c r="ADQ222" s="192"/>
      <c r="ADR222" s="192"/>
      <c r="ADS222" s="192"/>
      <c r="ADT222" s="192"/>
      <c r="ADU222" s="192"/>
      <c r="ADV222" s="192"/>
      <c r="ADW222" s="192"/>
      <c r="ADX222" s="192"/>
      <c r="ADY222" s="192"/>
      <c r="ADZ222" s="192"/>
      <c r="AEA222" s="192"/>
      <c r="AEB222" s="192"/>
      <c r="AEC222" s="192"/>
      <c r="AED222" s="192"/>
      <c r="AEE222" s="192"/>
      <c r="AEF222" s="192"/>
      <c r="AEG222" s="192"/>
      <c r="AEH222" s="192"/>
      <c r="AEI222" s="192"/>
      <c r="AEJ222" s="192"/>
      <c r="AEK222" s="192"/>
      <c r="AEL222" s="192"/>
      <c r="AEM222" s="192"/>
      <c r="AEN222" s="192"/>
      <c r="AEO222" s="192"/>
      <c r="AEP222" s="192"/>
      <c r="AEQ222" s="192"/>
      <c r="AER222" s="192"/>
      <c r="AES222" s="192"/>
      <c r="AET222" s="192"/>
      <c r="AEU222" s="192"/>
      <c r="AEV222" s="192"/>
      <c r="AEW222" s="192"/>
      <c r="AEX222" s="192"/>
      <c r="AEY222" s="192"/>
      <c r="AEZ222" s="192"/>
      <c r="AFA222" s="192"/>
      <c r="AFB222" s="192"/>
      <c r="AFC222" s="192"/>
      <c r="AFD222" s="192"/>
      <c r="AFE222" s="192"/>
      <c r="AFF222" s="192"/>
      <c r="AFG222" s="192"/>
      <c r="AFH222" s="192"/>
      <c r="AFI222" s="192"/>
      <c r="AFJ222" s="192"/>
      <c r="AFK222" s="192"/>
      <c r="AFL222" s="192"/>
      <c r="AFM222" s="192"/>
      <c r="AFN222" s="192"/>
      <c r="AFO222" s="192"/>
      <c r="AFP222" s="192"/>
      <c r="AFQ222" s="192"/>
      <c r="AFR222" s="192"/>
      <c r="AFS222" s="192"/>
      <c r="AFT222" s="192"/>
      <c r="AFU222" s="192"/>
      <c r="AFV222" s="192"/>
      <c r="AFW222" s="192"/>
      <c r="AFX222" s="192"/>
      <c r="AFY222" s="192"/>
      <c r="AFZ222" s="192"/>
      <c r="AGA222" s="192"/>
      <c r="AGB222" s="192"/>
      <c r="AGC222" s="192"/>
      <c r="AGD222" s="192"/>
      <c r="AGE222" s="192"/>
      <c r="AGF222" s="192"/>
      <c r="AGG222" s="192"/>
      <c r="AGH222" s="192"/>
      <c r="AGI222" s="192"/>
      <c r="AGJ222" s="192"/>
      <c r="AGK222" s="192"/>
      <c r="AGL222" s="192"/>
      <c r="AGM222" s="192"/>
      <c r="AGN222" s="192"/>
      <c r="AGO222" s="192"/>
      <c r="AGP222" s="192"/>
      <c r="AGQ222" s="192"/>
      <c r="AGR222" s="192"/>
      <c r="AGS222" s="192"/>
      <c r="AGT222" s="192"/>
      <c r="AGU222" s="192"/>
      <c r="AGV222" s="192"/>
      <c r="AGW222" s="192"/>
      <c r="AGX222" s="192"/>
      <c r="AGY222" s="192"/>
      <c r="AGZ222" s="192"/>
      <c r="AHA222" s="192"/>
      <c r="AHB222" s="192"/>
      <c r="AHC222" s="192"/>
      <c r="AHD222" s="192"/>
      <c r="AHE222" s="192"/>
      <c r="AHF222" s="192"/>
      <c r="AHG222" s="192"/>
      <c r="AHH222" s="192"/>
      <c r="AHI222" s="192"/>
      <c r="AHJ222" s="192"/>
      <c r="AHK222" s="192"/>
      <c r="AHL222" s="192"/>
      <c r="AHM222" s="192"/>
      <c r="AHN222" s="192"/>
      <c r="AHO222" s="192"/>
      <c r="AHP222" s="192"/>
      <c r="AHQ222" s="192"/>
      <c r="AHR222" s="192"/>
      <c r="AHS222" s="192"/>
      <c r="AHT222" s="192"/>
      <c r="AHU222" s="192"/>
      <c r="AHV222" s="192"/>
      <c r="AHW222" s="192"/>
      <c r="AHX222" s="192"/>
      <c r="AHY222" s="192"/>
      <c r="AHZ222" s="192"/>
      <c r="AIA222" s="192"/>
      <c r="AIB222" s="192"/>
      <c r="AIC222" s="192"/>
      <c r="AID222" s="192"/>
      <c r="AIE222" s="192"/>
      <c r="AIF222" s="192"/>
      <c r="AIG222" s="192"/>
      <c r="AIH222" s="192"/>
      <c r="AII222" s="192"/>
      <c r="AIJ222" s="192"/>
      <c r="AIK222" s="192"/>
      <c r="AIL222" s="192"/>
      <c r="AIM222" s="192"/>
      <c r="AIN222" s="192"/>
      <c r="AIO222" s="192"/>
      <c r="AIP222" s="192"/>
      <c r="AIQ222" s="192"/>
      <c r="AIR222" s="192"/>
      <c r="AIS222" s="192"/>
      <c r="AIT222" s="192"/>
      <c r="AIU222" s="192"/>
      <c r="AIV222" s="192"/>
      <c r="AIW222" s="192"/>
      <c r="AIX222" s="192"/>
      <c r="AIY222" s="192"/>
      <c r="AIZ222" s="192"/>
      <c r="AJA222" s="192"/>
      <c r="AJB222" s="192"/>
      <c r="AJC222" s="192"/>
      <c r="AJD222" s="192"/>
      <c r="AJE222" s="192"/>
      <c r="AJF222" s="192"/>
      <c r="AJG222" s="192"/>
      <c r="AJH222" s="192"/>
      <c r="AJI222" s="192"/>
      <c r="AJJ222" s="192"/>
      <c r="AJK222" s="192"/>
      <c r="AJL222" s="192"/>
      <c r="AJM222" s="192"/>
      <c r="AJN222" s="192"/>
      <c r="AJO222" s="192"/>
      <c r="AJP222" s="192"/>
      <c r="AJQ222" s="192"/>
      <c r="AJR222" s="192"/>
      <c r="AJS222" s="192"/>
      <c r="AJT222" s="192"/>
      <c r="AJU222" s="192"/>
      <c r="AJV222" s="192"/>
      <c r="AJW222" s="192"/>
      <c r="AJX222" s="192"/>
      <c r="AJY222" s="192"/>
      <c r="AJZ222" s="192"/>
      <c r="AKA222" s="192"/>
      <c r="AKB222" s="192"/>
      <c r="AKC222" s="192"/>
      <c r="AKD222" s="192"/>
      <c r="AKE222" s="192"/>
      <c r="AKF222" s="192"/>
      <c r="AKG222" s="192"/>
      <c r="AKH222" s="192"/>
      <c r="AKI222" s="192"/>
      <c r="AKJ222" s="192"/>
      <c r="AKK222" s="192"/>
      <c r="AKL222" s="192"/>
      <c r="AKM222" s="192"/>
      <c r="AKN222" s="192"/>
      <c r="AKO222" s="192"/>
      <c r="AKP222" s="192"/>
      <c r="AKQ222" s="192"/>
      <c r="AKR222" s="192"/>
      <c r="AKS222" s="192"/>
      <c r="AKT222" s="192"/>
      <c r="AKU222" s="192"/>
      <c r="AKV222" s="192"/>
      <c r="AKW222" s="192"/>
      <c r="AKX222" s="192"/>
      <c r="AKY222" s="192"/>
      <c r="AKZ222" s="192"/>
      <c r="ALA222" s="192"/>
      <c r="ALB222" s="192"/>
      <c r="ALC222" s="192"/>
      <c r="ALD222" s="192"/>
      <c r="ALE222" s="192"/>
      <c r="ALF222" s="192"/>
      <c r="ALG222" s="192"/>
      <c r="ALH222" s="192"/>
      <c r="ALI222" s="192"/>
      <c r="ALJ222" s="192"/>
      <c r="ALK222" s="192"/>
      <c r="ALL222" s="192"/>
      <c r="ALM222" s="192"/>
      <c r="ALN222" s="192"/>
      <c r="ALO222" s="192"/>
      <c r="ALP222" s="192"/>
      <c r="ALQ222" s="192"/>
      <c r="ALR222" s="192"/>
      <c r="ALS222" s="192"/>
      <c r="ALT222" s="192"/>
      <c r="ALU222" s="192"/>
      <c r="ALV222" s="192"/>
      <c r="ALW222" s="192"/>
      <c r="ALX222" s="192"/>
      <c r="ALY222" s="192"/>
      <c r="ALZ222" s="192"/>
      <c r="AMA222" s="192"/>
      <c r="AMB222" s="192"/>
      <c r="AMC222" s="192"/>
      <c r="AMD222" s="192"/>
      <c r="AME222" s="192"/>
      <c r="AMF222" s="192"/>
      <c r="AMG222" s="192"/>
      <c r="AMH222" s="192"/>
      <c r="AMI222" s="192"/>
      <c r="AMJ222" s="192"/>
      <c r="AMK222" s="192"/>
      <c r="AML222" s="192"/>
    </row>
    <row r="223" spans="1:16384" s="183" customFormat="1">
      <c r="A223" s="192"/>
      <c r="B223" s="192" t="s">
        <v>705</v>
      </c>
      <c r="C223" s="199" t="s">
        <v>693</v>
      </c>
      <c r="D223" s="200" t="s">
        <v>149</v>
      </c>
      <c r="E223" s="200" t="s">
        <v>704</v>
      </c>
      <c r="F223" s="200" t="s">
        <v>697</v>
      </c>
      <c r="G223" s="200" t="s">
        <v>155</v>
      </c>
      <c r="H223" s="201" t="str">
        <f t="shared" si="12"/>
        <v>EXEC INS_fsm_state_transition @tx_fsm_type_name='REF_LEGAL_ENTITY', @tx_state_name='UNDEF', @tx_action_name='SYS_AUTO_APPROVE', @tx_next_state_name='APPROVED',  @tx_login_name='nazdaq_prod'</v>
      </c>
      <c r="I223" s="192"/>
      <c r="J223" s="192"/>
      <c r="K223" s="192"/>
      <c r="L223" s="192"/>
      <c r="M223" s="192"/>
      <c r="N223" s="192"/>
      <c r="O223" s="192"/>
      <c r="P223" s="192"/>
      <c r="Q223" s="192"/>
      <c r="R223" s="192"/>
      <c r="S223" s="192"/>
      <c r="T223" s="192"/>
      <c r="U223" s="192"/>
      <c r="V223" s="192"/>
      <c r="W223" s="192"/>
      <c r="X223" s="192"/>
      <c r="Y223" s="192"/>
      <c r="Z223" s="192"/>
      <c r="AA223" s="192"/>
      <c r="AB223" s="192"/>
      <c r="AC223" s="192"/>
      <c r="AD223" s="192"/>
      <c r="AE223" s="192"/>
      <c r="AF223" s="192"/>
      <c r="AG223" s="192"/>
      <c r="AH223" s="192"/>
      <c r="AI223" s="192"/>
      <c r="AJ223" s="192"/>
      <c r="AK223" s="192"/>
      <c r="AL223" s="192"/>
      <c r="AM223" s="192"/>
      <c r="AN223" s="192"/>
      <c r="AO223" s="192"/>
      <c r="AP223" s="192"/>
      <c r="AQ223" s="192"/>
      <c r="AR223" s="192"/>
      <c r="AS223" s="192"/>
      <c r="AT223" s="192"/>
      <c r="AU223" s="192"/>
      <c r="AV223" s="192"/>
      <c r="AW223" s="192"/>
      <c r="AX223" s="192"/>
      <c r="AY223" s="192"/>
      <c r="AZ223" s="192"/>
      <c r="BA223" s="192"/>
      <c r="BB223" s="192"/>
      <c r="BC223" s="192"/>
      <c r="BD223" s="192"/>
      <c r="BE223" s="192"/>
      <c r="BF223" s="192"/>
      <c r="BG223" s="192"/>
      <c r="BH223" s="192"/>
      <c r="BI223" s="192"/>
      <c r="BJ223" s="192"/>
      <c r="BK223" s="192"/>
      <c r="BL223" s="192"/>
      <c r="BM223" s="192"/>
      <c r="BN223" s="192"/>
      <c r="BO223" s="192"/>
      <c r="BP223" s="192"/>
      <c r="BQ223" s="192"/>
      <c r="BR223" s="192"/>
      <c r="BS223" s="192"/>
      <c r="BT223" s="192"/>
      <c r="BU223" s="192"/>
      <c r="BV223" s="192"/>
      <c r="BW223" s="192"/>
      <c r="BX223" s="192"/>
      <c r="BY223" s="192"/>
      <c r="BZ223" s="192"/>
      <c r="CA223" s="192"/>
      <c r="CB223" s="192"/>
      <c r="CC223" s="192"/>
      <c r="CD223" s="192"/>
      <c r="CE223" s="192"/>
      <c r="CF223" s="192"/>
      <c r="CG223" s="192"/>
      <c r="CH223" s="192"/>
      <c r="CI223" s="192"/>
      <c r="CJ223" s="192"/>
      <c r="CK223" s="192"/>
      <c r="CL223" s="192"/>
      <c r="CM223" s="192"/>
      <c r="CN223" s="192"/>
      <c r="CO223" s="192"/>
      <c r="CP223" s="192"/>
      <c r="CQ223" s="192"/>
      <c r="CR223" s="192"/>
      <c r="CS223" s="192"/>
      <c r="CT223" s="192"/>
      <c r="CU223" s="192"/>
      <c r="CV223" s="192"/>
      <c r="CW223" s="192"/>
      <c r="CX223" s="192"/>
      <c r="CY223" s="192"/>
      <c r="CZ223" s="192"/>
      <c r="DA223" s="192"/>
      <c r="DB223" s="192"/>
      <c r="DC223" s="192"/>
      <c r="DD223" s="192"/>
      <c r="DE223" s="192"/>
      <c r="DF223" s="192"/>
      <c r="DG223" s="192"/>
      <c r="DH223" s="192"/>
      <c r="DI223" s="192"/>
      <c r="DJ223" s="192"/>
      <c r="DK223" s="192"/>
      <c r="DL223" s="192"/>
      <c r="DM223" s="192"/>
      <c r="DN223" s="192"/>
      <c r="DO223" s="192"/>
      <c r="DP223" s="192"/>
      <c r="DQ223" s="192"/>
      <c r="DR223" s="192"/>
      <c r="DS223" s="192"/>
      <c r="DT223" s="192"/>
      <c r="DU223" s="192"/>
      <c r="DV223" s="192"/>
      <c r="DW223" s="192"/>
      <c r="DX223" s="192"/>
      <c r="DY223" s="192"/>
      <c r="DZ223" s="192"/>
      <c r="EA223" s="192"/>
      <c r="EB223" s="192"/>
      <c r="EC223" s="192"/>
      <c r="ED223" s="192"/>
      <c r="EE223" s="192"/>
      <c r="EF223" s="192"/>
      <c r="EG223" s="192"/>
      <c r="EH223" s="192"/>
      <c r="EI223" s="192"/>
      <c r="EJ223" s="192"/>
      <c r="EK223" s="192"/>
      <c r="EL223" s="192"/>
      <c r="EM223" s="192"/>
      <c r="EN223" s="192"/>
      <c r="EO223" s="192"/>
      <c r="EP223" s="192"/>
      <c r="EQ223" s="192"/>
      <c r="ER223" s="192"/>
      <c r="ES223" s="192"/>
      <c r="ET223" s="192"/>
      <c r="EU223" s="192"/>
      <c r="EV223" s="192"/>
      <c r="EW223" s="192"/>
      <c r="EX223" s="192"/>
      <c r="EY223" s="192"/>
      <c r="EZ223" s="192"/>
      <c r="FA223" s="192"/>
      <c r="FB223" s="192"/>
      <c r="FC223" s="192"/>
      <c r="FD223" s="192"/>
      <c r="FE223" s="192"/>
      <c r="FF223" s="192"/>
      <c r="FG223" s="192"/>
      <c r="FH223" s="192"/>
      <c r="FI223" s="192"/>
      <c r="FJ223" s="192"/>
      <c r="FK223" s="192"/>
      <c r="FL223" s="192"/>
      <c r="FM223" s="192"/>
      <c r="FN223" s="192"/>
      <c r="FO223" s="192"/>
      <c r="FP223" s="192"/>
      <c r="FQ223" s="192"/>
      <c r="FR223" s="192"/>
      <c r="FS223" s="192"/>
      <c r="FT223" s="192"/>
      <c r="FU223" s="192"/>
      <c r="FV223" s="192"/>
      <c r="FW223" s="192"/>
      <c r="FX223" s="192"/>
      <c r="FY223" s="192"/>
      <c r="FZ223" s="192"/>
      <c r="GA223" s="192"/>
      <c r="GB223" s="192"/>
      <c r="GC223" s="192"/>
      <c r="GD223" s="192"/>
      <c r="GE223" s="192"/>
      <c r="GF223" s="192"/>
      <c r="GG223" s="192"/>
      <c r="GH223" s="192"/>
      <c r="GI223" s="192"/>
      <c r="GJ223" s="192"/>
      <c r="GK223" s="192"/>
      <c r="GL223" s="192"/>
      <c r="GM223" s="192"/>
      <c r="GN223" s="192"/>
      <c r="GO223" s="192"/>
      <c r="GP223" s="192"/>
      <c r="GQ223" s="192"/>
      <c r="GR223" s="192"/>
      <c r="GS223" s="192"/>
      <c r="GT223" s="192"/>
      <c r="GU223" s="192"/>
      <c r="GV223" s="192"/>
      <c r="GW223" s="192"/>
      <c r="GX223" s="192"/>
      <c r="GY223" s="192"/>
      <c r="GZ223" s="192"/>
      <c r="HA223" s="192"/>
      <c r="HB223" s="192"/>
      <c r="HC223" s="192"/>
      <c r="HD223" s="192"/>
      <c r="HE223" s="192"/>
      <c r="HF223" s="192"/>
      <c r="HG223" s="192"/>
      <c r="HH223" s="192"/>
      <c r="HI223" s="192"/>
      <c r="HJ223" s="192"/>
      <c r="HK223" s="192"/>
      <c r="HL223" s="192"/>
      <c r="HM223" s="192"/>
      <c r="HN223" s="192"/>
      <c r="HO223" s="192"/>
      <c r="HP223" s="192"/>
      <c r="HQ223" s="192"/>
      <c r="HR223" s="192"/>
      <c r="HS223" s="192"/>
      <c r="HT223" s="192"/>
      <c r="HU223" s="192"/>
      <c r="HV223" s="192"/>
      <c r="HW223" s="192"/>
      <c r="HX223" s="192"/>
      <c r="HY223" s="192"/>
      <c r="HZ223" s="192"/>
      <c r="IA223" s="192"/>
      <c r="IB223" s="192"/>
      <c r="IC223" s="192"/>
      <c r="ID223" s="192"/>
      <c r="IE223" s="192"/>
      <c r="IF223" s="192"/>
      <c r="IG223" s="192"/>
      <c r="IH223" s="192"/>
      <c r="II223" s="192"/>
      <c r="IJ223" s="192"/>
      <c r="IK223" s="192"/>
      <c r="IL223" s="192"/>
      <c r="IM223" s="192"/>
      <c r="IN223" s="192"/>
      <c r="IO223" s="192"/>
      <c r="IP223" s="192"/>
      <c r="IQ223" s="192"/>
      <c r="IR223" s="192"/>
      <c r="IS223" s="192"/>
      <c r="IT223" s="192"/>
      <c r="IU223" s="192"/>
      <c r="IV223" s="192"/>
      <c r="IW223" s="192"/>
      <c r="IX223" s="192"/>
      <c r="IY223" s="192"/>
      <c r="IZ223" s="192"/>
      <c r="JA223" s="192"/>
      <c r="JB223" s="192"/>
      <c r="JC223" s="192"/>
      <c r="JD223" s="192"/>
      <c r="JE223" s="192"/>
      <c r="JF223" s="192"/>
      <c r="JG223" s="192"/>
      <c r="JH223" s="192"/>
      <c r="JI223" s="192"/>
      <c r="JJ223" s="192"/>
      <c r="JK223" s="192"/>
      <c r="JL223" s="192"/>
      <c r="JM223" s="192"/>
      <c r="JN223" s="192"/>
      <c r="JO223" s="192"/>
      <c r="JP223" s="192"/>
      <c r="JQ223" s="192"/>
      <c r="JR223" s="192"/>
      <c r="JS223" s="192"/>
      <c r="JT223" s="192"/>
      <c r="JU223" s="192"/>
      <c r="JV223" s="192"/>
      <c r="JW223" s="192"/>
      <c r="JX223" s="192"/>
      <c r="JY223" s="192"/>
      <c r="JZ223" s="192"/>
      <c r="KA223" s="192"/>
      <c r="KB223" s="192"/>
      <c r="KC223" s="192"/>
      <c r="KD223" s="192"/>
      <c r="KE223" s="192"/>
      <c r="KF223" s="192"/>
      <c r="KG223" s="192"/>
      <c r="KH223" s="192"/>
      <c r="KI223" s="192"/>
      <c r="KJ223" s="192"/>
      <c r="KK223" s="192"/>
      <c r="KL223" s="192"/>
      <c r="KM223" s="192"/>
      <c r="KN223" s="192"/>
      <c r="KO223" s="192"/>
      <c r="KP223" s="192"/>
      <c r="KQ223" s="192"/>
      <c r="KR223" s="192"/>
      <c r="KS223" s="192"/>
      <c r="KT223" s="192"/>
      <c r="KU223" s="192"/>
      <c r="KV223" s="192"/>
      <c r="KW223" s="192"/>
      <c r="KX223" s="192"/>
      <c r="KY223" s="192"/>
      <c r="KZ223" s="192"/>
      <c r="LA223" s="192"/>
      <c r="LB223" s="192"/>
      <c r="LC223" s="192"/>
      <c r="LD223" s="192"/>
      <c r="LE223" s="192"/>
      <c r="LF223" s="192"/>
      <c r="LG223" s="192"/>
      <c r="LH223" s="192"/>
      <c r="LI223" s="192"/>
      <c r="LJ223" s="192"/>
      <c r="LK223" s="192"/>
      <c r="LL223" s="192"/>
      <c r="LM223" s="192"/>
      <c r="LN223" s="192"/>
      <c r="LO223" s="192"/>
      <c r="LP223" s="192"/>
      <c r="LQ223" s="192"/>
      <c r="LR223" s="192"/>
      <c r="LS223" s="192"/>
      <c r="LT223" s="192"/>
      <c r="LU223" s="192"/>
      <c r="LV223" s="192"/>
      <c r="LW223" s="192"/>
      <c r="LX223" s="192"/>
      <c r="LY223" s="192"/>
      <c r="LZ223" s="192"/>
      <c r="MA223" s="192"/>
      <c r="MB223" s="192"/>
      <c r="MC223" s="192"/>
      <c r="MD223" s="192"/>
      <c r="ME223" s="192"/>
      <c r="MF223" s="192"/>
      <c r="MG223" s="192"/>
      <c r="MH223" s="192"/>
      <c r="MI223" s="192"/>
      <c r="MJ223" s="192"/>
      <c r="MK223" s="192"/>
      <c r="ML223" s="192"/>
      <c r="MM223" s="192"/>
      <c r="MN223" s="192"/>
      <c r="MO223" s="192"/>
      <c r="MP223" s="192"/>
      <c r="MQ223" s="192"/>
      <c r="MR223" s="192"/>
      <c r="MS223" s="192"/>
      <c r="MT223" s="192"/>
      <c r="MU223" s="192"/>
      <c r="MV223" s="192"/>
      <c r="MW223" s="192"/>
      <c r="MX223" s="192"/>
      <c r="MY223" s="192"/>
      <c r="MZ223" s="192"/>
      <c r="NA223" s="192"/>
      <c r="NB223" s="192"/>
      <c r="NC223" s="192"/>
      <c r="ND223" s="192"/>
      <c r="NE223" s="192"/>
      <c r="NF223" s="192"/>
      <c r="NG223" s="192"/>
      <c r="NH223" s="192"/>
      <c r="NI223" s="192"/>
      <c r="NJ223" s="192"/>
      <c r="NK223" s="192"/>
      <c r="NL223" s="192"/>
      <c r="NM223" s="192"/>
      <c r="NN223" s="192"/>
      <c r="NO223" s="192"/>
      <c r="NP223" s="192"/>
      <c r="NQ223" s="192"/>
      <c r="NR223" s="192"/>
      <c r="NS223" s="192"/>
      <c r="NT223" s="192"/>
      <c r="NU223" s="192"/>
      <c r="NV223" s="192"/>
      <c r="NW223" s="192"/>
      <c r="NX223" s="192"/>
      <c r="NY223" s="192"/>
      <c r="NZ223" s="192"/>
      <c r="OA223" s="192"/>
      <c r="OB223" s="192"/>
      <c r="OC223" s="192"/>
      <c r="OD223" s="192"/>
      <c r="OE223" s="192"/>
      <c r="OF223" s="192"/>
      <c r="OG223" s="192"/>
      <c r="OH223" s="192"/>
      <c r="OI223" s="192"/>
      <c r="OJ223" s="192"/>
      <c r="OK223" s="192"/>
      <c r="OL223" s="192"/>
      <c r="OM223" s="192"/>
      <c r="ON223" s="192"/>
      <c r="OO223" s="192"/>
      <c r="OP223" s="192"/>
      <c r="OQ223" s="192"/>
      <c r="OR223" s="192"/>
      <c r="OS223" s="192"/>
      <c r="OT223" s="192"/>
      <c r="OU223" s="192"/>
      <c r="OV223" s="192"/>
      <c r="OW223" s="192"/>
      <c r="OX223" s="192"/>
      <c r="OY223" s="192"/>
      <c r="OZ223" s="192"/>
      <c r="PA223" s="192"/>
      <c r="PB223" s="192"/>
      <c r="PC223" s="192"/>
      <c r="PD223" s="192"/>
      <c r="PE223" s="192"/>
      <c r="PF223" s="192"/>
      <c r="PG223" s="192"/>
      <c r="PH223" s="192"/>
      <c r="PI223" s="192"/>
      <c r="PJ223" s="192"/>
      <c r="PK223" s="192"/>
      <c r="PL223" s="192"/>
      <c r="PM223" s="192"/>
      <c r="PN223" s="192"/>
      <c r="PO223" s="192"/>
      <c r="PP223" s="192"/>
      <c r="PQ223" s="192"/>
      <c r="PR223" s="192"/>
      <c r="PS223" s="192"/>
      <c r="PT223" s="192"/>
      <c r="PU223" s="192"/>
      <c r="PV223" s="192"/>
      <c r="PW223" s="192"/>
      <c r="PX223" s="192"/>
      <c r="PY223" s="192"/>
      <c r="PZ223" s="192"/>
      <c r="QA223" s="192"/>
      <c r="QB223" s="192"/>
      <c r="QC223" s="192"/>
      <c r="QD223" s="192"/>
      <c r="QE223" s="192"/>
      <c r="QF223" s="192"/>
      <c r="QG223" s="192"/>
      <c r="QH223" s="192"/>
      <c r="QI223" s="192"/>
      <c r="QJ223" s="192"/>
      <c r="QK223" s="192"/>
      <c r="QL223" s="192"/>
      <c r="QM223" s="192"/>
      <c r="QN223" s="192"/>
      <c r="QO223" s="192"/>
      <c r="QP223" s="192"/>
      <c r="QQ223" s="192"/>
      <c r="QR223" s="192"/>
      <c r="QS223" s="192"/>
      <c r="QT223" s="192"/>
      <c r="QU223" s="192"/>
      <c r="QV223" s="192"/>
      <c r="QW223" s="192"/>
      <c r="QX223" s="192"/>
      <c r="QY223" s="192"/>
      <c r="QZ223" s="192"/>
      <c r="RA223" s="192"/>
      <c r="RB223" s="192"/>
      <c r="RC223" s="192"/>
      <c r="RD223" s="192"/>
      <c r="RE223" s="192"/>
      <c r="RF223" s="192"/>
      <c r="RG223" s="192"/>
      <c r="RH223" s="192"/>
      <c r="RI223" s="192"/>
      <c r="RJ223" s="192"/>
      <c r="RK223" s="192"/>
      <c r="RL223" s="192"/>
      <c r="RM223" s="192"/>
      <c r="RN223" s="192"/>
      <c r="RO223" s="192"/>
      <c r="RP223" s="192"/>
      <c r="RQ223" s="192"/>
      <c r="RR223" s="192"/>
      <c r="RS223" s="192"/>
      <c r="RT223" s="192"/>
      <c r="RU223" s="192"/>
      <c r="RV223" s="192"/>
      <c r="RW223" s="192"/>
      <c r="RX223" s="192"/>
      <c r="RY223" s="192"/>
      <c r="RZ223" s="192"/>
      <c r="SA223" s="192"/>
      <c r="SB223" s="192"/>
      <c r="SC223" s="192"/>
      <c r="SD223" s="192"/>
      <c r="SE223" s="192"/>
      <c r="SF223" s="192"/>
      <c r="SG223" s="192"/>
      <c r="SH223" s="192"/>
      <c r="SI223" s="192"/>
      <c r="SJ223" s="192"/>
      <c r="SK223" s="192"/>
      <c r="SL223" s="192"/>
      <c r="SM223" s="192"/>
      <c r="SN223" s="192"/>
      <c r="SO223" s="192"/>
      <c r="SP223" s="192"/>
      <c r="SQ223" s="192"/>
      <c r="SR223" s="192"/>
      <c r="SS223" s="192"/>
      <c r="ST223" s="192"/>
      <c r="SU223" s="192"/>
      <c r="SV223" s="192"/>
      <c r="SW223" s="192"/>
      <c r="SX223" s="192"/>
      <c r="SY223" s="192"/>
      <c r="SZ223" s="192"/>
      <c r="TA223" s="192"/>
      <c r="TB223" s="192"/>
      <c r="TC223" s="192"/>
      <c r="TD223" s="192"/>
      <c r="TE223" s="192"/>
      <c r="TF223" s="192"/>
      <c r="TG223" s="192"/>
      <c r="TH223" s="192"/>
      <c r="TI223" s="192"/>
      <c r="TJ223" s="192"/>
      <c r="TK223" s="192"/>
      <c r="TL223" s="192"/>
      <c r="TM223" s="192"/>
      <c r="TN223" s="192"/>
      <c r="TO223" s="192"/>
      <c r="TP223" s="192"/>
      <c r="TQ223" s="192"/>
      <c r="TR223" s="192"/>
      <c r="TS223" s="192"/>
      <c r="TT223" s="192"/>
      <c r="TU223" s="192"/>
      <c r="TV223" s="192"/>
      <c r="TW223" s="192"/>
      <c r="TX223" s="192"/>
      <c r="TY223" s="192"/>
      <c r="TZ223" s="192"/>
      <c r="UA223" s="192"/>
      <c r="UB223" s="192"/>
      <c r="UC223" s="192"/>
      <c r="UD223" s="192"/>
      <c r="UE223" s="192"/>
      <c r="UF223" s="192"/>
      <c r="UG223" s="192"/>
      <c r="UH223" s="192"/>
      <c r="UI223" s="192"/>
      <c r="UJ223" s="192"/>
      <c r="UK223" s="192"/>
      <c r="UL223" s="192"/>
      <c r="UM223" s="192"/>
      <c r="UN223" s="192"/>
      <c r="UO223" s="192"/>
      <c r="UP223" s="192"/>
      <c r="UQ223" s="192"/>
      <c r="UR223" s="192"/>
      <c r="US223" s="192"/>
      <c r="UT223" s="192"/>
      <c r="UU223" s="192"/>
      <c r="UV223" s="192"/>
      <c r="UW223" s="192"/>
      <c r="UX223" s="192"/>
      <c r="UY223" s="192"/>
      <c r="UZ223" s="192"/>
      <c r="VA223" s="192"/>
      <c r="VB223" s="192"/>
      <c r="VC223" s="192"/>
      <c r="VD223" s="192"/>
      <c r="VE223" s="192"/>
      <c r="VF223" s="192"/>
      <c r="VG223" s="192"/>
      <c r="VH223" s="192"/>
      <c r="VI223" s="192"/>
      <c r="VJ223" s="192"/>
      <c r="VK223" s="192"/>
      <c r="VL223" s="192"/>
      <c r="VM223" s="192"/>
      <c r="VN223" s="192"/>
      <c r="VO223" s="192"/>
      <c r="VP223" s="192"/>
      <c r="VQ223" s="192"/>
      <c r="VR223" s="192"/>
      <c r="VS223" s="192"/>
      <c r="VT223" s="192"/>
      <c r="VU223" s="192"/>
      <c r="VV223" s="192"/>
      <c r="VW223" s="192"/>
      <c r="VX223" s="192"/>
      <c r="VY223" s="192"/>
      <c r="VZ223" s="192"/>
      <c r="WA223" s="192"/>
      <c r="WB223" s="192"/>
      <c r="WC223" s="192"/>
      <c r="WD223" s="192"/>
      <c r="WE223" s="192"/>
      <c r="WF223" s="192"/>
      <c r="WG223" s="192"/>
      <c r="WH223" s="192"/>
      <c r="WI223" s="192"/>
      <c r="WJ223" s="192"/>
      <c r="WK223" s="192"/>
      <c r="WL223" s="192"/>
      <c r="WM223" s="192"/>
      <c r="WN223" s="192"/>
      <c r="WO223" s="192"/>
      <c r="WP223" s="192"/>
      <c r="WQ223" s="192"/>
      <c r="WR223" s="192"/>
      <c r="WS223" s="192"/>
      <c r="WT223" s="192"/>
      <c r="WU223" s="192"/>
      <c r="WV223" s="192"/>
      <c r="WW223" s="192"/>
      <c r="WX223" s="192"/>
      <c r="WY223" s="192"/>
      <c r="WZ223" s="192"/>
      <c r="XA223" s="192"/>
      <c r="XB223" s="192"/>
      <c r="XC223" s="192"/>
      <c r="XD223" s="192"/>
      <c r="XE223" s="192"/>
      <c r="XF223" s="192"/>
      <c r="XG223" s="192"/>
      <c r="XH223" s="192"/>
      <c r="XI223" s="192"/>
      <c r="XJ223" s="192"/>
      <c r="XK223" s="192"/>
      <c r="XL223" s="192"/>
      <c r="XM223" s="192"/>
      <c r="XN223" s="192"/>
      <c r="XO223" s="192"/>
      <c r="XP223" s="192"/>
      <c r="XQ223" s="192"/>
      <c r="XR223" s="192"/>
      <c r="XS223" s="192"/>
      <c r="XT223" s="192"/>
      <c r="XU223" s="192"/>
      <c r="XV223" s="192"/>
      <c r="XW223" s="192"/>
      <c r="XX223" s="192"/>
      <c r="XY223" s="192"/>
      <c r="XZ223" s="192"/>
      <c r="YA223" s="192"/>
      <c r="YB223" s="192"/>
      <c r="YC223" s="192"/>
      <c r="YD223" s="192"/>
      <c r="YE223" s="192"/>
      <c r="YF223" s="192"/>
      <c r="YG223" s="192"/>
      <c r="YH223" s="192"/>
      <c r="YI223" s="192"/>
      <c r="YJ223" s="192"/>
      <c r="YK223" s="192"/>
      <c r="YL223" s="192"/>
      <c r="YM223" s="192"/>
      <c r="YN223" s="192"/>
      <c r="YO223" s="192"/>
      <c r="YP223" s="192"/>
      <c r="YQ223" s="192"/>
      <c r="YR223" s="192"/>
      <c r="YS223" s="192"/>
      <c r="YT223" s="192"/>
      <c r="YU223" s="192"/>
      <c r="YV223" s="192"/>
      <c r="YW223" s="192"/>
      <c r="YX223" s="192"/>
      <c r="YY223" s="192"/>
      <c r="YZ223" s="192"/>
      <c r="ZA223" s="192"/>
      <c r="ZB223" s="192"/>
      <c r="ZC223" s="192"/>
      <c r="ZD223" s="192"/>
      <c r="ZE223" s="192"/>
      <c r="ZF223" s="192"/>
      <c r="ZG223" s="192"/>
      <c r="ZH223" s="192"/>
      <c r="ZI223" s="192"/>
      <c r="ZJ223" s="192"/>
      <c r="ZK223" s="192"/>
      <c r="ZL223" s="192"/>
      <c r="ZM223" s="192"/>
      <c r="ZN223" s="192"/>
      <c r="ZO223" s="192"/>
      <c r="ZP223" s="192"/>
      <c r="ZQ223" s="192"/>
      <c r="ZR223" s="192"/>
      <c r="ZS223" s="192"/>
      <c r="ZT223" s="192"/>
      <c r="ZU223" s="192"/>
      <c r="ZV223" s="192"/>
      <c r="ZW223" s="192"/>
      <c r="ZX223" s="192"/>
      <c r="ZY223" s="192"/>
      <c r="ZZ223" s="192"/>
      <c r="AAA223" s="192"/>
      <c r="AAB223" s="192"/>
      <c r="AAC223" s="192"/>
      <c r="AAD223" s="192"/>
      <c r="AAE223" s="192"/>
      <c r="AAF223" s="192"/>
      <c r="AAG223" s="192"/>
      <c r="AAH223" s="192"/>
      <c r="AAI223" s="192"/>
      <c r="AAJ223" s="192"/>
      <c r="AAK223" s="192"/>
      <c r="AAL223" s="192"/>
      <c r="AAM223" s="192"/>
      <c r="AAN223" s="192"/>
      <c r="AAO223" s="192"/>
      <c r="AAP223" s="192"/>
      <c r="AAQ223" s="192"/>
      <c r="AAR223" s="192"/>
      <c r="AAS223" s="192"/>
      <c r="AAT223" s="192"/>
      <c r="AAU223" s="192"/>
      <c r="AAV223" s="192"/>
      <c r="AAW223" s="192"/>
      <c r="AAX223" s="192"/>
      <c r="AAY223" s="192"/>
      <c r="AAZ223" s="192"/>
      <c r="ABA223" s="192"/>
      <c r="ABB223" s="192"/>
      <c r="ABC223" s="192"/>
      <c r="ABD223" s="192"/>
      <c r="ABE223" s="192"/>
      <c r="ABF223" s="192"/>
      <c r="ABG223" s="192"/>
      <c r="ABH223" s="192"/>
      <c r="ABI223" s="192"/>
      <c r="ABJ223" s="192"/>
      <c r="ABK223" s="192"/>
      <c r="ABL223" s="192"/>
      <c r="ABM223" s="192"/>
      <c r="ABN223" s="192"/>
      <c r="ABO223" s="192"/>
      <c r="ABP223" s="192"/>
      <c r="ABQ223" s="192"/>
      <c r="ABR223" s="192"/>
      <c r="ABS223" s="192"/>
      <c r="ABT223" s="192"/>
      <c r="ABU223" s="192"/>
      <c r="ABV223" s="192"/>
      <c r="ABW223" s="192"/>
      <c r="ABX223" s="192"/>
      <c r="ABY223" s="192"/>
      <c r="ABZ223" s="192"/>
      <c r="ACA223" s="192"/>
      <c r="ACB223" s="192"/>
      <c r="ACC223" s="192"/>
      <c r="ACD223" s="192"/>
      <c r="ACE223" s="192"/>
      <c r="ACF223" s="192"/>
      <c r="ACG223" s="192"/>
      <c r="ACH223" s="192"/>
      <c r="ACI223" s="192"/>
      <c r="ACJ223" s="192"/>
      <c r="ACK223" s="192"/>
      <c r="ACL223" s="192"/>
      <c r="ACM223" s="192"/>
      <c r="ACN223" s="192"/>
      <c r="ACO223" s="192"/>
      <c r="ACP223" s="192"/>
      <c r="ACQ223" s="192"/>
      <c r="ACR223" s="192"/>
      <c r="ACS223" s="192"/>
      <c r="ACT223" s="192"/>
      <c r="ACU223" s="192"/>
      <c r="ACV223" s="192"/>
      <c r="ACW223" s="192"/>
      <c r="ACX223" s="192"/>
      <c r="ACY223" s="192"/>
      <c r="ACZ223" s="192"/>
      <c r="ADA223" s="192"/>
      <c r="ADB223" s="192"/>
      <c r="ADC223" s="192"/>
      <c r="ADD223" s="192"/>
      <c r="ADE223" s="192"/>
      <c r="ADF223" s="192"/>
      <c r="ADG223" s="192"/>
      <c r="ADH223" s="192"/>
      <c r="ADI223" s="192"/>
      <c r="ADJ223" s="192"/>
      <c r="ADK223" s="192"/>
      <c r="ADL223" s="192"/>
      <c r="ADM223" s="192"/>
      <c r="ADN223" s="192"/>
      <c r="ADO223" s="192"/>
      <c r="ADP223" s="192"/>
      <c r="ADQ223" s="192"/>
      <c r="ADR223" s="192"/>
      <c r="ADS223" s="192"/>
      <c r="ADT223" s="192"/>
      <c r="ADU223" s="192"/>
      <c r="ADV223" s="192"/>
      <c r="ADW223" s="192"/>
      <c r="ADX223" s="192"/>
      <c r="ADY223" s="192"/>
      <c r="ADZ223" s="192"/>
      <c r="AEA223" s="192"/>
      <c r="AEB223" s="192"/>
      <c r="AEC223" s="192"/>
      <c r="AED223" s="192"/>
      <c r="AEE223" s="192"/>
      <c r="AEF223" s="192"/>
      <c r="AEG223" s="192"/>
      <c r="AEH223" s="192"/>
      <c r="AEI223" s="192"/>
      <c r="AEJ223" s="192"/>
      <c r="AEK223" s="192"/>
      <c r="AEL223" s="192"/>
      <c r="AEM223" s="192"/>
      <c r="AEN223" s="192"/>
      <c r="AEO223" s="192"/>
      <c r="AEP223" s="192"/>
      <c r="AEQ223" s="192"/>
      <c r="AER223" s="192"/>
      <c r="AES223" s="192"/>
      <c r="AET223" s="192"/>
      <c r="AEU223" s="192"/>
      <c r="AEV223" s="192"/>
      <c r="AEW223" s="192"/>
      <c r="AEX223" s="192"/>
      <c r="AEY223" s="192"/>
      <c r="AEZ223" s="192"/>
      <c r="AFA223" s="192"/>
      <c r="AFB223" s="192"/>
      <c r="AFC223" s="192"/>
      <c r="AFD223" s="192"/>
      <c r="AFE223" s="192"/>
      <c r="AFF223" s="192"/>
      <c r="AFG223" s="192"/>
      <c r="AFH223" s="192"/>
      <c r="AFI223" s="192"/>
      <c r="AFJ223" s="192"/>
      <c r="AFK223" s="192"/>
      <c r="AFL223" s="192"/>
      <c r="AFM223" s="192"/>
      <c r="AFN223" s="192"/>
      <c r="AFO223" s="192"/>
      <c r="AFP223" s="192"/>
      <c r="AFQ223" s="192"/>
      <c r="AFR223" s="192"/>
      <c r="AFS223" s="192"/>
      <c r="AFT223" s="192"/>
      <c r="AFU223" s="192"/>
      <c r="AFV223" s="192"/>
      <c r="AFW223" s="192"/>
      <c r="AFX223" s="192"/>
      <c r="AFY223" s="192"/>
      <c r="AFZ223" s="192"/>
      <c r="AGA223" s="192"/>
      <c r="AGB223" s="192"/>
      <c r="AGC223" s="192"/>
      <c r="AGD223" s="192"/>
      <c r="AGE223" s="192"/>
      <c r="AGF223" s="192"/>
      <c r="AGG223" s="192"/>
      <c r="AGH223" s="192"/>
      <c r="AGI223" s="192"/>
      <c r="AGJ223" s="192"/>
      <c r="AGK223" s="192"/>
      <c r="AGL223" s="192"/>
      <c r="AGM223" s="192"/>
      <c r="AGN223" s="192"/>
      <c r="AGO223" s="192"/>
      <c r="AGP223" s="192"/>
      <c r="AGQ223" s="192"/>
      <c r="AGR223" s="192"/>
      <c r="AGS223" s="192"/>
      <c r="AGT223" s="192"/>
      <c r="AGU223" s="192"/>
      <c r="AGV223" s="192"/>
      <c r="AGW223" s="192"/>
      <c r="AGX223" s="192"/>
      <c r="AGY223" s="192"/>
      <c r="AGZ223" s="192"/>
      <c r="AHA223" s="192"/>
      <c r="AHB223" s="192"/>
      <c r="AHC223" s="192"/>
      <c r="AHD223" s="192"/>
      <c r="AHE223" s="192"/>
      <c r="AHF223" s="192"/>
      <c r="AHG223" s="192"/>
      <c r="AHH223" s="192"/>
      <c r="AHI223" s="192"/>
      <c r="AHJ223" s="192"/>
      <c r="AHK223" s="192"/>
      <c r="AHL223" s="192"/>
      <c r="AHM223" s="192"/>
      <c r="AHN223" s="192"/>
      <c r="AHO223" s="192"/>
      <c r="AHP223" s="192"/>
      <c r="AHQ223" s="192"/>
      <c r="AHR223" s="192"/>
      <c r="AHS223" s="192"/>
      <c r="AHT223" s="192"/>
      <c r="AHU223" s="192"/>
      <c r="AHV223" s="192"/>
      <c r="AHW223" s="192"/>
      <c r="AHX223" s="192"/>
      <c r="AHY223" s="192"/>
      <c r="AHZ223" s="192"/>
      <c r="AIA223" s="192"/>
      <c r="AIB223" s="192"/>
      <c r="AIC223" s="192"/>
      <c r="AID223" s="192"/>
      <c r="AIE223" s="192"/>
      <c r="AIF223" s="192"/>
      <c r="AIG223" s="192"/>
      <c r="AIH223" s="192"/>
      <c r="AII223" s="192"/>
      <c r="AIJ223" s="192"/>
      <c r="AIK223" s="192"/>
      <c r="AIL223" s="192"/>
      <c r="AIM223" s="192"/>
      <c r="AIN223" s="192"/>
      <c r="AIO223" s="192"/>
      <c r="AIP223" s="192"/>
      <c r="AIQ223" s="192"/>
      <c r="AIR223" s="192"/>
      <c r="AIS223" s="192"/>
      <c r="AIT223" s="192"/>
      <c r="AIU223" s="192"/>
      <c r="AIV223" s="192"/>
      <c r="AIW223" s="192"/>
      <c r="AIX223" s="192"/>
      <c r="AIY223" s="192"/>
      <c r="AIZ223" s="192"/>
      <c r="AJA223" s="192"/>
      <c r="AJB223" s="192"/>
      <c r="AJC223" s="192"/>
      <c r="AJD223" s="192"/>
      <c r="AJE223" s="192"/>
      <c r="AJF223" s="192"/>
      <c r="AJG223" s="192"/>
      <c r="AJH223" s="192"/>
      <c r="AJI223" s="192"/>
      <c r="AJJ223" s="192"/>
      <c r="AJK223" s="192"/>
      <c r="AJL223" s="192"/>
      <c r="AJM223" s="192"/>
      <c r="AJN223" s="192"/>
      <c r="AJO223" s="192"/>
      <c r="AJP223" s="192"/>
      <c r="AJQ223" s="192"/>
      <c r="AJR223" s="192"/>
      <c r="AJS223" s="192"/>
      <c r="AJT223" s="192"/>
      <c r="AJU223" s="192"/>
      <c r="AJV223" s="192"/>
      <c r="AJW223" s="192"/>
      <c r="AJX223" s="192"/>
      <c r="AJY223" s="192"/>
      <c r="AJZ223" s="192"/>
      <c r="AKA223" s="192"/>
      <c r="AKB223" s="192"/>
      <c r="AKC223" s="192"/>
      <c r="AKD223" s="192"/>
      <c r="AKE223" s="192"/>
      <c r="AKF223" s="192"/>
      <c r="AKG223" s="192"/>
      <c r="AKH223" s="192"/>
      <c r="AKI223" s="192"/>
      <c r="AKJ223" s="192"/>
      <c r="AKK223" s="192"/>
      <c r="AKL223" s="192"/>
      <c r="AKM223" s="192"/>
      <c r="AKN223" s="192"/>
      <c r="AKO223" s="192"/>
      <c r="AKP223" s="192"/>
      <c r="AKQ223" s="192"/>
      <c r="AKR223" s="192"/>
      <c r="AKS223" s="192"/>
      <c r="AKT223" s="192"/>
      <c r="AKU223" s="192"/>
      <c r="AKV223" s="192"/>
      <c r="AKW223" s="192"/>
      <c r="AKX223" s="192"/>
      <c r="AKY223" s="192"/>
      <c r="AKZ223" s="192"/>
      <c r="ALA223" s="192"/>
      <c r="ALB223" s="192"/>
      <c r="ALC223" s="192"/>
      <c r="ALD223" s="192"/>
      <c r="ALE223" s="192"/>
      <c r="ALF223" s="192"/>
      <c r="ALG223" s="192"/>
      <c r="ALH223" s="192"/>
      <c r="ALI223" s="192"/>
      <c r="ALJ223" s="192"/>
      <c r="ALK223" s="192"/>
      <c r="ALL223" s="192"/>
      <c r="ALM223" s="192"/>
      <c r="ALN223" s="192"/>
      <c r="ALO223" s="192"/>
      <c r="ALP223" s="192"/>
      <c r="ALQ223" s="192"/>
      <c r="ALR223" s="192"/>
      <c r="ALS223" s="192"/>
      <c r="ALT223" s="192"/>
      <c r="ALU223" s="192"/>
      <c r="ALV223" s="192"/>
      <c r="ALW223" s="192"/>
      <c r="ALX223" s="192"/>
      <c r="ALY223" s="192"/>
      <c r="ALZ223" s="192"/>
      <c r="AMA223" s="192"/>
      <c r="AMB223" s="192"/>
      <c r="AMC223" s="192"/>
      <c r="AMD223" s="192"/>
      <c r="AME223" s="192"/>
      <c r="AMF223" s="192"/>
      <c r="AMG223" s="192"/>
      <c r="AMH223" s="192"/>
      <c r="AMI223" s="192"/>
      <c r="AMJ223" s="192"/>
      <c r="AMK223" s="192"/>
      <c r="AML223" s="192"/>
    </row>
  </sheetData>
  <pageMargins left="0.7" right="0.7" top="0.75" bottom="0.75" header="0.51180555555555496" footer="0.51180555555555496"/>
  <pageSetup firstPageNumber="0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26"/>
  <sheetViews>
    <sheetView tabSelected="1" workbookViewId="0">
      <pane xSplit="2" ySplit="2" topLeftCell="C108" activePane="bottomRight" state="frozen"/>
      <selection pane="topRight" activeCell="C1" sqref="C1"/>
      <selection pane="bottomLeft" activeCell="A3" sqref="A3"/>
      <selection pane="bottomRight" activeCell="E128" sqref="E128"/>
    </sheetView>
  </sheetViews>
  <sheetFormatPr defaultRowHeight="15"/>
  <cols>
    <col min="1" max="1" width="33.140625" bestFit="1" customWidth="1"/>
    <col min="2" max="2" width="24.85546875" customWidth="1"/>
    <col min="3" max="3" width="14.42578125" bestFit="1" customWidth="1"/>
    <col min="4" max="4" width="12.42578125" bestFit="1" customWidth="1"/>
    <col min="5" max="5" width="39.140625" style="136" customWidth="1"/>
    <col min="6" max="6" width="82.7109375" bestFit="1" customWidth="1"/>
  </cols>
  <sheetData>
    <row r="2" spans="1:5">
      <c r="A2" t="s">
        <v>239</v>
      </c>
      <c r="B2" t="s">
        <v>639</v>
      </c>
      <c r="C2" t="s">
        <v>638</v>
      </c>
      <c r="D2" t="s">
        <v>133</v>
      </c>
      <c r="E2" s="136" t="s">
        <v>685</v>
      </c>
    </row>
    <row r="3" spans="1:5">
      <c r="A3" s="145" t="s">
        <v>565</v>
      </c>
      <c r="B3" s="131" t="s">
        <v>571</v>
      </c>
      <c r="C3">
        <v>1</v>
      </c>
      <c r="D3" t="s">
        <v>37</v>
      </c>
      <c r="E3" s="136" t="str">
        <f>"EXEC ACT_role_state_map @tx_action_name = 'NEW', @id_user_mod_key = 100000, @tx_fsm_state_name='"&amp;B3&amp;"', @tx_role_name = '"&amp;A3&amp;"', @int_permission = "&amp;C3&amp;", @tx_comment = '"&amp;D3&amp;"'"</f>
        <v>EXEC ACT_role_state_map @tx_action_name = 'NEW', @id_user_mod_key = 100000, @tx_fsm_state_name='FO_CREATED', @tx_role_name = 'FIELD_OFFICER', @int_permission = 1, @tx_comment = '?'</v>
      </c>
    </row>
    <row r="4" spans="1:5">
      <c r="A4" s="145" t="s">
        <v>565</v>
      </c>
      <c r="B4" s="131" t="s">
        <v>572</v>
      </c>
      <c r="C4">
        <v>1</v>
      </c>
      <c r="D4" t="s">
        <v>37</v>
      </c>
      <c r="E4" s="136" t="str">
        <f t="shared" ref="E4:E97" si="0">"EXEC ACT_role_state_map @tx_action_name = 'NEW', @id_user_mod_key = 100000, @tx_fsm_state_name='"&amp;B4&amp;"', @tx_role_name = '"&amp;A4&amp;"', @int_permission = "&amp;C4&amp;", @tx_comment = '"&amp;D4&amp;"'"</f>
        <v>EXEC ACT_role_state_map @tx_action_name = 'NEW', @id_user_mod_key = 100000, @tx_fsm_state_name='FO_UPDATED', @tx_role_name = 'FIELD_OFFICER', @int_permission = 1, @tx_comment = '?'</v>
      </c>
    </row>
    <row r="5" spans="1:5">
      <c r="A5" s="145" t="s">
        <v>565</v>
      </c>
      <c r="B5" s="131" t="s">
        <v>573</v>
      </c>
      <c r="C5">
        <v>0</v>
      </c>
      <c r="D5" t="s">
        <v>37</v>
      </c>
      <c r="E5" s="136" t="str">
        <f t="shared" si="0"/>
        <v>EXEC ACT_role_state_map @tx_action_name = 'NEW', @id_user_mod_key = 100000, @tx_fsm_state_name='FO_DELETED', @tx_role_name = 'FIELD_OFFICER', @int_permission = 0, @tx_comment = '?'</v>
      </c>
    </row>
    <row r="6" spans="1:5">
      <c r="A6" s="145" t="s">
        <v>565</v>
      </c>
      <c r="B6" s="131" t="s">
        <v>683</v>
      </c>
      <c r="C6">
        <v>0</v>
      </c>
      <c r="D6" t="s">
        <v>37</v>
      </c>
      <c r="E6" s="136" t="str">
        <f t="shared" si="0"/>
        <v>EXEC ACT_role_state_map @tx_action_name = 'NEW', @id_user_mod_key = 100000, @tx_fsm_state_name='FO_SUBMITTED', @tx_role_name = 'FIELD_OFFICER', @int_permission = 0, @tx_comment = '?'</v>
      </c>
    </row>
    <row r="7" spans="1:5">
      <c r="A7" s="145" t="s">
        <v>565</v>
      </c>
      <c r="B7" s="131" t="s">
        <v>644</v>
      </c>
      <c r="C7">
        <v>1</v>
      </c>
      <c r="D7" t="s">
        <v>37</v>
      </c>
      <c r="E7" s="136" t="str">
        <f t="shared" si="0"/>
        <v>EXEC ACT_role_state_map @tx_action_name = 'NEW', @id_user_mod_key = 100000, @tx_fsm_state_name='UH_DECLINED', @tx_role_name = 'FIELD_OFFICER', @int_permission = 1, @tx_comment = '?'</v>
      </c>
    </row>
    <row r="8" spans="1:5">
      <c r="A8" s="145" t="s">
        <v>565</v>
      </c>
      <c r="B8" s="131" t="s">
        <v>594</v>
      </c>
      <c r="C8">
        <v>1</v>
      </c>
      <c r="D8" t="s">
        <v>37</v>
      </c>
      <c r="E8" s="136" t="str">
        <f t="shared" si="0"/>
        <v>EXEC ACT_role_state_map @tx_action_name = 'NEW', @id_user_mod_key = 100000, @tx_fsm_state_name='RM_DECLINED', @tx_role_name = 'FIELD_OFFICER', @int_permission = 1, @tx_comment = '?'</v>
      </c>
    </row>
    <row r="9" spans="1:5">
      <c r="A9" s="145" t="s">
        <v>565</v>
      </c>
      <c r="B9" s="131" t="s">
        <v>600</v>
      </c>
      <c r="C9">
        <v>1</v>
      </c>
      <c r="D9" t="s">
        <v>37</v>
      </c>
      <c r="E9" s="136" t="str">
        <f t="shared" si="0"/>
        <v>EXEC ACT_role_state_map @tx_action_name = 'NEW', @id_user_mod_key = 100000, @tx_fsm_state_name='HOCRM_DECLINED', @tx_role_name = 'FIELD_OFFICER', @int_permission = 1, @tx_comment = '?'</v>
      </c>
    </row>
    <row r="10" spans="1:5">
      <c r="A10" s="145" t="s">
        <v>565</v>
      </c>
      <c r="B10" s="131" t="s">
        <v>537</v>
      </c>
      <c r="C10">
        <v>1</v>
      </c>
      <c r="D10" t="s">
        <v>37</v>
      </c>
      <c r="E10" s="136" t="str">
        <f t="shared" si="0"/>
        <v>EXEC ACT_role_state_map @tx_action_name = 'NEW', @id_user_mod_key = 100000, @tx_fsm_state_name='CEO_DECLINED', @tx_role_name = 'FIELD_OFFICER', @int_permission = 1, @tx_comment = '?'</v>
      </c>
    </row>
    <row r="11" spans="1:5">
      <c r="A11" s="145" t="s">
        <v>565</v>
      </c>
      <c r="B11" s="131" t="s">
        <v>541</v>
      </c>
      <c r="C11">
        <v>1</v>
      </c>
      <c r="D11" t="s">
        <v>37</v>
      </c>
      <c r="E11" s="136" t="str">
        <f t="shared" si="0"/>
        <v>EXEC ACT_role_state_map @tx_action_name = 'NEW', @id_user_mod_key = 100000, @tx_fsm_state_name='MD_DECLINED', @tx_role_name = 'FIELD_OFFICER', @int_permission = 1, @tx_comment = '?'</v>
      </c>
    </row>
    <row r="12" spans="1:5">
      <c r="A12" s="175" t="s">
        <v>556</v>
      </c>
      <c r="B12" s="175" t="s">
        <v>683</v>
      </c>
      <c r="C12">
        <v>1</v>
      </c>
      <c r="D12" t="s">
        <v>37</v>
      </c>
      <c r="E12" s="136" t="str">
        <f t="shared" si="0"/>
        <v>EXEC ACT_role_state_map @tx_action_name = 'NEW', @id_user_mod_key = 100000, @tx_fsm_state_name='FO_SUBMITTED', @tx_role_name = 'SOURCE_OFFICER', @int_permission = 1, @tx_comment = '?'</v>
      </c>
    </row>
    <row r="13" spans="1:5">
      <c r="A13" s="175" t="s">
        <v>556</v>
      </c>
      <c r="B13" s="175" t="s">
        <v>585</v>
      </c>
      <c r="C13">
        <v>1</v>
      </c>
      <c r="D13" t="s">
        <v>37</v>
      </c>
      <c r="E13" s="136" t="str">
        <f t="shared" si="0"/>
        <v>EXEC ACT_role_state_map @tx_action_name = 'NEW', @id_user_mod_key = 100000, @tx_fsm_state_name='SO_CREATED', @tx_role_name = 'SOURCE_OFFICER', @int_permission = 1, @tx_comment = '?'</v>
      </c>
    </row>
    <row r="14" spans="1:5">
      <c r="A14" s="175" t="s">
        <v>556</v>
      </c>
      <c r="B14" s="175" t="s">
        <v>586</v>
      </c>
      <c r="C14">
        <v>1</v>
      </c>
      <c r="D14" t="s">
        <v>37</v>
      </c>
      <c r="E14" s="136" t="str">
        <f t="shared" si="0"/>
        <v>EXEC ACT_role_state_map @tx_action_name = 'NEW', @id_user_mod_key = 100000, @tx_fsm_state_name='SO_UPDATED', @tx_role_name = 'SOURCE_OFFICER', @int_permission = 1, @tx_comment = '?'</v>
      </c>
    </row>
    <row r="15" spans="1:5">
      <c r="A15" s="175" t="s">
        <v>556</v>
      </c>
      <c r="B15" s="175" t="s">
        <v>528</v>
      </c>
      <c r="C15">
        <v>1</v>
      </c>
      <c r="D15" t="s">
        <v>37</v>
      </c>
      <c r="E15" s="136" t="str">
        <f t="shared" si="0"/>
        <v>EXEC ACT_role_state_map @tx_action_name = 'NEW', @id_user_mod_key = 100000, @tx_fsm_state_name='BM_RETURNED', @tx_role_name = 'SOURCE_OFFICER', @int_permission = 1, @tx_comment = '?'</v>
      </c>
    </row>
    <row r="16" spans="1:5">
      <c r="A16" s="175" t="s">
        <v>556</v>
      </c>
      <c r="B16" s="175" t="s">
        <v>529</v>
      </c>
      <c r="C16">
        <v>1</v>
      </c>
      <c r="D16" t="s">
        <v>37</v>
      </c>
      <c r="E16" s="136" t="str">
        <f t="shared" si="0"/>
        <v>EXEC ACT_role_state_map @tx_action_name = 'NEW', @id_user_mod_key = 100000, @tx_fsm_state_name='BOM_RETURNED', @tx_role_name = 'SOURCE_OFFICER', @int_permission = 1, @tx_comment = '?'</v>
      </c>
    </row>
    <row r="17" spans="1:5">
      <c r="A17" s="175" t="s">
        <v>556</v>
      </c>
      <c r="B17" s="175" t="s">
        <v>553</v>
      </c>
      <c r="C17">
        <v>1</v>
      </c>
      <c r="D17" t="s">
        <v>37</v>
      </c>
      <c r="E17" s="136" t="str">
        <f t="shared" si="0"/>
        <v>EXEC ACT_role_state_map @tx_action_name = 'NEW', @id_user_mod_key = 100000, @tx_fsm_state_name='PPC_RETURNED', @tx_role_name = 'SOURCE_OFFICER', @int_permission = 1, @tx_comment = '?'</v>
      </c>
    </row>
    <row r="18" spans="1:5">
      <c r="A18" s="175" t="s">
        <v>556</v>
      </c>
      <c r="B18" s="175" t="s">
        <v>678</v>
      </c>
      <c r="C18">
        <v>1</v>
      </c>
      <c r="D18" t="s">
        <v>37</v>
      </c>
      <c r="E18" s="136" t="str">
        <f t="shared" si="0"/>
        <v>EXEC ACT_role_state_map @tx_action_name = 'NEW', @id_user_mod_key = 100000, @tx_fsm_state_name='MIS_RETURNED', @tx_role_name = 'SOURCE_OFFICER', @int_permission = 1, @tx_comment = '?'</v>
      </c>
    </row>
    <row r="19" spans="1:5">
      <c r="A19" s="175" t="s">
        <v>556</v>
      </c>
      <c r="B19" s="175" t="s">
        <v>582</v>
      </c>
      <c r="C19">
        <v>1</v>
      </c>
      <c r="D19" t="s">
        <v>37</v>
      </c>
      <c r="E19" s="136" t="str">
        <f t="shared" ref="E19:E31" si="1">"EXEC ACT_role_state_map @tx_action_name = 'NEW', @id_user_mod_key = 100000, @tx_fsm_state_name='"&amp;B19&amp;"', @tx_role_name = '"&amp;A19&amp;"', @int_permission = "&amp;C19&amp;", @tx_comment = '"&amp;D19&amp;"'"</f>
        <v>EXEC ACT_role_state_map @tx_action_name = 'NEW', @id_user_mod_key = 100000, @tx_fsm_state_name='CA_RETURNED', @tx_role_name = 'SOURCE_OFFICER', @int_permission = 1, @tx_comment = '?'</v>
      </c>
    </row>
    <row r="20" spans="1:5">
      <c r="A20" s="175" t="s">
        <v>556</v>
      </c>
      <c r="B20" s="175" t="s">
        <v>583</v>
      </c>
      <c r="C20">
        <v>1</v>
      </c>
      <c r="D20" t="s">
        <v>37</v>
      </c>
      <c r="E20" s="136" t="str">
        <f t="shared" si="1"/>
        <v>EXEC ACT_role_state_map @tx_action_name = 'NEW', @id_user_mod_key = 100000, @tx_fsm_state_name='CA_SENT_QUERY', @tx_role_name = 'SOURCE_OFFICER', @int_permission = 1, @tx_comment = '?'</v>
      </c>
    </row>
    <row r="21" spans="1:5">
      <c r="A21" s="175" t="s">
        <v>556</v>
      </c>
      <c r="B21" s="175" t="s">
        <v>678</v>
      </c>
      <c r="C21">
        <v>1</v>
      </c>
      <c r="D21" t="s">
        <v>37</v>
      </c>
      <c r="E21" s="136" t="str">
        <f t="shared" si="1"/>
        <v>EXEC ACT_role_state_map @tx_action_name = 'NEW', @id_user_mod_key = 100000, @tx_fsm_state_name='MIS_RETURNED', @tx_role_name = 'SOURCE_OFFICER', @int_permission = 1, @tx_comment = '?'</v>
      </c>
    </row>
    <row r="22" spans="1:5">
      <c r="A22" s="175" t="s">
        <v>556</v>
      </c>
      <c r="B22" s="175" t="s">
        <v>706</v>
      </c>
      <c r="C22">
        <v>1</v>
      </c>
      <c r="D22" t="s">
        <v>37</v>
      </c>
      <c r="E22" s="136" t="str">
        <f t="shared" si="1"/>
        <v>EXEC ACT_role_state_map @tx_action_name = 'NEW', @id_user_mod_key = 100000, @tx_fsm_state_name='APPROVED_RETURNED', @tx_role_name = 'SOURCE_OFFICER', @int_permission = 1, @tx_comment = '?'</v>
      </c>
    </row>
    <row r="23" spans="1:5">
      <c r="A23" s="175" t="s">
        <v>556</v>
      </c>
      <c r="B23" s="204" t="s">
        <v>708</v>
      </c>
      <c r="C23">
        <v>1</v>
      </c>
      <c r="D23" t="s">
        <v>37</v>
      </c>
      <c r="E23" s="136" t="str">
        <f t="shared" si="1"/>
        <v>EXEC ACT_role_state_map @tx_action_name = 'NEW', @id_user_mod_key = 100000, @tx_fsm_state_name='CAD_RETURNED', @tx_role_name = 'SOURCE_OFFICER', @int_permission = 1, @tx_comment = '?'</v>
      </c>
    </row>
    <row r="24" spans="1:5">
      <c r="A24" s="175" t="s">
        <v>556</v>
      </c>
      <c r="B24" s="204" t="s">
        <v>710</v>
      </c>
      <c r="C24">
        <v>1</v>
      </c>
      <c r="D24" t="s">
        <v>37</v>
      </c>
      <c r="E24" s="136" t="str">
        <f t="shared" si="1"/>
        <v>EXEC ACT_role_state_map @tx_action_name = 'NEW', @id_user_mod_key = 100000, @tx_fsm_state_name='SENT_QUERY_UPDATED', @tx_role_name = 'SOURCE_OFFICER', @int_permission = 1, @tx_comment = '?'</v>
      </c>
    </row>
    <row r="25" spans="1:5">
      <c r="A25" s="175" t="s">
        <v>556</v>
      </c>
      <c r="B25" s="204" t="s">
        <v>719</v>
      </c>
      <c r="C25">
        <v>1</v>
      </c>
      <c r="D25" t="s">
        <v>37</v>
      </c>
      <c r="E25" s="136" t="str">
        <f t="shared" si="1"/>
        <v>EXEC ACT_role_state_map @tx_action_name = 'NEW', @id_user_mod_key = 100000, @tx_fsm_state_name='CAD_SENT_QUERY_TO_SO', @tx_role_name = 'SOURCE_OFFICER', @int_permission = 1, @tx_comment = '?'</v>
      </c>
    </row>
    <row r="26" spans="1:5">
      <c r="A26" s="175" t="s">
        <v>556</v>
      </c>
      <c r="B26" s="204" t="s">
        <v>721</v>
      </c>
      <c r="C26">
        <v>1</v>
      </c>
      <c r="D26" t="s">
        <v>37</v>
      </c>
      <c r="E26" s="136" t="str">
        <f t="shared" si="1"/>
        <v>EXEC ACT_role_state_map @tx_action_name = 'NEW', @id_user_mod_key = 100000, @tx_fsm_state_name='SO_CAD_QUERY_UPDATED', @tx_role_name = 'SOURCE_OFFICER', @int_permission = 1, @tx_comment = '?'</v>
      </c>
    </row>
    <row r="27" spans="1:5">
      <c r="A27" s="175" t="s">
        <v>556</v>
      </c>
      <c r="B27" s="204" t="s">
        <v>644</v>
      </c>
      <c r="C27">
        <v>1</v>
      </c>
      <c r="D27" t="s">
        <v>37</v>
      </c>
      <c r="E27" s="136" t="str">
        <f t="shared" si="1"/>
        <v>EXEC ACT_role_state_map @tx_action_name = 'NEW', @id_user_mod_key = 100000, @tx_fsm_state_name='UH_DECLINED', @tx_role_name = 'SOURCE_OFFICER', @int_permission = 1, @tx_comment = '?'</v>
      </c>
    </row>
    <row r="28" spans="1:5">
      <c r="A28" s="175" t="s">
        <v>556</v>
      </c>
      <c r="B28" s="204" t="s">
        <v>594</v>
      </c>
      <c r="C28">
        <v>1</v>
      </c>
      <c r="D28" t="s">
        <v>37</v>
      </c>
      <c r="E28" s="136" t="str">
        <f t="shared" si="1"/>
        <v>EXEC ACT_role_state_map @tx_action_name = 'NEW', @id_user_mod_key = 100000, @tx_fsm_state_name='RM_DECLINED', @tx_role_name = 'SOURCE_OFFICER', @int_permission = 1, @tx_comment = '?'</v>
      </c>
    </row>
    <row r="29" spans="1:5">
      <c r="A29" s="175" t="s">
        <v>556</v>
      </c>
      <c r="B29" s="204" t="s">
        <v>600</v>
      </c>
      <c r="C29">
        <v>1</v>
      </c>
      <c r="D29" t="s">
        <v>37</v>
      </c>
      <c r="E29" s="136" t="str">
        <f t="shared" si="1"/>
        <v>EXEC ACT_role_state_map @tx_action_name = 'NEW', @id_user_mod_key = 100000, @tx_fsm_state_name='HOCRM_DECLINED', @tx_role_name = 'SOURCE_OFFICER', @int_permission = 1, @tx_comment = '?'</v>
      </c>
    </row>
    <row r="30" spans="1:5">
      <c r="A30" s="175" t="s">
        <v>556</v>
      </c>
      <c r="B30" s="204" t="s">
        <v>537</v>
      </c>
      <c r="C30">
        <v>1</v>
      </c>
      <c r="D30" t="s">
        <v>37</v>
      </c>
      <c r="E30" s="136" t="str">
        <f t="shared" si="1"/>
        <v>EXEC ACT_role_state_map @tx_action_name = 'NEW', @id_user_mod_key = 100000, @tx_fsm_state_name='CEO_DECLINED', @tx_role_name = 'SOURCE_OFFICER', @int_permission = 1, @tx_comment = '?'</v>
      </c>
    </row>
    <row r="31" spans="1:5">
      <c r="A31" s="175" t="s">
        <v>556</v>
      </c>
      <c r="B31" s="204" t="s">
        <v>541</v>
      </c>
      <c r="C31">
        <v>1</v>
      </c>
      <c r="D31" t="s">
        <v>37</v>
      </c>
      <c r="E31" s="136" t="str">
        <f t="shared" si="1"/>
        <v>EXEC ACT_role_state_map @tx_action_name = 'NEW', @id_user_mod_key = 100000, @tx_fsm_state_name='MD_DECLINED', @tx_role_name = 'SOURCE_OFFICER', @int_permission = 1, @tx_comment = '?'</v>
      </c>
    </row>
    <row r="32" spans="1:5">
      <c r="A32" s="177" t="s">
        <v>557</v>
      </c>
      <c r="B32" s="177" t="s">
        <v>525</v>
      </c>
      <c r="C32">
        <v>1</v>
      </c>
      <c r="D32" t="s">
        <v>37</v>
      </c>
      <c r="E32" s="136" t="str">
        <f t="shared" si="0"/>
        <v>EXEC ACT_role_state_map @tx_action_name = 'NEW', @id_user_mod_key = 100000, @tx_fsm_state_name='SO_RECOMMENDED', @tx_role_name = 'BRANCH_MANAGER', @int_permission = 1, @tx_comment = '?'</v>
      </c>
    </row>
    <row r="33" spans="1:5">
      <c r="A33" s="177" t="s">
        <v>557</v>
      </c>
      <c r="B33" s="177" t="s">
        <v>526</v>
      </c>
      <c r="C33">
        <v>1</v>
      </c>
      <c r="D33" t="s">
        <v>37</v>
      </c>
      <c r="E33" s="136" t="str">
        <f t="shared" si="0"/>
        <v>EXEC ACT_role_state_map @tx_action_name = 'NEW', @id_user_mod_key = 100000, @tx_fsm_state_name='SO_RE_RECOMMENDED', @tx_role_name = 'BRANCH_MANAGER', @int_permission = 1, @tx_comment = '?'</v>
      </c>
    </row>
    <row r="34" spans="1:5">
      <c r="A34" s="179" t="s">
        <v>558</v>
      </c>
      <c r="B34" s="179" t="s">
        <v>525</v>
      </c>
      <c r="C34">
        <v>1</v>
      </c>
      <c r="D34" t="s">
        <v>37</v>
      </c>
      <c r="E34" s="136" t="str">
        <f t="shared" si="0"/>
        <v>EXEC ACT_role_state_map @tx_action_name = 'NEW', @id_user_mod_key = 100000, @tx_fsm_state_name='SO_RECOMMENDED', @tx_role_name = 'BRANCH_OPERATION_MANAGER', @int_permission = 1, @tx_comment = '?'</v>
      </c>
    </row>
    <row r="35" spans="1:5">
      <c r="A35" s="179" t="s">
        <v>558</v>
      </c>
      <c r="B35" s="179" t="s">
        <v>526</v>
      </c>
      <c r="C35">
        <v>1</v>
      </c>
      <c r="D35" t="s">
        <v>37</v>
      </c>
      <c r="E35" s="136" t="str">
        <f t="shared" si="0"/>
        <v>EXEC ACT_role_state_map @tx_action_name = 'NEW', @id_user_mod_key = 100000, @tx_fsm_state_name='SO_RE_RECOMMENDED', @tx_role_name = 'BRANCH_OPERATION_MANAGER', @int_permission = 1, @tx_comment = '?'</v>
      </c>
    </row>
    <row r="36" spans="1:5">
      <c r="A36" s="178" t="s">
        <v>681</v>
      </c>
      <c r="B36" s="178" t="s">
        <v>525</v>
      </c>
      <c r="C36">
        <v>1</v>
      </c>
      <c r="D36" t="s">
        <v>37</v>
      </c>
      <c r="E36" s="136" t="str">
        <f t="shared" si="0"/>
        <v>EXEC ACT_role_state_map @tx_action_name = 'NEW', @id_user_mod_key = 100000, @tx_fsm_state_name='SO_RECOMMENDED', @tx_role_name = 'POLICE_PORTFOLIO_COORDINATOR', @int_permission = 1, @tx_comment = '?'</v>
      </c>
    </row>
    <row r="37" spans="1:5">
      <c r="A37" s="178" t="s">
        <v>681</v>
      </c>
      <c r="B37" s="178" t="s">
        <v>526</v>
      </c>
      <c r="C37">
        <v>1</v>
      </c>
      <c r="D37" t="s">
        <v>37</v>
      </c>
      <c r="E37" s="136" t="str">
        <f t="shared" si="0"/>
        <v>EXEC ACT_role_state_map @tx_action_name = 'NEW', @id_user_mod_key = 100000, @tx_fsm_state_name='SO_RE_RECOMMENDED', @tx_role_name = 'POLICE_PORTFOLIO_COORDINATOR', @int_permission = 1, @tx_comment = '?'</v>
      </c>
    </row>
    <row r="38" spans="1:5">
      <c r="A38" s="178" t="s">
        <v>681</v>
      </c>
      <c r="B38" s="178" t="s">
        <v>644</v>
      </c>
      <c r="C38">
        <v>1</v>
      </c>
      <c r="D38" t="s">
        <v>37</v>
      </c>
      <c r="E38" s="136" t="str">
        <f t="shared" si="0"/>
        <v>EXEC ACT_role_state_map @tx_action_name = 'NEW', @id_user_mod_key = 100000, @tx_fsm_state_name='UH_DECLINED', @tx_role_name = 'POLICE_PORTFOLIO_COORDINATOR', @int_permission = 1, @tx_comment = '?'</v>
      </c>
    </row>
    <row r="39" spans="1:5">
      <c r="A39" s="178" t="s">
        <v>681</v>
      </c>
      <c r="B39" s="178" t="s">
        <v>594</v>
      </c>
      <c r="C39">
        <v>1</v>
      </c>
      <c r="D39" t="s">
        <v>37</v>
      </c>
      <c r="E39" s="136" t="str">
        <f t="shared" si="0"/>
        <v>EXEC ACT_role_state_map @tx_action_name = 'NEW', @id_user_mod_key = 100000, @tx_fsm_state_name='RM_DECLINED', @tx_role_name = 'POLICE_PORTFOLIO_COORDINATOR', @int_permission = 1, @tx_comment = '?'</v>
      </c>
    </row>
    <row r="40" spans="1:5">
      <c r="A40" s="178" t="s">
        <v>681</v>
      </c>
      <c r="B40" s="178" t="s">
        <v>600</v>
      </c>
      <c r="C40">
        <v>1</v>
      </c>
      <c r="D40" t="s">
        <v>37</v>
      </c>
      <c r="E40" s="136" t="str">
        <f t="shared" si="0"/>
        <v>EXEC ACT_role_state_map @tx_action_name = 'NEW', @id_user_mod_key = 100000, @tx_fsm_state_name='HOCRM_DECLINED', @tx_role_name = 'POLICE_PORTFOLIO_COORDINATOR', @int_permission = 1, @tx_comment = '?'</v>
      </c>
    </row>
    <row r="41" spans="1:5">
      <c r="A41" s="178" t="s">
        <v>681</v>
      </c>
      <c r="B41" s="178" t="s">
        <v>537</v>
      </c>
      <c r="C41">
        <v>1</v>
      </c>
      <c r="D41" t="s">
        <v>37</v>
      </c>
      <c r="E41" s="136" t="str">
        <f t="shared" si="0"/>
        <v>EXEC ACT_role_state_map @tx_action_name = 'NEW', @id_user_mod_key = 100000, @tx_fsm_state_name='CEO_DECLINED', @tx_role_name = 'POLICE_PORTFOLIO_COORDINATOR', @int_permission = 1, @tx_comment = '?'</v>
      </c>
    </row>
    <row r="42" spans="1:5">
      <c r="A42" s="178" t="s">
        <v>681</v>
      </c>
      <c r="B42" s="178" t="s">
        <v>541</v>
      </c>
      <c r="C42">
        <v>1</v>
      </c>
      <c r="D42" t="s">
        <v>37</v>
      </c>
      <c r="E42" s="136" t="str">
        <f t="shared" si="0"/>
        <v>EXEC ACT_role_state_map @tx_action_name = 'NEW', @id_user_mod_key = 100000, @tx_fsm_state_name='MD_DECLINED', @tx_role_name = 'POLICE_PORTFOLIO_COORDINATOR', @int_permission = 1, @tx_comment = '?'</v>
      </c>
    </row>
    <row r="43" spans="1:5">
      <c r="A43" s="174" t="s">
        <v>545</v>
      </c>
      <c r="B43" s="174" t="s">
        <v>591</v>
      </c>
      <c r="C43">
        <v>1</v>
      </c>
      <c r="D43" t="s">
        <v>37</v>
      </c>
      <c r="E43" s="136" t="str">
        <f t="shared" si="0"/>
        <v>EXEC ACT_role_state_map @tx_action_name = 'NEW', @id_user_mod_key = 100000, @tx_fsm_state_name='MIS_RECEIVED', @tx_role_name = 'MIS', @int_permission = 1, @tx_comment = '?'</v>
      </c>
    </row>
    <row r="44" spans="1:5">
      <c r="A44" s="174" t="s">
        <v>545</v>
      </c>
      <c r="B44" s="174" t="s">
        <v>530</v>
      </c>
      <c r="C44">
        <v>1</v>
      </c>
      <c r="D44" t="s">
        <v>37</v>
      </c>
      <c r="E44" s="136" t="str">
        <f t="shared" si="0"/>
        <v>EXEC ACT_role_state_map @tx_action_name = 'NEW', @id_user_mod_key = 100000, @tx_fsm_state_name='MIS_UPDATED', @tx_role_name = 'MIS', @int_permission = 1, @tx_comment = '?'</v>
      </c>
    </row>
    <row r="45" spans="1:5">
      <c r="A45" s="174" t="s">
        <v>545</v>
      </c>
      <c r="B45" s="174" t="s">
        <v>582</v>
      </c>
      <c r="C45">
        <v>1</v>
      </c>
      <c r="D45" t="s">
        <v>37</v>
      </c>
      <c r="E45" s="136" t="str">
        <f t="shared" si="0"/>
        <v>EXEC ACT_role_state_map @tx_action_name = 'NEW', @id_user_mod_key = 100000, @tx_fsm_state_name='CA_RETURNED', @tx_role_name = 'MIS', @int_permission = 1, @tx_comment = '?'</v>
      </c>
    </row>
    <row r="46" spans="1:5">
      <c r="A46" s="174" t="s">
        <v>545</v>
      </c>
      <c r="B46" s="174" t="s">
        <v>533</v>
      </c>
      <c r="C46">
        <v>1</v>
      </c>
      <c r="D46" t="s">
        <v>37</v>
      </c>
      <c r="E46" s="136" t="str">
        <f t="shared" si="0"/>
        <v>EXEC ACT_role_state_map @tx_action_name = 'NEW', @id_user_mod_key = 100000, @tx_fsm_state_name='RM_RETURNED', @tx_role_name = 'MIS', @int_permission = 1, @tx_comment = '?'</v>
      </c>
    </row>
    <row r="47" spans="1:5">
      <c r="A47" s="174" t="s">
        <v>545</v>
      </c>
      <c r="B47" s="174" t="s">
        <v>643</v>
      </c>
      <c r="C47">
        <v>1</v>
      </c>
      <c r="D47" t="s">
        <v>37</v>
      </c>
      <c r="E47" s="136" t="str">
        <f t="shared" si="0"/>
        <v>EXEC ACT_role_state_map @tx_action_name = 'NEW', @id_user_mod_key = 100000, @tx_fsm_state_name='UH_RETURNED', @tx_role_name = 'MIS', @int_permission = 1, @tx_comment = '?'</v>
      </c>
    </row>
    <row r="48" spans="1:5">
      <c r="A48" s="174" t="s">
        <v>545</v>
      </c>
      <c r="B48" s="174" t="s">
        <v>536</v>
      </c>
      <c r="C48">
        <v>1</v>
      </c>
      <c r="D48" t="s">
        <v>37</v>
      </c>
      <c r="E48" s="136" t="str">
        <f t="shared" si="0"/>
        <v>EXEC ACT_role_state_map @tx_action_name = 'NEW', @id_user_mod_key = 100000, @tx_fsm_state_name='CEO_RETURNED', @tx_role_name = 'MIS', @int_permission = 1, @tx_comment = '?'</v>
      </c>
    </row>
    <row r="49" spans="1:5">
      <c r="A49" s="174" t="s">
        <v>545</v>
      </c>
      <c r="B49" s="174" t="s">
        <v>540</v>
      </c>
      <c r="C49">
        <v>1</v>
      </c>
      <c r="D49" t="s">
        <v>37</v>
      </c>
      <c r="E49" s="136" t="str">
        <f t="shared" si="0"/>
        <v>EXEC ACT_role_state_map @tx_action_name = 'NEW', @id_user_mod_key = 100000, @tx_fsm_state_name='MD_RETURNED', @tx_role_name = 'MIS', @int_permission = 1, @tx_comment = '?'</v>
      </c>
    </row>
    <row r="50" spans="1:5">
      <c r="A50" s="174" t="s">
        <v>545</v>
      </c>
      <c r="B50" s="174" t="s">
        <v>599</v>
      </c>
      <c r="C50">
        <v>1</v>
      </c>
      <c r="D50" t="s">
        <v>37</v>
      </c>
      <c r="E50" s="136" t="str">
        <f t="shared" si="0"/>
        <v>EXEC ACT_role_state_map @tx_action_name = 'NEW', @id_user_mod_key = 100000, @tx_fsm_state_name='HOCRM_RETURNED', @tx_role_name = 'MIS', @int_permission = 1, @tx_comment = '?'</v>
      </c>
    </row>
    <row r="51" spans="1:5">
      <c r="A51" s="174" t="s">
        <v>545</v>
      </c>
      <c r="B51" s="174" t="s">
        <v>592</v>
      </c>
      <c r="C51">
        <v>1</v>
      </c>
      <c r="D51" t="s">
        <v>37</v>
      </c>
      <c r="E51" s="136" t="str">
        <f t="shared" si="0"/>
        <v>EXEC ACT_role_state_map @tx_action_name = 'NEW', @id_user_mod_key = 100000, @tx_fsm_state_name='RM_APPROVED', @tx_role_name = 'MIS', @int_permission = 1, @tx_comment = '?'</v>
      </c>
    </row>
    <row r="52" spans="1:5">
      <c r="A52" s="174" t="s">
        <v>545</v>
      </c>
      <c r="B52" s="174" t="s">
        <v>640</v>
      </c>
      <c r="C52">
        <v>1</v>
      </c>
      <c r="D52" t="s">
        <v>37</v>
      </c>
      <c r="E52" s="136" t="str">
        <f t="shared" si="0"/>
        <v>EXEC ACT_role_state_map @tx_action_name = 'NEW', @id_user_mod_key = 100000, @tx_fsm_state_name='UH_APPROVED', @tx_role_name = 'MIS', @int_permission = 1, @tx_comment = '?'</v>
      </c>
    </row>
    <row r="53" spans="1:5">
      <c r="A53" s="174" t="s">
        <v>545</v>
      </c>
      <c r="B53" s="174" t="s">
        <v>596</v>
      </c>
      <c r="C53">
        <v>1</v>
      </c>
      <c r="D53" t="s">
        <v>37</v>
      </c>
      <c r="E53" s="136" t="str">
        <f t="shared" si="0"/>
        <v>EXEC ACT_role_state_map @tx_action_name = 'NEW', @id_user_mod_key = 100000, @tx_fsm_state_name='HOCRM_APPROVED', @tx_role_name = 'MIS', @int_permission = 1, @tx_comment = '?'</v>
      </c>
    </row>
    <row r="54" spans="1:5">
      <c r="A54" s="174" t="s">
        <v>545</v>
      </c>
      <c r="B54" s="174" t="s">
        <v>534</v>
      </c>
      <c r="C54">
        <v>1</v>
      </c>
      <c r="D54" t="s">
        <v>37</v>
      </c>
      <c r="E54" s="136" t="str">
        <f t="shared" si="0"/>
        <v>EXEC ACT_role_state_map @tx_action_name = 'NEW', @id_user_mod_key = 100000, @tx_fsm_state_name='CEO_APPROVED', @tx_role_name = 'MIS', @int_permission = 1, @tx_comment = '?'</v>
      </c>
    </row>
    <row r="55" spans="1:5">
      <c r="A55" s="174" t="s">
        <v>545</v>
      </c>
      <c r="B55" s="174" t="s">
        <v>538</v>
      </c>
      <c r="C55">
        <v>1</v>
      </c>
      <c r="D55" t="s">
        <v>37</v>
      </c>
      <c r="E55" s="136" t="str">
        <f t="shared" si="0"/>
        <v>EXEC ACT_role_state_map @tx_action_name = 'NEW', @id_user_mod_key = 100000, @tx_fsm_state_name='MD_APPROVED', @tx_role_name = 'MIS', @int_permission = 1, @tx_comment = '?'</v>
      </c>
    </row>
    <row r="56" spans="1:5">
      <c r="A56" s="174" t="s">
        <v>545</v>
      </c>
      <c r="B56" s="174" t="s">
        <v>527</v>
      </c>
      <c r="C56">
        <v>0</v>
      </c>
      <c r="D56" t="s">
        <v>37</v>
      </c>
      <c r="E56" s="136" t="str">
        <f t="shared" si="0"/>
        <v>EXEC ACT_role_state_map @tx_action_name = 'NEW', @id_user_mod_key = 100000, @tx_fsm_state_name='PEND_RECEIVED', @tx_role_name = 'MIS', @int_permission = 0, @tx_comment = '?'</v>
      </c>
    </row>
    <row r="57" spans="1:5">
      <c r="A57" s="174" t="s">
        <v>545</v>
      </c>
      <c r="B57" s="174" t="s">
        <v>579</v>
      </c>
      <c r="C57">
        <v>1</v>
      </c>
      <c r="D57" t="s">
        <v>37</v>
      </c>
      <c r="E57" s="136" t="str">
        <f t="shared" si="0"/>
        <v>EXEC ACT_role_state_map @tx_action_name = 'NEW', @id_user_mod_key = 100000, @tx_fsm_state_name='SENT_TO_CIB', @tx_role_name = 'MIS', @int_permission = 1, @tx_comment = '?'</v>
      </c>
    </row>
    <row r="58" spans="1:5">
      <c r="A58" s="174" t="s">
        <v>545</v>
      </c>
      <c r="B58" s="174" t="s">
        <v>531</v>
      </c>
      <c r="C58">
        <v>1</v>
      </c>
      <c r="D58" t="s">
        <v>37</v>
      </c>
      <c r="E58" s="136" t="str">
        <f t="shared" ref="E58" si="2">"EXEC ACT_role_state_map @tx_action_name = 'NEW', @id_user_mod_key = 100000, @tx_fsm_state_name='"&amp;B58&amp;"', @tx_role_name = '"&amp;A58&amp;"', @int_permission = "&amp;C58&amp;", @tx_comment = '"&amp;D58&amp;"'"</f>
        <v>EXEC ACT_role_state_map @tx_action_name = 'NEW', @id_user_mod_key = 100000, @tx_fsm_state_name='SENT_TO_CAD', @tx_role_name = 'MIS', @int_permission = 1, @tx_comment = '?'</v>
      </c>
    </row>
    <row r="59" spans="1:5">
      <c r="A59" s="176" t="s">
        <v>680</v>
      </c>
      <c r="B59" s="176" t="s">
        <v>629</v>
      </c>
      <c r="C59">
        <v>1</v>
      </c>
      <c r="D59" t="s">
        <v>37</v>
      </c>
      <c r="E59" s="136" t="str">
        <f t="shared" si="0"/>
        <v>EXEC ACT_role_state_map @tx_action_name = 'NEW', @id_user_mod_key = 100000, @tx_fsm_state_name='MIS_ALLOCATED', @tx_role_name = 'CREDIT_ANALYST', @int_permission = 1, @tx_comment = '?'</v>
      </c>
    </row>
    <row r="60" spans="1:5">
      <c r="A60" s="176" t="s">
        <v>680</v>
      </c>
      <c r="B60" s="176" t="s">
        <v>630</v>
      </c>
      <c r="C60">
        <v>1</v>
      </c>
      <c r="D60" t="s">
        <v>37</v>
      </c>
      <c r="E60" s="136" t="str">
        <f t="shared" si="0"/>
        <v>EXEC ACT_role_state_map @tx_action_name = 'NEW', @id_user_mod_key = 100000, @tx_fsm_state_name='MIS_RE_ALLOCATED', @tx_role_name = 'CREDIT_ANALYST', @int_permission = 1, @tx_comment = '?'</v>
      </c>
    </row>
    <row r="61" spans="1:5">
      <c r="A61" s="176" t="s">
        <v>680</v>
      </c>
      <c r="B61" s="176" t="s">
        <v>533</v>
      </c>
      <c r="C61">
        <v>1</v>
      </c>
      <c r="D61" t="s">
        <v>37</v>
      </c>
      <c r="E61" s="136" t="str">
        <f t="shared" si="0"/>
        <v>EXEC ACT_role_state_map @tx_action_name = 'NEW', @id_user_mod_key = 100000, @tx_fsm_state_name='RM_RETURNED', @tx_role_name = 'CREDIT_ANALYST', @int_permission = 1, @tx_comment = '?'</v>
      </c>
    </row>
    <row r="62" spans="1:5">
      <c r="A62" s="176" t="s">
        <v>680</v>
      </c>
      <c r="B62" s="176" t="s">
        <v>643</v>
      </c>
      <c r="C62">
        <v>1</v>
      </c>
      <c r="D62" t="s">
        <v>37</v>
      </c>
      <c r="E62" s="136" t="str">
        <f t="shared" si="0"/>
        <v>EXEC ACT_role_state_map @tx_action_name = 'NEW', @id_user_mod_key = 100000, @tx_fsm_state_name='UH_RETURNED', @tx_role_name = 'CREDIT_ANALYST', @int_permission = 1, @tx_comment = '?'</v>
      </c>
    </row>
    <row r="63" spans="1:5">
      <c r="A63" s="176" t="s">
        <v>680</v>
      </c>
      <c r="B63" s="176" t="s">
        <v>599</v>
      </c>
      <c r="C63">
        <v>1</v>
      </c>
      <c r="D63" t="s">
        <v>37</v>
      </c>
      <c r="E63" s="136" t="str">
        <f t="shared" si="0"/>
        <v>EXEC ACT_role_state_map @tx_action_name = 'NEW', @id_user_mod_key = 100000, @tx_fsm_state_name='HOCRM_RETURNED', @tx_role_name = 'CREDIT_ANALYST', @int_permission = 1, @tx_comment = '?'</v>
      </c>
    </row>
    <row r="64" spans="1:5">
      <c r="A64" s="176" t="s">
        <v>680</v>
      </c>
      <c r="B64" s="176" t="s">
        <v>536</v>
      </c>
      <c r="C64">
        <v>1</v>
      </c>
      <c r="D64" t="s">
        <v>37</v>
      </c>
      <c r="E64" s="136" t="str">
        <f t="shared" si="0"/>
        <v>EXEC ACT_role_state_map @tx_action_name = 'NEW', @id_user_mod_key = 100000, @tx_fsm_state_name='CEO_RETURNED', @tx_role_name = 'CREDIT_ANALYST', @int_permission = 1, @tx_comment = '?'</v>
      </c>
    </row>
    <row r="65" spans="1:5">
      <c r="A65" s="176" t="s">
        <v>680</v>
      </c>
      <c r="B65" s="176" t="s">
        <v>540</v>
      </c>
      <c r="C65">
        <v>1</v>
      </c>
      <c r="D65" t="s">
        <v>37</v>
      </c>
      <c r="E65" s="136" t="str">
        <f t="shared" ref="E65:E70" si="3">"EXEC ACT_role_state_map @tx_action_name = 'NEW', @id_user_mod_key = 100000, @tx_fsm_state_name='"&amp;B65&amp;"', @tx_role_name = '"&amp;A65&amp;"', @int_permission = "&amp;C65&amp;", @tx_comment = '"&amp;D65&amp;"'"</f>
        <v>EXEC ACT_role_state_map @tx_action_name = 'NEW', @id_user_mod_key = 100000, @tx_fsm_state_name='MD_RETURNED', @tx_role_name = 'CREDIT_ANALYST', @int_permission = 1, @tx_comment = '?'</v>
      </c>
    </row>
    <row r="66" spans="1:5">
      <c r="A66" s="176" t="s">
        <v>680</v>
      </c>
      <c r="B66" s="176" t="s">
        <v>580</v>
      </c>
      <c r="C66">
        <v>1</v>
      </c>
      <c r="D66" t="s">
        <v>37</v>
      </c>
      <c r="E66" s="136" t="str">
        <f t="shared" si="3"/>
        <v>EXEC ACT_role_state_map @tx_action_name = 'NEW', @id_user_mod_key = 100000, @tx_fsm_state_name='CA_UPDATED', @tx_role_name = 'CREDIT_ANALYST', @int_permission = 1, @tx_comment = '?'</v>
      </c>
    </row>
    <row r="67" spans="1:5">
      <c r="A67" s="176" t="s">
        <v>680</v>
      </c>
      <c r="B67" s="176" t="s">
        <v>583</v>
      </c>
      <c r="C67">
        <v>1</v>
      </c>
      <c r="D67" t="s">
        <v>37</v>
      </c>
      <c r="E67" s="136" t="str">
        <f t="shared" si="3"/>
        <v>EXEC ACT_role_state_map @tx_action_name = 'NEW', @id_user_mod_key = 100000, @tx_fsm_state_name='CA_SENT_QUERY', @tx_role_name = 'CREDIT_ANALYST', @int_permission = 1, @tx_comment = '?'</v>
      </c>
    </row>
    <row r="68" spans="1:5">
      <c r="A68" s="176" t="s">
        <v>680</v>
      </c>
      <c r="B68" s="176" t="s">
        <v>641</v>
      </c>
      <c r="C68">
        <v>1</v>
      </c>
      <c r="D68" t="s">
        <v>37</v>
      </c>
      <c r="E68" s="136" t="str">
        <f t="shared" si="3"/>
        <v>EXEC ACT_role_state_map @tx_action_name = 'NEW', @id_user_mod_key = 100000, @tx_fsm_state_name='UH_C_APPROVED', @tx_role_name = 'CREDIT_ANALYST', @int_permission = 1, @tx_comment = '?'</v>
      </c>
    </row>
    <row r="69" spans="1:5">
      <c r="A69" s="176" t="s">
        <v>680</v>
      </c>
      <c r="B69" s="176" t="s">
        <v>593</v>
      </c>
      <c r="C69">
        <v>1</v>
      </c>
      <c r="D69" t="s">
        <v>37</v>
      </c>
      <c r="E69" s="136" t="str">
        <f t="shared" si="3"/>
        <v>EXEC ACT_role_state_map @tx_action_name = 'NEW', @id_user_mod_key = 100000, @tx_fsm_state_name='RM_C_APPROVED', @tx_role_name = 'CREDIT_ANALYST', @int_permission = 1, @tx_comment = '?'</v>
      </c>
    </row>
    <row r="70" spans="1:5">
      <c r="A70" s="176" t="s">
        <v>680</v>
      </c>
      <c r="B70" s="176" t="s">
        <v>535</v>
      </c>
      <c r="C70">
        <v>1</v>
      </c>
      <c r="D70" t="s">
        <v>37</v>
      </c>
      <c r="E70" s="136" t="str">
        <f t="shared" si="3"/>
        <v>EXEC ACT_role_state_map @tx_action_name = 'NEW', @id_user_mod_key = 100000, @tx_fsm_state_name='CEO_C_APPROVED', @tx_role_name = 'CREDIT_ANALYST', @int_permission = 1, @tx_comment = '?'</v>
      </c>
    </row>
    <row r="71" spans="1:5">
      <c r="A71" s="176" t="s">
        <v>680</v>
      </c>
      <c r="B71" s="204" t="s">
        <v>710</v>
      </c>
      <c r="C71">
        <v>1</v>
      </c>
      <c r="D71" t="s">
        <v>37</v>
      </c>
      <c r="E71" s="136" t="str">
        <f t="shared" si="0"/>
        <v>EXEC ACT_role_state_map @tx_action_name = 'NEW', @id_user_mod_key = 100000, @tx_fsm_state_name='SENT_QUERY_UPDATED', @tx_role_name = 'CREDIT_ANALYST', @int_permission = 1, @tx_comment = '?'</v>
      </c>
    </row>
    <row r="72" spans="1:5">
      <c r="A72" s="176" t="s">
        <v>680</v>
      </c>
      <c r="B72" s="212" t="s">
        <v>527</v>
      </c>
      <c r="C72">
        <v>1</v>
      </c>
      <c r="D72" t="s">
        <v>37</v>
      </c>
      <c r="E72" s="136" t="str">
        <f t="shared" si="0"/>
        <v>EXEC ACT_role_state_map @tx_action_name = 'NEW', @id_user_mod_key = 100000, @tx_fsm_state_name='PEND_RECEIVED', @tx_role_name = 'CREDIT_ANALYST', @int_permission = 1, @tx_comment = '?'</v>
      </c>
    </row>
    <row r="73" spans="1:5">
      <c r="A73" s="176" t="s">
        <v>680</v>
      </c>
      <c r="B73" s="212" t="s">
        <v>713</v>
      </c>
      <c r="C73">
        <v>1</v>
      </c>
      <c r="D73" t="s">
        <v>37</v>
      </c>
      <c r="E73" s="136" t="str">
        <f t="shared" si="0"/>
        <v>EXEC ACT_role_state_map @tx_action_name = 'NEW', @id_user_mod_key = 100000, @tx_fsm_state_name='CA_RECEIVED', @tx_role_name = 'CREDIT_ANALYST', @int_permission = 1, @tx_comment = '?'</v>
      </c>
    </row>
    <row r="74" spans="1:5">
      <c r="A74" s="176" t="s">
        <v>680</v>
      </c>
      <c r="B74" s="212" t="s">
        <v>592</v>
      </c>
      <c r="C74">
        <v>1</v>
      </c>
      <c r="D74" t="s">
        <v>37</v>
      </c>
      <c r="E74" s="136" t="str">
        <f t="shared" si="0"/>
        <v>EXEC ACT_role_state_map @tx_action_name = 'NEW', @id_user_mod_key = 100000, @tx_fsm_state_name='RM_APPROVED', @tx_role_name = 'CREDIT_ANALYST', @int_permission = 1, @tx_comment = '?'</v>
      </c>
    </row>
    <row r="75" spans="1:5">
      <c r="A75" s="176" t="s">
        <v>680</v>
      </c>
      <c r="B75" s="212" t="s">
        <v>640</v>
      </c>
      <c r="C75">
        <v>1</v>
      </c>
      <c r="D75" t="s">
        <v>37</v>
      </c>
      <c r="E75" s="136" t="str">
        <f t="shared" si="0"/>
        <v>EXEC ACT_role_state_map @tx_action_name = 'NEW', @id_user_mod_key = 100000, @tx_fsm_state_name='UH_APPROVED', @tx_role_name = 'CREDIT_ANALYST', @int_permission = 1, @tx_comment = '?'</v>
      </c>
    </row>
    <row r="76" spans="1:5">
      <c r="A76" s="176" t="s">
        <v>680</v>
      </c>
      <c r="B76" s="212" t="s">
        <v>531</v>
      </c>
      <c r="C76">
        <v>1</v>
      </c>
      <c r="D76" t="s">
        <v>37</v>
      </c>
      <c r="E76" s="136" t="str">
        <f t="shared" si="0"/>
        <v>EXEC ACT_role_state_map @tx_action_name = 'NEW', @id_user_mod_key = 100000, @tx_fsm_state_name='SENT_TO_CAD', @tx_role_name = 'CREDIT_ANALYST', @int_permission = 1, @tx_comment = '?'</v>
      </c>
    </row>
    <row r="77" spans="1:5">
      <c r="A77" s="176" t="s">
        <v>680</v>
      </c>
      <c r="B77" s="212" t="s">
        <v>579</v>
      </c>
      <c r="C77">
        <v>1</v>
      </c>
      <c r="D77" t="s">
        <v>37</v>
      </c>
      <c r="E77" s="136" t="str">
        <f t="shared" si="0"/>
        <v>EXEC ACT_role_state_map @tx_action_name = 'NEW', @id_user_mod_key = 100000, @tx_fsm_state_name='SENT_TO_CIB', @tx_role_name = 'CREDIT_ANALYST', @int_permission = 1, @tx_comment = '?'</v>
      </c>
    </row>
    <row r="78" spans="1:5">
      <c r="A78" s="176" t="s">
        <v>680</v>
      </c>
      <c r="B78" s="221" t="s">
        <v>596</v>
      </c>
      <c r="C78">
        <v>1</v>
      </c>
      <c r="D78" t="s">
        <v>37</v>
      </c>
      <c r="E78" s="136" t="str">
        <f t="shared" si="0"/>
        <v>EXEC ACT_role_state_map @tx_action_name = 'NEW', @id_user_mod_key = 100000, @tx_fsm_state_name='HOCRM_APPROVED', @tx_role_name = 'CREDIT_ANALYST', @int_permission = 1, @tx_comment = '?'</v>
      </c>
    </row>
    <row r="79" spans="1:5">
      <c r="A79" s="176" t="s">
        <v>680</v>
      </c>
      <c r="B79" s="221" t="s">
        <v>534</v>
      </c>
      <c r="C79">
        <v>1</v>
      </c>
      <c r="D79" t="s">
        <v>37</v>
      </c>
      <c r="E79" s="136" t="str">
        <f t="shared" si="0"/>
        <v>EXEC ACT_role_state_map @tx_action_name = 'NEW', @id_user_mod_key = 100000, @tx_fsm_state_name='CEO_APPROVED', @tx_role_name = 'CREDIT_ANALYST', @int_permission = 1, @tx_comment = '?'</v>
      </c>
    </row>
    <row r="80" spans="1:5">
      <c r="A80" s="176" t="s">
        <v>680</v>
      </c>
      <c r="B80" s="221" t="s">
        <v>538</v>
      </c>
      <c r="C80">
        <v>1</v>
      </c>
      <c r="D80" t="s">
        <v>37</v>
      </c>
      <c r="E80" s="136" t="str">
        <f t="shared" ref="E80:E82" si="4">"EXEC ACT_role_state_map @tx_action_name = 'NEW', @id_user_mod_key = 100000, @tx_fsm_state_name='"&amp;B80&amp;"', @tx_role_name = '"&amp;A80&amp;"', @int_permission = "&amp;C80&amp;", @tx_comment = '"&amp;D80&amp;"'"</f>
        <v>EXEC ACT_role_state_map @tx_action_name = 'NEW', @id_user_mod_key = 100000, @tx_fsm_state_name='MD_APPROVED', @tx_role_name = 'CREDIT_ANALYST', @int_permission = 1, @tx_comment = '?'</v>
      </c>
    </row>
    <row r="81" spans="1:5">
      <c r="A81" s="176" t="s">
        <v>680</v>
      </c>
      <c r="B81" s="221" t="s">
        <v>720</v>
      </c>
      <c r="C81">
        <v>1</v>
      </c>
      <c r="D81" t="s">
        <v>37</v>
      </c>
      <c r="E81" s="136" t="str">
        <f t="shared" si="4"/>
        <v>EXEC ACT_role_state_map @tx_action_name = 'NEW', @id_user_mod_key = 100000, @tx_fsm_state_name='CAD_SENT_QUERY_TO_CA', @tx_role_name = 'CREDIT_ANALYST', @int_permission = 1, @tx_comment = '?'</v>
      </c>
    </row>
    <row r="82" spans="1:5">
      <c r="A82" s="176" t="s">
        <v>680</v>
      </c>
      <c r="B82" s="221" t="s">
        <v>722</v>
      </c>
      <c r="C82">
        <v>1</v>
      </c>
      <c r="D82" t="s">
        <v>37</v>
      </c>
      <c r="E82" s="136" t="str">
        <f t="shared" si="4"/>
        <v>EXEC ACT_role_state_map @tx_action_name = 'NEW', @id_user_mod_key = 100000, @tx_fsm_state_name='CA_CAD_QUERY_UPDATED', @tx_role_name = 'CREDIT_ANALYST', @int_permission = 1, @tx_comment = '?'</v>
      </c>
    </row>
    <row r="83" spans="1:5">
      <c r="A83" s="176" t="s">
        <v>680</v>
      </c>
      <c r="B83" s="181" t="s">
        <v>644</v>
      </c>
      <c r="C83">
        <v>1</v>
      </c>
      <c r="D83" t="s">
        <v>37</v>
      </c>
      <c r="E83" s="136" t="str">
        <f>"EXEC ACT_role_state_map @tx_action_name = 'NEW', @id_user_mod_key = 100000, @tx_fsm_state_name='"&amp;B83&amp;"', @tx_role_name = '"&amp;A83&amp;"', @int_permission = "&amp;C83&amp;", @tx_comment = '"&amp;D83&amp;"'"</f>
        <v>EXEC ACT_role_state_map @tx_action_name = 'NEW', @id_user_mod_key = 100000, @tx_fsm_state_name='UH_DECLINED', @tx_role_name = 'CREDIT_ANALYST', @int_permission = 1, @tx_comment = '?'</v>
      </c>
    </row>
    <row r="84" spans="1:5">
      <c r="A84" s="176" t="s">
        <v>680</v>
      </c>
      <c r="B84" s="180" t="s">
        <v>594</v>
      </c>
      <c r="C84">
        <v>1</v>
      </c>
      <c r="D84" t="s">
        <v>37</v>
      </c>
      <c r="E84" s="136" t="str">
        <f>"EXEC ACT_role_state_map @tx_action_name = 'NEW', @id_user_mod_key = 100000, @tx_fsm_state_name='"&amp;B84&amp;"', @tx_role_name = '"&amp;A84&amp;"', @int_permission = "&amp;C84&amp;", @tx_comment = '"&amp;D84&amp;"'"</f>
        <v>EXEC ACT_role_state_map @tx_action_name = 'NEW', @id_user_mod_key = 100000, @tx_fsm_state_name='RM_DECLINED', @tx_role_name = 'CREDIT_ANALYST', @int_permission = 1, @tx_comment = '?'</v>
      </c>
    </row>
    <row r="85" spans="1:5">
      <c r="A85" s="176" t="s">
        <v>680</v>
      </c>
      <c r="B85" s="180" t="s">
        <v>600</v>
      </c>
      <c r="C85">
        <v>1</v>
      </c>
      <c r="D85" t="s">
        <v>37</v>
      </c>
      <c r="E85" s="136" t="str">
        <f>"EXEC ACT_role_state_map @tx_action_name = 'NEW', @id_user_mod_key = 100000, @tx_fsm_state_name='"&amp;B85&amp;"', @tx_role_name = '"&amp;A85&amp;"', @int_permission = "&amp;C85&amp;", @tx_comment = '"&amp;D85&amp;"'"</f>
        <v>EXEC ACT_role_state_map @tx_action_name = 'NEW', @id_user_mod_key = 100000, @tx_fsm_state_name='HOCRM_DECLINED', @tx_role_name = 'CREDIT_ANALYST', @int_permission = 1, @tx_comment = '?'</v>
      </c>
    </row>
    <row r="86" spans="1:5">
      <c r="A86" s="176" t="s">
        <v>680</v>
      </c>
      <c r="B86" s="142" t="s">
        <v>537</v>
      </c>
      <c r="C86">
        <v>1</v>
      </c>
      <c r="D86" t="s">
        <v>37</v>
      </c>
      <c r="E86" s="136" t="str">
        <f>"EXEC ACT_role_state_map @tx_action_name = 'NEW', @id_user_mod_key = 100000, @tx_fsm_state_name='"&amp;B86&amp;"', @tx_role_name = '"&amp;A86&amp;"', @int_permission = "&amp;C86&amp;", @tx_comment = '"&amp;D86&amp;"'"</f>
        <v>EXEC ACT_role_state_map @tx_action_name = 'NEW', @id_user_mod_key = 100000, @tx_fsm_state_name='CEO_DECLINED', @tx_role_name = 'CREDIT_ANALYST', @int_permission = 1, @tx_comment = '?'</v>
      </c>
    </row>
    <row r="87" spans="1:5">
      <c r="A87" s="176" t="s">
        <v>680</v>
      </c>
      <c r="B87" s="183" t="s">
        <v>541</v>
      </c>
      <c r="C87">
        <v>1</v>
      </c>
      <c r="D87" t="s">
        <v>37</v>
      </c>
      <c r="E87" s="136" t="str">
        <f>"EXEC ACT_role_state_map @tx_action_name = 'NEW', @id_user_mod_key = 100000, @tx_fsm_state_name='"&amp;B87&amp;"', @tx_role_name = '"&amp;A87&amp;"', @int_permission = "&amp;C87&amp;", @tx_comment = '"&amp;D87&amp;"'"</f>
        <v>EXEC ACT_role_state_map @tx_action_name = 'NEW', @id_user_mod_key = 100000, @tx_fsm_state_name='MD_DECLINED', @tx_role_name = 'CREDIT_ANALYST', @int_permission = 1, @tx_comment = '?'</v>
      </c>
    </row>
    <row r="88" spans="1:5">
      <c r="A88" s="180" t="s">
        <v>559</v>
      </c>
      <c r="B88" s="180" t="s">
        <v>581</v>
      </c>
      <c r="C88">
        <v>1</v>
      </c>
      <c r="D88" t="s">
        <v>37</v>
      </c>
      <c r="E88" s="136" t="str">
        <f t="shared" ref="E88:E94" si="5">"EXEC ACT_role_state_map @tx_action_name = 'NEW', @id_user_mod_key = 100000, @tx_fsm_state_name='"&amp;B88&amp;"', @tx_role_name = '"&amp;A88&amp;"', @int_permission = "&amp;C88&amp;", @tx_comment = '"&amp;D88&amp;"'"</f>
        <v>EXEC ACT_role_state_map @tx_action_name = 'NEW', @id_user_mod_key = 100000, @tx_fsm_state_name='CA_RECOMMENDED', @tx_role_name = 'RISK_MANAGER', @int_permission = 1, @tx_comment = '?'</v>
      </c>
    </row>
    <row r="89" spans="1:5">
      <c r="A89" s="180" t="s">
        <v>559</v>
      </c>
      <c r="B89" s="180" t="s">
        <v>593</v>
      </c>
      <c r="C89">
        <v>1</v>
      </c>
      <c r="D89" t="s">
        <v>37</v>
      </c>
      <c r="E89" s="136" t="str">
        <f t="shared" si="5"/>
        <v>EXEC ACT_role_state_map @tx_action_name = 'NEW', @id_user_mod_key = 100000, @tx_fsm_state_name='RM_C_APPROVED', @tx_role_name = 'RISK_MANAGER', @int_permission = 1, @tx_comment = '?'</v>
      </c>
    </row>
    <row r="90" spans="1:5">
      <c r="A90" s="180" t="s">
        <v>559</v>
      </c>
      <c r="B90" s="180" t="s">
        <v>599</v>
      </c>
      <c r="C90">
        <v>1</v>
      </c>
      <c r="D90" t="s">
        <v>37</v>
      </c>
      <c r="E90" s="136" t="str">
        <f t="shared" si="5"/>
        <v>EXEC ACT_role_state_map @tx_action_name = 'NEW', @id_user_mod_key = 100000, @tx_fsm_state_name='HOCRM_RETURNED', @tx_role_name = 'RISK_MANAGER', @int_permission = 1, @tx_comment = '?'</v>
      </c>
    </row>
    <row r="91" spans="1:5">
      <c r="A91" s="180" t="s">
        <v>559</v>
      </c>
      <c r="B91" s="180" t="s">
        <v>643</v>
      </c>
      <c r="C91">
        <v>1</v>
      </c>
      <c r="D91" t="s">
        <v>37</v>
      </c>
      <c r="E91" s="136" t="str">
        <f t="shared" si="5"/>
        <v>EXEC ACT_role_state_map @tx_action_name = 'NEW', @id_user_mod_key = 100000, @tx_fsm_state_name='UH_RETURNED', @tx_role_name = 'RISK_MANAGER', @int_permission = 1, @tx_comment = '?'</v>
      </c>
    </row>
    <row r="92" spans="1:5">
      <c r="A92" s="180" t="s">
        <v>559</v>
      </c>
      <c r="B92" s="180" t="s">
        <v>533</v>
      </c>
      <c r="C92">
        <v>1</v>
      </c>
      <c r="D92" t="s">
        <v>37</v>
      </c>
      <c r="E92" s="136" t="str">
        <f t="shared" si="5"/>
        <v>EXEC ACT_role_state_map @tx_action_name = 'NEW', @id_user_mod_key = 100000, @tx_fsm_state_name='RM_RETURNED', @tx_role_name = 'RISK_MANAGER', @int_permission = 1, @tx_comment = '?'</v>
      </c>
    </row>
    <row r="93" spans="1:5">
      <c r="A93" s="180" t="s">
        <v>559</v>
      </c>
      <c r="B93" s="180" t="s">
        <v>595</v>
      </c>
      <c r="C93">
        <v>1</v>
      </c>
      <c r="D93" t="s">
        <v>37</v>
      </c>
      <c r="E93" s="136" t="str">
        <f t="shared" si="5"/>
        <v>EXEC ACT_role_state_map @tx_action_name = 'NEW', @id_user_mod_key = 100000, @tx_fsm_state_name='RM_DEFERED', @tx_role_name = 'RISK_MANAGER', @int_permission = 1, @tx_comment = '?'</v>
      </c>
    </row>
    <row r="94" spans="1:5">
      <c r="A94" s="180" t="s">
        <v>559</v>
      </c>
      <c r="B94" s="180" t="s">
        <v>594</v>
      </c>
      <c r="C94">
        <v>1</v>
      </c>
      <c r="D94" t="s">
        <v>37</v>
      </c>
      <c r="E94" s="136" t="str">
        <f t="shared" si="5"/>
        <v>EXEC ACT_role_state_map @tx_action_name = 'NEW', @id_user_mod_key = 100000, @tx_fsm_state_name='RM_DECLINED', @tx_role_name = 'RISK_MANAGER', @int_permission = 1, @tx_comment = '?'</v>
      </c>
    </row>
    <row r="95" spans="1:5">
      <c r="A95" s="180" t="s">
        <v>559</v>
      </c>
      <c r="B95" s="180" t="s">
        <v>592</v>
      </c>
      <c r="C95">
        <v>1</v>
      </c>
      <c r="D95" t="s">
        <v>37</v>
      </c>
      <c r="E95" s="136" t="str">
        <f t="shared" si="0"/>
        <v>EXEC ACT_role_state_map @tx_action_name = 'NEW', @id_user_mod_key = 100000, @tx_fsm_state_name='RM_APPROVED', @tx_role_name = 'RISK_MANAGER', @int_permission = 1, @tx_comment = '?'</v>
      </c>
    </row>
    <row r="96" spans="1:5">
      <c r="A96" s="180" t="s">
        <v>559</v>
      </c>
      <c r="B96" s="180" t="s">
        <v>640</v>
      </c>
      <c r="C96">
        <v>1</v>
      </c>
      <c r="D96" t="s">
        <v>37</v>
      </c>
      <c r="E96" s="136" t="str">
        <f t="shared" si="0"/>
        <v>EXEC ACT_role_state_map @tx_action_name = 'NEW', @id_user_mod_key = 100000, @tx_fsm_state_name='UH_APPROVED', @tx_role_name = 'RISK_MANAGER', @int_permission = 1, @tx_comment = '?'</v>
      </c>
    </row>
    <row r="97" spans="1:5">
      <c r="A97" s="180" t="s">
        <v>559</v>
      </c>
      <c r="B97" s="180" t="s">
        <v>531</v>
      </c>
      <c r="C97">
        <v>1</v>
      </c>
      <c r="D97" t="s">
        <v>37</v>
      </c>
      <c r="E97" s="136" t="str">
        <f t="shared" si="0"/>
        <v>EXEC ACT_role_state_map @tx_action_name = 'NEW', @id_user_mod_key = 100000, @tx_fsm_state_name='SENT_TO_CAD', @tx_role_name = 'RISK_MANAGER', @int_permission = 1, @tx_comment = '?'</v>
      </c>
    </row>
    <row r="98" spans="1:5">
      <c r="A98" s="181" t="s">
        <v>560</v>
      </c>
      <c r="B98" s="181" t="s">
        <v>532</v>
      </c>
      <c r="C98">
        <v>1</v>
      </c>
      <c r="D98" t="s">
        <v>37</v>
      </c>
      <c r="E98" s="136" t="str">
        <f t="shared" ref="E98:E119" si="6">"EXEC ACT_role_state_map @tx_action_name = 'NEW', @id_user_mod_key = 100000, @tx_fsm_state_name='"&amp;B98&amp;"', @tx_role_name = '"&amp;A98&amp;"', @int_permission = "&amp;C98&amp;", @tx_comment = '"&amp;D98&amp;"'"</f>
        <v>EXEC ACT_role_state_map @tx_action_name = 'NEW', @id_user_mod_key = 100000, @tx_fsm_state_name='RM_RECOMMENDED', @tx_role_name = 'UNIT_HEAD', @int_permission = 1, @tx_comment = '?'</v>
      </c>
    </row>
    <row r="99" spans="1:5">
      <c r="A99" s="181" t="s">
        <v>560</v>
      </c>
      <c r="B99" s="181" t="s">
        <v>592</v>
      </c>
      <c r="C99">
        <v>1</v>
      </c>
      <c r="D99" t="s">
        <v>37</v>
      </c>
      <c r="E99" s="136" t="str">
        <f t="shared" ref="E99:E103" si="7">"EXEC ACT_role_state_map @tx_action_name = 'NEW', @id_user_mod_key = 100000, @tx_fsm_state_name='"&amp;B99&amp;"', @tx_role_name = '"&amp;A99&amp;"', @int_permission = "&amp;C99&amp;", @tx_comment = '"&amp;D99&amp;"'"</f>
        <v>EXEC ACT_role_state_map @tx_action_name = 'NEW', @id_user_mod_key = 100000, @tx_fsm_state_name='RM_APPROVED', @tx_role_name = 'UNIT_HEAD', @int_permission = 1, @tx_comment = '?'</v>
      </c>
    </row>
    <row r="100" spans="1:5">
      <c r="A100" s="181" t="s">
        <v>560</v>
      </c>
      <c r="B100" s="181" t="s">
        <v>581</v>
      </c>
      <c r="C100">
        <v>1</v>
      </c>
      <c r="D100" t="s">
        <v>37</v>
      </c>
      <c r="E100" s="136" t="str">
        <f t="shared" si="7"/>
        <v>EXEC ACT_role_state_map @tx_action_name = 'NEW', @id_user_mod_key = 100000, @tx_fsm_state_name='CA_RECOMMENDED', @tx_role_name = 'UNIT_HEAD', @int_permission = 1, @tx_comment = '?'</v>
      </c>
    </row>
    <row r="101" spans="1:5">
      <c r="A101" s="181" t="s">
        <v>560</v>
      </c>
      <c r="B101" s="181" t="s">
        <v>640</v>
      </c>
      <c r="C101">
        <v>1</v>
      </c>
      <c r="D101" t="s">
        <v>37</v>
      </c>
      <c r="E101" s="136" t="str">
        <f t="shared" si="7"/>
        <v>EXEC ACT_role_state_map @tx_action_name = 'NEW', @id_user_mod_key = 100000, @tx_fsm_state_name='UH_APPROVED', @tx_role_name = 'UNIT_HEAD', @int_permission = 1, @tx_comment = '?'</v>
      </c>
    </row>
    <row r="102" spans="1:5">
      <c r="A102" s="181" t="s">
        <v>560</v>
      </c>
      <c r="B102" s="181" t="s">
        <v>595</v>
      </c>
      <c r="C102">
        <v>1</v>
      </c>
      <c r="D102" t="s">
        <v>37</v>
      </c>
      <c r="E102" s="136" t="str">
        <f t="shared" si="7"/>
        <v>EXEC ACT_role_state_map @tx_action_name = 'NEW', @id_user_mod_key = 100000, @tx_fsm_state_name='RM_DEFERED', @tx_role_name = 'UNIT_HEAD', @int_permission = 1, @tx_comment = '?'</v>
      </c>
    </row>
    <row r="103" spans="1:5">
      <c r="A103" s="181" t="s">
        <v>560</v>
      </c>
      <c r="B103" s="181" t="s">
        <v>594</v>
      </c>
      <c r="C103">
        <v>1</v>
      </c>
      <c r="D103" t="s">
        <v>37</v>
      </c>
      <c r="E103" s="136" t="str">
        <f t="shared" si="7"/>
        <v>EXEC ACT_role_state_map @tx_action_name = 'NEW', @id_user_mod_key = 100000, @tx_fsm_state_name='RM_DECLINED', @tx_role_name = 'UNIT_HEAD', @int_permission = 1, @tx_comment = '?'</v>
      </c>
    </row>
    <row r="104" spans="1:5">
      <c r="A104" s="181" t="s">
        <v>560</v>
      </c>
      <c r="B104" s="181" t="s">
        <v>531</v>
      </c>
      <c r="C104">
        <v>1</v>
      </c>
      <c r="D104" t="s">
        <v>37</v>
      </c>
      <c r="E104" s="136" t="str">
        <f>"EXEC ACT_role_state_map @tx_action_name = 'NEW', @id_user_mod_key = 100000, @tx_fsm_state_name='"&amp;B104&amp;"', @tx_role_name = '"&amp;A104&amp;"', @int_permission = "&amp;C104&amp;", @tx_comment = '"&amp;D104&amp;"'"</f>
        <v>EXEC ACT_role_state_map @tx_action_name = 'NEW', @id_user_mod_key = 100000, @tx_fsm_state_name='SENT_TO_CAD', @tx_role_name = 'UNIT_HEAD', @int_permission = 1, @tx_comment = '?'</v>
      </c>
    </row>
    <row r="105" spans="1:5">
      <c r="A105" s="181" t="s">
        <v>560</v>
      </c>
      <c r="B105" s="181" t="s">
        <v>644</v>
      </c>
      <c r="C105">
        <v>1</v>
      </c>
      <c r="D105" t="s">
        <v>37</v>
      </c>
      <c r="E105" s="136" t="str">
        <f>"EXEC ACT_role_state_map @tx_action_name = 'NEW', @id_user_mod_key = 100000, @tx_fsm_state_name='"&amp;B105&amp;"', @tx_role_name = '"&amp;A105&amp;"', @int_permission = "&amp;C105&amp;", @tx_comment = '"&amp;D105&amp;"'"</f>
        <v>EXEC ACT_role_state_map @tx_action_name = 'NEW', @id_user_mod_key = 100000, @tx_fsm_state_name='UH_DECLINED', @tx_role_name = 'UNIT_HEAD', @int_permission = 1, @tx_comment = '?'</v>
      </c>
    </row>
    <row r="106" spans="1:5">
      <c r="A106" s="182" t="s">
        <v>561</v>
      </c>
      <c r="B106" s="182" t="s">
        <v>532</v>
      </c>
      <c r="C106">
        <v>1</v>
      </c>
      <c r="D106" t="s">
        <v>37</v>
      </c>
      <c r="E106" s="136" t="str">
        <f t="shared" si="6"/>
        <v>EXEC ACT_role_state_map @tx_action_name = 'NEW', @id_user_mod_key = 100000, @tx_fsm_state_name='RM_RECOMMENDED', @tx_role_name = 'HO_CRM', @int_permission = 1, @tx_comment = '?'</v>
      </c>
    </row>
    <row r="107" spans="1:5">
      <c r="A107" s="182" t="s">
        <v>561</v>
      </c>
      <c r="B107" s="182" t="s">
        <v>642</v>
      </c>
      <c r="C107">
        <v>1</v>
      </c>
      <c r="D107" t="s">
        <v>37</v>
      </c>
      <c r="E107" s="136" t="str">
        <f t="shared" si="6"/>
        <v>EXEC ACT_role_state_map @tx_action_name = 'NEW', @id_user_mod_key = 100000, @tx_fsm_state_name='UH_RECOMMENDED', @tx_role_name = 'HO_CRM', @int_permission = 1, @tx_comment = '?'</v>
      </c>
    </row>
    <row r="108" spans="1:5">
      <c r="A108" s="182" t="s">
        <v>561</v>
      </c>
      <c r="B108" s="182" t="s">
        <v>592</v>
      </c>
      <c r="C108">
        <v>1</v>
      </c>
      <c r="D108" t="s">
        <v>37</v>
      </c>
      <c r="E108" s="136" t="str">
        <f t="shared" si="6"/>
        <v>EXEC ACT_role_state_map @tx_action_name = 'NEW', @id_user_mod_key = 100000, @tx_fsm_state_name='RM_APPROVED', @tx_role_name = 'HO_CRM', @int_permission = 1, @tx_comment = '?'</v>
      </c>
    </row>
    <row r="109" spans="1:5">
      <c r="A109" s="182" t="s">
        <v>561</v>
      </c>
      <c r="B109" s="182" t="s">
        <v>640</v>
      </c>
      <c r="C109">
        <v>1</v>
      </c>
      <c r="D109" t="s">
        <v>37</v>
      </c>
      <c r="E109" s="136" t="str">
        <f t="shared" si="6"/>
        <v>EXEC ACT_role_state_map @tx_action_name = 'NEW', @id_user_mod_key = 100000, @tx_fsm_state_name='UH_APPROVED', @tx_role_name = 'HO_CRM', @int_permission = 1, @tx_comment = '?'</v>
      </c>
    </row>
    <row r="110" spans="1:5">
      <c r="A110" s="182" t="s">
        <v>561</v>
      </c>
      <c r="B110" s="182" t="s">
        <v>531</v>
      </c>
      <c r="C110">
        <v>1</v>
      </c>
      <c r="D110" t="s">
        <v>37</v>
      </c>
      <c r="E110" s="136" t="str">
        <f>"EXEC ACT_role_state_map @tx_action_name = 'NEW', @id_user_mod_key = 100000, @tx_fsm_state_name='"&amp;B110&amp;"', @tx_role_name = '"&amp;A110&amp;"', @int_permission = "&amp;C110&amp;", @tx_comment = '"&amp;D110&amp;"'"</f>
        <v>EXEC ACT_role_state_map @tx_action_name = 'NEW', @id_user_mod_key = 100000, @tx_fsm_state_name='SENT_TO_CAD', @tx_role_name = 'HO_CRM', @int_permission = 1, @tx_comment = '?'</v>
      </c>
    </row>
    <row r="111" spans="1:5">
      <c r="A111" s="182" t="s">
        <v>561</v>
      </c>
      <c r="B111" s="182" t="s">
        <v>600</v>
      </c>
      <c r="C111">
        <v>1</v>
      </c>
      <c r="D111" t="s">
        <v>37</v>
      </c>
      <c r="E111" s="136" t="str">
        <f>"EXEC ACT_role_state_map @tx_action_name = 'NEW', @id_user_mod_key = 100000, @tx_fsm_state_name='"&amp;B111&amp;"', @tx_role_name = '"&amp;A111&amp;"', @int_permission = "&amp;C111&amp;", @tx_comment = '"&amp;D111&amp;"'"</f>
        <v>EXEC ACT_role_state_map @tx_action_name = 'NEW', @id_user_mod_key = 100000, @tx_fsm_state_name='HOCRM_DECLINED', @tx_role_name = 'HO_CRM', @int_permission = 1, @tx_comment = '?'</v>
      </c>
    </row>
    <row r="112" spans="1:5">
      <c r="A112" s="142" t="s">
        <v>564</v>
      </c>
      <c r="B112" s="142" t="s">
        <v>532</v>
      </c>
      <c r="C112">
        <v>1</v>
      </c>
      <c r="D112" t="s">
        <v>37</v>
      </c>
      <c r="E112" s="136" t="str">
        <f t="shared" si="6"/>
        <v>EXEC ACT_role_state_map @tx_action_name = 'NEW', @id_user_mod_key = 100000, @tx_fsm_state_name='RM_RECOMMENDED', @tx_role_name = 'CEO', @int_permission = 1, @tx_comment = '?'</v>
      </c>
    </row>
    <row r="113" spans="1:5">
      <c r="A113" s="142" t="s">
        <v>564</v>
      </c>
      <c r="B113" s="142" t="s">
        <v>642</v>
      </c>
      <c r="C113">
        <v>1</v>
      </c>
      <c r="D113" t="s">
        <v>37</v>
      </c>
      <c r="E113" s="136" t="str">
        <f t="shared" si="6"/>
        <v>EXEC ACT_role_state_map @tx_action_name = 'NEW', @id_user_mod_key = 100000, @tx_fsm_state_name='UH_RECOMMENDED', @tx_role_name = 'CEO', @int_permission = 1, @tx_comment = '?'</v>
      </c>
    </row>
    <row r="114" spans="1:5" ht="14.25" customHeight="1">
      <c r="A114" s="142" t="s">
        <v>564</v>
      </c>
      <c r="B114" s="142" t="s">
        <v>598</v>
      </c>
      <c r="C114">
        <v>1</v>
      </c>
      <c r="D114" t="s">
        <v>37</v>
      </c>
      <c r="E114" s="136" t="str">
        <f>"EXEC ACT_role_state_map @tx_action_name = 'NEW', @id_user_mod_key = 100000, @tx_fsm_state_name='"&amp;B114&amp;"', @tx_role_name = '"&amp;A114&amp;"', @int_permission = "&amp;C114&amp;", @tx_comment = '"&amp;D114&amp;"'"</f>
        <v>EXEC ACT_role_state_map @tx_action_name = 'NEW', @id_user_mod_key = 100000, @tx_fsm_state_name='HOCRM_RECOMMENDED', @tx_role_name = 'CEO', @int_permission = 1, @tx_comment = '?'</v>
      </c>
    </row>
    <row r="115" spans="1:5" ht="14.25" customHeight="1">
      <c r="A115" s="142" t="s">
        <v>564</v>
      </c>
      <c r="B115" s="142" t="s">
        <v>537</v>
      </c>
      <c r="C115">
        <v>1</v>
      </c>
      <c r="D115" t="s">
        <v>37</v>
      </c>
      <c r="E115" s="136" t="str">
        <f>"EXEC ACT_role_state_map @tx_action_name = 'NEW', @id_user_mod_key = 100000, @tx_fsm_state_name='"&amp;B115&amp;"', @tx_role_name = '"&amp;A115&amp;"', @int_permission = "&amp;C115&amp;", @tx_comment = '"&amp;D115&amp;"'"</f>
        <v>EXEC ACT_role_state_map @tx_action_name = 'NEW', @id_user_mod_key = 100000, @tx_fsm_state_name='CEO_DECLINED', @tx_role_name = 'CEO', @int_permission = 1, @tx_comment = '?'</v>
      </c>
    </row>
    <row r="116" spans="1:5">
      <c r="A116" s="183" t="s">
        <v>563</v>
      </c>
      <c r="B116" s="183" t="s">
        <v>532</v>
      </c>
      <c r="C116">
        <v>1</v>
      </c>
      <c r="D116" t="s">
        <v>37</v>
      </c>
      <c r="E116" s="136" t="str">
        <f t="shared" si="6"/>
        <v>EXEC ACT_role_state_map @tx_action_name = 'NEW', @id_user_mod_key = 100000, @tx_fsm_state_name='RM_RECOMMENDED', @tx_role_name = 'MANAGING_DIRECTOR', @int_permission = 1, @tx_comment = '?'</v>
      </c>
    </row>
    <row r="117" spans="1:5">
      <c r="A117" s="183" t="s">
        <v>563</v>
      </c>
      <c r="B117" s="183" t="s">
        <v>642</v>
      </c>
      <c r="C117">
        <v>1</v>
      </c>
      <c r="D117" t="s">
        <v>37</v>
      </c>
      <c r="E117" s="136" t="str">
        <f t="shared" si="6"/>
        <v>EXEC ACT_role_state_map @tx_action_name = 'NEW', @id_user_mod_key = 100000, @tx_fsm_state_name='UH_RECOMMENDED', @tx_role_name = 'MANAGING_DIRECTOR', @int_permission = 1, @tx_comment = '?'</v>
      </c>
    </row>
    <row r="118" spans="1:5">
      <c r="A118" s="183" t="s">
        <v>563</v>
      </c>
      <c r="B118" s="183" t="s">
        <v>598</v>
      </c>
      <c r="C118">
        <v>1</v>
      </c>
      <c r="D118" t="s">
        <v>37</v>
      </c>
      <c r="E118" s="136" t="str">
        <f t="shared" si="6"/>
        <v>EXEC ACT_role_state_map @tx_action_name = 'NEW', @id_user_mod_key = 100000, @tx_fsm_state_name='HOCRM_RECOMMENDED', @tx_role_name = 'MANAGING_DIRECTOR', @int_permission = 1, @tx_comment = '?'</v>
      </c>
    </row>
    <row r="119" spans="1:5">
      <c r="A119" s="183" t="s">
        <v>563</v>
      </c>
      <c r="B119" s="183" t="s">
        <v>541</v>
      </c>
      <c r="C119">
        <v>1</v>
      </c>
      <c r="D119" t="s">
        <v>37</v>
      </c>
      <c r="E119" s="136" t="str">
        <f t="shared" si="6"/>
        <v>EXEC ACT_role_state_map @tx_action_name = 'NEW', @id_user_mod_key = 100000, @tx_fsm_state_name='MD_DECLINED', @tx_role_name = 'MANAGING_DIRECTOR', @int_permission = 1, @tx_comment = '?'</v>
      </c>
    </row>
    <row r="120" spans="1:5">
      <c r="A120" s="142" t="s">
        <v>691</v>
      </c>
      <c r="B120" s="142" t="s">
        <v>531</v>
      </c>
      <c r="C120">
        <v>1</v>
      </c>
      <c r="D120" t="s">
        <v>37</v>
      </c>
      <c r="E120" s="136" t="str">
        <f t="shared" ref="E120" si="8">"EXEC ACT_role_state_map @tx_action_name = 'NEW', @id_user_mod_key = 100000, @tx_fsm_state_name='"&amp;B120&amp;"', @tx_role_name = '"&amp;A120&amp;"', @int_permission = "&amp;C120&amp;", @tx_comment = '"&amp;D120&amp;"'"</f>
        <v>EXEC ACT_role_state_map @tx_action_name = 'NEW', @id_user_mod_key = 100000, @tx_fsm_state_name='SENT_TO_CAD', @tx_role_name = 'CAD', @int_permission = 1, @tx_comment = '?'</v>
      </c>
    </row>
    <row r="121" spans="1:5">
      <c r="A121" s="142" t="s">
        <v>691</v>
      </c>
      <c r="B121" s="142" t="s">
        <v>689</v>
      </c>
      <c r="C121">
        <v>1</v>
      </c>
      <c r="D121" t="s">
        <v>37</v>
      </c>
      <c r="E121" s="136" t="str">
        <f t="shared" ref="E121:E126" si="9">"EXEC ACT_role_state_map @tx_action_name = 'NEW', @id_user_mod_key = 100000, @tx_fsm_state_name='"&amp;B121&amp;"', @tx_role_name = '"&amp;A121&amp;"', @int_permission = "&amp;C121&amp;", @tx_comment = '"&amp;D121&amp;"'"</f>
        <v>EXEC ACT_role_state_map @tx_action_name = 'NEW', @id_user_mod_key = 100000, @tx_fsm_state_name='SL_GENERATED', @tx_role_name = 'CAD', @int_permission = 1, @tx_comment = '?'</v>
      </c>
    </row>
    <row r="122" spans="1:5">
      <c r="A122" s="142" t="s">
        <v>691</v>
      </c>
      <c r="B122" s="142" t="s">
        <v>721</v>
      </c>
      <c r="C122">
        <v>1</v>
      </c>
      <c r="D122" t="s">
        <v>37</v>
      </c>
      <c r="E122" s="136" t="str">
        <f t="shared" si="9"/>
        <v>EXEC ACT_role_state_map @tx_action_name = 'NEW', @id_user_mod_key = 100000, @tx_fsm_state_name='SO_CAD_QUERY_UPDATED', @tx_role_name = 'CAD', @int_permission = 1, @tx_comment = '?'</v>
      </c>
    </row>
    <row r="123" spans="1:5">
      <c r="A123" s="142" t="s">
        <v>691</v>
      </c>
      <c r="B123" s="142" t="s">
        <v>719</v>
      </c>
      <c r="C123">
        <v>1</v>
      </c>
      <c r="D123" t="s">
        <v>37</v>
      </c>
      <c r="E123" s="136" t="str">
        <f>"EXEC ACT_role_state_map @tx_action_name = 'NEW', @id_user_mod_key = 100000, @tx_fsm_state_name='"&amp;B123&amp;"', @tx_role_name = '"&amp;A123&amp;"', @int_permission = "&amp;C123&amp;", @tx_comment = '"&amp;D123&amp;"'"</f>
        <v>EXEC ACT_role_state_map @tx_action_name = 'NEW', @id_user_mod_key = 100000, @tx_fsm_state_name='CAD_SENT_QUERY_TO_SO', @tx_role_name = 'CAD', @int_permission = 1, @tx_comment = '?'</v>
      </c>
    </row>
    <row r="124" spans="1:5">
      <c r="A124" s="142" t="s">
        <v>691</v>
      </c>
      <c r="B124" s="142" t="s">
        <v>722</v>
      </c>
      <c r="C124">
        <v>1</v>
      </c>
      <c r="D124" t="s">
        <v>37</v>
      </c>
      <c r="E124" s="136" t="str">
        <f>"EXEC ACT_role_state_map @tx_action_name = 'NEW', @id_user_mod_key = 100000, @tx_fsm_state_name='"&amp;B124&amp;"', @tx_role_name = '"&amp;A124&amp;"', @int_permission = "&amp;C124&amp;", @tx_comment = '"&amp;D124&amp;"'"</f>
        <v>EXEC ACT_role_state_map @tx_action_name = 'NEW', @id_user_mod_key = 100000, @tx_fsm_state_name='CA_CAD_QUERY_UPDATED', @tx_role_name = 'CAD', @int_permission = 1, @tx_comment = '?'</v>
      </c>
    </row>
    <row r="125" spans="1:5">
      <c r="A125" s="142" t="s">
        <v>691</v>
      </c>
      <c r="B125" s="142" t="s">
        <v>720</v>
      </c>
      <c r="C125">
        <v>1</v>
      </c>
      <c r="D125" t="s">
        <v>37</v>
      </c>
      <c r="E125" s="136" t="str">
        <f t="shared" si="9"/>
        <v>EXEC ACT_role_state_map @tx_action_name = 'NEW', @id_user_mod_key = 100000, @tx_fsm_state_name='CAD_SENT_QUERY_TO_CA', @tx_role_name = 'CAD', @int_permission = 1, @tx_comment = '?'</v>
      </c>
    </row>
    <row r="126" spans="1:5">
      <c r="A126" s="142" t="s">
        <v>691</v>
      </c>
      <c r="B126" s="142" t="s">
        <v>732</v>
      </c>
      <c r="C126">
        <v>1</v>
      </c>
      <c r="D126" t="s">
        <v>37</v>
      </c>
      <c r="E126" s="136" t="str">
        <f t="shared" si="9"/>
        <v>EXEC ACT_role_state_map @tx_action_name = 'NEW', @id_user_mod_key = 100000, @tx_fsm_state_name='CAD_DISBURSED', @tx_role_name = 'CAD', @int_permission = 1, @tx_comment = '?'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89"/>
  <sheetViews>
    <sheetView zoomScaleNormal="100" workbookViewId="0">
      <pane xSplit="3" ySplit="2" topLeftCell="D39" activePane="bottomRight" state="frozen"/>
      <selection pane="topRight" activeCell="C1" sqref="C1"/>
      <selection pane="bottomLeft" activeCell="A3" sqref="A3"/>
      <selection pane="bottomRight" activeCell="G44" sqref="G44:G49"/>
    </sheetView>
  </sheetViews>
  <sheetFormatPr defaultRowHeight="15"/>
  <cols>
    <col min="1" max="1" width="30.7109375" bestFit="1" customWidth="1"/>
    <col min="2" max="2" width="23.28515625" style="173" bestFit="1" customWidth="1"/>
    <col min="3" max="3" width="33.140625" bestFit="1" customWidth="1"/>
    <col min="4" max="4" width="15.28515625" bestFit="1" customWidth="1"/>
    <col min="5" max="5" width="10" bestFit="1" customWidth="1"/>
    <col min="6" max="6" width="13.140625" bestFit="1" customWidth="1"/>
    <col min="7" max="7" width="50.140625" style="136" customWidth="1"/>
  </cols>
  <sheetData>
    <row r="2" spans="1:7">
      <c r="A2" t="s">
        <v>686</v>
      </c>
      <c r="B2" s="173" t="s">
        <v>27</v>
      </c>
      <c r="C2" t="s">
        <v>239</v>
      </c>
      <c r="D2" t="s">
        <v>653</v>
      </c>
      <c r="E2" t="s">
        <v>654</v>
      </c>
      <c r="F2" t="s">
        <v>676</v>
      </c>
      <c r="G2" s="136" t="s">
        <v>684</v>
      </c>
    </row>
    <row r="3" spans="1:7" s="142" customFormat="1">
      <c r="A3" s="142" t="s">
        <v>556</v>
      </c>
      <c r="B3" s="142" t="s">
        <v>586</v>
      </c>
      <c r="C3" s="148" t="s">
        <v>557</v>
      </c>
      <c r="D3" s="142">
        <v>1</v>
      </c>
      <c r="E3" s="142">
        <v>1</v>
      </c>
      <c r="F3" s="142" t="s">
        <v>677</v>
      </c>
      <c r="G3" s="184" t="str">
        <f>"EXEC ACT_state_recommend_return_map @tx_action_name = 'NEW', @id_user_mod_key = 100000,@tx_from_role_name='"&amp;A3&amp;"', @tx_fsm_state_name= '"&amp;B3&amp;"', @tx_role_name='"&amp;C3&amp;"', @int_recommend = "&amp;D3&amp;", @int_return   = "&amp;E3&amp;" , @tx_comment = '"&amp;F3&amp;"'"</f>
        <v>EXEC ACT_state_recommend_return_map @tx_action_name = 'NEW', @id_user_mod_key = 100000,@tx_from_role_name='SOURCE_OFFICER', @tx_fsm_state_name= 'SO_UPDATED', @tx_role_name='BRANCH_MANAGER', @int_recommend = 1, @int_return   = 1 , @tx_comment = 'insert'</v>
      </c>
    </row>
    <row r="4" spans="1:7" s="142" customFormat="1">
      <c r="A4" s="142" t="s">
        <v>556</v>
      </c>
      <c r="B4" s="142" t="s">
        <v>586</v>
      </c>
      <c r="C4" s="148" t="s">
        <v>558</v>
      </c>
      <c r="D4" s="142">
        <v>1</v>
      </c>
      <c r="E4" s="142">
        <v>1</v>
      </c>
      <c r="F4" s="142" t="s">
        <v>37</v>
      </c>
      <c r="G4" s="184" t="str">
        <f t="shared" ref="G4:G15" si="0">"EXEC ACT_state_recommend_return_map @tx_action_name = 'NEW', @id_user_mod_key = 100000,@tx_from_role_name='"&amp;A4&amp;"', @tx_fsm_state_name= '"&amp;B4&amp;"', @tx_role_name='"&amp;C4&amp;"', @int_recommend = "&amp;D4&amp;", @int_return   = "&amp;E4&amp;" , @tx_comment = '"&amp;F4&amp;"'"</f>
        <v>EXEC ACT_state_recommend_return_map @tx_action_name = 'NEW', @id_user_mod_key = 100000,@tx_from_role_name='SOURCE_OFFICER', @tx_fsm_state_name= 'SO_UPDATED', @tx_role_name='BRANCH_OPERATION_MANAGER', @int_recommend = 1, @int_return   = 1 , @tx_comment = '?'</v>
      </c>
    </row>
    <row r="5" spans="1:7" s="142" customFormat="1">
      <c r="A5" s="142" t="s">
        <v>556</v>
      </c>
      <c r="B5" s="142" t="s">
        <v>586</v>
      </c>
      <c r="C5" s="142" t="s">
        <v>681</v>
      </c>
      <c r="D5" s="142">
        <v>1</v>
      </c>
      <c r="E5" s="142">
        <v>1</v>
      </c>
      <c r="F5" s="142" t="s">
        <v>37</v>
      </c>
      <c r="G5" s="184" t="str">
        <f t="shared" si="0"/>
        <v>EXEC ACT_state_recommend_return_map @tx_action_name = 'NEW', @id_user_mod_key = 100000,@tx_from_role_name='SOURCE_OFFICER', @tx_fsm_state_name= 'SO_UPDATED', @tx_role_name='POLICE_PORTFOLIO_COORDINATOR', @int_recommend = 1, @int_return   = 1 , @tx_comment = '?'</v>
      </c>
    </row>
    <row r="6" spans="1:7" s="185" customFormat="1">
      <c r="A6" s="185" t="s">
        <v>558</v>
      </c>
      <c r="B6" s="185" t="s">
        <v>682</v>
      </c>
      <c r="C6" s="186" t="s">
        <v>545</v>
      </c>
      <c r="D6" s="185">
        <v>0</v>
      </c>
      <c r="E6" s="185">
        <v>0</v>
      </c>
      <c r="F6" s="185" t="s">
        <v>37</v>
      </c>
      <c r="G6" s="184" t="str">
        <f t="shared" si="0"/>
        <v>EXEC ACT_state_recommend_return_map @tx_action_name = 'NEW', @id_user_mod_key = 100000,@tx_from_role_name='BRANCH_OPERATION_MANAGER', @tx_fsm_state_name= 'BOM_UPDATED', @tx_role_name='MIS', @int_recommend = 0, @int_return   = 0 , @tx_comment = '?'</v>
      </c>
    </row>
    <row r="7" spans="1:7" s="185" customFormat="1">
      <c r="A7" s="185" t="s">
        <v>558</v>
      </c>
      <c r="B7" s="185" t="s">
        <v>589</v>
      </c>
      <c r="C7" s="186" t="s">
        <v>545</v>
      </c>
      <c r="D7" s="185">
        <v>0</v>
      </c>
      <c r="E7" s="185">
        <v>0</v>
      </c>
      <c r="F7" s="185" t="s">
        <v>37</v>
      </c>
      <c r="G7" s="184" t="str">
        <f t="shared" si="0"/>
        <v>EXEC ACT_state_recommend_return_map @tx_action_name = 'NEW', @id_user_mod_key = 100000,@tx_from_role_name='BRANCH_OPERATION_MANAGER', @tx_fsm_state_name= 'BOM_RECOMMENDED', @tx_role_name='MIS', @int_recommend = 0, @int_return   = 0 , @tx_comment = '?'</v>
      </c>
    </row>
    <row r="8" spans="1:7" s="185" customFormat="1">
      <c r="A8" s="185" t="s">
        <v>558</v>
      </c>
      <c r="B8" s="185" t="s">
        <v>682</v>
      </c>
      <c r="C8" s="186" t="s">
        <v>556</v>
      </c>
      <c r="D8" s="185">
        <v>1</v>
      </c>
      <c r="E8" s="185">
        <v>0</v>
      </c>
      <c r="F8" s="185" t="s">
        <v>37</v>
      </c>
      <c r="G8" s="184" t="str">
        <f t="shared" si="0"/>
        <v>EXEC ACT_state_recommend_return_map @tx_action_name = 'NEW', @id_user_mod_key = 100000,@tx_from_role_name='BRANCH_OPERATION_MANAGER', @tx_fsm_state_name= 'BOM_UPDATED', @tx_role_name='SOURCE_OFFICER', @int_recommend = 1, @int_return   = 0 , @tx_comment = '?'</v>
      </c>
    </row>
    <row r="9" spans="1:7" s="185" customFormat="1">
      <c r="A9" s="185" t="s">
        <v>558</v>
      </c>
      <c r="B9" s="185" t="s">
        <v>529</v>
      </c>
      <c r="C9" s="186" t="s">
        <v>556</v>
      </c>
      <c r="D9" s="185">
        <v>1</v>
      </c>
      <c r="E9" s="185">
        <v>0</v>
      </c>
      <c r="F9" s="185" t="s">
        <v>37</v>
      </c>
      <c r="G9" s="184" t="str">
        <f t="shared" si="0"/>
        <v>EXEC ACT_state_recommend_return_map @tx_action_name = 'NEW', @id_user_mod_key = 100000,@tx_from_role_name='BRANCH_OPERATION_MANAGER', @tx_fsm_state_name= 'BOM_RETURNED', @tx_role_name='SOURCE_OFFICER', @int_recommend = 1, @int_return   = 0 , @tx_comment = '?'</v>
      </c>
    </row>
    <row r="10" spans="1:7" s="131" customFormat="1">
      <c r="A10" s="131" t="s">
        <v>545</v>
      </c>
      <c r="B10" s="131" t="s">
        <v>530</v>
      </c>
      <c r="C10" s="131" t="s">
        <v>680</v>
      </c>
      <c r="D10" s="131">
        <v>1</v>
      </c>
      <c r="E10" s="131">
        <v>0</v>
      </c>
      <c r="F10" s="131" t="s">
        <v>37</v>
      </c>
      <c r="G10" s="190" t="str">
        <f t="shared" si="0"/>
        <v>EXEC ACT_state_recommend_return_map @tx_action_name = 'NEW', @id_user_mod_key = 100000,@tx_from_role_name='MIS', @tx_fsm_state_name= 'MIS_UPDATED', @tx_role_name='CREDIT_ANALYST', @int_recommend = 1, @int_return   = 0 , @tx_comment = '?'</v>
      </c>
    </row>
    <row r="11" spans="1:7" s="131" customFormat="1">
      <c r="A11" s="131" t="s">
        <v>545</v>
      </c>
      <c r="B11" s="131" t="s">
        <v>629</v>
      </c>
      <c r="C11" s="131" t="s">
        <v>680</v>
      </c>
      <c r="D11" s="131">
        <v>1</v>
      </c>
      <c r="E11" s="131">
        <v>1</v>
      </c>
      <c r="F11" s="131" t="s">
        <v>37</v>
      </c>
      <c r="G11" s="190" t="str">
        <f t="shared" ref="G11" si="1">"EXEC ACT_state_recommend_return_map @tx_action_name = 'NEW', @id_user_mod_key = 100000,@tx_from_role_name='"&amp;A11&amp;"', @tx_fsm_state_name= '"&amp;B11&amp;"', @tx_role_name='"&amp;C11&amp;"', @int_recommend = "&amp;D11&amp;", @int_return   = "&amp;E11&amp;" , @tx_comment = '"&amp;F11&amp;"'"</f>
        <v>EXEC ACT_state_recommend_return_map @tx_action_name = 'NEW', @id_user_mod_key = 100000,@tx_from_role_name='MIS', @tx_fsm_state_name= 'MIS_ALLOCATED', @tx_role_name='CREDIT_ANALYST', @int_recommend = 1, @int_return   = 1 , @tx_comment = '?'</v>
      </c>
    </row>
    <row r="12" spans="1:7" s="131" customFormat="1">
      <c r="A12" s="131" t="s">
        <v>545</v>
      </c>
      <c r="B12" s="131" t="s">
        <v>591</v>
      </c>
      <c r="C12" s="131" t="s">
        <v>680</v>
      </c>
      <c r="D12" s="131">
        <v>1</v>
      </c>
      <c r="E12" s="131">
        <v>0</v>
      </c>
      <c r="F12" s="131" t="s">
        <v>37</v>
      </c>
      <c r="G12" s="190" t="str">
        <f t="shared" si="0"/>
        <v>EXEC ACT_state_recommend_return_map @tx_action_name = 'NEW', @id_user_mod_key = 100000,@tx_from_role_name='MIS', @tx_fsm_state_name= 'MIS_RECEIVED', @tx_role_name='CREDIT_ANALYST', @int_recommend = 1, @int_return   = 0 , @tx_comment = '?'</v>
      </c>
    </row>
    <row r="13" spans="1:7" s="131" customFormat="1">
      <c r="A13" s="131" t="s">
        <v>545</v>
      </c>
      <c r="B13" s="131" t="s">
        <v>630</v>
      </c>
      <c r="C13" s="131" t="s">
        <v>680</v>
      </c>
      <c r="D13" s="131">
        <v>1</v>
      </c>
      <c r="E13" s="131">
        <v>1</v>
      </c>
      <c r="F13" s="131" t="s">
        <v>37</v>
      </c>
      <c r="G13" s="190" t="str">
        <f t="shared" si="0"/>
        <v>EXEC ACT_state_recommend_return_map @tx_action_name = 'NEW', @id_user_mod_key = 100000,@tx_from_role_name='MIS', @tx_fsm_state_name= 'MIS_RE_ALLOCATED', @tx_role_name='CREDIT_ANALYST', @int_recommend = 1, @int_return   = 1 , @tx_comment = '?'</v>
      </c>
    </row>
    <row r="14" spans="1:7" s="131" customFormat="1">
      <c r="A14" s="131" t="s">
        <v>545</v>
      </c>
      <c r="B14" s="131" t="s">
        <v>629</v>
      </c>
      <c r="C14" s="145" t="s">
        <v>556</v>
      </c>
      <c r="D14" s="131">
        <v>1</v>
      </c>
      <c r="E14" s="131">
        <v>0</v>
      </c>
      <c r="F14" s="131" t="s">
        <v>37</v>
      </c>
      <c r="G14" s="190" t="str">
        <f t="shared" si="0"/>
        <v>EXEC ACT_state_recommend_return_map @tx_action_name = 'NEW', @id_user_mod_key = 100000,@tx_from_role_name='MIS', @tx_fsm_state_name= 'MIS_ALLOCATED', @tx_role_name='SOURCE_OFFICER', @int_recommend = 1, @int_return   = 0 , @tx_comment = '?'</v>
      </c>
    </row>
    <row r="15" spans="1:7" s="131" customFormat="1">
      <c r="A15" s="131" t="s">
        <v>545</v>
      </c>
      <c r="B15" s="131" t="s">
        <v>630</v>
      </c>
      <c r="C15" s="145" t="s">
        <v>556</v>
      </c>
      <c r="D15" s="131">
        <v>1</v>
      </c>
      <c r="E15" s="131">
        <v>0</v>
      </c>
      <c r="F15" s="131" t="s">
        <v>37</v>
      </c>
      <c r="G15" s="190" t="str">
        <f t="shared" si="0"/>
        <v>EXEC ACT_state_recommend_return_map @tx_action_name = 'NEW', @id_user_mod_key = 100000,@tx_from_role_name='MIS', @tx_fsm_state_name= 'MIS_RE_ALLOCATED', @tx_role_name='SOURCE_OFFICER', @int_recommend = 1, @int_return   = 0 , @tx_comment = '?'</v>
      </c>
    </row>
    <row r="16" spans="1:7" s="131" customFormat="1">
      <c r="A16" s="131" t="s">
        <v>545</v>
      </c>
      <c r="B16" s="131" t="s">
        <v>678</v>
      </c>
      <c r="C16" s="145" t="s">
        <v>556</v>
      </c>
      <c r="D16" s="131">
        <v>1</v>
      </c>
      <c r="E16" s="131">
        <v>0</v>
      </c>
      <c r="F16" s="131" t="s">
        <v>37</v>
      </c>
      <c r="G16" s="190" t="str">
        <f t="shared" ref="G16:G87" si="2">"EXEC ACT_state_recommend_return_map @tx_action_name = 'NEW', @id_user_mod_key = 100000,@tx_from_role_name='"&amp;A16&amp;"', @tx_fsm_state_name= '"&amp;B16&amp;"', @tx_role_name='"&amp;C16&amp;"', @int_recommend = "&amp;D16&amp;", @int_return   = "&amp;E16&amp;" , @tx_comment = '"&amp;F16&amp;"'"</f>
        <v>EXEC ACT_state_recommend_return_map @tx_action_name = 'NEW', @id_user_mod_key = 100000,@tx_from_role_name='MIS', @tx_fsm_state_name= 'MIS_RETURNED', @tx_role_name='SOURCE_OFFICER', @int_recommend = 1, @int_return   = 0 , @tx_comment = '?'</v>
      </c>
    </row>
    <row r="17" spans="1:7" s="131" customFormat="1">
      <c r="A17" s="131" t="s">
        <v>545</v>
      </c>
      <c r="B17" s="131" t="s">
        <v>591</v>
      </c>
      <c r="C17" s="145" t="s">
        <v>556</v>
      </c>
      <c r="D17" s="131">
        <v>0</v>
      </c>
      <c r="E17" s="131">
        <v>1</v>
      </c>
      <c r="F17" s="131" t="s">
        <v>37</v>
      </c>
      <c r="G17" s="190" t="str">
        <f t="shared" ref="G17:G18" si="3">"EXEC ACT_state_recommend_return_map @tx_action_name = 'NEW', @id_user_mod_key = 100000,@tx_from_role_name='"&amp;A17&amp;"', @tx_fsm_state_name= '"&amp;B17&amp;"', @tx_role_name='"&amp;C17&amp;"', @int_recommend = "&amp;D17&amp;", @int_return   = "&amp;E17&amp;" , @tx_comment = '"&amp;F17&amp;"'"</f>
        <v>EXEC ACT_state_recommend_return_map @tx_action_name = 'NEW', @id_user_mod_key = 100000,@tx_from_role_name='MIS', @tx_fsm_state_name= 'MIS_RECEIVED', @tx_role_name='SOURCE_OFFICER', @int_recommend = 0, @int_return   = 1 , @tx_comment = '?'</v>
      </c>
    </row>
    <row r="18" spans="1:7" s="131" customFormat="1">
      <c r="A18" s="131" t="s">
        <v>545</v>
      </c>
      <c r="B18" s="131" t="s">
        <v>530</v>
      </c>
      <c r="C18" s="145" t="s">
        <v>556</v>
      </c>
      <c r="D18" s="131">
        <v>0</v>
      </c>
      <c r="E18" s="131">
        <v>1</v>
      </c>
      <c r="F18" s="131" t="s">
        <v>37</v>
      </c>
      <c r="G18" s="190" t="str">
        <f t="shared" si="3"/>
        <v>EXEC ACT_state_recommend_return_map @tx_action_name = 'NEW', @id_user_mod_key = 100000,@tx_from_role_name='MIS', @tx_fsm_state_name= 'MIS_UPDATED', @tx_role_name='SOURCE_OFFICER', @int_recommend = 0, @int_return   = 1 , @tx_comment = '?'</v>
      </c>
    </row>
    <row r="19" spans="1:7" s="131" customFormat="1">
      <c r="A19" s="131" t="s">
        <v>545</v>
      </c>
      <c r="B19" s="131" t="s">
        <v>533</v>
      </c>
      <c r="C19" s="145" t="s">
        <v>556</v>
      </c>
      <c r="D19" s="131">
        <v>0</v>
      </c>
      <c r="E19" s="131">
        <v>1</v>
      </c>
      <c r="F19" s="131" t="s">
        <v>37</v>
      </c>
      <c r="G19" s="190" t="str">
        <f t="shared" si="2"/>
        <v>EXEC ACT_state_recommend_return_map @tx_action_name = 'NEW', @id_user_mod_key = 100000,@tx_from_role_name='MIS', @tx_fsm_state_name= 'RM_RETURNED', @tx_role_name='SOURCE_OFFICER', @int_recommend = 0, @int_return   = 1 , @tx_comment = '?'</v>
      </c>
    </row>
    <row r="20" spans="1:7" s="131" customFormat="1">
      <c r="A20" s="131" t="s">
        <v>545</v>
      </c>
      <c r="B20" s="131" t="s">
        <v>582</v>
      </c>
      <c r="C20" s="145" t="s">
        <v>556</v>
      </c>
      <c r="D20" s="131">
        <v>0</v>
      </c>
      <c r="E20" s="131">
        <v>1</v>
      </c>
      <c r="F20" s="131" t="s">
        <v>37</v>
      </c>
      <c r="G20" s="190" t="str">
        <f t="shared" si="2"/>
        <v>EXEC ACT_state_recommend_return_map @tx_action_name = 'NEW', @id_user_mod_key = 100000,@tx_from_role_name='MIS', @tx_fsm_state_name= 'CA_RETURNED', @tx_role_name='SOURCE_OFFICER', @int_recommend = 0, @int_return   = 1 , @tx_comment = '?'</v>
      </c>
    </row>
    <row r="21" spans="1:7" s="131" customFormat="1">
      <c r="A21" s="131" t="s">
        <v>545</v>
      </c>
      <c r="B21" s="131" t="s">
        <v>582</v>
      </c>
      <c r="C21" s="131" t="s">
        <v>680</v>
      </c>
      <c r="D21" s="131">
        <v>1</v>
      </c>
      <c r="E21" s="131">
        <v>0</v>
      </c>
      <c r="F21" s="131" t="s">
        <v>37</v>
      </c>
      <c r="G21" s="190" t="str">
        <f t="shared" si="2"/>
        <v>EXEC ACT_state_recommend_return_map @tx_action_name = 'NEW', @id_user_mod_key = 100000,@tx_from_role_name='MIS', @tx_fsm_state_name= 'CA_RETURNED', @tx_role_name='CREDIT_ANALYST', @int_recommend = 1, @int_return   = 0 , @tx_comment = '?'</v>
      </c>
    </row>
    <row r="22" spans="1:7" s="131" customFormat="1">
      <c r="A22" s="131" t="s">
        <v>545</v>
      </c>
      <c r="B22" s="131" t="s">
        <v>643</v>
      </c>
      <c r="C22" s="145" t="s">
        <v>556</v>
      </c>
      <c r="D22" s="131">
        <v>0</v>
      </c>
      <c r="E22" s="131">
        <v>1</v>
      </c>
      <c r="F22" s="131" t="s">
        <v>37</v>
      </c>
      <c r="G22" s="190" t="str">
        <f t="shared" si="2"/>
        <v>EXEC ACT_state_recommend_return_map @tx_action_name = 'NEW', @id_user_mod_key = 100000,@tx_from_role_name='MIS', @tx_fsm_state_name= 'UH_RETURNED', @tx_role_name='SOURCE_OFFICER', @int_recommend = 0, @int_return   = 1 , @tx_comment = '?'</v>
      </c>
    </row>
    <row r="23" spans="1:7" s="131" customFormat="1">
      <c r="A23" s="131" t="s">
        <v>545</v>
      </c>
      <c r="B23" s="131" t="s">
        <v>640</v>
      </c>
      <c r="C23" s="145" t="s">
        <v>556</v>
      </c>
      <c r="D23" s="131">
        <v>0</v>
      </c>
      <c r="E23" s="131">
        <v>1</v>
      </c>
      <c r="F23" s="131" t="s">
        <v>37</v>
      </c>
      <c r="G23" s="190" t="str">
        <f t="shared" si="2"/>
        <v>EXEC ACT_state_recommend_return_map @tx_action_name = 'NEW', @id_user_mod_key = 100000,@tx_from_role_name='MIS', @tx_fsm_state_name= 'UH_APPROVED', @tx_role_name='SOURCE_OFFICER', @int_recommend = 0, @int_return   = 1 , @tx_comment = '?'</v>
      </c>
    </row>
    <row r="24" spans="1:7" s="131" customFormat="1">
      <c r="A24" s="131" t="s">
        <v>545</v>
      </c>
      <c r="B24" s="131" t="s">
        <v>596</v>
      </c>
      <c r="C24" s="145" t="s">
        <v>556</v>
      </c>
      <c r="D24" s="131">
        <v>0</v>
      </c>
      <c r="E24" s="131">
        <v>1</v>
      </c>
      <c r="F24" s="131" t="s">
        <v>37</v>
      </c>
      <c r="G24" s="190" t="str">
        <f t="shared" si="2"/>
        <v>EXEC ACT_state_recommend_return_map @tx_action_name = 'NEW', @id_user_mod_key = 100000,@tx_from_role_name='MIS', @tx_fsm_state_name= 'HOCRM_APPROVED', @tx_role_name='SOURCE_OFFICER', @int_recommend = 0, @int_return   = 1 , @tx_comment = '?'</v>
      </c>
    </row>
    <row r="25" spans="1:7" s="131" customFormat="1">
      <c r="A25" s="131" t="s">
        <v>545</v>
      </c>
      <c r="B25" s="131" t="s">
        <v>592</v>
      </c>
      <c r="C25" s="145" t="s">
        <v>556</v>
      </c>
      <c r="D25" s="131">
        <v>0</v>
      </c>
      <c r="E25" s="131">
        <v>1</v>
      </c>
      <c r="F25" s="131" t="s">
        <v>37</v>
      </c>
      <c r="G25" s="190" t="str">
        <f t="shared" si="2"/>
        <v>EXEC ACT_state_recommend_return_map @tx_action_name = 'NEW', @id_user_mod_key = 100000,@tx_from_role_name='MIS', @tx_fsm_state_name= 'RM_APPROVED', @tx_role_name='SOURCE_OFFICER', @int_recommend = 0, @int_return   = 1 , @tx_comment = '?'</v>
      </c>
    </row>
    <row r="26" spans="1:7" s="142" customFormat="1">
      <c r="A26" s="142" t="s">
        <v>680</v>
      </c>
      <c r="B26" s="142" t="s">
        <v>580</v>
      </c>
      <c r="C26" s="142" t="s">
        <v>559</v>
      </c>
      <c r="D26" s="142">
        <v>1</v>
      </c>
      <c r="E26" s="142">
        <v>0</v>
      </c>
      <c r="F26" s="142" t="s">
        <v>37</v>
      </c>
      <c r="G26" s="190" t="str">
        <f t="shared" si="2"/>
        <v>EXEC ACT_state_recommend_return_map @tx_action_name = 'NEW', @id_user_mod_key = 100000,@tx_from_role_name='CREDIT_ANALYST', @tx_fsm_state_name= 'CA_UPDATED', @tx_role_name='RISK_MANAGER', @int_recommend = 1, @int_return   = 0 , @tx_comment = '?'</v>
      </c>
    </row>
    <row r="27" spans="1:7" s="142" customFormat="1">
      <c r="A27" s="142" t="s">
        <v>680</v>
      </c>
      <c r="B27" s="142" t="s">
        <v>581</v>
      </c>
      <c r="C27" s="142" t="s">
        <v>559</v>
      </c>
      <c r="D27" s="142">
        <v>1</v>
      </c>
      <c r="E27" s="142">
        <v>0</v>
      </c>
      <c r="F27" s="142" t="s">
        <v>37</v>
      </c>
      <c r="G27" s="190" t="str">
        <f t="shared" si="2"/>
        <v>EXEC ACT_state_recommend_return_map @tx_action_name = 'NEW', @id_user_mod_key = 100000,@tx_from_role_name='CREDIT_ANALYST', @tx_fsm_state_name= 'CA_RECOMMENDED', @tx_role_name='RISK_MANAGER', @int_recommend = 1, @int_return   = 0 , @tx_comment = '?'</v>
      </c>
    </row>
    <row r="28" spans="1:7" s="142" customFormat="1">
      <c r="A28" s="142" t="s">
        <v>680</v>
      </c>
      <c r="B28" s="142" t="s">
        <v>580</v>
      </c>
      <c r="C28" s="148" t="s">
        <v>560</v>
      </c>
      <c r="D28" s="142">
        <v>1</v>
      </c>
      <c r="E28" s="142">
        <v>0</v>
      </c>
      <c r="F28" s="142" t="s">
        <v>37</v>
      </c>
      <c r="G28" s="190" t="str">
        <f t="shared" si="2"/>
        <v>EXEC ACT_state_recommend_return_map @tx_action_name = 'NEW', @id_user_mod_key = 100000,@tx_from_role_name='CREDIT_ANALYST', @tx_fsm_state_name= 'CA_UPDATED', @tx_role_name='UNIT_HEAD', @int_recommend = 1, @int_return   = 0 , @tx_comment = '?'</v>
      </c>
    </row>
    <row r="29" spans="1:7" s="142" customFormat="1">
      <c r="A29" s="142" t="s">
        <v>680</v>
      </c>
      <c r="B29" s="142" t="s">
        <v>581</v>
      </c>
      <c r="C29" s="148" t="s">
        <v>560</v>
      </c>
      <c r="D29" s="142">
        <v>1</v>
      </c>
      <c r="E29" s="142">
        <v>0</v>
      </c>
      <c r="F29" s="142" t="s">
        <v>37</v>
      </c>
      <c r="G29" s="190" t="str">
        <f t="shared" si="2"/>
        <v>EXEC ACT_state_recommend_return_map @tx_action_name = 'NEW', @id_user_mod_key = 100000,@tx_from_role_name='CREDIT_ANALYST', @tx_fsm_state_name= 'CA_RECOMMENDED', @tx_role_name='UNIT_HEAD', @int_recommend = 1, @int_return   = 0 , @tx_comment = '?'</v>
      </c>
    </row>
    <row r="30" spans="1:7" s="142" customFormat="1">
      <c r="A30" s="142" t="s">
        <v>680</v>
      </c>
      <c r="B30" s="142" t="s">
        <v>580</v>
      </c>
      <c r="C30" s="148" t="s">
        <v>545</v>
      </c>
      <c r="D30" s="142">
        <v>0</v>
      </c>
      <c r="E30" s="142">
        <v>0</v>
      </c>
      <c r="F30" s="142" t="s">
        <v>37</v>
      </c>
      <c r="G30" s="190" t="str">
        <f t="shared" si="2"/>
        <v>EXEC ACT_state_recommend_return_map @tx_action_name = 'NEW', @id_user_mod_key = 100000,@tx_from_role_name='CREDIT_ANALYST', @tx_fsm_state_name= 'CA_UPDATED', @tx_role_name='MIS', @int_recommend = 0, @int_return   = 0 , @tx_comment = '?'</v>
      </c>
    </row>
    <row r="31" spans="1:7" s="142" customFormat="1">
      <c r="A31" s="142" t="s">
        <v>680</v>
      </c>
      <c r="B31" s="142" t="s">
        <v>582</v>
      </c>
      <c r="C31" s="148" t="s">
        <v>545</v>
      </c>
      <c r="D31" s="142">
        <v>0</v>
      </c>
      <c r="E31" s="142">
        <v>0</v>
      </c>
      <c r="F31" s="142" t="s">
        <v>37</v>
      </c>
      <c r="G31" s="190" t="str">
        <f t="shared" si="2"/>
        <v>EXEC ACT_state_recommend_return_map @tx_action_name = 'NEW', @id_user_mod_key = 100000,@tx_from_role_name='CREDIT_ANALYST', @tx_fsm_state_name= 'CA_RETURNED', @tx_role_name='MIS', @int_recommend = 0, @int_return   = 0 , @tx_comment = '?'</v>
      </c>
    </row>
    <row r="32" spans="1:7" s="142" customFormat="1">
      <c r="A32" s="142" t="s">
        <v>680</v>
      </c>
      <c r="B32" s="142" t="s">
        <v>580</v>
      </c>
      <c r="C32" s="148" t="s">
        <v>556</v>
      </c>
      <c r="D32" s="142">
        <v>0</v>
      </c>
      <c r="E32" s="142">
        <v>1</v>
      </c>
      <c r="F32" s="142" t="s">
        <v>37</v>
      </c>
      <c r="G32" s="190" t="str">
        <f t="shared" si="2"/>
        <v>EXEC ACT_state_recommend_return_map @tx_action_name = 'NEW', @id_user_mod_key = 100000,@tx_from_role_name='CREDIT_ANALYST', @tx_fsm_state_name= 'CA_UPDATED', @tx_role_name='SOURCE_OFFICER', @int_recommend = 0, @int_return   = 1 , @tx_comment = '?'</v>
      </c>
    </row>
    <row r="33" spans="1:7" s="142" customFormat="1">
      <c r="A33" s="142" t="s">
        <v>680</v>
      </c>
      <c r="B33" s="142" t="s">
        <v>582</v>
      </c>
      <c r="C33" s="148" t="s">
        <v>556</v>
      </c>
      <c r="D33" s="142">
        <v>0</v>
      </c>
      <c r="E33" s="142">
        <v>1</v>
      </c>
      <c r="F33" s="142" t="s">
        <v>37</v>
      </c>
      <c r="G33" s="190" t="str">
        <f t="shared" si="2"/>
        <v>EXEC ACT_state_recommend_return_map @tx_action_name = 'NEW', @id_user_mod_key = 100000,@tx_from_role_name='CREDIT_ANALYST', @tx_fsm_state_name= 'CA_RETURNED', @tx_role_name='SOURCE_OFFICER', @int_recommend = 0, @int_return   = 1 , @tx_comment = '?'</v>
      </c>
    </row>
    <row r="34" spans="1:7" s="142" customFormat="1">
      <c r="A34" s="142" t="s">
        <v>680</v>
      </c>
      <c r="B34" s="142" t="s">
        <v>629</v>
      </c>
      <c r="C34" s="148" t="s">
        <v>545</v>
      </c>
      <c r="D34" s="142">
        <v>0</v>
      </c>
      <c r="E34" s="142">
        <v>0</v>
      </c>
      <c r="F34" s="142" t="s">
        <v>37</v>
      </c>
      <c r="G34" s="190" t="str">
        <f t="shared" si="2"/>
        <v>EXEC ACT_state_recommend_return_map @tx_action_name = 'NEW', @id_user_mod_key = 100000,@tx_from_role_name='CREDIT_ANALYST', @tx_fsm_state_name= 'MIS_ALLOCATED', @tx_role_name='MIS', @int_recommend = 0, @int_return   = 0 , @tx_comment = '?'</v>
      </c>
    </row>
    <row r="35" spans="1:7" s="142" customFormat="1">
      <c r="A35" s="142" t="s">
        <v>680</v>
      </c>
      <c r="B35" s="142" t="s">
        <v>643</v>
      </c>
      <c r="C35" s="148" t="s">
        <v>545</v>
      </c>
      <c r="D35" s="142">
        <v>0</v>
      </c>
      <c r="E35" s="142">
        <v>0</v>
      </c>
      <c r="F35" s="142" t="s">
        <v>37</v>
      </c>
      <c r="G35" s="190" t="str">
        <f t="shared" si="2"/>
        <v>EXEC ACT_state_recommend_return_map @tx_action_name = 'NEW', @id_user_mod_key = 100000,@tx_from_role_name='CREDIT_ANALYST', @tx_fsm_state_name= 'UH_RETURNED', @tx_role_name='MIS', @int_recommend = 0, @int_return   = 0 , @tx_comment = '?'</v>
      </c>
    </row>
    <row r="36" spans="1:7" s="142" customFormat="1">
      <c r="A36" s="142" t="s">
        <v>680</v>
      </c>
      <c r="B36" s="142" t="s">
        <v>643</v>
      </c>
      <c r="C36" s="148" t="s">
        <v>556</v>
      </c>
      <c r="D36" s="142">
        <v>0</v>
      </c>
      <c r="E36" s="142">
        <v>1</v>
      </c>
      <c r="F36" s="142" t="s">
        <v>37</v>
      </c>
      <c r="G36" s="190" t="str">
        <f t="shared" si="2"/>
        <v>EXEC ACT_state_recommend_return_map @tx_action_name = 'NEW', @id_user_mod_key = 100000,@tx_from_role_name='CREDIT_ANALYST', @tx_fsm_state_name= 'UH_RETURNED', @tx_role_name='SOURCE_OFFICER', @int_recommend = 0, @int_return   = 1 , @tx_comment = '?'</v>
      </c>
    </row>
    <row r="37" spans="1:7" s="142" customFormat="1">
      <c r="A37" s="142" t="s">
        <v>680</v>
      </c>
      <c r="B37" s="142" t="s">
        <v>713</v>
      </c>
      <c r="C37" s="148" t="s">
        <v>559</v>
      </c>
      <c r="D37" s="142">
        <v>1</v>
      </c>
      <c r="E37" s="142">
        <v>0</v>
      </c>
      <c r="F37" s="142" t="s">
        <v>37</v>
      </c>
      <c r="G37" s="190" t="str">
        <f t="shared" si="2"/>
        <v>EXEC ACT_state_recommend_return_map @tx_action_name = 'NEW', @id_user_mod_key = 100000,@tx_from_role_name='CREDIT_ANALYST', @tx_fsm_state_name= 'CA_RECEIVED', @tx_role_name='RISK_MANAGER', @int_recommend = 1, @int_return   = 0 , @tx_comment = '?'</v>
      </c>
    </row>
    <row r="38" spans="1:7" s="142" customFormat="1">
      <c r="A38" s="142" t="s">
        <v>680</v>
      </c>
      <c r="B38" s="142" t="s">
        <v>713</v>
      </c>
      <c r="C38" s="148" t="s">
        <v>560</v>
      </c>
      <c r="D38" s="142">
        <v>1</v>
      </c>
      <c r="E38" s="142">
        <v>0</v>
      </c>
      <c r="F38" s="142" t="s">
        <v>37</v>
      </c>
      <c r="G38" s="190" t="str">
        <f t="shared" si="2"/>
        <v>EXEC ACT_state_recommend_return_map @tx_action_name = 'NEW', @id_user_mod_key = 100000,@tx_from_role_name='CREDIT_ANALYST', @tx_fsm_state_name= 'CA_RECEIVED', @tx_role_name='UNIT_HEAD', @int_recommend = 1, @int_return   = 0 , @tx_comment = '?'</v>
      </c>
    </row>
    <row r="39" spans="1:7" s="142" customFormat="1">
      <c r="A39" s="142" t="s">
        <v>680</v>
      </c>
      <c r="B39" s="142" t="s">
        <v>713</v>
      </c>
      <c r="C39" s="148" t="s">
        <v>556</v>
      </c>
      <c r="D39" s="142">
        <v>0</v>
      </c>
      <c r="E39" s="142">
        <v>1</v>
      </c>
      <c r="F39" s="142" t="s">
        <v>37</v>
      </c>
      <c r="G39" s="190" t="str">
        <f t="shared" si="2"/>
        <v>EXEC ACT_state_recommend_return_map @tx_action_name = 'NEW', @id_user_mod_key = 100000,@tx_from_role_name='CREDIT_ANALYST', @tx_fsm_state_name= 'CA_RECEIVED', @tx_role_name='SOURCE_OFFICER', @int_recommend = 0, @int_return   = 1 , @tx_comment = '?'</v>
      </c>
    </row>
    <row r="40" spans="1:7" s="142" customFormat="1">
      <c r="A40" s="142" t="s">
        <v>680</v>
      </c>
      <c r="B40" s="142" t="s">
        <v>533</v>
      </c>
      <c r="C40" s="148" t="s">
        <v>556</v>
      </c>
      <c r="D40" s="142">
        <v>0</v>
      </c>
      <c r="E40" s="142">
        <v>1</v>
      </c>
      <c r="F40" s="142" t="s">
        <v>37</v>
      </c>
      <c r="G40" s="190" t="str">
        <f t="shared" si="2"/>
        <v>EXEC ACT_state_recommend_return_map @tx_action_name = 'NEW', @id_user_mod_key = 100000,@tx_from_role_name='CREDIT_ANALYST', @tx_fsm_state_name= 'RM_RETURNED', @tx_role_name='SOURCE_OFFICER', @int_recommend = 0, @int_return   = 1 , @tx_comment = '?'</v>
      </c>
    </row>
    <row r="41" spans="1:7" s="142" customFormat="1">
      <c r="A41" s="142" t="s">
        <v>680</v>
      </c>
      <c r="B41" s="142" t="s">
        <v>599</v>
      </c>
      <c r="C41" s="148" t="s">
        <v>556</v>
      </c>
      <c r="D41" s="142">
        <v>0</v>
      </c>
      <c r="E41" s="142">
        <v>1</v>
      </c>
      <c r="F41" s="142" t="s">
        <v>37</v>
      </c>
      <c r="G41" s="190" t="str">
        <f t="shared" si="2"/>
        <v>EXEC ACT_state_recommend_return_map @tx_action_name = 'NEW', @id_user_mod_key = 100000,@tx_from_role_name='CREDIT_ANALYST', @tx_fsm_state_name= 'HOCRM_RETURNED', @tx_role_name='SOURCE_OFFICER', @int_recommend = 0, @int_return   = 1 , @tx_comment = '?'</v>
      </c>
    </row>
    <row r="42" spans="1:7" s="142" customFormat="1">
      <c r="A42" s="142" t="s">
        <v>680</v>
      </c>
      <c r="B42" s="142" t="s">
        <v>592</v>
      </c>
      <c r="C42" s="148" t="s">
        <v>556</v>
      </c>
      <c r="D42" s="142">
        <v>0</v>
      </c>
      <c r="E42" s="142">
        <v>1</v>
      </c>
      <c r="F42" s="142" t="s">
        <v>37</v>
      </c>
      <c r="G42" s="190" t="str">
        <f t="shared" si="2"/>
        <v>EXEC ACT_state_recommend_return_map @tx_action_name = 'NEW', @id_user_mod_key = 100000,@tx_from_role_name='CREDIT_ANALYST', @tx_fsm_state_name= 'RM_APPROVED', @tx_role_name='SOURCE_OFFICER', @int_recommend = 0, @int_return   = 1 , @tx_comment = '?'</v>
      </c>
    </row>
    <row r="43" spans="1:7" s="142" customFormat="1">
      <c r="A43" s="142" t="s">
        <v>680</v>
      </c>
      <c r="B43" s="142" t="s">
        <v>640</v>
      </c>
      <c r="C43" s="148" t="s">
        <v>556</v>
      </c>
      <c r="D43" s="142">
        <v>0</v>
      </c>
      <c r="E43" s="142">
        <v>1</v>
      </c>
      <c r="F43" s="142" t="s">
        <v>37</v>
      </c>
      <c r="G43" s="190" t="str">
        <f t="shared" si="2"/>
        <v>EXEC ACT_state_recommend_return_map @tx_action_name = 'NEW', @id_user_mod_key = 100000,@tx_from_role_name='CREDIT_ANALYST', @tx_fsm_state_name= 'UH_APPROVED', @tx_role_name='SOURCE_OFFICER', @int_recommend = 0, @int_return   = 1 , @tx_comment = '?'</v>
      </c>
    </row>
    <row r="44" spans="1:7" s="142" customFormat="1">
      <c r="A44" s="142" t="s">
        <v>680</v>
      </c>
      <c r="B44" s="142" t="s">
        <v>596</v>
      </c>
      <c r="C44" s="148" t="s">
        <v>556</v>
      </c>
      <c r="D44" s="142">
        <v>0</v>
      </c>
      <c r="E44" s="142">
        <v>1</v>
      </c>
      <c r="F44" s="142" t="s">
        <v>37</v>
      </c>
      <c r="G44" s="190" t="str">
        <f t="shared" si="2"/>
        <v>EXEC ACT_state_recommend_return_map @tx_action_name = 'NEW', @id_user_mod_key = 100000,@tx_from_role_name='CREDIT_ANALYST', @tx_fsm_state_name= 'HOCRM_APPROVED', @tx_role_name='SOURCE_OFFICER', @int_recommend = 0, @int_return   = 1 , @tx_comment = '?'</v>
      </c>
    </row>
    <row r="45" spans="1:7" s="142" customFormat="1">
      <c r="A45" s="142" t="s">
        <v>680</v>
      </c>
      <c r="B45" s="142" t="s">
        <v>644</v>
      </c>
      <c r="C45" s="148" t="s">
        <v>560</v>
      </c>
      <c r="D45" s="142">
        <v>1</v>
      </c>
      <c r="E45" s="142">
        <v>0</v>
      </c>
      <c r="F45" s="142" t="s">
        <v>37</v>
      </c>
      <c r="G45" s="190" t="str">
        <f t="shared" si="2"/>
        <v>EXEC ACT_state_recommend_return_map @tx_action_name = 'NEW', @id_user_mod_key = 100000,@tx_from_role_name='CREDIT_ANALYST', @tx_fsm_state_name= 'UH_DECLINED', @tx_role_name='UNIT_HEAD', @int_recommend = 1, @int_return   = 0 , @tx_comment = '?'</v>
      </c>
    </row>
    <row r="46" spans="1:7" s="142" customFormat="1">
      <c r="A46" s="142" t="s">
        <v>680</v>
      </c>
      <c r="B46" s="142" t="s">
        <v>594</v>
      </c>
      <c r="C46" s="148" t="s">
        <v>560</v>
      </c>
      <c r="D46" s="142">
        <v>1</v>
      </c>
      <c r="E46" s="142">
        <v>0</v>
      </c>
      <c r="F46" s="142" t="s">
        <v>37</v>
      </c>
      <c r="G46" s="190" t="str">
        <f t="shared" si="2"/>
        <v>EXEC ACT_state_recommend_return_map @tx_action_name = 'NEW', @id_user_mod_key = 100000,@tx_from_role_name='CREDIT_ANALYST', @tx_fsm_state_name= 'RM_DECLINED', @tx_role_name='UNIT_HEAD', @int_recommend = 1, @int_return   = 0 , @tx_comment = '?'</v>
      </c>
    </row>
    <row r="47" spans="1:7" s="142" customFormat="1">
      <c r="A47" s="142" t="s">
        <v>680</v>
      </c>
      <c r="B47" s="142" t="s">
        <v>600</v>
      </c>
      <c r="C47" s="148" t="s">
        <v>560</v>
      </c>
      <c r="D47" s="142">
        <v>1</v>
      </c>
      <c r="E47" s="142">
        <v>0</v>
      </c>
      <c r="F47" s="142" t="s">
        <v>37</v>
      </c>
      <c r="G47" s="190" t="str">
        <f t="shared" si="2"/>
        <v>EXEC ACT_state_recommend_return_map @tx_action_name = 'NEW', @id_user_mod_key = 100000,@tx_from_role_name='CREDIT_ANALYST', @tx_fsm_state_name= 'HOCRM_DECLINED', @tx_role_name='UNIT_HEAD', @int_recommend = 1, @int_return   = 0 , @tx_comment = '?'</v>
      </c>
    </row>
    <row r="48" spans="1:7" s="142" customFormat="1">
      <c r="A48" s="142" t="s">
        <v>680</v>
      </c>
      <c r="B48" s="142" t="s">
        <v>537</v>
      </c>
      <c r="C48" s="148" t="s">
        <v>560</v>
      </c>
      <c r="D48" s="142">
        <v>1</v>
      </c>
      <c r="E48" s="142">
        <v>0</v>
      </c>
      <c r="F48" s="142" t="s">
        <v>37</v>
      </c>
      <c r="G48" s="190" t="str">
        <f t="shared" si="2"/>
        <v>EXEC ACT_state_recommend_return_map @tx_action_name = 'NEW', @id_user_mod_key = 100000,@tx_from_role_name='CREDIT_ANALYST', @tx_fsm_state_name= 'CEO_DECLINED', @tx_role_name='UNIT_HEAD', @int_recommend = 1, @int_return   = 0 , @tx_comment = '?'</v>
      </c>
    </row>
    <row r="49" spans="1:7" s="142" customFormat="1">
      <c r="A49" s="142" t="s">
        <v>680</v>
      </c>
      <c r="B49" s="142" t="s">
        <v>541</v>
      </c>
      <c r="C49" s="148" t="s">
        <v>560</v>
      </c>
      <c r="D49" s="142">
        <v>1</v>
      </c>
      <c r="E49" s="142">
        <v>0</v>
      </c>
      <c r="F49" s="142" t="s">
        <v>37</v>
      </c>
      <c r="G49" s="190" t="str">
        <f t="shared" si="2"/>
        <v>EXEC ACT_state_recommend_return_map @tx_action_name = 'NEW', @id_user_mod_key = 100000,@tx_from_role_name='CREDIT_ANALYST', @tx_fsm_state_name= 'MD_DECLINED', @tx_role_name='UNIT_HEAD', @int_recommend = 1, @int_return   = 0 , @tx_comment = '?'</v>
      </c>
    </row>
    <row r="50" spans="1:7" s="143" customFormat="1">
      <c r="A50" s="143" t="s">
        <v>559</v>
      </c>
      <c r="B50" s="143" t="s">
        <v>532</v>
      </c>
      <c r="C50" s="187" t="s">
        <v>560</v>
      </c>
      <c r="D50" s="143">
        <v>1</v>
      </c>
      <c r="E50" s="143">
        <v>1</v>
      </c>
      <c r="F50" s="143" t="s">
        <v>37</v>
      </c>
      <c r="G50" s="190" t="str">
        <f t="shared" si="2"/>
        <v>EXEC ACT_state_recommend_return_map @tx_action_name = 'NEW', @id_user_mod_key = 100000,@tx_from_role_name='RISK_MANAGER', @tx_fsm_state_name= 'RM_RECOMMENDED', @tx_role_name='UNIT_HEAD', @int_recommend = 1, @int_return   = 1 , @tx_comment = '?'</v>
      </c>
    </row>
    <row r="51" spans="1:7" s="143" customFormat="1">
      <c r="A51" s="143" t="s">
        <v>559</v>
      </c>
      <c r="B51" s="143" t="s">
        <v>532</v>
      </c>
      <c r="C51" s="187" t="s">
        <v>561</v>
      </c>
      <c r="D51" s="143">
        <v>1</v>
      </c>
      <c r="E51" s="143">
        <v>1</v>
      </c>
      <c r="F51" s="143" t="s">
        <v>37</v>
      </c>
      <c r="G51" s="190" t="str">
        <f t="shared" si="2"/>
        <v>EXEC ACT_state_recommend_return_map @tx_action_name = 'NEW', @id_user_mod_key = 100000,@tx_from_role_name='RISK_MANAGER', @tx_fsm_state_name= 'RM_RECOMMENDED', @tx_role_name='HO_CRM', @int_recommend = 1, @int_return   = 1 , @tx_comment = '?'</v>
      </c>
    </row>
    <row r="52" spans="1:7" s="143" customFormat="1">
      <c r="A52" s="143" t="s">
        <v>559</v>
      </c>
      <c r="B52" s="143" t="s">
        <v>533</v>
      </c>
      <c r="C52" s="187" t="s">
        <v>680</v>
      </c>
      <c r="D52" s="143">
        <v>1</v>
      </c>
      <c r="E52" s="143">
        <v>1</v>
      </c>
      <c r="F52" s="143" t="s">
        <v>37</v>
      </c>
      <c r="G52" s="190" t="str">
        <f t="shared" si="2"/>
        <v>EXEC ACT_state_recommend_return_map @tx_action_name = 'NEW', @id_user_mod_key = 100000,@tx_from_role_name='RISK_MANAGER', @tx_fsm_state_name= 'RM_RETURNED', @tx_role_name='CREDIT_ANALYST', @int_recommend = 1, @int_return   = 1 , @tx_comment = '?'</v>
      </c>
    </row>
    <row r="53" spans="1:7" s="143" customFormat="1">
      <c r="A53" s="143" t="s">
        <v>559</v>
      </c>
      <c r="B53" s="143" t="s">
        <v>533</v>
      </c>
      <c r="C53" s="187" t="s">
        <v>545</v>
      </c>
      <c r="D53" s="143">
        <v>0</v>
      </c>
      <c r="E53" s="143">
        <v>0</v>
      </c>
      <c r="F53" s="143" t="s">
        <v>37</v>
      </c>
      <c r="G53" s="190" t="str">
        <f t="shared" si="2"/>
        <v>EXEC ACT_state_recommend_return_map @tx_action_name = 'NEW', @id_user_mod_key = 100000,@tx_from_role_name='RISK_MANAGER', @tx_fsm_state_name= 'RM_RETURNED', @tx_role_name='MIS', @int_recommend = 0, @int_return   = 0 , @tx_comment = '?'</v>
      </c>
    </row>
    <row r="54" spans="1:7" s="143" customFormat="1">
      <c r="A54" s="143" t="s">
        <v>559</v>
      </c>
      <c r="B54" s="181" t="s">
        <v>581</v>
      </c>
      <c r="C54" s="187" t="s">
        <v>560</v>
      </c>
      <c r="D54" s="143">
        <v>1</v>
      </c>
      <c r="E54" s="143">
        <v>0</v>
      </c>
      <c r="F54" s="143" t="s">
        <v>37</v>
      </c>
      <c r="G54" s="190" t="str">
        <f t="shared" si="2"/>
        <v>EXEC ACT_state_recommend_return_map @tx_action_name = 'NEW', @id_user_mod_key = 100000,@tx_from_role_name='RISK_MANAGER', @tx_fsm_state_name= 'CA_RECOMMENDED', @tx_role_name='UNIT_HEAD', @int_recommend = 1, @int_return   = 0 , @tx_comment = '?'</v>
      </c>
    </row>
    <row r="55" spans="1:7" s="143" customFormat="1">
      <c r="A55" s="143" t="s">
        <v>559</v>
      </c>
      <c r="B55" s="181" t="s">
        <v>581</v>
      </c>
      <c r="C55" s="187" t="s">
        <v>561</v>
      </c>
      <c r="D55" s="143">
        <v>1</v>
      </c>
      <c r="E55" s="143">
        <v>0</v>
      </c>
      <c r="F55" s="143" t="s">
        <v>37</v>
      </c>
      <c r="G55" s="190" t="str">
        <f t="shared" si="2"/>
        <v>EXEC ACT_state_recommend_return_map @tx_action_name = 'NEW', @id_user_mod_key = 100000,@tx_from_role_name='RISK_MANAGER', @tx_fsm_state_name= 'CA_RECOMMENDED', @tx_role_name='HO_CRM', @int_recommend = 1, @int_return   = 0 , @tx_comment = '?'</v>
      </c>
    </row>
    <row r="56" spans="1:7" s="143" customFormat="1">
      <c r="A56" s="143" t="s">
        <v>559</v>
      </c>
      <c r="B56" s="181" t="s">
        <v>581</v>
      </c>
      <c r="C56" s="187" t="s">
        <v>680</v>
      </c>
      <c r="D56" s="143">
        <v>0</v>
      </c>
      <c r="E56" s="143">
        <v>1</v>
      </c>
      <c r="F56" s="143" t="s">
        <v>37</v>
      </c>
      <c r="G56" s="190" t="str">
        <f t="shared" si="2"/>
        <v>EXEC ACT_state_recommend_return_map @tx_action_name = 'NEW', @id_user_mod_key = 100000,@tx_from_role_name='RISK_MANAGER', @tx_fsm_state_name= 'CA_RECOMMENDED', @tx_role_name='CREDIT_ANALYST', @int_recommend = 0, @int_return   = 1 , @tx_comment = '?'</v>
      </c>
    </row>
    <row r="57" spans="1:7" s="143" customFormat="1">
      <c r="A57" s="143" t="s">
        <v>559</v>
      </c>
      <c r="B57" s="181" t="s">
        <v>581</v>
      </c>
      <c r="C57" s="187" t="s">
        <v>545</v>
      </c>
      <c r="D57" s="143">
        <v>0</v>
      </c>
      <c r="E57" s="143">
        <v>0</v>
      </c>
      <c r="F57" s="143" t="s">
        <v>37</v>
      </c>
      <c r="G57" s="190" t="str">
        <f t="shared" si="2"/>
        <v>EXEC ACT_state_recommend_return_map @tx_action_name = 'NEW', @id_user_mod_key = 100000,@tx_from_role_name='RISK_MANAGER', @tx_fsm_state_name= 'CA_RECOMMENDED', @tx_role_name='MIS', @int_recommend = 0, @int_return   = 0 , @tx_comment = '?'</v>
      </c>
    </row>
    <row r="58" spans="1:7" s="188" customFormat="1">
      <c r="A58" s="188" t="s">
        <v>560</v>
      </c>
      <c r="B58" s="188" t="s">
        <v>642</v>
      </c>
      <c r="C58" s="189" t="s">
        <v>561</v>
      </c>
      <c r="D58" s="188">
        <v>1</v>
      </c>
      <c r="E58" s="188">
        <v>0</v>
      </c>
      <c r="F58" s="188" t="s">
        <v>37</v>
      </c>
      <c r="G58" s="190" t="str">
        <f t="shared" si="2"/>
        <v>EXEC ACT_state_recommend_return_map @tx_action_name = 'NEW', @id_user_mod_key = 100000,@tx_from_role_name='UNIT_HEAD', @tx_fsm_state_name= 'UH_RECOMMENDED', @tx_role_name='HO_CRM', @int_recommend = 1, @int_return   = 0 , @tx_comment = '?'</v>
      </c>
    </row>
    <row r="59" spans="1:7" s="188" customFormat="1">
      <c r="A59" s="188" t="s">
        <v>560</v>
      </c>
      <c r="B59" s="188" t="s">
        <v>643</v>
      </c>
      <c r="C59" s="189" t="s">
        <v>680</v>
      </c>
      <c r="D59" s="188">
        <v>1</v>
      </c>
      <c r="E59" s="188">
        <v>1</v>
      </c>
      <c r="F59" s="188" t="s">
        <v>37</v>
      </c>
      <c r="G59" s="190" t="str">
        <f t="shared" si="2"/>
        <v>EXEC ACT_state_recommend_return_map @tx_action_name = 'NEW', @id_user_mod_key = 100000,@tx_from_role_name='UNIT_HEAD', @tx_fsm_state_name= 'UH_RETURNED', @tx_role_name='CREDIT_ANALYST', @int_recommend = 1, @int_return   = 1 , @tx_comment = '?'</v>
      </c>
    </row>
    <row r="60" spans="1:7" s="188" customFormat="1">
      <c r="A60" s="188" t="s">
        <v>560</v>
      </c>
      <c r="B60" s="188" t="s">
        <v>643</v>
      </c>
      <c r="C60" s="189" t="s">
        <v>545</v>
      </c>
      <c r="D60" s="188">
        <v>0</v>
      </c>
      <c r="E60" s="188">
        <v>0</v>
      </c>
      <c r="F60" s="188" t="s">
        <v>37</v>
      </c>
      <c r="G60" s="190" t="str">
        <f t="shared" si="2"/>
        <v>EXEC ACT_state_recommend_return_map @tx_action_name = 'NEW', @id_user_mod_key = 100000,@tx_from_role_name='UNIT_HEAD', @tx_fsm_state_name= 'UH_RETURNED', @tx_role_name='MIS', @int_recommend = 0, @int_return   = 0 , @tx_comment = '?'</v>
      </c>
    </row>
    <row r="61" spans="1:7" s="188" customFormat="1">
      <c r="A61" s="188" t="s">
        <v>560</v>
      </c>
      <c r="B61" s="188" t="s">
        <v>581</v>
      </c>
      <c r="C61" s="189" t="s">
        <v>545</v>
      </c>
      <c r="D61" s="188">
        <v>0</v>
      </c>
      <c r="E61" s="188">
        <v>0</v>
      </c>
      <c r="F61" s="188" t="s">
        <v>37</v>
      </c>
      <c r="G61" s="190" t="str">
        <f t="shared" si="2"/>
        <v>EXEC ACT_state_recommend_return_map @tx_action_name = 'NEW', @id_user_mod_key = 100000,@tx_from_role_name='UNIT_HEAD', @tx_fsm_state_name= 'CA_RECOMMENDED', @tx_role_name='MIS', @int_recommend = 0, @int_return   = 0 , @tx_comment = '?'</v>
      </c>
    </row>
    <row r="62" spans="1:7" s="188" customFormat="1">
      <c r="A62" s="188" t="s">
        <v>560</v>
      </c>
      <c r="B62" s="188" t="s">
        <v>581</v>
      </c>
      <c r="C62" s="189" t="s">
        <v>680</v>
      </c>
      <c r="D62" s="188">
        <v>0</v>
      </c>
      <c r="E62" s="188">
        <v>1</v>
      </c>
      <c r="F62" s="188" t="s">
        <v>37</v>
      </c>
      <c r="G62" s="190" t="str">
        <f t="shared" si="2"/>
        <v>EXEC ACT_state_recommend_return_map @tx_action_name = 'NEW', @id_user_mod_key = 100000,@tx_from_role_name='UNIT_HEAD', @tx_fsm_state_name= 'CA_RECOMMENDED', @tx_role_name='CREDIT_ANALYST', @int_recommend = 0, @int_return   = 1 , @tx_comment = '?'</v>
      </c>
    </row>
    <row r="63" spans="1:7" s="188" customFormat="1">
      <c r="A63" s="188" t="s">
        <v>560</v>
      </c>
      <c r="B63" s="188" t="s">
        <v>581</v>
      </c>
      <c r="C63" s="185" t="s">
        <v>561</v>
      </c>
      <c r="D63" s="188">
        <v>1</v>
      </c>
      <c r="E63" s="188">
        <v>0</v>
      </c>
      <c r="F63" s="188" t="s">
        <v>37</v>
      </c>
      <c r="G63" s="190" t="str">
        <f t="shared" si="2"/>
        <v>EXEC ACT_state_recommend_return_map @tx_action_name = 'NEW', @id_user_mod_key = 100000,@tx_from_role_name='UNIT_HEAD', @tx_fsm_state_name= 'CA_RECOMMENDED', @tx_role_name='HO_CRM', @int_recommend = 1, @int_return   = 0 , @tx_comment = '?'</v>
      </c>
    </row>
    <row r="64" spans="1:7" s="188" customFormat="1">
      <c r="A64" s="188" t="s">
        <v>560</v>
      </c>
      <c r="B64" s="188" t="s">
        <v>532</v>
      </c>
      <c r="C64" s="185" t="s">
        <v>561</v>
      </c>
      <c r="D64" s="188">
        <v>1</v>
      </c>
      <c r="E64" s="188">
        <v>0</v>
      </c>
      <c r="F64" s="188" t="s">
        <v>37</v>
      </c>
      <c r="G64" s="190" t="str">
        <f t="shared" si="2"/>
        <v>EXEC ACT_state_recommend_return_map @tx_action_name = 'NEW', @id_user_mod_key = 100000,@tx_from_role_name='UNIT_HEAD', @tx_fsm_state_name= 'RM_RECOMMENDED', @tx_role_name='HO_CRM', @int_recommend = 1, @int_return   = 0 , @tx_comment = '?'</v>
      </c>
    </row>
    <row r="65" spans="1:7" s="188" customFormat="1">
      <c r="A65" s="188" t="s">
        <v>560</v>
      </c>
      <c r="B65" s="188" t="s">
        <v>532</v>
      </c>
      <c r="C65" s="189" t="s">
        <v>680</v>
      </c>
      <c r="D65" s="188">
        <v>0</v>
      </c>
      <c r="E65" s="188">
        <v>1</v>
      </c>
      <c r="F65" s="188" t="s">
        <v>37</v>
      </c>
      <c r="G65" s="190" t="str">
        <f t="shared" si="2"/>
        <v>EXEC ACT_state_recommend_return_map @tx_action_name = 'NEW', @id_user_mod_key = 100000,@tx_from_role_name='UNIT_HEAD', @tx_fsm_state_name= 'RM_RECOMMENDED', @tx_role_name='CREDIT_ANALYST', @int_recommend = 0, @int_return   = 1 , @tx_comment = '?'</v>
      </c>
    </row>
    <row r="66" spans="1:7" s="188" customFormat="1">
      <c r="A66" s="188" t="s">
        <v>560</v>
      </c>
      <c r="B66" s="188" t="s">
        <v>532</v>
      </c>
      <c r="C66" s="189" t="s">
        <v>545</v>
      </c>
      <c r="D66" s="188">
        <v>0</v>
      </c>
      <c r="E66" s="188">
        <v>0</v>
      </c>
      <c r="F66" s="188" t="s">
        <v>37</v>
      </c>
      <c r="G66" s="190" t="str">
        <f t="shared" si="2"/>
        <v>EXEC ACT_state_recommend_return_map @tx_action_name = 'NEW', @id_user_mod_key = 100000,@tx_from_role_name='UNIT_HEAD', @tx_fsm_state_name= 'RM_RECOMMENDED', @tx_role_name='MIS', @int_recommend = 0, @int_return   = 0 , @tx_comment = '?'</v>
      </c>
    </row>
    <row r="67" spans="1:7" s="185" customFormat="1">
      <c r="A67" s="185" t="s">
        <v>561</v>
      </c>
      <c r="B67" s="185" t="s">
        <v>598</v>
      </c>
      <c r="C67" s="186" t="s">
        <v>564</v>
      </c>
      <c r="D67" s="185">
        <v>0</v>
      </c>
      <c r="E67" s="185">
        <v>1</v>
      </c>
      <c r="F67" s="185" t="s">
        <v>37</v>
      </c>
      <c r="G67" s="190" t="str">
        <f t="shared" si="2"/>
        <v>EXEC ACT_state_recommend_return_map @tx_action_name = 'NEW', @id_user_mod_key = 100000,@tx_from_role_name='HO_CRM', @tx_fsm_state_name= 'HOCRM_RECOMMENDED', @tx_role_name='CEO', @int_recommend = 0, @int_return   = 1 , @tx_comment = '?'</v>
      </c>
    </row>
    <row r="68" spans="1:7" s="185" customFormat="1">
      <c r="A68" s="185" t="s">
        <v>561</v>
      </c>
      <c r="B68" s="185" t="s">
        <v>598</v>
      </c>
      <c r="C68" s="186" t="s">
        <v>563</v>
      </c>
      <c r="D68" s="185">
        <v>0</v>
      </c>
      <c r="E68" s="185">
        <v>1</v>
      </c>
      <c r="F68" s="185" t="s">
        <v>37</v>
      </c>
      <c r="G68" s="190" t="str">
        <f t="shared" si="2"/>
        <v>EXEC ACT_state_recommend_return_map @tx_action_name = 'NEW', @id_user_mod_key = 100000,@tx_from_role_name='HO_CRM', @tx_fsm_state_name= 'HOCRM_RECOMMENDED', @tx_role_name='MANAGING_DIRECTOR', @int_recommend = 0, @int_return   = 1 , @tx_comment = '?'</v>
      </c>
    </row>
    <row r="69" spans="1:7" s="185" customFormat="1">
      <c r="A69" s="185" t="s">
        <v>561</v>
      </c>
      <c r="B69" s="185" t="s">
        <v>599</v>
      </c>
      <c r="C69" s="186" t="s">
        <v>680</v>
      </c>
      <c r="D69" s="185">
        <v>1</v>
      </c>
      <c r="E69" s="185">
        <v>1</v>
      </c>
      <c r="F69" s="185" t="s">
        <v>37</v>
      </c>
      <c r="G69" s="190" t="str">
        <f t="shared" si="2"/>
        <v>EXEC ACT_state_recommend_return_map @tx_action_name = 'NEW', @id_user_mod_key = 100000,@tx_from_role_name='HO_CRM', @tx_fsm_state_name= 'HOCRM_RETURNED', @tx_role_name='CREDIT_ANALYST', @int_recommend = 1, @int_return   = 1 , @tx_comment = '?'</v>
      </c>
    </row>
    <row r="70" spans="1:7" s="185" customFormat="1">
      <c r="A70" s="185" t="s">
        <v>561</v>
      </c>
      <c r="B70" s="185" t="s">
        <v>599</v>
      </c>
      <c r="C70" s="186" t="s">
        <v>545</v>
      </c>
      <c r="D70" s="185">
        <v>0</v>
      </c>
      <c r="E70" s="185">
        <v>0</v>
      </c>
      <c r="F70" s="185" t="s">
        <v>37</v>
      </c>
      <c r="G70" s="190" t="str">
        <f t="shared" si="2"/>
        <v>EXEC ACT_state_recommend_return_map @tx_action_name = 'NEW', @id_user_mod_key = 100000,@tx_from_role_name='HO_CRM', @tx_fsm_state_name= 'HOCRM_RETURNED', @tx_role_name='MIS', @int_recommend = 0, @int_return   = 0 , @tx_comment = '?'</v>
      </c>
    </row>
    <row r="71" spans="1:7" s="185" customFormat="1">
      <c r="A71" s="185" t="s">
        <v>561</v>
      </c>
      <c r="B71" s="185" t="s">
        <v>642</v>
      </c>
      <c r="C71" s="186" t="s">
        <v>564</v>
      </c>
      <c r="D71" s="185">
        <v>1</v>
      </c>
      <c r="E71" s="185">
        <v>0</v>
      </c>
      <c r="F71" s="185" t="s">
        <v>37</v>
      </c>
      <c r="G71" s="190" t="str">
        <f t="shared" si="2"/>
        <v>EXEC ACT_state_recommend_return_map @tx_action_name = 'NEW', @id_user_mod_key = 100000,@tx_from_role_name='HO_CRM', @tx_fsm_state_name= 'UH_RECOMMENDED', @tx_role_name='CEO', @int_recommend = 1, @int_return   = 0 , @tx_comment = '?'</v>
      </c>
    </row>
    <row r="72" spans="1:7" s="185" customFormat="1">
      <c r="A72" s="185" t="s">
        <v>561</v>
      </c>
      <c r="B72" s="185" t="s">
        <v>642</v>
      </c>
      <c r="C72" s="186" t="s">
        <v>563</v>
      </c>
      <c r="D72" s="185">
        <v>1</v>
      </c>
      <c r="E72" s="185">
        <v>0</v>
      </c>
      <c r="F72" s="185" t="s">
        <v>37</v>
      </c>
      <c r="G72" s="190" t="str">
        <f t="shared" si="2"/>
        <v>EXEC ACT_state_recommend_return_map @tx_action_name = 'NEW', @id_user_mod_key = 100000,@tx_from_role_name='HO_CRM', @tx_fsm_state_name= 'UH_RECOMMENDED', @tx_role_name='MANAGING_DIRECTOR', @int_recommend = 1, @int_return   = 0 , @tx_comment = '?'</v>
      </c>
    </row>
    <row r="73" spans="1:7" s="185" customFormat="1">
      <c r="A73" s="185" t="s">
        <v>561</v>
      </c>
      <c r="B73" s="185" t="s">
        <v>642</v>
      </c>
      <c r="C73" s="186" t="s">
        <v>564</v>
      </c>
      <c r="D73" s="185">
        <v>1</v>
      </c>
      <c r="E73" s="185">
        <v>0</v>
      </c>
      <c r="F73" s="185" t="s">
        <v>37</v>
      </c>
      <c r="G73" s="190" t="str">
        <f t="shared" si="2"/>
        <v>EXEC ACT_state_recommend_return_map @tx_action_name = 'NEW', @id_user_mod_key = 100000,@tx_from_role_name='HO_CRM', @tx_fsm_state_name= 'UH_RECOMMENDED', @tx_role_name='CEO', @int_recommend = 1, @int_return   = 0 , @tx_comment = '?'</v>
      </c>
    </row>
    <row r="74" spans="1:7" s="185" customFormat="1">
      <c r="A74" s="185" t="s">
        <v>561</v>
      </c>
      <c r="B74" s="185" t="s">
        <v>642</v>
      </c>
      <c r="C74" s="186" t="s">
        <v>545</v>
      </c>
      <c r="D74" s="185">
        <v>0</v>
      </c>
      <c r="E74" s="185">
        <v>0</v>
      </c>
      <c r="F74" s="185" t="s">
        <v>37</v>
      </c>
      <c r="G74" s="190" t="str">
        <f t="shared" si="2"/>
        <v>EXEC ACT_state_recommend_return_map @tx_action_name = 'NEW', @id_user_mod_key = 100000,@tx_from_role_name='HO_CRM', @tx_fsm_state_name= 'UH_RECOMMENDED', @tx_role_name='MIS', @int_recommend = 0, @int_return   = 0 , @tx_comment = '?'</v>
      </c>
    </row>
    <row r="75" spans="1:7" s="185" customFormat="1">
      <c r="A75" s="185" t="s">
        <v>561</v>
      </c>
      <c r="B75" s="185" t="s">
        <v>642</v>
      </c>
      <c r="C75" s="186" t="s">
        <v>680</v>
      </c>
      <c r="D75" s="185">
        <v>0</v>
      </c>
      <c r="E75" s="185">
        <v>1</v>
      </c>
      <c r="F75" s="185" t="s">
        <v>37</v>
      </c>
      <c r="G75" s="190" t="str">
        <f t="shared" si="2"/>
        <v>EXEC ACT_state_recommend_return_map @tx_action_name = 'NEW', @id_user_mod_key = 100000,@tx_from_role_name='HO_CRM', @tx_fsm_state_name= 'UH_RECOMMENDED', @tx_role_name='CREDIT_ANALYST', @int_recommend = 0, @int_return   = 1 , @tx_comment = '?'</v>
      </c>
    </row>
    <row r="76" spans="1:7" s="185" customFormat="1">
      <c r="A76" s="185" t="s">
        <v>561</v>
      </c>
      <c r="B76" s="94" t="s">
        <v>532</v>
      </c>
      <c r="C76" s="186" t="s">
        <v>564</v>
      </c>
      <c r="D76" s="185">
        <v>1</v>
      </c>
      <c r="E76" s="185">
        <v>0</v>
      </c>
      <c r="F76" s="185" t="s">
        <v>37</v>
      </c>
      <c r="G76" s="190" t="str">
        <f t="shared" si="2"/>
        <v>EXEC ACT_state_recommend_return_map @tx_action_name = 'NEW', @id_user_mod_key = 100000,@tx_from_role_name='HO_CRM', @tx_fsm_state_name= 'RM_RECOMMENDED', @tx_role_name='CEO', @int_recommend = 1, @int_return   = 0 , @tx_comment = '?'</v>
      </c>
    </row>
    <row r="77" spans="1:7" s="185" customFormat="1">
      <c r="A77" s="185" t="s">
        <v>561</v>
      </c>
      <c r="B77" s="94" t="s">
        <v>532</v>
      </c>
      <c r="C77" s="186" t="s">
        <v>563</v>
      </c>
      <c r="D77" s="185">
        <v>1</v>
      </c>
      <c r="E77" s="185">
        <v>0</v>
      </c>
      <c r="F77" s="185" t="s">
        <v>37</v>
      </c>
      <c r="G77" s="190" t="str">
        <f t="shared" si="2"/>
        <v>EXEC ACT_state_recommend_return_map @tx_action_name = 'NEW', @id_user_mod_key = 100000,@tx_from_role_name='HO_CRM', @tx_fsm_state_name= 'RM_RECOMMENDED', @tx_role_name='MANAGING_DIRECTOR', @int_recommend = 1, @int_return   = 0 , @tx_comment = '?'</v>
      </c>
    </row>
    <row r="78" spans="1:7" s="185" customFormat="1">
      <c r="A78" s="185" t="s">
        <v>561</v>
      </c>
      <c r="B78" s="94" t="s">
        <v>532</v>
      </c>
      <c r="C78" s="186" t="s">
        <v>680</v>
      </c>
      <c r="D78" s="185">
        <v>0</v>
      </c>
      <c r="E78" s="185">
        <v>1</v>
      </c>
      <c r="F78" s="185" t="s">
        <v>37</v>
      </c>
      <c r="G78" s="190" t="str">
        <f t="shared" si="2"/>
        <v>EXEC ACT_state_recommend_return_map @tx_action_name = 'NEW', @id_user_mod_key = 100000,@tx_from_role_name='HO_CRM', @tx_fsm_state_name= 'RM_RECOMMENDED', @tx_role_name='CREDIT_ANALYST', @int_recommend = 0, @int_return   = 1 , @tx_comment = '?'</v>
      </c>
    </row>
    <row r="79" spans="1:7" s="185" customFormat="1">
      <c r="A79" s="185" t="s">
        <v>561</v>
      </c>
      <c r="B79" s="94" t="s">
        <v>532</v>
      </c>
      <c r="C79" s="186" t="s">
        <v>545</v>
      </c>
      <c r="D79" s="185">
        <v>0</v>
      </c>
      <c r="E79" s="185">
        <v>0</v>
      </c>
      <c r="F79" s="185" t="s">
        <v>37</v>
      </c>
      <c r="G79" s="190" t="str">
        <f t="shared" si="2"/>
        <v>EXEC ACT_state_recommend_return_map @tx_action_name = 'NEW', @id_user_mod_key = 100000,@tx_from_role_name='HO_CRM', @tx_fsm_state_name= 'RM_RECOMMENDED', @tx_role_name='MIS', @int_recommend = 0, @int_return   = 0 , @tx_comment = '?'</v>
      </c>
    </row>
    <row r="80" spans="1:7" s="142" customFormat="1">
      <c r="A80" s="142" t="s">
        <v>564</v>
      </c>
      <c r="B80" s="142" t="s">
        <v>536</v>
      </c>
      <c r="C80" s="148" t="s">
        <v>561</v>
      </c>
      <c r="D80" s="142">
        <v>0</v>
      </c>
      <c r="E80" s="142">
        <v>1</v>
      </c>
      <c r="F80" s="142" t="s">
        <v>37</v>
      </c>
      <c r="G80" s="190" t="str">
        <f t="shared" si="2"/>
        <v>EXEC ACT_state_recommend_return_map @tx_action_name = 'NEW', @id_user_mod_key = 100000,@tx_from_role_name='CEO', @tx_fsm_state_name= 'CEO_RETURNED', @tx_role_name='HO_CRM', @int_recommend = 0, @int_return   = 1 , @tx_comment = '?'</v>
      </c>
    </row>
    <row r="81" spans="1:7" s="142" customFormat="1">
      <c r="A81" s="142" t="s">
        <v>564</v>
      </c>
      <c r="B81" s="142" t="s">
        <v>536</v>
      </c>
      <c r="C81" s="148" t="s">
        <v>680</v>
      </c>
      <c r="D81" s="142">
        <v>0</v>
      </c>
      <c r="E81" s="142">
        <v>1</v>
      </c>
      <c r="F81" s="142" t="s">
        <v>37</v>
      </c>
      <c r="G81" s="190" t="str">
        <f t="shared" si="2"/>
        <v>EXEC ACT_state_recommend_return_map @tx_action_name = 'NEW', @id_user_mod_key = 100000,@tx_from_role_name='CEO', @tx_fsm_state_name= 'CEO_RETURNED', @tx_role_name='CREDIT_ANALYST', @int_recommend = 0, @int_return   = 1 , @tx_comment = '?'</v>
      </c>
    </row>
    <row r="82" spans="1:7" s="142" customFormat="1">
      <c r="A82" s="142" t="s">
        <v>564</v>
      </c>
      <c r="B82" s="142" t="s">
        <v>536</v>
      </c>
      <c r="C82" s="148" t="s">
        <v>545</v>
      </c>
      <c r="D82" s="142">
        <v>0</v>
      </c>
      <c r="E82" s="142">
        <v>0</v>
      </c>
      <c r="F82" s="142" t="s">
        <v>37</v>
      </c>
      <c r="G82" s="190" t="str">
        <f t="shared" si="2"/>
        <v>EXEC ACT_state_recommend_return_map @tx_action_name = 'NEW', @id_user_mod_key = 100000,@tx_from_role_name='CEO', @tx_fsm_state_name= 'CEO_RETURNED', @tx_role_name='MIS', @int_recommend = 0, @int_return   = 0 , @tx_comment = '?'</v>
      </c>
    </row>
    <row r="83" spans="1:7" s="142" customFormat="1">
      <c r="A83" s="142" t="s">
        <v>564</v>
      </c>
      <c r="B83" s="142" t="s">
        <v>598</v>
      </c>
      <c r="C83" s="148" t="s">
        <v>545</v>
      </c>
      <c r="D83" s="142">
        <v>0</v>
      </c>
      <c r="E83" s="142">
        <v>0</v>
      </c>
      <c r="F83" s="142" t="s">
        <v>37</v>
      </c>
      <c r="G83" s="190" t="str">
        <f t="shared" si="2"/>
        <v>EXEC ACT_state_recommend_return_map @tx_action_name = 'NEW', @id_user_mod_key = 100000,@tx_from_role_name='CEO', @tx_fsm_state_name= 'HOCRM_RECOMMENDED', @tx_role_name='MIS', @int_recommend = 0, @int_return   = 0 , @tx_comment = '?'</v>
      </c>
    </row>
    <row r="84" spans="1:7" s="142" customFormat="1">
      <c r="A84" s="142" t="s">
        <v>564</v>
      </c>
      <c r="B84" s="142" t="s">
        <v>598</v>
      </c>
      <c r="C84" s="148" t="s">
        <v>680</v>
      </c>
      <c r="D84" s="142">
        <v>0</v>
      </c>
      <c r="E84" s="142">
        <v>1</v>
      </c>
      <c r="F84" s="142" t="s">
        <v>37</v>
      </c>
      <c r="G84" s="190" t="str">
        <f t="shared" si="2"/>
        <v>EXEC ACT_state_recommend_return_map @tx_action_name = 'NEW', @id_user_mod_key = 100000,@tx_from_role_name='CEO', @tx_fsm_state_name= 'HOCRM_RECOMMENDED', @tx_role_name='CREDIT_ANALYST', @int_recommend = 0, @int_return   = 1 , @tx_comment = '?'</v>
      </c>
    </row>
    <row r="85" spans="1:7" s="165" customFormat="1">
      <c r="A85" s="165" t="s">
        <v>563</v>
      </c>
      <c r="B85" s="165" t="s">
        <v>540</v>
      </c>
      <c r="C85" s="161" t="s">
        <v>561</v>
      </c>
      <c r="D85" s="165">
        <v>0</v>
      </c>
      <c r="E85" s="165">
        <v>1</v>
      </c>
      <c r="F85" s="165" t="s">
        <v>37</v>
      </c>
      <c r="G85" s="190" t="str">
        <f t="shared" si="2"/>
        <v>EXEC ACT_state_recommend_return_map @tx_action_name = 'NEW', @id_user_mod_key = 100000,@tx_from_role_name='MANAGING_DIRECTOR', @tx_fsm_state_name= 'MD_RETURNED', @tx_role_name='HO_CRM', @int_recommend = 0, @int_return   = 1 , @tx_comment = '?'</v>
      </c>
    </row>
    <row r="86" spans="1:7" s="165" customFormat="1">
      <c r="A86" s="165" t="s">
        <v>563</v>
      </c>
      <c r="B86" s="165" t="s">
        <v>540</v>
      </c>
      <c r="C86" s="161" t="s">
        <v>680</v>
      </c>
      <c r="D86" s="165">
        <v>0</v>
      </c>
      <c r="E86" s="165">
        <v>1</v>
      </c>
      <c r="F86" s="165" t="s">
        <v>37</v>
      </c>
      <c r="G86" s="190" t="str">
        <f t="shared" si="2"/>
        <v>EXEC ACT_state_recommend_return_map @tx_action_name = 'NEW', @id_user_mod_key = 100000,@tx_from_role_name='MANAGING_DIRECTOR', @tx_fsm_state_name= 'MD_RETURNED', @tx_role_name='CREDIT_ANALYST', @int_recommend = 0, @int_return   = 1 , @tx_comment = '?'</v>
      </c>
    </row>
    <row r="87" spans="1:7" s="165" customFormat="1">
      <c r="A87" s="165" t="s">
        <v>563</v>
      </c>
      <c r="B87" s="165" t="s">
        <v>540</v>
      </c>
      <c r="C87" s="161" t="s">
        <v>545</v>
      </c>
      <c r="D87" s="165">
        <v>0</v>
      </c>
      <c r="E87" s="165">
        <v>0</v>
      </c>
      <c r="F87" s="165" t="s">
        <v>37</v>
      </c>
      <c r="G87" s="190" t="str">
        <f t="shared" si="2"/>
        <v>EXEC ACT_state_recommend_return_map @tx_action_name = 'NEW', @id_user_mod_key = 100000,@tx_from_role_name='MANAGING_DIRECTOR', @tx_fsm_state_name= 'MD_RETURNED', @tx_role_name='MIS', @int_recommend = 0, @int_return   = 0 , @tx_comment = '?'</v>
      </c>
    </row>
    <row r="88" spans="1:7" s="206" customFormat="1">
      <c r="A88" s="206" t="s">
        <v>691</v>
      </c>
      <c r="B88" s="206" t="s">
        <v>531</v>
      </c>
      <c r="C88" s="142" t="s">
        <v>556</v>
      </c>
      <c r="D88" s="206">
        <v>0</v>
      </c>
      <c r="E88" s="206">
        <v>1</v>
      </c>
      <c r="F88" s="206" t="s">
        <v>37</v>
      </c>
      <c r="G88" s="190" t="str">
        <f>"EXEC ACT_state_recommend_return_map @tx_action_name = 'NEW', @id_user_mod_key = 100000,@tx_from_role_name='"&amp;A88&amp;"', @tx_fsm_state_name= '"&amp;B88&amp;"', @tx_role_name='"&amp;C88&amp;"', @int_recommend = "&amp;D88&amp;", @int_return   = "&amp;E88&amp;" , @tx_comment = '"&amp;F88&amp;"'"</f>
        <v>EXEC ACT_state_recommend_return_map @tx_action_name = 'NEW', @id_user_mod_key = 100000,@tx_from_role_name='CAD', @tx_fsm_state_name= 'SENT_TO_CAD', @tx_role_name='SOURCE_OFFICER', @int_recommend = 0, @int_return   = 1 , @tx_comment = '?'</v>
      </c>
    </row>
    <row r="89" spans="1:7">
      <c r="A89" s="206" t="s">
        <v>691</v>
      </c>
      <c r="B89" s="206" t="s">
        <v>689</v>
      </c>
      <c r="C89" s="142" t="s">
        <v>556</v>
      </c>
      <c r="D89" s="206">
        <v>0</v>
      </c>
      <c r="E89" s="206">
        <v>1</v>
      </c>
      <c r="F89" s="206" t="s">
        <v>37</v>
      </c>
      <c r="G89" s="190" t="str">
        <f>"EXEC ACT_state_recommend_return_map @tx_action_name = 'NEW', @id_user_mod_key = 100000,@tx_from_role_name='"&amp;A89&amp;"', @tx_fsm_state_name= '"&amp;B89&amp;"', @tx_role_name='"&amp;C89&amp;"', @int_recommend = "&amp;D89&amp;", @int_return   = "&amp;E89&amp;" , @tx_comment = '"&amp;F89&amp;"'"</f>
        <v>EXEC ACT_state_recommend_return_map @tx_action_name = 'NEW', @id_user_mod_key = 100000,@tx_from_role_name='CAD', @tx_fsm_state_name= 'SL_GENERATED', @tx_role_name='SOURCE_OFFICER', @int_recommend = 0, @int_return   = 1 , @tx_comment = '?'</v>
      </c>
    </row>
  </sheetData>
  <pageMargins left="0.7" right="0.7" top="0.75" bottom="0.75" header="0.3" footer="0.3"/>
  <pageSetup orientation="portrait" horizontalDpi="300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K54"/>
  <sheetViews>
    <sheetView topLeftCell="I40" workbookViewId="0">
      <selection activeCell="K58" sqref="K58"/>
    </sheetView>
  </sheetViews>
  <sheetFormatPr defaultColWidth="8.85546875" defaultRowHeight="15"/>
  <cols>
    <col min="1" max="1" width="19" style="11" bestFit="1" customWidth="1"/>
    <col min="2" max="2" width="28" style="11" customWidth="1"/>
    <col min="3" max="3" width="8.42578125" style="11" customWidth="1"/>
    <col min="4" max="4" width="7.28515625" style="11" customWidth="1"/>
    <col min="5" max="5" width="9.140625" style="11" customWidth="1"/>
    <col min="6" max="6" width="13.7109375" style="11" customWidth="1"/>
    <col min="7" max="7" width="8.7109375" style="11" customWidth="1"/>
    <col min="8" max="8" width="10.7109375" style="11" customWidth="1"/>
    <col min="9" max="9" width="10.85546875" customWidth="1"/>
    <col min="10" max="10" width="13.42578125" bestFit="1" customWidth="1"/>
    <col min="11" max="11" width="26.28515625" style="11" bestFit="1" customWidth="1"/>
    <col min="12" max="12" width="6.42578125" style="11" bestFit="1" customWidth="1"/>
    <col min="13" max="13" width="93.7109375" style="11" bestFit="1" customWidth="1"/>
    <col min="14" max="1025" width="8.85546875" style="11"/>
  </cols>
  <sheetData>
    <row r="2" spans="1:1025" ht="15" customHeight="1">
      <c r="B2" s="11" t="s">
        <v>161</v>
      </c>
    </row>
    <row r="3" spans="1:1025" s="29" customFormat="1" ht="15" customHeight="1">
      <c r="B3" s="29" t="s">
        <v>164</v>
      </c>
      <c r="C3" s="29" t="s">
        <v>21</v>
      </c>
      <c r="D3" s="29" t="s">
        <v>22</v>
      </c>
      <c r="E3" s="29" t="s">
        <v>23</v>
      </c>
      <c r="F3" s="29" t="s">
        <v>24</v>
      </c>
      <c r="G3" s="29" t="s">
        <v>25</v>
      </c>
      <c r="H3" s="29" t="s">
        <v>26</v>
      </c>
      <c r="I3" t="s">
        <v>28</v>
      </c>
      <c r="J3" t="s">
        <v>30</v>
      </c>
      <c r="K3" s="29" t="s">
        <v>165</v>
      </c>
      <c r="L3" s="29" t="s">
        <v>33</v>
      </c>
      <c r="M3" s="29" t="str">
        <f>"DELETE " &amp;$B$2&amp; " WHERE id_role_key &gt;= 110000"</f>
        <v>DELETE T_ROLE WHERE id_role_key &gt;= 110000</v>
      </c>
    </row>
    <row r="4" spans="1:1025" s="29" customFormat="1" ht="15" customHeight="1">
      <c r="A4" s="11" t="str">
        <f>K4</f>
        <v>SA</v>
      </c>
      <c r="B4" s="7">
        <v>100000</v>
      </c>
      <c r="C4" s="7">
        <v>0</v>
      </c>
      <c r="D4" s="7">
        <v>1</v>
      </c>
      <c r="E4" s="7">
        <f>ID_ENV_KEY</f>
        <v>100000</v>
      </c>
      <c r="F4" s="7">
        <f>+ID_USER_MOD_KEY</f>
        <v>100000</v>
      </c>
      <c r="G4" s="7" t="s">
        <v>34</v>
      </c>
      <c r="H4" s="7">
        <v>0</v>
      </c>
      <c r="I4" s="2">
        <v>0</v>
      </c>
      <c r="J4" s="2">
        <v>0</v>
      </c>
      <c r="K4" s="144" t="s">
        <v>566</v>
      </c>
      <c r="L4" s="11" t="s">
        <v>37</v>
      </c>
      <c r="M4" s="11" t="str">
        <f>"INSERT INTO "&amp;$B$2&amp;" VALUES("&amp;B4&amp;", "&amp;C4&amp;", "&amp;D4&amp;", "&amp;E4&amp;", "&amp;F4&amp;", "&amp;G4&amp;", "&amp;H4&amp;", "&amp;I4&amp;", "&amp;J4&amp;", '"&amp;K4&amp;"', '"&amp;L4&amp;"' )"</f>
        <v>INSERT INTO T_ROLE VALUES(100000, 0, 1, 100000, 100000, GETDATE(), 0, 0, 0, 'SA', '?' )</v>
      </c>
    </row>
    <row r="5" spans="1:1025" s="29" customFormat="1" ht="15" customHeight="1">
      <c r="A5" s="11" t="str">
        <f t="shared" ref="A5:A52" si="0">K5</f>
        <v>SYSTEM</v>
      </c>
      <c r="B5" s="7">
        <v>100001</v>
      </c>
      <c r="C5" s="7">
        <v>0</v>
      </c>
      <c r="D5" s="7">
        <v>1</v>
      </c>
      <c r="E5" s="7">
        <f>ID_ENV_KEY</f>
        <v>100000</v>
      </c>
      <c r="F5" s="7">
        <f>+ID_USER_MOD_KEY</f>
        <v>100000</v>
      </c>
      <c r="G5" s="7" t="s">
        <v>34</v>
      </c>
      <c r="H5" s="7">
        <v>0</v>
      </c>
      <c r="I5" s="132">
        <v>0</v>
      </c>
      <c r="J5" s="132">
        <v>0</v>
      </c>
      <c r="K5" s="144" t="s">
        <v>175</v>
      </c>
      <c r="L5" s="11"/>
      <c r="M5" s="11" t="str">
        <f t="shared" ref="M5:M25" si="1">"INSERT INTO "&amp;$B$2&amp;" VALUES("&amp;B5&amp;", "&amp;C5&amp;", "&amp;D5&amp;", "&amp;E5&amp;", "&amp;F5&amp;", "&amp;G5&amp;", "&amp;H5&amp;", "&amp;I5&amp;", "&amp;J5&amp;", '"&amp;K5&amp;"', '"&amp;L5&amp;"' )"</f>
        <v>INSERT INTO T_ROLE VALUES(100001, 0, 1, 100000, 100000, GETDATE(), 0, 0, 0, 'SYSTEM', '' )</v>
      </c>
    </row>
    <row r="6" spans="1:1025" ht="15" customHeight="1">
      <c r="A6" s="11" t="str">
        <f t="shared" si="0"/>
        <v>TECH_ADMIN</v>
      </c>
      <c r="B6" s="7">
        <v>100002</v>
      </c>
      <c r="C6" s="7">
        <v>0</v>
      </c>
      <c r="D6" s="7">
        <v>1</v>
      </c>
      <c r="E6" s="7">
        <f t="shared" ref="E6:E54" si="2">ID_ENV_KEY</f>
        <v>100000</v>
      </c>
      <c r="F6" s="7">
        <f t="shared" ref="F6:F54" si="3">+ID_USER_MOD_KEY</f>
        <v>100000</v>
      </c>
      <c r="G6" s="7" t="s">
        <v>34</v>
      </c>
      <c r="H6" s="7">
        <v>0</v>
      </c>
      <c r="I6" s="2">
        <v>0</v>
      </c>
      <c r="J6" s="2">
        <v>0</v>
      </c>
      <c r="K6" s="144" t="s">
        <v>567</v>
      </c>
      <c r="L6" s="11" t="s">
        <v>37</v>
      </c>
      <c r="M6" s="11" t="str">
        <f t="shared" si="1"/>
        <v>INSERT INTO T_ROLE VALUES(100002, 0, 1, 100000, 100000, GETDATE(), 0, 0, 0, 'TECH_ADMIN', '?' )</v>
      </c>
    </row>
    <row r="7" spans="1:1025" ht="15" customHeight="1">
      <c r="A7" s="11" t="str">
        <f t="shared" si="0"/>
        <v>BIZ_ADMIN</v>
      </c>
      <c r="B7" s="7">
        <v>100003</v>
      </c>
      <c r="C7" s="7">
        <v>0</v>
      </c>
      <c r="D7" s="7">
        <v>1</v>
      </c>
      <c r="E7" s="7">
        <f t="shared" si="2"/>
        <v>100000</v>
      </c>
      <c r="F7" s="7">
        <f t="shared" si="3"/>
        <v>100000</v>
      </c>
      <c r="G7" s="7" t="s">
        <v>34</v>
      </c>
      <c r="H7" s="7">
        <v>0</v>
      </c>
      <c r="I7" s="2">
        <v>0</v>
      </c>
      <c r="J7" s="2">
        <v>0</v>
      </c>
      <c r="K7" s="144" t="s">
        <v>568</v>
      </c>
      <c r="L7" s="11" t="s">
        <v>37</v>
      </c>
      <c r="M7" s="11" t="str">
        <f t="shared" si="1"/>
        <v>INSERT INTO T_ROLE VALUES(100003, 0, 1, 100000, 100000, GETDATE(), 0, 0, 0, 'BIZ_ADMIN', '?' )</v>
      </c>
    </row>
    <row r="8" spans="1:1025" ht="15" customHeight="1">
      <c r="A8" s="11" t="str">
        <f t="shared" si="0"/>
        <v>SUPERVISOR</v>
      </c>
      <c r="B8" s="7">
        <v>100004</v>
      </c>
      <c r="C8" s="7">
        <v>0</v>
      </c>
      <c r="D8" s="7">
        <v>1</v>
      </c>
      <c r="E8" s="7">
        <f t="shared" si="2"/>
        <v>100000</v>
      </c>
      <c r="F8" s="7">
        <f t="shared" si="3"/>
        <v>100000</v>
      </c>
      <c r="G8" s="7" t="s">
        <v>34</v>
      </c>
      <c r="H8" s="7">
        <v>0</v>
      </c>
      <c r="I8" s="2">
        <v>0</v>
      </c>
      <c r="J8" s="2">
        <v>0</v>
      </c>
      <c r="K8" s="144" t="s">
        <v>569</v>
      </c>
      <c r="L8" s="11" t="s">
        <v>37</v>
      </c>
      <c r="M8" s="11" t="str">
        <f t="shared" si="1"/>
        <v>INSERT INTO T_ROLE VALUES(100004, 0, 1, 100000, 100000, GETDATE(), 0, 0, 0, 'SUPERVISOR', '?' )</v>
      </c>
    </row>
    <row r="9" spans="1:1025" ht="15" customHeight="1">
      <c r="A9" s="11" t="str">
        <f t="shared" si="0"/>
        <v>USER</v>
      </c>
      <c r="B9" s="7">
        <v>100005</v>
      </c>
      <c r="C9" s="7">
        <v>0</v>
      </c>
      <c r="D9" s="7">
        <v>1</v>
      </c>
      <c r="E9" s="7">
        <f t="shared" si="2"/>
        <v>100000</v>
      </c>
      <c r="F9" s="7">
        <f t="shared" si="3"/>
        <v>100000</v>
      </c>
      <c r="G9" s="7" t="s">
        <v>34</v>
      </c>
      <c r="H9" s="7">
        <v>0</v>
      </c>
      <c r="I9" s="2">
        <v>0</v>
      </c>
      <c r="J9" s="2">
        <v>0</v>
      </c>
      <c r="K9" s="144" t="s">
        <v>570</v>
      </c>
      <c r="L9" s="11" t="s">
        <v>37</v>
      </c>
      <c r="M9" s="11" t="str">
        <f t="shared" si="1"/>
        <v>INSERT INTO T_ROLE VALUES(100005, 0, 1, 100000, 100000, GETDATE(), 0, 0, 0, 'USER', '?' )</v>
      </c>
    </row>
    <row r="10" spans="1:1025" ht="15" customHeight="1">
      <c r="A10" s="11" t="str">
        <f t="shared" si="0"/>
        <v>TEST</v>
      </c>
      <c r="B10" s="7">
        <v>100006</v>
      </c>
      <c r="C10" s="7">
        <v>0</v>
      </c>
      <c r="D10" s="7">
        <v>1</v>
      </c>
      <c r="E10" s="7">
        <f t="shared" si="2"/>
        <v>100000</v>
      </c>
      <c r="F10" s="7">
        <f t="shared" si="3"/>
        <v>100000</v>
      </c>
      <c r="G10" s="7" t="s">
        <v>34</v>
      </c>
      <c r="H10" s="7">
        <v>0</v>
      </c>
      <c r="I10" s="2">
        <v>0</v>
      </c>
      <c r="J10" s="2">
        <v>0</v>
      </c>
      <c r="K10" s="144" t="s">
        <v>652</v>
      </c>
      <c r="L10" s="11" t="s">
        <v>37</v>
      </c>
      <c r="M10" s="11" t="str">
        <f t="shared" si="1"/>
        <v>INSERT INTO T_ROLE VALUES(100006, 0, 1, 100000, 100000, GETDATE(), 0, 0, 0, 'TEST', '?' )</v>
      </c>
    </row>
    <row r="11" spans="1:1025" ht="15" customHeight="1">
      <c r="A11" s="11" t="str">
        <f t="shared" ref="A11" si="4">K11</f>
        <v>REF_DATA_RO</v>
      </c>
      <c r="B11" s="7">
        <v>100006</v>
      </c>
      <c r="C11" s="7">
        <v>0</v>
      </c>
      <c r="D11" s="7">
        <v>1</v>
      </c>
      <c r="E11" s="7">
        <f t="shared" si="2"/>
        <v>100000</v>
      </c>
      <c r="F11" s="7">
        <f t="shared" si="3"/>
        <v>100000</v>
      </c>
      <c r="G11" s="7" t="s">
        <v>34</v>
      </c>
      <c r="H11" s="7">
        <v>0</v>
      </c>
      <c r="I11" s="132">
        <v>0</v>
      </c>
      <c r="J11" s="132">
        <v>0</v>
      </c>
      <c r="K11" s="144" t="s">
        <v>655</v>
      </c>
      <c r="M11" s="11" t="str">
        <f t="shared" si="1"/>
        <v>INSERT INTO T_ROLE VALUES(100006, 0, 1, 100000, 100000, GETDATE(), 0, 0, 0, 'REF_DATA_RO', '' )</v>
      </c>
    </row>
    <row r="12" spans="1:1025" s="131" customFormat="1" ht="15" customHeight="1">
      <c r="A12" s="11" t="str">
        <f t="shared" si="0"/>
        <v>REF_DATA_RW</v>
      </c>
      <c r="B12" s="7">
        <v>100008</v>
      </c>
      <c r="C12" s="146">
        <v>0</v>
      </c>
      <c r="D12" s="146">
        <v>1</v>
      </c>
      <c r="E12" s="146">
        <f t="shared" si="2"/>
        <v>100000</v>
      </c>
      <c r="F12" s="146">
        <f t="shared" si="3"/>
        <v>100000</v>
      </c>
      <c r="G12" s="146" t="s">
        <v>34</v>
      </c>
      <c r="H12" s="146">
        <v>0</v>
      </c>
      <c r="I12" s="147">
        <v>0</v>
      </c>
      <c r="J12" s="147">
        <v>0</v>
      </c>
      <c r="K12" s="145" t="s">
        <v>656</v>
      </c>
      <c r="L12" s="145" t="s">
        <v>37</v>
      </c>
      <c r="M12" s="11" t="str">
        <f t="shared" si="1"/>
        <v>INSERT INTO T_ROLE VALUES(100008, 0, 1, 100000, 100000, GETDATE(), 0, 0, 0, 'REF_DATA_RW', '?' )</v>
      </c>
      <c r="N12" s="145"/>
      <c r="O12" s="145"/>
      <c r="P12" s="145"/>
      <c r="Q12" s="145"/>
      <c r="R12" s="145"/>
      <c r="S12" s="145"/>
      <c r="T12" s="145"/>
      <c r="U12" s="145"/>
      <c r="V12" s="145"/>
      <c r="W12" s="145"/>
      <c r="X12" s="145"/>
      <c r="Y12" s="145"/>
      <c r="Z12" s="145"/>
      <c r="AA12" s="145"/>
      <c r="AB12" s="145"/>
      <c r="AC12" s="145"/>
      <c r="AD12" s="145"/>
      <c r="AE12" s="145"/>
      <c r="AF12" s="145"/>
      <c r="AG12" s="145"/>
      <c r="AH12" s="145"/>
      <c r="AI12" s="145"/>
      <c r="AJ12" s="145"/>
      <c r="AK12" s="145"/>
      <c r="AL12" s="145"/>
      <c r="AM12" s="145"/>
      <c r="AN12" s="145"/>
      <c r="AO12" s="145"/>
      <c r="AP12" s="145"/>
      <c r="AQ12" s="145"/>
      <c r="AR12" s="145"/>
      <c r="AS12" s="145"/>
      <c r="AT12" s="145"/>
      <c r="AU12" s="145"/>
      <c r="AV12" s="145"/>
      <c r="AW12" s="145"/>
      <c r="AX12" s="145"/>
      <c r="AY12" s="145"/>
      <c r="AZ12" s="145"/>
      <c r="BA12" s="145"/>
      <c r="BB12" s="145"/>
      <c r="BC12" s="145"/>
      <c r="BD12" s="145"/>
      <c r="BE12" s="145"/>
      <c r="BF12" s="145"/>
      <c r="BG12" s="145"/>
      <c r="BH12" s="145"/>
      <c r="BI12" s="145"/>
      <c r="BJ12" s="145"/>
      <c r="BK12" s="145"/>
      <c r="BL12" s="145"/>
      <c r="BM12" s="145"/>
      <c r="BN12" s="145"/>
      <c r="BO12" s="145"/>
      <c r="BP12" s="145"/>
      <c r="BQ12" s="145"/>
      <c r="BR12" s="145"/>
      <c r="BS12" s="145"/>
      <c r="BT12" s="145"/>
      <c r="BU12" s="145"/>
      <c r="BV12" s="145"/>
      <c r="BW12" s="145"/>
      <c r="BX12" s="145"/>
      <c r="BY12" s="145"/>
      <c r="BZ12" s="145"/>
      <c r="CA12" s="145"/>
      <c r="CB12" s="145"/>
      <c r="CC12" s="145"/>
      <c r="CD12" s="145"/>
      <c r="CE12" s="145"/>
      <c r="CF12" s="145"/>
      <c r="CG12" s="145"/>
      <c r="CH12" s="145"/>
      <c r="CI12" s="145"/>
      <c r="CJ12" s="145"/>
      <c r="CK12" s="145"/>
      <c r="CL12" s="145"/>
      <c r="CM12" s="145"/>
      <c r="CN12" s="145"/>
      <c r="CO12" s="145"/>
      <c r="CP12" s="145"/>
      <c r="CQ12" s="145"/>
      <c r="CR12" s="145"/>
      <c r="CS12" s="145"/>
      <c r="CT12" s="145"/>
      <c r="CU12" s="145"/>
      <c r="CV12" s="145"/>
      <c r="CW12" s="145"/>
      <c r="CX12" s="145"/>
      <c r="CY12" s="145"/>
      <c r="CZ12" s="145"/>
      <c r="DA12" s="145"/>
      <c r="DB12" s="145"/>
      <c r="DC12" s="145"/>
      <c r="DD12" s="145"/>
      <c r="DE12" s="145"/>
      <c r="DF12" s="145"/>
      <c r="DG12" s="145"/>
      <c r="DH12" s="145"/>
      <c r="DI12" s="145"/>
      <c r="DJ12" s="145"/>
      <c r="DK12" s="145"/>
      <c r="DL12" s="145"/>
      <c r="DM12" s="145"/>
      <c r="DN12" s="145"/>
      <c r="DO12" s="145"/>
      <c r="DP12" s="145"/>
      <c r="DQ12" s="145"/>
      <c r="DR12" s="145"/>
      <c r="DS12" s="145"/>
      <c r="DT12" s="145"/>
      <c r="DU12" s="145"/>
      <c r="DV12" s="145"/>
      <c r="DW12" s="145"/>
      <c r="DX12" s="145"/>
      <c r="DY12" s="145"/>
      <c r="DZ12" s="145"/>
      <c r="EA12" s="145"/>
      <c r="EB12" s="145"/>
      <c r="EC12" s="145"/>
      <c r="ED12" s="145"/>
      <c r="EE12" s="145"/>
      <c r="EF12" s="145"/>
      <c r="EG12" s="145"/>
      <c r="EH12" s="145"/>
      <c r="EI12" s="145"/>
      <c r="EJ12" s="145"/>
      <c r="EK12" s="145"/>
      <c r="EL12" s="145"/>
      <c r="EM12" s="145"/>
      <c r="EN12" s="145"/>
      <c r="EO12" s="145"/>
      <c r="EP12" s="145"/>
      <c r="EQ12" s="145"/>
      <c r="ER12" s="145"/>
      <c r="ES12" s="145"/>
      <c r="ET12" s="145"/>
      <c r="EU12" s="145"/>
      <c r="EV12" s="145"/>
      <c r="EW12" s="145"/>
      <c r="EX12" s="145"/>
      <c r="EY12" s="145"/>
      <c r="EZ12" s="145"/>
      <c r="FA12" s="145"/>
      <c r="FB12" s="145"/>
      <c r="FC12" s="145"/>
      <c r="FD12" s="145"/>
      <c r="FE12" s="145"/>
      <c r="FF12" s="145"/>
      <c r="FG12" s="145"/>
      <c r="FH12" s="145"/>
      <c r="FI12" s="145"/>
      <c r="FJ12" s="145"/>
      <c r="FK12" s="145"/>
      <c r="FL12" s="145"/>
      <c r="FM12" s="145"/>
      <c r="FN12" s="145"/>
      <c r="FO12" s="145"/>
      <c r="FP12" s="145"/>
      <c r="FQ12" s="145"/>
      <c r="FR12" s="145"/>
      <c r="FS12" s="145"/>
      <c r="FT12" s="145"/>
      <c r="FU12" s="145"/>
      <c r="FV12" s="145"/>
      <c r="FW12" s="145"/>
      <c r="FX12" s="145"/>
      <c r="FY12" s="145"/>
      <c r="FZ12" s="145"/>
      <c r="GA12" s="145"/>
      <c r="GB12" s="145"/>
      <c r="GC12" s="145"/>
      <c r="GD12" s="145"/>
      <c r="GE12" s="145"/>
      <c r="GF12" s="145"/>
      <c r="GG12" s="145"/>
      <c r="GH12" s="145"/>
      <c r="GI12" s="145"/>
      <c r="GJ12" s="145"/>
      <c r="GK12" s="145"/>
      <c r="GL12" s="145"/>
      <c r="GM12" s="145"/>
      <c r="GN12" s="145"/>
      <c r="GO12" s="145"/>
      <c r="GP12" s="145"/>
      <c r="GQ12" s="145"/>
      <c r="GR12" s="145"/>
      <c r="GS12" s="145"/>
      <c r="GT12" s="145"/>
      <c r="GU12" s="145"/>
      <c r="GV12" s="145"/>
      <c r="GW12" s="145"/>
      <c r="GX12" s="145"/>
      <c r="GY12" s="145"/>
      <c r="GZ12" s="145"/>
      <c r="HA12" s="145"/>
      <c r="HB12" s="145"/>
      <c r="HC12" s="145"/>
      <c r="HD12" s="145"/>
      <c r="HE12" s="145"/>
      <c r="HF12" s="145"/>
      <c r="HG12" s="145"/>
      <c r="HH12" s="145"/>
      <c r="HI12" s="145"/>
      <c r="HJ12" s="145"/>
      <c r="HK12" s="145"/>
      <c r="HL12" s="145"/>
      <c r="HM12" s="145"/>
      <c r="HN12" s="145"/>
      <c r="HO12" s="145"/>
      <c r="HP12" s="145"/>
      <c r="HQ12" s="145"/>
      <c r="HR12" s="145"/>
      <c r="HS12" s="145"/>
      <c r="HT12" s="145"/>
      <c r="HU12" s="145"/>
      <c r="HV12" s="145"/>
      <c r="HW12" s="145"/>
      <c r="HX12" s="145"/>
      <c r="HY12" s="145"/>
      <c r="HZ12" s="145"/>
      <c r="IA12" s="145"/>
      <c r="IB12" s="145"/>
      <c r="IC12" s="145"/>
      <c r="ID12" s="145"/>
      <c r="IE12" s="145"/>
      <c r="IF12" s="145"/>
      <c r="IG12" s="145"/>
      <c r="IH12" s="145"/>
      <c r="II12" s="145"/>
      <c r="IJ12" s="145"/>
      <c r="IK12" s="145"/>
      <c r="IL12" s="145"/>
      <c r="IM12" s="145"/>
      <c r="IN12" s="145"/>
      <c r="IO12" s="145"/>
      <c r="IP12" s="145"/>
      <c r="IQ12" s="145"/>
      <c r="IR12" s="145"/>
      <c r="IS12" s="145"/>
      <c r="IT12" s="145"/>
      <c r="IU12" s="145"/>
      <c r="IV12" s="145"/>
      <c r="IW12" s="145"/>
      <c r="IX12" s="145"/>
      <c r="IY12" s="145"/>
      <c r="IZ12" s="145"/>
      <c r="JA12" s="145"/>
      <c r="JB12" s="145"/>
      <c r="JC12" s="145"/>
      <c r="JD12" s="145"/>
      <c r="JE12" s="145"/>
      <c r="JF12" s="145"/>
      <c r="JG12" s="145"/>
      <c r="JH12" s="145"/>
      <c r="JI12" s="145"/>
      <c r="JJ12" s="145"/>
      <c r="JK12" s="145"/>
      <c r="JL12" s="145"/>
      <c r="JM12" s="145"/>
      <c r="JN12" s="145"/>
      <c r="JO12" s="145"/>
      <c r="JP12" s="145"/>
      <c r="JQ12" s="145"/>
      <c r="JR12" s="145"/>
      <c r="JS12" s="145"/>
      <c r="JT12" s="145"/>
      <c r="JU12" s="145"/>
      <c r="JV12" s="145"/>
      <c r="JW12" s="145"/>
      <c r="JX12" s="145"/>
      <c r="JY12" s="145"/>
      <c r="JZ12" s="145"/>
      <c r="KA12" s="145"/>
      <c r="KB12" s="145"/>
      <c r="KC12" s="145"/>
      <c r="KD12" s="145"/>
      <c r="KE12" s="145"/>
      <c r="KF12" s="145"/>
      <c r="KG12" s="145"/>
      <c r="KH12" s="145"/>
      <c r="KI12" s="145"/>
      <c r="KJ12" s="145"/>
      <c r="KK12" s="145"/>
      <c r="KL12" s="145"/>
      <c r="KM12" s="145"/>
      <c r="KN12" s="145"/>
      <c r="KO12" s="145"/>
      <c r="KP12" s="145"/>
      <c r="KQ12" s="145"/>
      <c r="KR12" s="145"/>
      <c r="KS12" s="145"/>
      <c r="KT12" s="145"/>
      <c r="KU12" s="145"/>
      <c r="KV12" s="145"/>
      <c r="KW12" s="145"/>
      <c r="KX12" s="145"/>
      <c r="KY12" s="145"/>
      <c r="KZ12" s="145"/>
      <c r="LA12" s="145"/>
      <c r="LB12" s="145"/>
      <c r="LC12" s="145"/>
      <c r="LD12" s="145"/>
      <c r="LE12" s="145"/>
      <c r="LF12" s="145"/>
      <c r="LG12" s="145"/>
      <c r="LH12" s="145"/>
      <c r="LI12" s="145"/>
      <c r="LJ12" s="145"/>
      <c r="LK12" s="145"/>
      <c r="LL12" s="145"/>
      <c r="LM12" s="145"/>
      <c r="LN12" s="145"/>
      <c r="LO12" s="145"/>
      <c r="LP12" s="145"/>
      <c r="LQ12" s="145"/>
      <c r="LR12" s="145"/>
      <c r="LS12" s="145"/>
      <c r="LT12" s="145"/>
      <c r="LU12" s="145"/>
      <c r="LV12" s="145"/>
      <c r="LW12" s="145"/>
      <c r="LX12" s="145"/>
      <c r="LY12" s="145"/>
      <c r="LZ12" s="145"/>
      <c r="MA12" s="145"/>
      <c r="MB12" s="145"/>
      <c r="MC12" s="145"/>
      <c r="MD12" s="145"/>
      <c r="ME12" s="145"/>
      <c r="MF12" s="145"/>
      <c r="MG12" s="145"/>
      <c r="MH12" s="145"/>
      <c r="MI12" s="145"/>
      <c r="MJ12" s="145"/>
      <c r="MK12" s="145"/>
      <c r="ML12" s="145"/>
      <c r="MM12" s="145"/>
      <c r="MN12" s="145"/>
      <c r="MO12" s="145"/>
      <c r="MP12" s="145"/>
      <c r="MQ12" s="145"/>
      <c r="MR12" s="145"/>
      <c r="MS12" s="145"/>
      <c r="MT12" s="145"/>
      <c r="MU12" s="145"/>
      <c r="MV12" s="145"/>
      <c r="MW12" s="145"/>
      <c r="MX12" s="145"/>
      <c r="MY12" s="145"/>
      <c r="MZ12" s="145"/>
      <c r="NA12" s="145"/>
      <c r="NB12" s="145"/>
      <c r="NC12" s="145"/>
      <c r="ND12" s="145"/>
      <c r="NE12" s="145"/>
      <c r="NF12" s="145"/>
      <c r="NG12" s="145"/>
      <c r="NH12" s="145"/>
      <c r="NI12" s="145"/>
      <c r="NJ12" s="145"/>
      <c r="NK12" s="145"/>
      <c r="NL12" s="145"/>
      <c r="NM12" s="145"/>
      <c r="NN12" s="145"/>
      <c r="NO12" s="145"/>
      <c r="NP12" s="145"/>
      <c r="NQ12" s="145"/>
      <c r="NR12" s="145"/>
      <c r="NS12" s="145"/>
      <c r="NT12" s="145"/>
      <c r="NU12" s="145"/>
      <c r="NV12" s="145"/>
      <c r="NW12" s="145"/>
      <c r="NX12" s="145"/>
      <c r="NY12" s="145"/>
      <c r="NZ12" s="145"/>
      <c r="OA12" s="145"/>
      <c r="OB12" s="145"/>
      <c r="OC12" s="145"/>
      <c r="OD12" s="145"/>
      <c r="OE12" s="145"/>
      <c r="OF12" s="145"/>
      <c r="OG12" s="145"/>
      <c r="OH12" s="145"/>
      <c r="OI12" s="145"/>
      <c r="OJ12" s="145"/>
      <c r="OK12" s="145"/>
      <c r="OL12" s="145"/>
      <c r="OM12" s="145"/>
      <c r="ON12" s="145"/>
      <c r="OO12" s="145"/>
      <c r="OP12" s="145"/>
      <c r="OQ12" s="145"/>
      <c r="OR12" s="145"/>
      <c r="OS12" s="145"/>
      <c r="OT12" s="145"/>
      <c r="OU12" s="145"/>
      <c r="OV12" s="145"/>
      <c r="OW12" s="145"/>
      <c r="OX12" s="145"/>
      <c r="OY12" s="145"/>
      <c r="OZ12" s="145"/>
      <c r="PA12" s="145"/>
      <c r="PB12" s="145"/>
      <c r="PC12" s="145"/>
      <c r="PD12" s="145"/>
      <c r="PE12" s="145"/>
      <c r="PF12" s="145"/>
      <c r="PG12" s="145"/>
      <c r="PH12" s="145"/>
      <c r="PI12" s="145"/>
      <c r="PJ12" s="145"/>
      <c r="PK12" s="145"/>
      <c r="PL12" s="145"/>
      <c r="PM12" s="145"/>
      <c r="PN12" s="145"/>
      <c r="PO12" s="145"/>
      <c r="PP12" s="145"/>
      <c r="PQ12" s="145"/>
      <c r="PR12" s="145"/>
      <c r="PS12" s="145"/>
      <c r="PT12" s="145"/>
      <c r="PU12" s="145"/>
      <c r="PV12" s="145"/>
      <c r="PW12" s="145"/>
      <c r="PX12" s="145"/>
      <c r="PY12" s="145"/>
      <c r="PZ12" s="145"/>
      <c r="QA12" s="145"/>
      <c r="QB12" s="145"/>
      <c r="QC12" s="145"/>
      <c r="QD12" s="145"/>
      <c r="QE12" s="145"/>
      <c r="QF12" s="145"/>
      <c r="QG12" s="145"/>
      <c r="QH12" s="145"/>
      <c r="QI12" s="145"/>
      <c r="QJ12" s="145"/>
      <c r="QK12" s="145"/>
      <c r="QL12" s="145"/>
      <c r="QM12" s="145"/>
      <c r="QN12" s="145"/>
      <c r="QO12" s="145"/>
      <c r="QP12" s="145"/>
      <c r="QQ12" s="145"/>
      <c r="QR12" s="145"/>
      <c r="QS12" s="145"/>
      <c r="QT12" s="145"/>
      <c r="QU12" s="145"/>
      <c r="QV12" s="145"/>
      <c r="QW12" s="145"/>
      <c r="QX12" s="145"/>
      <c r="QY12" s="145"/>
      <c r="QZ12" s="145"/>
      <c r="RA12" s="145"/>
      <c r="RB12" s="145"/>
      <c r="RC12" s="145"/>
      <c r="RD12" s="145"/>
      <c r="RE12" s="145"/>
      <c r="RF12" s="145"/>
      <c r="RG12" s="145"/>
      <c r="RH12" s="145"/>
      <c r="RI12" s="145"/>
      <c r="RJ12" s="145"/>
      <c r="RK12" s="145"/>
      <c r="RL12" s="145"/>
      <c r="RM12" s="145"/>
      <c r="RN12" s="145"/>
      <c r="RO12" s="145"/>
      <c r="RP12" s="145"/>
      <c r="RQ12" s="145"/>
      <c r="RR12" s="145"/>
      <c r="RS12" s="145"/>
      <c r="RT12" s="145"/>
      <c r="RU12" s="145"/>
      <c r="RV12" s="145"/>
      <c r="RW12" s="145"/>
      <c r="RX12" s="145"/>
      <c r="RY12" s="145"/>
      <c r="RZ12" s="145"/>
      <c r="SA12" s="145"/>
      <c r="SB12" s="145"/>
      <c r="SC12" s="145"/>
      <c r="SD12" s="145"/>
      <c r="SE12" s="145"/>
      <c r="SF12" s="145"/>
      <c r="SG12" s="145"/>
      <c r="SH12" s="145"/>
      <c r="SI12" s="145"/>
      <c r="SJ12" s="145"/>
      <c r="SK12" s="145"/>
      <c r="SL12" s="145"/>
      <c r="SM12" s="145"/>
      <c r="SN12" s="145"/>
      <c r="SO12" s="145"/>
      <c r="SP12" s="145"/>
      <c r="SQ12" s="145"/>
      <c r="SR12" s="145"/>
      <c r="SS12" s="145"/>
      <c r="ST12" s="145"/>
      <c r="SU12" s="145"/>
      <c r="SV12" s="145"/>
      <c r="SW12" s="145"/>
      <c r="SX12" s="145"/>
      <c r="SY12" s="145"/>
      <c r="SZ12" s="145"/>
      <c r="TA12" s="145"/>
      <c r="TB12" s="145"/>
      <c r="TC12" s="145"/>
      <c r="TD12" s="145"/>
      <c r="TE12" s="145"/>
      <c r="TF12" s="145"/>
      <c r="TG12" s="145"/>
      <c r="TH12" s="145"/>
      <c r="TI12" s="145"/>
      <c r="TJ12" s="145"/>
      <c r="TK12" s="145"/>
      <c r="TL12" s="145"/>
      <c r="TM12" s="145"/>
      <c r="TN12" s="145"/>
      <c r="TO12" s="145"/>
      <c r="TP12" s="145"/>
      <c r="TQ12" s="145"/>
      <c r="TR12" s="145"/>
      <c r="TS12" s="145"/>
      <c r="TT12" s="145"/>
      <c r="TU12" s="145"/>
      <c r="TV12" s="145"/>
      <c r="TW12" s="145"/>
      <c r="TX12" s="145"/>
      <c r="TY12" s="145"/>
      <c r="TZ12" s="145"/>
      <c r="UA12" s="145"/>
      <c r="UB12" s="145"/>
      <c r="UC12" s="145"/>
      <c r="UD12" s="145"/>
      <c r="UE12" s="145"/>
      <c r="UF12" s="145"/>
      <c r="UG12" s="145"/>
      <c r="UH12" s="145"/>
      <c r="UI12" s="145"/>
      <c r="UJ12" s="145"/>
      <c r="UK12" s="145"/>
      <c r="UL12" s="145"/>
      <c r="UM12" s="145"/>
      <c r="UN12" s="145"/>
      <c r="UO12" s="145"/>
      <c r="UP12" s="145"/>
      <c r="UQ12" s="145"/>
      <c r="UR12" s="145"/>
      <c r="US12" s="145"/>
      <c r="UT12" s="145"/>
      <c r="UU12" s="145"/>
      <c r="UV12" s="145"/>
      <c r="UW12" s="145"/>
      <c r="UX12" s="145"/>
      <c r="UY12" s="145"/>
      <c r="UZ12" s="145"/>
      <c r="VA12" s="145"/>
      <c r="VB12" s="145"/>
      <c r="VC12" s="145"/>
      <c r="VD12" s="145"/>
      <c r="VE12" s="145"/>
      <c r="VF12" s="145"/>
      <c r="VG12" s="145"/>
      <c r="VH12" s="145"/>
      <c r="VI12" s="145"/>
      <c r="VJ12" s="145"/>
      <c r="VK12" s="145"/>
      <c r="VL12" s="145"/>
      <c r="VM12" s="145"/>
      <c r="VN12" s="145"/>
      <c r="VO12" s="145"/>
      <c r="VP12" s="145"/>
      <c r="VQ12" s="145"/>
      <c r="VR12" s="145"/>
      <c r="VS12" s="145"/>
      <c r="VT12" s="145"/>
      <c r="VU12" s="145"/>
      <c r="VV12" s="145"/>
      <c r="VW12" s="145"/>
      <c r="VX12" s="145"/>
      <c r="VY12" s="145"/>
      <c r="VZ12" s="145"/>
      <c r="WA12" s="145"/>
      <c r="WB12" s="145"/>
      <c r="WC12" s="145"/>
      <c r="WD12" s="145"/>
      <c r="WE12" s="145"/>
      <c r="WF12" s="145"/>
      <c r="WG12" s="145"/>
      <c r="WH12" s="145"/>
      <c r="WI12" s="145"/>
      <c r="WJ12" s="145"/>
      <c r="WK12" s="145"/>
      <c r="WL12" s="145"/>
      <c r="WM12" s="145"/>
      <c r="WN12" s="145"/>
      <c r="WO12" s="145"/>
      <c r="WP12" s="145"/>
      <c r="WQ12" s="145"/>
      <c r="WR12" s="145"/>
      <c r="WS12" s="145"/>
      <c r="WT12" s="145"/>
      <c r="WU12" s="145"/>
      <c r="WV12" s="145"/>
      <c r="WW12" s="145"/>
      <c r="WX12" s="145"/>
      <c r="WY12" s="145"/>
      <c r="WZ12" s="145"/>
      <c r="XA12" s="145"/>
      <c r="XB12" s="145"/>
      <c r="XC12" s="145"/>
      <c r="XD12" s="145"/>
      <c r="XE12" s="145"/>
      <c r="XF12" s="145"/>
      <c r="XG12" s="145"/>
      <c r="XH12" s="145"/>
      <c r="XI12" s="145"/>
      <c r="XJ12" s="145"/>
      <c r="XK12" s="145"/>
      <c r="XL12" s="145"/>
      <c r="XM12" s="145"/>
      <c r="XN12" s="145"/>
      <c r="XO12" s="145"/>
      <c r="XP12" s="145"/>
      <c r="XQ12" s="145"/>
      <c r="XR12" s="145"/>
      <c r="XS12" s="145"/>
      <c r="XT12" s="145"/>
      <c r="XU12" s="145"/>
      <c r="XV12" s="145"/>
      <c r="XW12" s="145"/>
      <c r="XX12" s="145"/>
      <c r="XY12" s="145"/>
      <c r="XZ12" s="145"/>
      <c r="YA12" s="145"/>
      <c r="YB12" s="145"/>
      <c r="YC12" s="145"/>
      <c r="YD12" s="145"/>
      <c r="YE12" s="145"/>
      <c r="YF12" s="145"/>
      <c r="YG12" s="145"/>
      <c r="YH12" s="145"/>
      <c r="YI12" s="145"/>
      <c r="YJ12" s="145"/>
      <c r="YK12" s="145"/>
      <c r="YL12" s="145"/>
      <c r="YM12" s="145"/>
      <c r="YN12" s="145"/>
      <c r="YO12" s="145"/>
      <c r="YP12" s="145"/>
      <c r="YQ12" s="145"/>
      <c r="YR12" s="145"/>
      <c r="YS12" s="145"/>
      <c r="YT12" s="145"/>
      <c r="YU12" s="145"/>
      <c r="YV12" s="145"/>
      <c r="YW12" s="145"/>
      <c r="YX12" s="145"/>
      <c r="YY12" s="145"/>
      <c r="YZ12" s="145"/>
      <c r="ZA12" s="145"/>
      <c r="ZB12" s="145"/>
      <c r="ZC12" s="145"/>
      <c r="ZD12" s="145"/>
      <c r="ZE12" s="145"/>
      <c r="ZF12" s="145"/>
      <c r="ZG12" s="145"/>
      <c r="ZH12" s="145"/>
      <c r="ZI12" s="145"/>
      <c r="ZJ12" s="145"/>
      <c r="ZK12" s="145"/>
      <c r="ZL12" s="145"/>
      <c r="ZM12" s="145"/>
      <c r="ZN12" s="145"/>
      <c r="ZO12" s="145"/>
      <c r="ZP12" s="145"/>
      <c r="ZQ12" s="145"/>
      <c r="ZR12" s="145"/>
      <c r="ZS12" s="145"/>
      <c r="ZT12" s="145"/>
      <c r="ZU12" s="145"/>
      <c r="ZV12" s="145"/>
      <c r="ZW12" s="145"/>
      <c r="ZX12" s="145"/>
      <c r="ZY12" s="145"/>
      <c r="ZZ12" s="145"/>
      <c r="AAA12" s="145"/>
      <c r="AAB12" s="145"/>
      <c r="AAC12" s="145"/>
      <c r="AAD12" s="145"/>
      <c r="AAE12" s="145"/>
      <c r="AAF12" s="145"/>
      <c r="AAG12" s="145"/>
      <c r="AAH12" s="145"/>
      <c r="AAI12" s="145"/>
      <c r="AAJ12" s="145"/>
      <c r="AAK12" s="145"/>
      <c r="AAL12" s="145"/>
      <c r="AAM12" s="145"/>
      <c r="AAN12" s="145"/>
      <c r="AAO12" s="145"/>
      <c r="AAP12" s="145"/>
      <c r="AAQ12" s="145"/>
      <c r="AAR12" s="145"/>
      <c r="AAS12" s="145"/>
      <c r="AAT12" s="145"/>
      <c r="AAU12" s="145"/>
      <c r="AAV12" s="145"/>
      <c r="AAW12" s="145"/>
      <c r="AAX12" s="145"/>
      <c r="AAY12" s="145"/>
      <c r="AAZ12" s="145"/>
      <c r="ABA12" s="145"/>
      <c r="ABB12" s="145"/>
      <c r="ABC12" s="145"/>
      <c r="ABD12" s="145"/>
      <c r="ABE12" s="145"/>
      <c r="ABF12" s="145"/>
      <c r="ABG12" s="145"/>
      <c r="ABH12" s="145"/>
      <c r="ABI12" s="145"/>
      <c r="ABJ12" s="145"/>
      <c r="ABK12" s="145"/>
      <c r="ABL12" s="145"/>
      <c r="ABM12" s="145"/>
      <c r="ABN12" s="145"/>
      <c r="ABO12" s="145"/>
      <c r="ABP12" s="145"/>
      <c r="ABQ12" s="145"/>
      <c r="ABR12" s="145"/>
      <c r="ABS12" s="145"/>
      <c r="ABT12" s="145"/>
      <c r="ABU12" s="145"/>
      <c r="ABV12" s="145"/>
      <c r="ABW12" s="145"/>
      <c r="ABX12" s="145"/>
      <c r="ABY12" s="145"/>
      <c r="ABZ12" s="145"/>
      <c r="ACA12" s="145"/>
      <c r="ACB12" s="145"/>
      <c r="ACC12" s="145"/>
      <c r="ACD12" s="145"/>
      <c r="ACE12" s="145"/>
      <c r="ACF12" s="145"/>
      <c r="ACG12" s="145"/>
      <c r="ACH12" s="145"/>
      <c r="ACI12" s="145"/>
      <c r="ACJ12" s="145"/>
      <c r="ACK12" s="145"/>
      <c r="ACL12" s="145"/>
      <c r="ACM12" s="145"/>
      <c r="ACN12" s="145"/>
      <c r="ACO12" s="145"/>
      <c r="ACP12" s="145"/>
      <c r="ACQ12" s="145"/>
      <c r="ACR12" s="145"/>
      <c r="ACS12" s="145"/>
      <c r="ACT12" s="145"/>
      <c r="ACU12" s="145"/>
      <c r="ACV12" s="145"/>
      <c r="ACW12" s="145"/>
      <c r="ACX12" s="145"/>
      <c r="ACY12" s="145"/>
      <c r="ACZ12" s="145"/>
      <c r="ADA12" s="145"/>
      <c r="ADB12" s="145"/>
      <c r="ADC12" s="145"/>
      <c r="ADD12" s="145"/>
      <c r="ADE12" s="145"/>
      <c r="ADF12" s="145"/>
      <c r="ADG12" s="145"/>
      <c r="ADH12" s="145"/>
      <c r="ADI12" s="145"/>
      <c r="ADJ12" s="145"/>
      <c r="ADK12" s="145"/>
      <c r="ADL12" s="145"/>
      <c r="ADM12" s="145"/>
      <c r="ADN12" s="145"/>
      <c r="ADO12" s="145"/>
      <c r="ADP12" s="145"/>
      <c r="ADQ12" s="145"/>
      <c r="ADR12" s="145"/>
      <c r="ADS12" s="145"/>
      <c r="ADT12" s="145"/>
      <c r="ADU12" s="145"/>
      <c r="ADV12" s="145"/>
      <c r="ADW12" s="145"/>
      <c r="ADX12" s="145"/>
      <c r="ADY12" s="145"/>
      <c r="ADZ12" s="145"/>
      <c r="AEA12" s="145"/>
      <c r="AEB12" s="145"/>
      <c r="AEC12" s="145"/>
      <c r="AED12" s="145"/>
      <c r="AEE12" s="145"/>
      <c r="AEF12" s="145"/>
      <c r="AEG12" s="145"/>
      <c r="AEH12" s="145"/>
      <c r="AEI12" s="145"/>
      <c r="AEJ12" s="145"/>
      <c r="AEK12" s="145"/>
      <c r="AEL12" s="145"/>
      <c r="AEM12" s="145"/>
      <c r="AEN12" s="145"/>
      <c r="AEO12" s="145"/>
      <c r="AEP12" s="145"/>
      <c r="AEQ12" s="145"/>
      <c r="AER12" s="145"/>
      <c r="AES12" s="145"/>
      <c r="AET12" s="145"/>
      <c r="AEU12" s="145"/>
      <c r="AEV12" s="145"/>
      <c r="AEW12" s="145"/>
      <c r="AEX12" s="145"/>
      <c r="AEY12" s="145"/>
      <c r="AEZ12" s="145"/>
      <c r="AFA12" s="145"/>
      <c r="AFB12" s="145"/>
      <c r="AFC12" s="145"/>
      <c r="AFD12" s="145"/>
      <c r="AFE12" s="145"/>
      <c r="AFF12" s="145"/>
      <c r="AFG12" s="145"/>
      <c r="AFH12" s="145"/>
      <c r="AFI12" s="145"/>
      <c r="AFJ12" s="145"/>
      <c r="AFK12" s="145"/>
      <c r="AFL12" s="145"/>
      <c r="AFM12" s="145"/>
      <c r="AFN12" s="145"/>
      <c r="AFO12" s="145"/>
      <c r="AFP12" s="145"/>
      <c r="AFQ12" s="145"/>
      <c r="AFR12" s="145"/>
      <c r="AFS12" s="145"/>
      <c r="AFT12" s="145"/>
      <c r="AFU12" s="145"/>
      <c r="AFV12" s="145"/>
      <c r="AFW12" s="145"/>
      <c r="AFX12" s="145"/>
      <c r="AFY12" s="145"/>
      <c r="AFZ12" s="145"/>
      <c r="AGA12" s="145"/>
      <c r="AGB12" s="145"/>
      <c r="AGC12" s="145"/>
      <c r="AGD12" s="145"/>
      <c r="AGE12" s="145"/>
      <c r="AGF12" s="145"/>
      <c r="AGG12" s="145"/>
      <c r="AGH12" s="145"/>
      <c r="AGI12" s="145"/>
      <c r="AGJ12" s="145"/>
      <c r="AGK12" s="145"/>
      <c r="AGL12" s="145"/>
      <c r="AGM12" s="145"/>
      <c r="AGN12" s="145"/>
      <c r="AGO12" s="145"/>
      <c r="AGP12" s="145"/>
      <c r="AGQ12" s="145"/>
      <c r="AGR12" s="145"/>
      <c r="AGS12" s="145"/>
      <c r="AGT12" s="145"/>
      <c r="AGU12" s="145"/>
      <c r="AGV12" s="145"/>
      <c r="AGW12" s="145"/>
      <c r="AGX12" s="145"/>
      <c r="AGY12" s="145"/>
      <c r="AGZ12" s="145"/>
      <c r="AHA12" s="145"/>
      <c r="AHB12" s="145"/>
      <c r="AHC12" s="145"/>
      <c r="AHD12" s="145"/>
      <c r="AHE12" s="145"/>
      <c r="AHF12" s="145"/>
      <c r="AHG12" s="145"/>
      <c r="AHH12" s="145"/>
      <c r="AHI12" s="145"/>
      <c r="AHJ12" s="145"/>
      <c r="AHK12" s="145"/>
      <c r="AHL12" s="145"/>
      <c r="AHM12" s="145"/>
      <c r="AHN12" s="145"/>
      <c r="AHO12" s="145"/>
      <c r="AHP12" s="145"/>
      <c r="AHQ12" s="145"/>
      <c r="AHR12" s="145"/>
      <c r="AHS12" s="145"/>
      <c r="AHT12" s="145"/>
      <c r="AHU12" s="145"/>
      <c r="AHV12" s="145"/>
      <c r="AHW12" s="145"/>
      <c r="AHX12" s="145"/>
      <c r="AHY12" s="145"/>
      <c r="AHZ12" s="145"/>
      <c r="AIA12" s="145"/>
      <c r="AIB12" s="145"/>
      <c r="AIC12" s="145"/>
      <c r="AID12" s="145"/>
      <c r="AIE12" s="145"/>
      <c r="AIF12" s="145"/>
      <c r="AIG12" s="145"/>
      <c r="AIH12" s="145"/>
      <c r="AII12" s="145"/>
      <c r="AIJ12" s="145"/>
      <c r="AIK12" s="145"/>
      <c r="AIL12" s="145"/>
      <c r="AIM12" s="145"/>
      <c r="AIN12" s="145"/>
      <c r="AIO12" s="145"/>
      <c r="AIP12" s="145"/>
      <c r="AIQ12" s="145"/>
      <c r="AIR12" s="145"/>
      <c r="AIS12" s="145"/>
      <c r="AIT12" s="145"/>
      <c r="AIU12" s="145"/>
      <c r="AIV12" s="145"/>
      <c r="AIW12" s="145"/>
      <c r="AIX12" s="145"/>
      <c r="AIY12" s="145"/>
      <c r="AIZ12" s="145"/>
      <c r="AJA12" s="145"/>
      <c r="AJB12" s="145"/>
      <c r="AJC12" s="145"/>
      <c r="AJD12" s="145"/>
      <c r="AJE12" s="145"/>
      <c r="AJF12" s="145"/>
      <c r="AJG12" s="145"/>
      <c r="AJH12" s="145"/>
      <c r="AJI12" s="145"/>
      <c r="AJJ12" s="145"/>
      <c r="AJK12" s="145"/>
      <c r="AJL12" s="145"/>
      <c r="AJM12" s="145"/>
      <c r="AJN12" s="145"/>
      <c r="AJO12" s="145"/>
      <c r="AJP12" s="145"/>
      <c r="AJQ12" s="145"/>
      <c r="AJR12" s="145"/>
      <c r="AJS12" s="145"/>
      <c r="AJT12" s="145"/>
      <c r="AJU12" s="145"/>
      <c r="AJV12" s="145"/>
      <c r="AJW12" s="145"/>
      <c r="AJX12" s="145"/>
      <c r="AJY12" s="145"/>
      <c r="AJZ12" s="145"/>
      <c r="AKA12" s="145"/>
      <c r="AKB12" s="145"/>
      <c r="AKC12" s="145"/>
      <c r="AKD12" s="145"/>
      <c r="AKE12" s="145"/>
      <c r="AKF12" s="145"/>
      <c r="AKG12" s="145"/>
      <c r="AKH12" s="145"/>
      <c r="AKI12" s="145"/>
      <c r="AKJ12" s="145"/>
      <c r="AKK12" s="145"/>
      <c r="AKL12" s="145"/>
      <c r="AKM12" s="145"/>
      <c r="AKN12" s="145"/>
      <c r="AKO12" s="145"/>
      <c r="AKP12" s="145"/>
      <c r="AKQ12" s="145"/>
      <c r="AKR12" s="145"/>
      <c r="AKS12" s="145"/>
      <c r="AKT12" s="145"/>
      <c r="AKU12" s="145"/>
      <c r="AKV12" s="145"/>
      <c r="AKW12" s="145"/>
      <c r="AKX12" s="145"/>
      <c r="AKY12" s="145"/>
      <c r="AKZ12" s="145"/>
      <c r="ALA12" s="145"/>
      <c r="ALB12" s="145"/>
      <c r="ALC12" s="145"/>
      <c r="ALD12" s="145"/>
      <c r="ALE12" s="145"/>
      <c r="ALF12" s="145"/>
      <c r="ALG12" s="145"/>
      <c r="ALH12" s="145"/>
      <c r="ALI12" s="145"/>
      <c r="ALJ12" s="145"/>
      <c r="ALK12" s="145"/>
      <c r="ALL12" s="145"/>
      <c r="ALM12" s="145"/>
      <c r="ALN12" s="145"/>
      <c r="ALO12" s="145"/>
      <c r="ALP12" s="145"/>
      <c r="ALQ12" s="145"/>
      <c r="ALR12" s="145"/>
      <c r="ALS12" s="145"/>
      <c r="ALT12" s="145"/>
      <c r="ALU12" s="145"/>
      <c r="ALV12" s="145"/>
      <c r="ALW12" s="145"/>
      <c r="ALX12" s="145"/>
      <c r="ALY12" s="145"/>
      <c r="ALZ12" s="145"/>
      <c r="AMA12" s="145"/>
      <c r="AMB12" s="145"/>
      <c r="AMC12" s="145"/>
      <c r="AMD12" s="145"/>
      <c r="AME12" s="145"/>
      <c r="AMF12" s="145"/>
      <c r="AMG12" s="145"/>
      <c r="AMH12" s="145"/>
      <c r="AMI12" s="145"/>
      <c r="AMJ12" s="145"/>
      <c r="AMK12" s="145"/>
    </row>
    <row r="13" spans="1:1025" ht="15" customHeight="1">
      <c r="A13" s="11" t="str">
        <f t="shared" si="0"/>
        <v>REF_DATA_APPROVE</v>
      </c>
      <c r="B13" s="7">
        <v>100009</v>
      </c>
      <c r="C13" s="7">
        <v>0</v>
      </c>
      <c r="D13" s="7">
        <v>1</v>
      </c>
      <c r="E13" s="7">
        <f t="shared" si="2"/>
        <v>100000</v>
      </c>
      <c r="F13" s="7">
        <f t="shared" si="3"/>
        <v>100000</v>
      </c>
      <c r="G13" s="7" t="s">
        <v>34</v>
      </c>
      <c r="H13" s="7">
        <v>0</v>
      </c>
      <c r="I13" s="2">
        <v>0</v>
      </c>
      <c r="J13" s="2">
        <v>0</v>
      </c>
      <c r="K13" s="11" t="s">
        <v>657</v>
      </c>
      <c r="L13" s="11" t="s">
        <v>37</v>
      </c>
      <c r="M13" s="11" t="str">
        <f t="shared" si="1"/>
        <v>INSERT INTO T_ROLE VALUES(100009, 0, 1, 100000, 100000, GETDATE(), 0, 0, 0, 'REF_DATA_APPROVE', '?' )</v>
      </c>
    </row>
    <row r="14" spans="1:1025" ht="15" customHeight="1">
      <c r="A14" s="11" t="str">
        <f t="shared" si="0"/>
        <v>REF_DATA_REJECT</v>
      </c>
      <c r="B14" s="7">
        <v>100010</v>
      </c>
      <c r="C14" s="7">
        <v>0</v>
      </c>
      <c r="D14" s="7">
        <v>1</v>
      </c>
      <c r="E14" s="7">
        <f t="shared" si="2"/>
        <v>100000</v>
      </c>
      <c r="F14" s="7">
        <f t="shared" si="3"/>
        <v>100000</v>
      </c>
      <c r="G14" s="7" t="s">
        <v>34</v>
      </c>
      <c r="H14" s="7">
        <v>0</v>
      </c>
      <c r="I14" s="2">
        <v>0</v>
      </c>
      <c r="J14" s="2">
        <v>0</v>
      </c>
      <c r="K14" s="11" t="s">
        <v>658</v>
      </c>
      <c r="L14" s="11" t="s">
        <v>37</v>
      </c>
      <c r="M14" s="11" t="str">
        <f t="shared" si="1"/>
        <v>INSERT INTO T_ROLE VALUES(100010, 0, 1, 100000, 100000, GETDATE(), 0, 0, 0, 'REF_DATA_REJECT', '?' )</v>
      </c>
    </row>
    <row r="15" spans="1:1025">
      <c r="A15" s="11" t="str">
        <f t="shared" si="0"/>
        <v>SYS_USER</v>
      </c>
      <c r="B15" s="7">
        <v>110000</v>
      </c>
      <c r="C15" s="7">
        <v>0</v>
      </c>
      <c r="D15" s="7">
        <v>1</v>
      </c>
      <c r="E15" s="7">
        <f t="shared" si="2"/>
        <v>100000</v>
      </c>
      <c r="F15" s="7">
        <f t="shared" si="3"/>
        <v>100000</v>
      </c>
      <c r="G15" s="7" t="s">
        <v>34</v>
      </c>
      <c r="H15" s="7">
        <v>0</v>
      </c>
      <c r="I15" s="132">
        <v>0</v>
      </c>
      <c r="J15" s="132">
        <v>0</v>
      </c>
      <c r="K15" s="11" t="s">
        <v>166</v>
      </c>
      <c r="L15" s="11" t="s">
        <v>37</v>
      </c>
      <c r="M15" s="11" t="str">
        <f t="shared" si="1"/>
        <v>INSERT INTO T_ROLE VALUES(110000, 0, 1, 100000, 100000, GETDATE(), 0, 0, 0, 'SYS_USER', '?' )</v>
      </c>
    </row>
    <row r="16" spans="1:1025">
      <c r="A16" s="11" t="str">
        <f t="shared" si="0"/>
        <v>READ_ONLY</v>
      </c>
      <c r="B16" s="7">
        <v>110001</v>
      </c>
      <c r="C16" s="7">
        <v>0</v>
      </c>
      <c r="D16" s="7">
        <v>1</v>
      </c>
      <c r="E16" s="7">
        <f t="shared" si="2"/>
        <v>100000</v>
      </c>
      <c r="F16" s="7">
        <f t="shared" si="3"/>
        <v>100000</v>
      </c>
      <c r="G16" s="7" t="s">
        <v>34</v>
      </c>
      <c r="H16" s="7">
        <v>0</v>
      </c>
      <c r="I16" s="132">
        <v>0</v>
      </c>
      <c r="J16" s="132">
        <v>0</v>
      </c>
      <c r="K16" s="11" t="s">
        <v>167</v>
      </c>
      <c r="L16" s="11" t="s">
        <v>37</v>
      </c>
      <c r="M16" s="11" t="str">
        <f t="shared" si="1"/>
        <v>INSERT INTO T_ROLE VALUES(110001, 0, 1, 100000, 100000, GETDATE(), 0, 0, 0, 'READ_ONLY', '?' )</v>
      </c>
    </row>
    <row r="17" spans="1:13">
      <c r="A17" s="11" t="str">
        <f t="shared" si="0"/>
        <v>REF_READ_ONLY</v>
      </c>
      <c r="B17" s="7">
        <v>110002</v>
      </c>
      <c r="C17" s="7">
        <v>0</v>
      </c>
      <c r="D17" s="7">
        <v>1</v>
      </c>
      <c r="E17" s="7">
        <f t="shared" si="2"/>
        <v>100000</v>
      </c>
      <c r="F17" s="7">
        <f t="shared" si="3"/>
        <v>100000</v>
      </c>
      <c r="G17" s="7" t="s">
        <v>34</v>
      </c>
      <c r="H17" s="7">
        <v>0</v>
      </c>
      <c r="I17" s="132">
        <v>0</v>
      </c>
      <c r="J17" s="132">
        <v>0</v>
      </c>
      <c r="K17" s="11" t="s">
        <v>168</v>
      </c>
      <c r="M17" s="11" t="str">
        <f t="shared" si="1"/>
        <v>INSERT INTO T_ROLE VALUES(110002, 0, 1, 100000, 100000, GETDATE(), 0, 0, 0, 'REF_READ_ONLY', '' )</v>
      </c>
    </row>
    <row r="18" spans="1:13">
      <c r="A18" s="11" t="str">
        <f t="shared" si="0"/>
        <v>REF_MODIFY</v>
      </c>
      <c r="B18" s="7">
        <v>110003</v>
      </c>
      <c r="C18" s="7">
        <v>0</v>
      </c>
      <c r="D18" s="7">
        <v>1</v>
      </c>
      <c r="E18" s="7">
        <f t="shared" si="2"/>
        <v>100000</v>
      </c>
      <c r="F18" s="7">
        <f t="shared" si="3"/>
        <v>100000</v>
      </c>
      <c r="G18" s="7" t="s">
        <v>34</v>
      </c>
      <c r="H18" s="7">
        <v>0</v>
      </c>
      <c r="I18" s="2">
        <v>0</v>
      </c>
      <c r="J18" s="2">
        <v>0</v>
      </c>
      <c r="K18" s="11" t="s">
        <v>169</v>
      </c>
      <c r="L18" s="11" t="s">
        <v>37</v>
      </c>
      <c r="M18" s="11" t="str">
        <f t="shared" si="1"/>
        <v>INSERT INTO T_ROLE VALUES(110003, 0, 1, 100000, 100000, GETDATE(), 0, 0, 0, 'REF_MODIFY', '?' )</v>
      </c>
    </row>
    <row r="19" spans="1:13">
      <c r="A19" s="11" t="str">
        <f t="shared" si="0"/>
        <v>REF_APPROVE</v>
      </c>
      <c r="B19" s="7">
        <v>110004</v>
      </c>
      <c r="C19" s="7">
        <v>0</v>
      </c>
      <c r="D19" s="7">
        <v>1</v>
      </c>
      <c r="E19" s="7">
        <f t="shared" si="2"/>
        <v>100000</v>
      </c>
      <c r="F19" s="7">
        <f t="shared" si="3"/>
        <v>100000</v>
      </c>
      <c r="G19" s="7" t="s">
        <v>34</v>
      </c>
      <c r="H19" s="7">
        <v>0</v>
      </c>
      <c r="I19" s="2">
        <v>0</v>
      </c>
      <c r="J19" s="2">
        <v>0</v>
      </c>
      <c r="K19" s="11" t="s">
        <v>170</v>
      </c>
      <c r="L19" s="11" t="s">
        <v>37</v>
      </c>
      <c r="M19" s="11" t="str">
        <f t="shared" si="1"/>
        <v>INSERT INTO T_ROLE VALUES(110004, 0, 1, 100000, 100000, GETDATE(), 0, 0, 0, 'REF_APPROVE', '?' )</v>
      </c>
    </row>
    <row r="20" spans="1:13">
      <c r="A20" s="11" t="str">
        <f t="shared" si="0"/>
        <v>PMT_READ_ONLY</v>
      </c>
      <c r="B20" s="7">
        <v>110005</v>
      </c>
      <c r="C20" s="7">
        <v>0</v>
      </c>
      <c r="D20" s="7">
        <v>1</v>
      </c>
      <c r="E20" s="7">
        <f t="shared" si="2"/>
        <v>100000</v>
      </c>
      <c r="F20" s="7">
        <f t="shared" si="3"/>
        <v>100000</v>
      </c>
      <c r="G20" s="7" t="s">
        <v>34</v>
      </c>
      <c r="H20" s="7">
        <v>0</v>
      </c>
      <c r="I20" s="2">
        <v>0</v>
      </c>
      <c r="J20" s="2">
        <v>0</v>
      </c>
      <c r="K20" s="11" t="s">
        <v>659</v>
      </c>
      <c r="L20" s="11" t="s">
        <v>37</v>
      </c>
      <c r="M20" s="11" t="str">
        <f t="shared" si="1"/>
        <v>INSERT INTO T_ROLE VALUES(110005, 0, 1, 100000, 100000, GETDATE(), 0, 0, 0, 'PMT_READ_ONLY', '?' )</v>
      </c>
    </row>
    <row r="21" spans="1:13">
      <c r="A21" s="11" t="str">
        <f t="shared" si="0"/>
        <v>PMT_MODIFY</v>
      </c>
      <c r="B21" s="7">
        <v>110006</v>
      </c>
      <c r="C21" s="7">
        <v>0</v>
      </c>
      <c r="D21" s="7">
        <v>1</v>
      </c>
      <c r="E21" s="7">
        <f t="shared" si="2"/>
        <v>100000</v>
      </c>
      <c r="F21" s="7">
        <f t="shared" si="3"/>
        <v>100000</v>
      </c>
      <c r="G21" s="7" t="s">
        <v>34</v>
      </c>
      <c r="H21" s="7">
        <v>0</v>
      </c>
      <c r="I21" s="2">
        <v>0</v>
      </c>
      <c r="J21" s="2">
        <v>0</v>
      </c>
      <c r="K21" s="11" t="s">
        <v>171</v>
      </c>
      <c r="L21" s="11" t="s">
        <v>37</v>
      </c>
      <c r="M21" s="11" t="str">
        <f t="shared" si="1"/>
        <v>INSERT INTO T_ROLE VALUES(110006, 0, 1, 100000, 100000, GETDATE(), 0, 0, 0, 'PMT_MODIFY', '?' )</v>
      </c>
    </row>
    <row r="22" spans="1:13">
      <c r="A22" s="11" t="str">
        <f t="shared" si="0"/>
        <v>PMT_APPROVE</v>
      </c>
      <c r="B22" s="7">
        <v>110007</v>
      </c>
      <c r="C22" s="7">
        <v>0</v>
      </c>
      <c r="D22" s="7">
        <v>1</v>
      </c>
      <c r="E22" s="7">
        <f t="shared" si="2"/>
        <v>100000</v>
      </c>
      <c r="F22" s="7">
        <f t="shared" si="3"/>
        <v>100000</v>
      </c>
      <c r="G22" s="7" t="s">
        <v>34</v>
      </c>
      <c r="H22" s="7">
        <v>0</v>
      </c>
      <c r="I22" s="2">
        <v>0</v>
      </c>
      <c r="J22" s="2">
        <v>0</v>
      </c>
      <c r="K22" s="11" t="s">
        <v>172</v>
      </c>
      <c r="L22" s="11" t="s">
        <v>37</v>
      </c>
      <c r="M22" s="11" t="str">
        <f t="shared" si="1"/>
        <v>INSERT INTO T_ROLE VALUES(110007, 0, 1, 100000, 100000, GETDATE(), 0, 0, 0, 'PMT_APPROVE', '?' )</v>
      </c>
    </row>
    <row r="23" spans="1:13">
      <c r="A23" s="11" t="str">
        <f t="shared" si="0"/>
        <v>PMT_AUTHORIZE</v>
      </c>
      <c r="B23" s="7">
        <v>110008</v>
      </c>
      <c r="C23" s="7">
        <v>0</v>
      </c>
      <c r="D23" s="7">
        <v>1</v>
      </c>
      <c r="E23" s="7">
        <f t="shared" si="2"/>
        <v>100000</v>
      </c>
      <c r="F23" s="7">
        <f t="shared" si="3"/>
        <v>100000</v>
      </c>
      <c r="G23" s="7" t="s">
        <v>34</v>
      </c>
      <c r="H23" s="7">
        <v>0</v>
      </c>
      <c r="I23" s="132">
        <v>0</v>
      </c>
      <c r="J23" s="132">
        <v>0</v>
      </c>
      <c r="K23" s="11" t="s">
        <v>173</v>
      </c>
      <c r="L23" s="11" t="s">
        <v>37</v>
      </c>
      <c r="M23" s="11" t="str">
        <f t="shared" si="1"/>
        <v>INSERT INTO T_ROLE VALUES(110008, 0, 1, 100000, 100000, GETDATE(), 0, 0, 0, 'PMT_AUTHORIZE', '?' )</v>
      </c>
    </row>
    <row r="24" spans="1:13">
      <c r="A24" s="11" t="str">
        <f t="shared" si="0"/>
        <v>SA_TECH</v>
      </c>
      <c r="B24" s="7">
        <v>110009</v>
      </c>
      <c r="C24" s="7">
        <v>0</v>
      </c>
      <c r="D24" s="7">
        <v>1</v>
      </c>
      <c r="E24" s="7">
        <f t="shared" si="2"/>
        <v>100000</v>
      </c>
      <c r="F24" s="7">
        <f t="shared" si="3"/>
        <v>100000</v>
      </c>
      <c r="G24" s="7" t="s">
        <v>34</v>
      </c>
      <c r="H24" s="7">
        <v>0</v>
      </c>
      <c r="I24" s="2">
        <v>0</v>
      </c>
      <c r="J24" s="2">
        <v>0</v>
      </c>
      <c r="K24" s="11" t="s">
        <v>660</v>
      </c>
      <c r="L24" s="11" t="s">
        <v>37</v>
      </c>
      <c r="M24" s="11" t="str">
        <f t="shared" si="1"/>
        <v>INSERT INTO T_ROLE VALUES(110009, 0, 1, 100000, 100000, GETDATE(), 0, 0, 0, 'SA_TECH', '?' )</v>
      </c>
    </row>
    <row r="25" spans="1:13">
      <c r="A25" s="11" t="str">
        <f t="shared" si="0"/>
        <v>SA_BIZ</v>
      </c>
      <c r="B25" s="7">
        <v>110010</v>
      </c>
      <c r="C25" s="7">
        <v>0</v>
      </c>
      <c r="D25" s="7">
        <v>1</v>
      </c>
      <c r="E25" s="7">
        <f t="shared" si="2"/>
        <v>100000</v>
      </c>
      <c r="F25" s="7">
        <f t="shared" si="3"/>
        <v>100000</v>
      </c>
      <c r="G25" s="7" t="s">
        <v>34</v>
      </c>
      <c r="H25" s="7">
        <v>0</v>
      </c>
      <c r="I25" s="2">
        <v>0</v>
      </c>
      <c r="J25" s="2">
        <v>0</v>
      </c>
      <c r="K25" s="11" t="s">
        <v>661</v>
      </c>
      <c r="L25" s="11" t="s">
        <v>37</v>
      </c>
      <c r="M25" s="11" t="str">
        <f t="shared" si="1"/>
        <v>INSERT INTO T_ROLE VALUES(110010, 0, 1, 100000, 100000, GETDATE(), 0, 0, 0, 'SA_BIZ', '?' )</v>
      </c>
    </row>
    <row r="26" spans="1:13">
      <c r="A26" s="11" t="str">
        <f t="shared" si="0"/>
        <v>OFAC_READ_ONLY</v>
      </c>
      <c r="B26" s="11">
        <v>110011</v>
      </c>
      <c r="C26" s="7">
        <v>0</v>
      </c>
      <c r="D26" s="7">
        <v>1</v>
      </c>
      <c r="E26" s="7">
        <f t="shared" si="2"/>
        <v>100000</v>
      </c>
      <c r="F26" s="7">
        <f t="shared" si="3"/>
        <v>100000</v>
      </c>
      <c r="G26" s="7" t="s">
        <v>34</v>
      </c>
      <c r="H26" s="7">
        <v>0</v>
      </c>
      <c r="I26" s="132">
        <v>0</v>
      </c>
      <c r="J26" s="132">
        <v>0</v>
      </c>
      <c r="K26" s="11" t="s">
        <v>662</v>
      </c>
      <c r="L26" s="11" t="s">
        <v>37</v>
      </c>
      <c r="M26" s="11" t="str">
        <f t="shared" ref="M26:M51" si="5">"INSERT INTO "&amp;$B$2&amp;" VALUES("&amp;B26&amp;", "&amp;C26&amp;", "&amp;D26&amp;", "&amp;E26&amp;", "&amp;F26&amp;", "&amp;G26&amp;", "&amp;H26&amp;", "&amp;I26&amp;", "&amp;J26&amp;", '"&amp;K26&amp;"', '"&amp;L26&amp;"' )"</f>
        <v>INSERT INTO T_ROLE VALUES(110011, 0, 1, 100000, 100000, GETDATE(), 0, 0, 0, 'OFAC_READ_ONLY', '?' )</v>
      </c>
    </row>
    <row r="27" spans="1:13">
      <c r="A27" s="11" t="str">
        <f t="shared" si="0"/>
        <v>KYC_INITIATE</v>
      </c>
      <c r="B27" s="11">
        <v>110012</v>
      </c>
      <c r="C27" s="7">
        <v>0</v>
      </c>
      <c r="D27" s="7">
        <v>1</v>
      </c>
      <c r="E27" s="7">
        <f t="shared" si="2"/>
        <v>100000</v>
      </c>
      <c r="F27" s="7">
        <f t="shared" si="3"/>
        <v>100000</v>
      </c>
      <c r="G27" s="7" t="s">
        <v>34</v>
      </c>
      <c r="H27" s="7">
        <v>0</v>
      </c>
      <c r="I27" s="132">
        <v>0</v>
      </c>
      <c r="J27" s="132">
        <v>0</v>
      </c>
      <c r="K27" s="11" t="s">
        <v>663</v>
      </c>
      <c r="L27" s="11" t="s">
        <v>37</v>
      </c>
      <c r="M27" s="11" t="str">
        <f t="shared" si="5"/>
        <v>INSERT INTO T_ROLE VALUES(110012, 0, 1, 100000, 100000, GETDATE(), 0, 0, 0, 'KYC_INITIATE', '?' )</v>
      </c>
    </row>
    <row r="28" spans="1:13">
      <c r="A28" s="11" t="str">
        <f t="shared" si="0"/>
        <v>KYC_APPROVE</v>
      </c>
      <c r="B28" s="11">
        <v>110013</v>
      </c>
      <c r="C28" s="7">
        <v>0</v>
      </c>
      <c r="D28" s="7">
        <v>1</v>
      </c>
      <c r="E28" s="7">
        <f t="shared" si="2"/>
        <v>100000</v>
      </c>
      <c r="F28" s="7">
        <f t="shared" si="3"/>
        <v>100000</v>
      </c>
      <c r="G28" s="7" t="s">
        <v>34</v>
      </c>
      <c r="H28" s="7">
        <v>0</v>
      </c>
      <c r="I28" s="132">
        <v>0</v>
      </c>
      <c r="J28" s="132">
        <v>0</v>
      </c>
      <c r="K28" s="11" t="s">
        <v>664</v>
      </c>
      <c r="L28" s="11" t="s">
        <v>37</v>
      </c>
      <c r="M28" s="11" t="str">
        <f t="shared" si="5"/>
        <v>INSERT INTO T_ROLE VALUES(110013, 0, 1, 100000, 100000, GETDATE(), 0, 0, 0, 'KYC_APPROVE', '?' )</v>
      </c>
    </row>
    <row r="29" spans="1:13">
      <c r="A29" s="11" t="str">
        <f t="shared" si="0"/>
        <v>SWIFT_INITIATE</v>
      </c>
      <c r="B29" s="11">
        <v>110014</v>
      </c>
      <c r="C29" s="7">
        <v>0</v>
      </c>
      <c r="D29" s="7">
        <v>1</v>
      </c>
      <c r="E29" s="7">
        <f t="shared" si="2"/>
        <v>100000</v>
      </c>
      <c r="F29" s="7">
        <f t="shared" si="3"/>
        <v>100000</v>
      </c>
      <c r="G29" s="7" t="s">
        <v>34</v>
      </c>
      <c r="H29" s="7">
        <v>0</v>
      </c>
      <c r="I29" s="132">
        <v>0</v>
      </c>
      <c r="J29" s="132">
        <v>0</v>
      </c>
      <c r="K29" s="11" t="s">
        <v>665</v>
      </c>
      <c r="L29" s="11" t="s">
        <v>37</v>
      </c>
      <c r="M29" s="11" t="str">
        <f t="shared" si="5"/>
        <v>INSERT INTO T_ROLE VALUES(110014, 0, 1, 100000, 100000, GETDATE(), 0, 0, 0, 'SWIFT_INITIATE', '?' )</v>
      </c>
    </row>
    <row r="30" spans="1:13">
      <c r="A30" s="11" t="str">
        <f t="shared" si="0"/>
        <v>SWIFT_APPROVE</v>
      </c>
      <c r="B30" s="11">
        <v>110015</v>
      </c>
      <c r="C30" s="7">
        <v>0</v>
      </c>
      <c r="D30" s="7">
        <v>1</v>
      </c>
      <c r="E30" s="7">
        <f t="shared" si="2"/>
        <v>100000</v>
      </c>
      <c r="F30" s="7">
        <f t="shared" si="3"/>
        <v>100000</v>
      </c>
      <c r="G30" s="7" t="s">
        <v>34</v>
      </c>
      <c r="H30" s="7">
        <v>0</v>
      </c>
      <c r="I30" s="132">
        <v>0</v>
      </c>
      <c r="J30" s="132">
        <v>0</v>
      </c>
      <c r="K30" s="11" t="s">
        <v>666</v>
      </c>
      <c r="L30" s="11" t="s">
        <v>37</v>
      </c>
      <c r="M30" s="11" t="str">
        <f t="shared" si="5"/>
        <v>INSERT INTO T_ROLE VALUES(110015, 0, 1, 100000, 100000, GETDATE(), 0, 0, 0, 'SWIFT_APPROVE', '?' )</v>
      </c>
    </row>
    <row r="31" spans="1:13">
      <c r="A31" s="11" t="str">
        <f t="shared" si="0"/>
        <v>REMITTANCE_INITIATE</v>
      </c>
      <c r="B31" s="11">
        <v>110016</v>
      </c>
      <c r="C31" s="7">
        <v>0</v>
      </c>
      <c r="D31" s="7">
        <v>1</v>
      </c>
      <c r="E31" s="7">
        <f t="shared" si="2"/>
        <v>100000</v>
      </c>
      <c r="F31" s="7">
        <f t="shared" si="3"/>
        <v>100000</v>
      </c>
      <c r="G31" s="7" t="s">
        <v>34</v>
      </c>
      <c r="H31" s="7">
        <v>0</v>
      </c>
      <c r="I31" s="132">
        <v>0</v>
      </c>
      <c r="J31" s="132">
        <v>0</v>
      </c>
      <c r="K31" s="11" t="s">
        <v>667</v>
      </c>
      <c r="L31" s="11" t="s">
        <v>37</v>
      </c>
      <c r="M31" s="11" t="str">
        <f t="shared" si="5"/>
        <v>INSERT INTO T_ROLE VALUES(110016, 0, 1, 100000, 100000, GETDATE(), 0, 0, 0, 'REMITTANCE_INITIATE', '?' )</v>
      </c>
    </row>
    <row r="32" spans="1:13">
      <c r="A32" s="11" t="str">
        <f t="shared" si="0"/>
        <v>REMITTANCE_APPROVE</v>
      </c>
      <c r="B32" s="11">
        <v>110017</v>
      </c>
      <c r="C32" s="7">
        <v>0</v>
      </c>
      <c r="D32" s="7">
        <v>1</v>
      </c>
      <c r="E32" s="7">
        <f t="shared" si="2"/>
        <v>100000</v>
      </c>
      <c r="F32" s="7">
        <f t="shared" si="3"/>
        <v>100000</v>
      </c>
      <c r="G32" s="7" t="s">
        <v>34</v>
      </c>
      <c r="H32" s="7">
        <v>0</v>
      </c>
      <c r="I32" s="132">
        <v>0</v>
      </c>
      <c r="J32" s="132">
        <v>0</v>
      </c>
      <c r="K32" s="11" t="s">
        <v>668</v>
      </c>
      <c r="L32" s="11" t="s">
        <v>37</v>
      </c>
      <c r="M32" s="11" t="str">
        <f t="shared" si="5"/>
        <v>INSERT INTO T_ROLE VALUES(110017, 0, 1, 100000, 100000, GETDATE(), 0, 0, 0, 'REMITTANCE_APPROVE', '?' )</v>
      </c>
    </row>
    <row r="33" spans="1:13">
      <c r="A33" s="11" t="str">
        <f t="shared" si="0"/>
        <v>KYC_AUTHORIZE</v>
      </c>
      <c r="B33" s="11">
        <v>110018</v>
      </c>
      <c r="C33" s="7">
        <v>0</v>
      </c>
      <c r="D33" s="7">
        <v>1</v>
      </c>
      <c r="E33" s="7">
        <f t="shared" si="2"/>
        <v>100000</v>
      </c>
      <c r="F33" s="7">
        <f t="shared" si="3"/>
        <v>100000</v>
      </c>
      <c r="G33" s="7" t="s">
        <v>34</v>
      </c>
      <c r="H33" s="7">
        <v>0</v>
      </c>
      <c r="I33" s="132">
        <v>0</v>
      </c>
      <c r="J33" s="132">
        <v>0</v>
      </c>
      <c r="K33" s="11" t="s">
        <v>669</v>
      </c>
      <c r="L33" s="11" t="s">
        <v>37</v>
      </c>
      <c r="M33" s="11" t="str">
        <f t="shared" si="5"/>
        <v>INSERT INTO T_ROLE VALUES(110018, 0, 1, 100000, 100000, GETDATE(), 0, 0, 0, 'KYC_AUTHORIZE', '?' )</v>
      </c>
    </row>
    <row r="34" spans="1:13">
      <c r="A34" s="11" t="str">
        <f t="shared" si="0"/>
        <v>SWIFT_AUTHORIZE</v>
      </c>
      <c r="B34" s="11">
        <v>110019</v>
      </c>
      <c r="C34" s="7">
        <v>0</v>
      </c>
      <c r="D34" s="7">
        <v>1</v>
      </c>
      <c r="E34" s="7">
        <f t="shared" si="2"/>
        <v>100000</v>
      </c>
      <c r="F34" s="7">
        <f t="shared" si="3"/>
        <v>100000</v>
      </c>
      <c r="G34" s="7" t="s">
        <v>34</v>
      </c>
      <c r="H34" s="7">
        <v>0</v>
      </c>
      <c r="I34" s="132">
        <v>0</v>
      </c>
      <c r="J34" s="132">
        <v>0</v>
      </c>
      <c r="K34" s="11" t="s">
        <v>670</v>
      </c>
      <c r="L34" s="11" t="s">
        <v>37</v>
      </c>
      <c r="M34" s="11" t="str">
        <f t="shared" si="5"/>
        <v>INSERT INTO T_ROLE VALUES(110019, 0, 1, 100000, 100000, GETDATE(), 0, 0, 0, 'SWIFT_AUTHORIZE', '?' )</v>
      </c>
    </row>
    <row r="35" spans="1:13">
      <c r="A35" s="11" t="str">
        <f t="shared" si="0"/>
        <v>NOSTRO_INITIATE</v>
      </c>
      <c r="B35" s="11">
        <v>110020</v>
      </c>
      <c r="C35" s="7">
        <v>0</v>
      </c>
      <c r="D35" s="7">
        <v>1</v>
      </c>
      <c r="E35" s="7">
        <f t="shared" si="2"/>
        <v>100000</v>
      </c>
      <c r="F35" s="7">
        <f t="shared" si="3"/>
        <v>100000</v>
      </c>
      <c r="G35" s="7" t="s">
        <v>34</v>
      </c>
      <c r="H35" s="7">
        <v>0</v>
      </c>
      <c r="I35" s="132">
        <v>0</v>
      </c>
      <c r="J35" s="132">
        <v>0</v>
      </c>
      <c r="K35" s="11" t="s">
        <v>671</v>
      </c>
      <c r="L35" s="11" t="s">
        <v>37</v>
      </c>
      <c r="M35" s="11" t="str">
        <f t="shared" si="5"/>
        <v>INSERT INTO T_ROLE VALUES(110020, 0, 1, 100000, 100000, GETDATE(), 0, 0, 0, 'NOSTRO_INITIATE', '?' )</v>
      </c>
    </row>
    <row r="36" spans="1:13">
      <c r="A36" s="11" t="str">
        <f t="shared" si="0"/>
        <v>NOSTRO_APPROVE</v>
      </c>
      <c r="B36" s="11">
        <v>110021</v>
      </c>
      <c r="C36" s="7">
        <v>0</v>
      </c>
      <c r="D36" s="7">
        <v>1</v>
      </c>
      <c r="E36" s="7">
        <f t="shared" si="2"/>
        <v>100000</v>
      </c>
      <c r="F36" s="7">
        <f t="shared" si="3"/>
        <v>100000</v>
      </c>
      <c r="G36" s="7" t="s">
        <v>34</v>
      </c>
      <c r="H36" s="7">
        <v>0</v>
      </c>
      <c r="I36" s="132">
        <v>0</v>
      </c>
      <c r="J36" s="132">
        <v>0</v>
      </c>
      <c r="K36" s="11" t="s">
        <v>672</v>
      </c>
      <c r="L36" s="11" t="s">
        <v>37</v>
      </c>
      <c r="M36" s="11" t="str">
        <f t="shared" si="5"/>
        <v>INSERT INTO T_ROLE VALUES(110021, 0, 1, 100000, 100000, GETDATE(), 0, 0, 0, 'NOSTRO_APPROVE', '?' )</v>
      </c>
    </row>
    <row r="37" spans="1:13">
      <c r="A37" s="11" t="str">
        <f t="shared" si="0"/>
        <v>NOSTRO_AUTHORIZE</v>
      </c>
      <c r="B37" s="11">
        <v>110022</v>
      </c>
      <c r="C37" s="7">
        <v>0</v>
      </c>
      <c r="D37" s="7">
        <v>1</v>
      </c>
      <c r="E37" s="7">
        <f t="shared" si="2"/>
        <v>100000</v>
      </c>
      <c r="F37" s="7">
        <f t="shared" si="3"/>
        <v>100000</v>
      </c>
      <c r="G37" s="7" t="s">
        <v>34</v>
      </c>
      <c r="H37" s="7">
        <v>0</v>
      </c>
      <c r="I37" s="132">
        <v>0</v>
      </c>
      <c r="J37" s="132">
        <v>0</v>
      </c>
      <c r="K37" s="11" t="s">
        <v>673</v>
      </c>
      <c r="L37" s="11" t="s">
        <v>37</v>
      </c>
      <c r="M37" s="11" t="str">
        <f t="shared" si="5"/>
        <v>INSERT INTO T_ROLE VALUES(110022, 0, 1, 100000, 100000, GETDATE(), 0, 0, 0, 'NOSTRO_AUTHORIZE', '?' )</v>
      </c>
    </row>
    <row r="38" spans="1:13">
      <c r="A38" s="11" t="str">
        <f t="shared" si="0"/>
        <v>NOSTRO_ADMIN</v>
      </c>
      <c r="B38" s="11">
        <v>110023</v>
      </c>
      <c r="C38" s="7">
        <v>0</v>
      </c>
      <c r="D38" s="7">
        <v>1</v>
      </c>
      <c r="E38" s="7">
        <f t="shared" si="2"/>
        <v>100000</v>
      </c>
      <c r="F38" s="7">
        <f t="shared" si="3"/>
        <v>100000</v>
      </c>
      <c r="G38" s="7" t="s">
        <v>34</v>
      </c>
      <c r="H38" s="7">
        <v>0</v>
      </c>
      <c r="I38" s="132">
        <v>0</v>
      </c>
      <c r="J38" s="132">
        <v>0</v>
      </c>
      <c r="K38" s="11" t="s">
        <v>674</v>
      </c>
      <c r="L38" s="11" t="s">
        <v>37</v>
      </c>
      <c r="M38" s="11" t="str">
        <f t="shared" si="5"/>
        <v>INSERT INTO T_ROLE VALUES(110023, 0, 1, 100000, 100000, GETDATE(), 0, 0, 0, 'NOSTRO_ADMIN', '?' )</v>
      </c>
    </row>
    <row r="39" spans="1:13">
      <c r="A39" s="11" t="str">
        <f t="shared" si="0"/>
        <v>TREASURY_ADMIN</v>
      </c>
      <c r="B39" s="11">
        <v>110024</v>
      </c>
      <c r="C39" s="7">
        <v>0</v>
      </c>
      <c r="D39" s="7">
        <v>1</v>
      </c>
      <c r="E39" s="7">
        <f t="shared" si="2"/>
        <v>100000</v>
      </c>
      <c r="F39" s="7">
        <f t="shared" si="3"/>
        <v>100000</v>
      </c>
      <c r="G39" s="7" t="s">
        <v>34</v>
      </c>
      <c r="H39" s="7">
        <v>0</v>
      </c>
      <c r="I39" s="132">
        <v>0</v>
      </c>
      <c r="J39" s="132">
        <v>0</v>
      </c>
      <c r="K39" s="11" t="s">
        <v>675</v>
      </c>
      <c r="L39" s="11" t="s">
        <v>37</v>
      </c>
      <c r="M39" s="11" t="str">
        <f t="shared" si="5"/>
        <v>INSERT INTO T_ROLE VALUES(110024, 0, 1, 100000, 100000, GETDATE(), 0, 0, 0, 'TREASURY_ADMIN', '?' )</v>
      </c>
    </row>
    <row r="40" spans="1:13">
      <c r="A40" s="11" t="str">
        <f t="shared" si="0"/>
        <v>SOURCE_OFFICER</v>
      </c>
      <c r="B40" s="11">
        <v>110025</v>
      </c>
      <c r="C40" s="7">
        <v>0</v>
      </c>
      <c r="D40" s="7">
        <v>1</v>
      </c>
      <c r="E40" s="7">
        <f t="shared" si="2"/>
        <v>100000</v>
      </c>
      <c r="F40" s="7">
        <f t="shared" si="3"/>
        <v>100000</v>
      </c>
      <c r="G40" s="7" t="s">
        <v>34</v>
      </c>
      <c r="H40" s="7">
        <v>0</v>
      </c>
      <c r="I40" s="132">
        <v>0</v>
      </c>
      <c r="J40" s="132">
        <v>0</v>
      </c>
      <c r="K40" s="11" t="s">
        <v>556</v>
      </c>
      <c r="L40" s="11" t="s">
        <v>37</v>
      </c>
      <c r="M40" s="11" t="str">
        <f t="shared" si="5"/>
        <v>INSERT INTO T_ROLE VALUES(110025, 0, 1, 100000, 100000, GETDATE(), 0, 0, 0, 'SOURCE_OFFICER', '?' )</v>
      </c>
    </row>
    <row r="41" spans="1:13">
      <c r="A41" s="11" t="str">
        <f t="shared" si="0"/>
        <v>BRANCH_MANAGER</v>
      </c>
      <c r="B41" s="11">
        <v>110026</v>
      </c>
      <c r="C41" s="7">
        <v>0</v>
      </c>
      <c r="D41" s="7">
        <v>1</v>
      </c>
      <c r="E41" s="7">
        <f t="shared" si="2"/>
        <v>100000</v>
      </c>
      <c r="F41" s="7">
        <f t="shared" si="3"/>
        <v>100000</v>
      </c>
      <c r="G41" s="7" t="s">
        <v>34</v>
      </c>
      <c r="H41" s="7">
        <v>0</v>
      </c>
      <c r="I41" s="132">
        <v>0</v>
      </c>
      <c r="J41" s="132">
        <v>0</v>
      </c>
      <c r="K41" s="11" t="s">
        <v>557</v>
      </c>
      <c r="L41" s="11" t="s">
        <v>37</v>
      </c>
      <c r="M41" s="11" t="str">
        <f t="shared" si="5"/>
        <v>INSERT INTO T_ROLE VALUES(110026, 0, 1, 100000, 100000, GETDATE(), 0, 0, 0, 'BRANCH_MANAGER', '?' )</v>
      </c>
    </row>
    <row r="42" spans="1:13">
      <c r="A42" s="11" t="str">
        <f t="shared" si="0"/>
        <v>BRANCH_OPERATION_MANAGER</v>
      </c>
      <c r="B42" s="11">
        <v>110027</v>
      </c>
      <c r="C42" s="7">
        <v>0</v>
      </c>
      <c r="D42" s="7">
        <v>1</v>
      </c>
      <c r="E42" s="7">
        <f t="shared" si="2"/>
        <v>100000</v>
      </c>
      <c r="F42" s="7">
        <f t="shared" si="3"/>
        <v>100000</v>
      </c>
      <c r="G42" s="7" t="s">
        <v>34</v>
      </c>
      <c r="H42" s="7">
        <v>0</v>
      </c>
      <c r="I42" s="132">
        <v>0</v>
      </c>
      <c r="J42" s="132">
        <v>0</v>
      </c>
      <c r="K42" s="11" t="s">
        <v>558</v>
      </c>
      <c r="L42" s="11" t="s">
        <v>37</v>
      </c>
      <c r="M42" s="11" t="str">
        <f t="shared" si="5"/>
        <v>INSERT INTO T_ROLE VALUES(110027, 0, 1, 100000, 100000, GETDATE(), 0, 0, 0, 'BRANCH_OPERATION_MANAGER', '?' )</v>
      </c>
    </row>
    <row r="43" spans="1:13">
      <c r="A43" s="11" t="str">
        <f t="shared" si="0"/>
        <v>POLICE_PORTFOLIO_COORDINATOR</v>
      </c>
      <c r="B43" s="11">
        <v>110028</v>
      </c>
      <c r="C43" s="7">
        <v>0</v>
      </c>
      <c r="D43" s="7">
        <v>1</v>
      </c>
      <c r="E43" s="7">
        <f t="shared" si="2"/>
        <v>100000</v>
      </c>
      <c r="F43" s="7">
        <f t="shared" si="3"/>
        <v>100000</v>
      </c>
      <c r="G43" s="7" t="s">
        <v>34</v>
      </c>
      <c r="H43" s="7">
        <v>0</v>
      </c>
      <c r="I43" s="132">
        <v>0</v>
      </c>
      <c r="J43" s="132">
        <v>0</v>
      </c>
      <c r="K43" s="11" t="s">
        <v>681</v>
      </c>
      <c r="L43" s="11" t="s">
        <v>37</v>
      </c>
      <c r="M43" s="11" t="str">
        <f t="shared" si="5"/>
        <v>INSERT INTO T_ROLE VALUES(110028, 0, 1, 100000, 100000, GETDATE(), 0, 0, 0, 'POLICE_PORTFOLIO_COORDINATOR', '?' )</v>
      </c>
    </row>
    <row r="44" spans="1:13">
      <c r="A44" s="11" t="str">
        <f t="shared" si="0"/>
        <v>MIS</v>
      </c>
      <c r="B44" s="11">
        <v>110029</v>
      </c>
      <c r="C44" s="7">
        <v>0</v>
      </c>
      <c r="D44" s="7">
        <v>1</v>
      </c>
      <c r="E44" s="7">
        <f t="shared" si="2"/>
        <v>100000</v>
      </c>
      <c r="F44" s="7">
        <f t="shared" si="3"/>
        <v>100000</v>
      </c>
      <c r="G44" s="7" t="s">
        <v>34</v>
      </c>
      <c r="H44" s="7">
        <v>0</v>
      </c>
      <c r="I44" s="132">
        <v>0</v>
      </c>
      <c r="J44" s="132">
        <v>0</v>
      </c>
      <c r="K44" s="11" t="s">
        <v>545</v>
      </c>
      <c r="L44" s="11" t="s">
        <v>37</v>
      </c>
      <c r="M44" s="11" t="str">
        <f t="shared" si="5"/>
        <v>INSERT INTO T_ROLE VALUES(110029, 0, 1, 100000, 100000, GETDATE(), 0, 0, 0, 'MIS', '?' )</v>
      </c>
    </row>
    <row r="45" spans="1:13">
      <c r="A45" s="11" t="str">
        <f t="shared" si="0"/>
        <v>RISK_MANAGER</v>
      </c>
      <c r="B45" s="11">
        <v>110030</v>
      </c>
      <c r="C45" s="7">
        <v>0</v>
      </c>
      <c r="D45" s="7">
        <v>1</v>
      </c>
      <c r="E45" s="7">
        <f t="shared" si="2"/>
        <v>100000</v>
      </c>
      <c r="F45" s="7">
        <f t="shared" si="3"/>
        <v>100000</v>
      </c>
      <c r="G45" s="7" t="s">
        <v>34</v>
      </c>
      <c r="H45" s="7">
        <v>0</v>
      </c>
      <c r="I45" s="132">
        <v>0</v>
      </c>
      <c r="J45" s="132">
        <v>0</v>
      </c>
      <c r="K45" s="11" t="s">
        <v>559</v>
      </c>
      <c r="L45" s="11" t="s">
        <v>37</v>
      </c>
      <c r="M45" s="11" t="str">
        <f t="shared" si="5"/>
        <v>INSERT INTO T_ROLE VALUES(110030, 0, 1, 100000, 100000, GETDATE(), 0, 0, 0, 'RISK_MANAGER', '?' )</v>
      </c>
    </row>
    <row r="46" spans="1:13">
      <c r="A46" s="11" t="str">
        <f t="shared" si="0"/>
        <v>UNIT_HEAD</v>
      </c>
      <c r="B46" s="11">
        <v>110031</v>
      </c>
      <c r="C46" s="7">
        <v>0</v>
      </c>
      <c r="D46" s="7">
        <v>1</v>
      </c>
      <c r="E46" s="7">
        <f t="shared" si="2"/>
        <v>100000</v>
      </c>
      <c r="F46" s="7">
        <f t="shared" si="3"/>
        <v>100000</v>
      </c>
      <c r="G46" s="7" t="s">
        <v>34</v>
      </c>
      <c r="H46" s="7">
        <v>0</v>
      </c>
      <c r="I46" s="132">
        <v>0</v>
      </c>
      <c r="J46" s="132">
        <v>0</v>
      </c>
      <c r="K46" s="11" t="s">
        <v>560</v>
      </c>
      <c r="L46" s="11" t="s">
        <v>37</v>
      </c>
      <c r="M46" s="11" t="str">
        <f t="shared" si="5"/>
        <v>INSERT INTO T_ROLE VALUES(110031, 0, 1, 100000, 100000, GETDATE(), 0, 0, 0, 'UNIT_HEAD', '?' )</v>
      </c>
    </row>
    <row r="47" spans="1:13">
      <c r="A47" s="11" t="str">
        <f t="shared" si="0"/>
        <v>HO_CRM</v>
      </c>
      <c r="B47" s="11">
        <v>110032</v>
      </c>
      <c r="C47" s="7">
        <v>0</v>
      </c>
      <c r="D47" s="7">
        <v>1</v>
      </c>
      <c r="E47" s="7">
        <f t="shared" si="2"/>
        <v>100000</v>
      </c>
      <c r="F47" s="7">
        <f t="shared" si="3"/>
        <v>100000</v>
      </c>
      <c r="G47" s="7" t="s">
        <v>34</v>
      </c>
      <c r="H47" s="7">
        <v>0</v>
      </c>
      <c r="I47" s="132">
        <v>0</v>
      </c>
      <c r="J47" s="132">
        <v>0</v>
      </c>
      <c r="K47" s="11" t="s">
        <v>561</v>
      </c>
      <c r="L47" s="11" t="s">
        <v>37</v>
      </c>
      <c r="M47" s="11" t="str">
        <f t="shared" si="5"/>
        <v>INSERT INTO T_ROLE VALUES(110032, 0, 1, 100000, 100000, GETDATE(), 0, 0, 0, 'HO_CRM', '?' )</v>
      </c>
    </row>
    <row r="48" spans="1:13">
      <c r="A48" s="11" t="str">
        <f t="shared" si="0"/>
        <v>CHIEF_BUSINESS_OFFICER</v>
      </c>
      <c r="B48" s="11">
        <v>110033</v>
      </c>
      <c r="C48" s="7">
        <v>0</v>
      </c>
      <c r="D48" s="7">
        <v>1</v>
      </c>
      <c r="E48" s="7">
        <f t="shared" si="2"/>
        <v>100000</v>
      </c>
      <c r="F48" s="7">
        <f t="shared" si="3"/>
        <v>100000</v>
      </c>
      <c r="G48" s="7" t="s">
        <v>34</v>
      </c>
      <c r="H48" s="7">
        <v>0</v>
      </c>
      <c r="I48" s="132">
        <v>0</v>
      </c>
      <c r="J48" s="132">
        <v>0</v>
      </c>
      <c r="K48" s="11" t="s">
        <v>562</v>
      </c>
      <c r="L48" s="11" t="s">
        <v>37</v>
      </c>
      <c r="M48" s="11" t="str">
        <f t="shared" si="5"/>
        <v>INSERT INTO T_ROLE VALUES(110033, 0, 1, 100000, 100000, GETDATE(), 0, 0, 0, 'CHIEF_BUSINESS_OFFICER', '?' )</v>
      </c>
    </row>
    <row r="49" spans="1:13">
      <c r="A49" s="11" t="str">
        <f t="shared" si="0"/>
        <v>MANAGING_DIRECTOR</v>
      </c>
      <c r="B49" s="11">
        <v>110034</v>
      </c>
      <c r="C49" s="7">
        <v>0</v>
      </c>
      <c r="D49" s="7">
        <v>1</v>
      </c>
      <c r="E49" s="7">
        <f t="shared" si="2"/>
        <v>100000</v>
      </c>
      <c r="F49" s="7">
        <f t="shared" si="3"/>
        <v>100000</v>
      </c>
      <c r="G49" s="7" t="s">
        <v>34</v>
      </c>
      <c r="H49" s="7">
        <v>0</v>
      </c>
      <c r="I49" s="132">
        <v>0</v>
      </c>
      <c r="J49" s="132">
        <v>0</v>
      </c>
      <c r="K49" s="11" t="s">
        <v>563</v>
      </c>
      <c r="L49" s="11" t="s">
        <v>37</v>
      </c>
      <c r="M49" s="11" t="str">
        <f t="shared" si="5"/>
        <v>INSERT INTO T_ROLE VALUES(110034, 0, 1, 100000, 100000, GETDATE(), 0, 0, 0, 'MANAGING_DIRECTOR', '?' )</v>
      </c>
    </row>
    <row r="50" spans="1:13">
      <c r="A50" s="11" t="str">
        <f t="shared" si="0"/>
        <v>CEO</v>
      </c>
      <c r="B50" s="11">
        <v>110035</v>
      </c>
      <c r="C50" s="7">
        <v>0</v>
      </c>
      <c r="D50" s="7">
        <v>1</v>
      </c>
      <c r="E50" s="7">
        <f t="shared" si="2"/>
        <v>100000</v>
      </c>
      <c r="F50" s="7">
        <f t="shared" si="3"/>
        <v>100000</v>
      </c>
      <c r="G50" s="7" t="s">
        <v>34</v>
      </c>
      <c r="H50" s="7">
        <v>0</v>
      </c>
      <c r="I50" s="132">
        <v>0</v>
      </c>
      <c r="J50" s="132">
        <v>0</v>
      </c>
      <c r="K50" s="11" t="s">
        <v>564</v>
      </c>
      <c r="L50" s="11" t="s">
        <v>37</v>
      </c>
      <c r="M50" s="11" t="str">
        <f t="shared" si="5"/>
        <v>INSERT INTO T_ROLE VALUES(110035, 0, 1, 100000, 100000, GETDATE(), 0, 0, 0, 'CEO', '?' )</v>
      </c>
    </row>
    <row r="51" spans="1:13">
      <c r="A51" s="11" t="str">
        <f t="shared" si="0"/>
        <v>FIELD_OFFICER</v>
      </c>
      <c r="B51" s="11">
        <v>110036</v>
      </c>
      <c r="C51" s="7">
        <v>0</v>
      </c>
      <c r="D51" s="7">
        <v>1</v>
      </c>
      <c r="E51" s="7">
        <f t="shared" si="2"/>
        <v>100000</v>
      </c>
      <c r="F51" s="7">
        <f t="shared" si="3"/>
        <v>100000</v>
      </c>
      <c r="G51" s="7" t="s">
        <v>34</v>
      </c>
      <c r="H51" s="7">
        <v>0</v>
      </c>
      <c r="I51" s="132">
        <v>0</v>
      </c>
      <c r="J51" s="132">
        <v>0</v>
      </c>
      <c r="K51" s="11" t="s">
        <v>565</v>
      </c>
      <c r="L51" s="11" t="s">
        <v>37</v>
      </c>
      <c r="M51" s="11" t="str">
        <f t="shared" si="5"/>
        <v>INSERT INTO T_ROLE VALUES(110036, 0, 1, 100000, 100000, GETDATE(), 0, 0, 0, 'FIELD_OFFICER', '?' )</v>
      </c>
    </row>
    <row r="52" spans="1:13">
      <c r="A52" s="11" t="str">
        <f t="shared" si="0"/>
        <v>CREDIT_ANALYST</v>
      </c>
      <c r="B52" s="11">
        <f>B51+1</f>
        <v>110037</v>
      </c>
      <c r="C52" s="7">
        <v>0</v>
      </c>
      <c r="D52" s="7">
        <v>1</v>
      </c>
      <c r="E52" s="7">
        <f t="shared" si="2"/>
        <v>100000</v>
      </c>
      <c r="F52" s="7">
        <f t="shared" si="3"/>
        <v>100000</v>
      </c>
      <c r="G52" s="7" t="s">
        <v>34</v>
      </c>
      <c r="H52" s="7">
        <v>0</v>
      </c>
      <c r="I52" s="132">
        <v>0</v>
      </c>
      <c r="J52" s="132">
        <v>0</v>
      </c>
      <c r="K52" s="11" t="s">
        <v>680</v>
      </c>
      <c r="L52" s="11" t="s">
        <v>37</v>
      </c>
      <c r="M52" s="11" t="str">
        <f t="shared" ref="M52" si="6">"INSERT INTO "&amp;$B$2&amp;" VALUES("&amp;B52&amp;", "&amp;C52&amp;", "&amp;D52&amp;", "&amp;E52&amp;", "&amp;F52&amp;", "&amp;G52&amp;", "&amp;H52&amp;", "&amp;I52&amp;", "&amp;J52&amp;", '"&amp;K52&amp;"', '"&amp;L52&amp;"' )"</f>
        <v>INSERT INTO T_ROLE VALUES(110037, 0, 1, 100000, 100000, GETDATE(), 0, 0, 0, 'CREDIT_ANALYST', '?' )</v>
      </c>
    </row>
    <row r="53" spans="1:13">
      <c r="A53" s="11" t="str">
        <f t="shared" ref="A53:A54" si="7">K53</f>
        <v>CAD</v>
      </c>
      <c r="B53" s="11">
        <f>B52+1</f>
        <v>110038</v>
      </c>
      <c r="C53" s="7">
        <v>0</v>
      </c>
      <c r="D53" s="7">
        <v>1</v>
      </c>
      <c r="E53" s="7">
        <f t="shared" si="2"/>
        <v>100000</v>
      </c>
      <c r="F53" s="7">
        <f t="shared" si="3"/>
        <v>100000</v>
      </c>
      <c r="G53" s="7" t="s">
        <v>34</v>
      </c>
      <c r="H53" s="7">
        <v>0</v>
      </c>
      <c r="I53" s="132">
        <v>0</v>
      </c>
      <c r="J53" s="132">
        <v>0</v>
      </c>
      <c r="K53" s="11" t="s">
        <v>691</v>
      </c>
      <c r="L53" s="11" t="s">
        <v>37</v>
      </c>
      <c r="M53" s="11" t="str">
        <f t="shared" ref="M53:M54" si="8">"INSERT INTO "&amp;$B$2&amp;" VALUES("&amp;B53&amp;", "&amp;C53&amp;", "&amp;D53&amp;", "&amp;E53&amp;", "&amp;F53&amp;", "&amp;G53&amp;", "&amp;H53&amp;", "&amp;I53&amp;", "&amp;J53&amp;", '"&amp;K53&amp;"', '"&amp;L53&amp;"' )"</f>
        <v>INSERT INTO T_ROLE VALUES(110038, 0, 1, 100000, 100000, GETDATE(), 0, 0, 0, 'CAD', '?' )</v>
      </c>
    </row>
    <row r="54" spans="1:13">
      <c r="A54" s="11" t="str">
        <f t="shared" si="7"/>
        <v>CIB</v>
      </c>
      <c r="B54" s="11">
        <f>B53+1</f>
        <v>110039</v>
      </c>
      <c r="C54" s="7">
        <v>0</v>
      </c>
      <c r="D54" s="7">
        <v>1</v>
      </c>
      <c r="E54" s="7">
        <f t="shared" si="2"/>
        <v>100000</v>
      </c>
      <c r="F54" s="7">
        <f t="shared" si="3"/>
        <v>100000</v>
      </c>
      <c r="G54" s="7" t="s">
        <v>34</v>
      </c>
      <c r="H54" s="7">
        <v>0</v>
      </c>
      <c r="I54" s="132">
        <v>0</v>
      </c>
      <c r="J54" s="132">
        <v>0</v>
      </c>
      <c r="K54" s="11" t="s">
        <v>692</v>
      </c>
      <c r="L54" s="11" t="s">
        <v>37</v>
      </c>
      <c r="M54" s="11" t="str">
        <f t="shared" si="8"/>
        <v>INSERT INTO T_ROLE VALUES(110039, 0, 1, 100000, 100000, GETDATE(), 0, 0, 0, 'CIB', '?' )</v>
      </c>
    </row>
  </sheetData>
  <pageMargins left="0.7" right="0.7" top="0.75" bottom="0.75" header="0.51180555555555496" footer="0.51180555555555496"/>
  <pageSetup firstPageNumber="0" orientation="portrait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27"/>
  <sheetViews>
    <sheetView topLeftCell="A16" workbookViewId="0">
      <selection activeCell="B29" sqref="B29"/>
    </sheetView>
  </sheetViews>
  <sheetFormatPr defaultColWidth="8.85546875" defaultRowHeight="12.75"/>
  <cols>
    <col min="1" max="1" width="15.140625" style="11" bestFit="1" customWidth="1"/>
    <col min="2" max="2" width="15.85546875" style="11" bestFit="1" customWidth="1"/>
    <col min="3" max="3" width="9.28515625" style="11" bestFit="1" customWidth="1"/>
    <col min="4" max="4" width="8" style="11" bestFit="1" customWidth="1"/>
    <col min="5" max="5" width="9.5703125" style="11" bestFit="1" customWidth="1"/>
    <col min="6" max="6" width="14.7109375" style="11" bestFit="1" customWidth="1"/>
    <col min="7" max="7" width="8.85546875" style="11" bestFit="1" customWidth="1"/>
    <col min="8" max="8" width="11" style="11" bestFit="1" customWidth="1"/>
    <col min="9" max="9" width="10.7109375" style="11" bestFit="1" customWidth="1"/>
    <col min="10" max="10" width="11.85546875" style="11" bestFit="1" customWidth="1"/>
    <col min="11" max="11" width="17.5703125" style="11" bestFit="1" customWidth="1"/>
    <col min="12" max="12" width="17.5703125" style="11" customWidth="1"/>
    <col min="13" max="13" width="15.7109375" style="11" bestFit="1" customWidth="1"/>
    <col min="14" max="14" width="18.7109375" style="11" bestFit="1" customWidth="1"/>
    <col min="15" max="15" width="96.140625" style="11" bestFit="1" customWidth="1"/>
    <col min="16" max="16384" width="8.85546875" style="11"/>
  </cols>
  <sheetData>
    <row r="2" spans="1:15" ht="15" customHeight="1">
      <c r="B2" s="11" t="s">
        <v>159</v>
      </c>
    </row>
    <row r="3" spans="1:15" ht="15" customHeight="1">
      <c r="B3" s="11" t="s">
        <v>128</v>
      </c>
      <c r="C3" s="11" t="s">
        <v>21</v>
      </c>
      <c r="D3" s="11" t="s">
        <v>22</v>
      </c>
      <c r="E3" s="11" t="s">
        <v>23</v>
      </c>
      <c r="F3" s="11" t="s">
        <v>24</v>
      </c>
      <c r="G3" s="11" t="s">
        <v>25</v>
      </c>
      <c r="H3" s="11" t="s">
        <v>26</v>
      </c>
      <c r="I3" s="11" t="s">
        <v>28</v>
      </c>
      <c r="J3" s="11" t="s">
        <v>30</v>
      </c>
      <c r="K3" s="11" t="s">
        <v>174</v>
      </c>
      <c r="L3" s="11" t="s">
        <v>458</v>
      </c>
      <c r="M3" s="11" t="s">
        <v>408</v>
      </c>
      <c r="N3" s="11" t="s">
        <v>33</v>
      </c>
      <c r="O3" s="29" t="str">
        <f>"DELETE " &amp;$B$2&amp; " WHERE id_group_key &gt;= 110000"</f>
        <v>DELETE T_GROUP WHERE id_group_key &gt;= 110000</v>
      </c>
    </row>
    <row r="4" spans="1:15" ht="15" customHeight="1">
      <c r="A4" s="11" t="str">
        <f>K4</f>
        <v>SYSTEM</v>
      </c>
      <c r="B4" s="7">
        <v>110000</v>
      </c>
      <c r="C4" s="7">
        <v>0</v>
      </c>
      <c r="D4" s="7">
        <v>1</v>
      </c>
      <c r="E4" s="7">
        <f>ID_ENV_KEY</f>
        <v>100000</v>
      </c>
      <c r="F4" s="7">
        <f>ID_USER_MOD_KEY</f>
        <v>100000</v>
      </c>
      <c r="G4" s="7" t="s">
        <v>34</v>
      </c>
      <c r="H4" s="7">
        <v>0</v>
      </c>
      <c r="I4" s="7">
        <v>0</v>
      </c>
      <c r="J4" s="7">
        <v>0</v>
      </c>
      <c r="K4" s="11" t="s">
        <v>175</v>
      </c>
      <c r="L4" s="105" t="s">
        <v>459</v>
      </c>
      <c r="M4" s="2">
        <f>VLOOKUP(L4,[5]T_TYPE_VALUE!A:C,3,0)</f>
        <v>100002</v>
      </c>
      <c r="N4" s="11" t="s">
        <v>37</v>
      </c>
      <c r="O4" s="11" t="str">
        <f>"INSERT INTO "&amp;$B$2&amp;" VALUES("&amp;B4&amp;", "&amp;C4&amp;", "&amp;D4&amp;", "&amp;E4&amp;", "&amp;F4&amp;", "&amp;G4&amp;", "&amp;H4&amp;", "&amp;I4&amp;", "&amp;J4&amp;", '"&amp;K4&amp;"', "&amp;M4&amp;",'"&amp;N4&amp;"' )"</f>
        <v>INSERT INTO T_GROUP VALUES(110000, 0, 1, 100000, 100000, GETDATE(), 0, 0, 0, 'SYSTEM', 100002,'?' )</v>
      </c>
    </row>
    <row r="5" spans="1:15" ht="15" customHeight="1">
      <c r="B5" s="7"/>
      <c r="C5" s="7"/>
      <c r="D5" s="7"/>
      <c r="E5" s="7"/>
      <c r="F5" s="7"/>
      <c r="G5" s="7"/>
      <c r="H5" s="7"/>
      <c r="I5" s="7"/>
      <c r="J5" s="7"/>
    </row>
    <row r="6" spans="1:15" ht="15" customHeight="1">
      <c r="A6" s="11" t="str">
        <f t="shared" ref="A6:A15" si="0">K6</f>
        <v>READ_ONLY</v>
      </c>
      <c r="B6" s="7">
        <f>B4+1</f>
        <v>110001</v>
      </c>
      <c r="C6" s="7">
        <v>0</v>
      </c>
      <c r="D6" s="7">
        <v>1</v>
      </c>
      <c r="E6" s="7">
        <f t="shared" ref="E6:E27" si="1">ID_ENV_KEY</f>
        <v>100000</v>
      </c>
      <c r="F6" s="7">
        <f t="shared" ref="F6:F27" si="2">ID_USER_MOD_KEY</f>
        <v>100000</v>
      </c>
      <c r="G6" s="7" t="s">
        <v>34</v>
      </c>
      <c r="H6" s="7">
        <v>0</v>
      </c>
      <c r="I6" s="7">
        <v>0</v>
      </c>
      <c r="J6" s="7">
        <v>0</v>
      </c>
      <c r="K6" s="11" t="s">
        <v>167</v>
      </c>
      <c r="L6" s="105" t="s">
        <v>460</v>
      </c>
      <c r="M6" s="2">
        <f>VLOOKUP(L6,[5]T_TYPE_VALUE!A:C,3,0)</f>
        <v>100003</v>
      </c>
      <c r="N6" s="11" t="s">
        <v>37</v>
      </c>
      <c r="O6" s="11" t="str">
        <f>"INSERT INTO "&amp;$B$2&amp;" VALUES("&amp;B6&amp;", "&amp;C6&amp;", "&amp;D6&amp;", "&amp;E6&amp;", "&amp;F6&amp;", "&amp;G6&amp;", "&amp;H6&amp;", "&amp;I6&amp;", "&amp;J6&amp;", '"&amp;K6&amp;"', "&amp;M6&amp;",'"&amp;N6&amp;"' )"</f>
        <v>INSERT INTO T_GROUP VALUES(110001, 0, 1, 100000, 100000, GETDATE(), 0, 0, 0, 'READ_ONLY', 100003,'?' )</v>
      </c>
    </row>
    <row r="7" spans="1:15" ht="15" customHeight="1">
      <c r="A7" s="11" t="str">
        <f t="shared" si="0"/>
        <v>REF_VIEWER</v>
      </c>
      <c r="B7" s="7">
        <f t="shared" ref="B7:B14" si="3">B6+1</f>
        <v>110002</v>
      </c>
      <c r="C7" s="7">
        <v>0</v>
      </c>
      <c r="D7" s="7">
        <v>1</v>
      </c>
      <c r="E7" s="7">
        <f t="shared" si="1"/>
        <v>100000</v>
      </c>
      <c r="F7" s="7">
        <f t="shared" si="2"/>
        <v>100000</v>
      </c>
      <c r="G7" s="7" t="s">
        <v>34</v>
      </c>
      <c r="H7" s="7">
        <v>0</v>
      </c>
      <c r="I7" s="7">
        <v>0</v>
      </c>
      <c r="J7" s="7">
        <v>0</v>
      </c>
      <c r="K7" s="11" t="s">
        <v>176</v>
      </c>
      <c r="L7" s="105" t="s">
        <v>460</v>
      </c>
      <c r="M7" s="2">
        <f>VLOOKUP(L7,[5]T_TYPE_VALUE!A:C,3,0)</f>
        <v>100003</v>
      </c>
      <c r="N7" s="11" t="s">
        <v>37</v>
      </c>
      <c r="O7" s="11" t="str">
        <f t="shared" ref="O7:O26" si="4">"INSERT INTO "&amp;$B$2&amp;" VALUES("&amp;B7&amp;", "&amp;C7&amp;", "&amp;D7&amp;", "&amp;E7&amp;", "&amp;F7&amp;", "&amp;G7&amp;", "&amp;H7&amp;", "&amp;I7&amp;", "&amp;J7&amp;", '"&amp;K7&amp;"', "&amp;M7&amp;",'"&amp;N7&amp;"' )"</f>
        <v>INSERT INTO T_GROUP VALUES(110002, 0, 1, 100000, 100000, GETDATE(), 0, 0, 0, 'REF_VIEWER', 100003,'?' )</v>
      </c>
    </row>
    <row r="8" spans="1:15" ht="15" customHeight="1">
      <c r="A8" s="11" t="str">
        <f t="shared" si="0"/>
        <v>REF_INITIATOR</v>
      </c>
      <c r="B8" s="7">
        <f t="shared" si="3"/>
        <v>110003</v>
      </c>
      <c r="C8" s="7">
        <v>0</v>
      </c>
      <c r="D8" s="7">
        <v>1</v>
      </c>
      <c r="E8" s="7">
        <f t="shared" si="1"/>
        <v>100000</v>
      </c>
      <c r="F8" s="7">
        <f t="shared" si="2"/>
        <v>100000</v>
      </c>
      <c r="G8" s="7" t="s">
        <v>34</v>
      </c>
      <c r="H8" s="7">
        <v>0</v>
      </c>
      <c r="I8" s="7">
        <v>0</v>
      </c>
      <c r="J8" s="7">
        <v>0</v>
      </c>
      <c r="K8" s="11" t="s">
        <v>177</v>
      </c>
      <c r="L8" s="105" t="s">
        <v>460</v>
      </c>
      <c r="M8" s="2">
        <f>VLOOKUP(L8,[5]T_TYPE_VALUE!A:C,3,0)</f>
        <v>100003</v>
      </c>
      <c r="N8" s="11" t="s">
        <v>37</v>
      </c>
      <c r="O8" s="11" t="str">
        <f t="shared" si="4"/>
        <v>INSERT INTO T_GROUP VALUES(110003, 0, 1, 100000, 100000, GETDATE(), 0, 0, 0, 'REF_INITIATOR', 100003,'?' )</v>
      </c>
    </row>
    <row r="9" spans="1:15" ht="15" customHeight="1">
      <c r="A9" s="11" t="str">
        <f t="shared" si="0"/>
        <v>REF_APPROVER</v>
      </c>
      <c r="B9" s="7">
        <f t="shared" si="3"/>
        <v>110004</v>
      </c>
      <c r="C9" s="7">
        <v>0</v>
      </c>
      <c r="D9" s="7">
        <v>1</v>
      </c>
      <c r="E9" s="7">
        <f t="shared" si="1"/>
        <v>100000</v>
      </c>
      <c r="F9" s="7">
        <f t="shared" si="2"/>
        <v>100000</v>
      </c>
      <c r="G9" s="7" t="s">
        <v>34</v>
      </c>
      <c r="H9" s="7">
        <v>0</v>
      </c>
      <c r="I9" s="7">
        <v>0</v>
      </c>
      <c r="J9" s="7">
        <v>0</v>
      </c>
      <c r="K9" s="11" t="s">
        <v>178</v>
      </c>
      <c r="L9" s="105" t="s">
        <v>460</v>
      </c>
      <c r="M9" s="2">
        <f>VLOOKUP(L9,[5]T_TYPE_VALUE!A:C,3,0)</f>
        <v>100003</v>
      </c>
      <c r="N9" s="11" t="s">
        <v>37</v>
      </c>
      <c r="O9" s="11" t="str">
        <f t="shared" si="4"/>
        <v>INSERT INTO T_GROUP VALUES(110004, 0, 1, 100000, 100000, GETDATE(), 0, 0, 0, 'REF_APPROVER', 100003,'?' )</v>
      </c>
    </row>
    <row r="10" spans="1:15" ht="15" customHeight="1">
      <c r="A10" s="11" t="str">
        <f t="shared" si="0"/>
        <v>PMT_VIEWER</v>
      </c>
      <c r="B10" s="7">
        <f t="shared" si="3"/>
        <v>110005</v>
      </c>
      <c r="C10" s="7">
        <v>0</v>
      </c>
      <c r="D10" s="7">
        <v>1</v>
      </c>
      <c r="E10" s="7">
        <f t="shared" si="1"/>
        <v>100000</v>
      </c>
      <c r="F10" s="7">
        <f t="shared" si="2"/>
        <v>100000</v>
      </c>
      <c r="G10" s="7" t="s">
        <v>34</v>
      </c>
      <c r="H10" s="7">
        <v>0</v>
      </c>
      <c r="I10" s="7">
        <v>0</v>
      </c>
      <c r="J10" s="7">
        <v>0</v>
      </c>
      <c r="K10" s="11" t="s">
        <v>179</v>
      </c>
      <c r="L10" s="105" t="s">
        <v>460</v>
      </c>
      <c r="M10" s="2">
        <f>VLOOKUP(L10,[5]T_TYPE_VALUE!A:C,3,0)</f>
        <v>100003</v>
      </c>
      <c r="N10" s="11" t="s">
        <v>37</v>
      </c>
      <c r="O10" s="11" t="str">
        <f t="shared" si="4"/>
        <v>INSERT INTO T_GROUP VALUES(110005, 0, 1, 100000, 100000, GETDATE(), 0, 0, 0, 'PMT_VIEWER', 100003,'?' )</v>
      </c>
    </row>
    <row r="11" spans="1:15" ht="15" customHeight="1">
      <c r="A11" s="11" t="str">
        <f t="shared" si="0"/>
        <v>PMT_INITIATOR</v>
      </c>
      <c r="B11" s="7">
        <f t="shared" si="3"/>
        <v>110006</v>
      </c>
      <c r="C11" s="7">
        <v>0</v>
      </c>
      <c r="D11" s="7">
        <v>1</v>
      </c>
      <c r="E11" s="7">
        <f t="shared" si="1"/>
        <v>100000</v>
      </c>
      <c r="F11" s="7">
        <f t="shared" si="2"/>
        <v>100000</v>
      </c>
      <c r="G11" s="7" t="s">
        <v>34</v>
      </c>
      <c r="H11" s="7">
        <v>0</v>
      </c>
      <c r="I11" s="7">
        <v>0</v>
      </c>
      <c r="J11" s="7">
        <v>0</v>
      </c>
      <c r="K11" s="11" t="s">
        <v>180</v>
      </c>
      <c r="L11" s="105" t="s">
        <v>460</v>
      </c>
      <c r="M11" s="2">
        <f>VLOOKUP(L11,[5]T_TYPE_VALUE!A:C,3,0)</f>
        <v>100003</v>
      </c>
      <c r="N11" s="11" t="s">
        <v>37</v>
      </c>
      <c r="O11" s="11" t="str">
        <f t="shared" si="4"/>
        <v>INSERT INTO T_GROUP VALUES(110006, 0, 1, 100000, 100000, GETDATE(), 0, 0, 0, 'PMT_INITIATOR', 100003,'?' )</v>
      </c>
    </row>
    <row r="12" spans="1:15" ht="15" customHeight="1">
      <c r="A12" s="11" t="str">
        <f t="shared" si="0"/>
        <v>PMT_APPROVER</v>
      </c>
      <c r="B12" s="7">
        <f t="shared" si="3"/>
        <v>110007</v>
      </c>
      <c r="C12" s="7">
        <v>0</v>
      </c>
      <c r="D12" s="7">
        <v>1</v>
      </c>
      <c r="E12" s="7">
        <f t="shared" si="1"/>
        <v>100000</v>
      </c>
      <c r="F12" s="7">
        <f t="shared" si="2"/>
        <v>100000</v>
      </c>
      <c r="G12" s="7" t="s">
        <v>34</v>
      </c>
      <c r="H12" s="7">
        <v>0</v>
      </c>
      <c r="I12" s="7">
        <v>0</v>
      </c>
      <c r="J12" s="7">
        <v>0</v>
      </c>
      <c r="K12" s="11" t="s">
        <v>181</v>
      </c>
      <c r="L12" s="105" t="s">
        <v>460</v>
      </c>
      <c r="M12" s="2">
        <f>VLOOKUP(L12,[5]T_TYPE_VALUE!A:C,3,0)</f>
        <v>100003</v>
      </c>
      <c r="N12" s="11" t="s">
        <v>37</v>
      </c>
      <c r="O12" s="11" t="str">
        <f t="shared" si="4"/>
        <v>INSERT INTO T_GROUP VALUES(110007, 0, 1, 100000, 100000, GETDATE(), 0, 0, 0, 'PMT_APPROVER', 100003,'?' )</v>
      </c>
    </row>
    <row r="13" spans="1:15" ht="15" customHeight="1">
      <c r="A13" s="11" t="str">
        <f t="shared" si="0"/>
        <v>PMT_AUTHORIZER</v>
      </c>
      <c r="B13" s="7">
        <f t="shared" si="3"/>
        <v>110008</v>
      </c>
      <c r="C13" s="7">
        <v>0</v>
      </c>
      <c r="D13" s="7">
        <v>1</v>
      </c>
      <c r="E13" s="7">
        <f t="shared" si="1"/>
        <v>100000</v>
      </c>
      <c r="F13" s="7">
        <f t="shared" si="2"/>
        <v>100000</v>
      </c>
      <c r="G13" s="7" t="s">
        <v>34</v>
      </c>
      <c r="H13" s="7">
        <v>0</v>
      </c>
      <c r="I13" s="7">
        <v>0</v>
      </c>
      <c r="J13" s="7">
        <v>0</v>
      </c>
      <c r="K13" s="11" t="s">
        <v>182</v>
      </c>
      <c r="L13" s="105" t="s">
        <v>460</v>
      </c>
      <c r="M13" s="2">
        <f>VLOOKUP(L13,[5]T_TYPE_VALUE!A:C,3,0)</f>
        <v>100003</v>
      </c>
      <c r="N13" s="11" t="s">
        <v>37</v>
      </c>
      <c r="O13" s="11" t="str">
        <f t="shared" si="4"/>
        <v>INSERT INTO T_GROUP VALUES(110008, 0, 1, 100000, 100000, GETDATE(), 0, 0, 0, 'PMT_AUTHORIZER', 100003,'?' )</v>
      </c>
    </row>
    <row r="14" spans="1:15" ht="15" customHeight="1">
      <c r="A14" s="11" t="str">
        <f t="shared" si="0"/>
        <v>TECH_SA</v>
      </c>
      <c r="B14" s="7">
        <f t="shared" si="3"/>
        <v>110009</v>
      </c>
      <c r="C14" s="7">
        <v>0</v>
      </c>
      <c r="D14" s="7">
        <v>1</v>
      </c>
      <c r="E14" s="7">
        <f t="shared" si="1"/>
        <v>100000</v>
      </c>
      <c r="F14" s="7">
        <f t="shared" si="2"/>
        <v>100000</v>
      </c>
      <c r="G14" s="7" t="s">
        <v>34</v>
      </c>
      <c r="H14" s="7">
        <v>0</v>
      </c>
      <c r="I14" s="7">
        <v>0</v>
      </c>
      <c r="J14" s="7">
        <v>0</v>
      </c>
      <c r="K14" s="11" t="s">
        <v>183</v>
      </c>
      <c r="L14" s="105" t="s">
        <v>460</v>
      </c>
      <c r="M14" s="2">
        <f>VLOOKUP(L14,[5]T_TYPE_VALUE!A:C,3,0)</f>
        <v>100003</v>
      </c>
      <c r="N14" s="11" t="s">
        <v>37</v>
      </c>
      <c r="O14" s="11" t="str">
        <f t="shared" si="4"/>
        <v>INSERT INTO T_GROUP VALUES(110009, 0, 1, 100000, 100000, GETDATE(), 0, 0, 0, 'TECH_SA', 100003,'?' )</v>
      </c>
    </row>
    <row r="15" spans="1:15" ht="15" customHeight="1">
      <c r="A15" s="11" t="str">
        <f t="shared" si="0"/>
        <v>BIZ_SA</v>
      </c>
      <c r="B15" s="7">
        <f>B14+1</f>
        <v>110010</v>
      </c>
      <c r="C15" s="7">
        <v>0</v>
      </c>
      <c r="D15" s="7">
        <v>1</v>
      </c>
      <c r="E15" s="7">
        <f t="shared" si="1"/>
        <v>100000</v>
      </c>
      <c r="F15" s="7">
        <f t="shared" si="2"/>
        <v>100000</v>
      </c>
      <c r="G15" s="7" t="s">
        <v>34</v>
      </c>
      <c r="H15" s="7">
        <v>0</v>
      </c>
      <c r="I15" s="7">
        <v>0</v>
      </c>
      <c r="J15" s="7">
        <v>0</v>
      </c>
      <c r="K15" s="11" t="s">
        <v>184</v>
      </c>
      <c r="L15" s="105" t="s">
        <v>460</v>
      </c>
      <c r="M15" s="2">
        <f>VLOOKUP(L15,[5]T_TYPE_VALUE!A:C,3,0)</f>
        <v>100003</v>
      </c>
      <c r="N15" s="11" t="s">
        <v>37</v>
      </c>
      <c r="O15" s="11" t="str">
        <f t="shared" si="4"/>
        <v>INSERT INTO T_GROUP VALUES(110010, 0, 1, 100000, 100000, GETDATE(), 0, 0, 0, 'BIZ_SA', 100003,'?' )</v>
      </c>
    </row>
    <row r="16" spans="1:15" ht="15">
      <c r="A16" s="11" t="str">
        <f>K16</f>
        <v>OFAC_ACCESS</v>
      </c>
      <c r="B16" s="13">
        <f>B15+1</f>
        <v>110011</v>
      </c>
      <c r="C16" s="7">
        <v>0</v>
      </c>
      <c r="D16" s="7">
        <v>1</v>
      </c>
      <c r="E16" s="7">
        <f t="shared" si="1"/>
        <v>100000</v>
      </c>
      <c r="F16" s="7">
        <f t="shared" si="2"/>
        <v>100000</v>
      </c>
      <c r="G16" s="7" t="s">
        <v>34</v>
      </c>
      <c r="H16" s="7">
        <v>0</v>
      </c>
      <c r="I16" s="7">
        <v>0</v>
      </c>
      <c r="J16" s="7">
        <v>0</v>
      </c>
      <c r="K16" s="11" t="s">
        <v>457</v>
      </c>
      <c r="L16" s="105" t="s">
        <v>460</v>
      </c>
      <c r="M16" s="2">
        <f>VLOOKUP(L16,[5]T_TYPE_VALUE!A:C,3,0)</f>
        <v>100003</v>
      </c>
      <c r="N16" s="11" t="s">
        <v>462</v>
      </c>
      <c r="O16" s="11" t="str">
        <f>"INSERT INTO "&amp;$B$2&amp;" VALUES("&amp;B16&amp;", "&amp;C16&amp;", "&amp;D16&amp;", "&amp;E16&amp;", "&amp;F16&amp;", "&amp;G16&amp;", "&amp;H16&amp;", "&amp;I16&amp;", "&amp;J16&amp;", '"&amp;K16&amp;"', "&amp;M16&amp;",'"&amp;N16&amp;"' )"</f>
        <v>INSERT INTO T_GROUP VALUES(110011, 0, 1, 100000, 100000, GETDATE(), 0, 0, 0, 'OFAC_ACCESS', 100003,'access to OFAC Screen' )</v>
      </c>
    </row>
    <row r="17" spans="1:15" ht="15">
      <c r="A17" s="11" t="str">
        <f>K17</f>
        <v>BAMLCO</v>
      </c>
      <c r="B17" s="13">
        <f>B16+1</f>
        <v>110012</v>
      </c>
      <c r="C17" s="7">
        <v>0</v>
      </c>
      <c r="D17" s="7">
        <v>1</v>
      </c>
      <c r="E17" s="7">
        <f t="shared" si="1"/>
        <v>100000</v>
      </c>
      <c r="F17" s="7">
        <f t="shared" si="2"/>
        <v>100000</v>
      </c>
      <c r="G17" s="7" t="s">
        <v>34</v>
      </c>
      <c r="H17" s="7">
        <v>0</v>
      </c>
      <c r="I17" s="7">
        <v>0</v>
      </c>
      <c r="J17" s="7">
        <v>0</v>
      </c>
      <c r="K17" s="11" t="s">
        <v>464</v>
      </c>
      <c r="L17" s="105" t="s">
        <v>460</v>
      </c>
      <c r="M17" s="2">
        <f>VLOOKUP(L17,[5]T_TYPE_VALUE!A:C,3,0)</f>
        <v>100003</v>
      </c>
      <c r="N17" s="11" t="s">
        <v>466</v>
      </c>
      <c r="O17" s="11" t="str">
        <f>"INSERT INTO "&amp;$B$2&amp;" VALUES("&amp;B17&amp;", "&amp;C17&amp;", "&amp;D17&amp;", "&amp;E17&amp;", "&amp;F17&amp;", "&amp;G17&amp;", "&amp;H17&amp;", "&amp;I17&amp;", "&amp;J17&amp;", '"&amp;K17&amp;"', "&amp;M17&amp;",'"&amp;N17&amp;"' )"</f>
        <v>INSERT INTO T_GROUP VALUES(110012, 0, 1, 100000, 100000, GETDATE(), 0, 0, 0, 'BAMLCO', 100003,'Access to kyc' )</v>
      </c>
    </row>
    <row r="18" spans="1:15" ht="15">
      <c r="A18" s="11" t="str">
        <f>K18</f>
        <v>CAMLCO</v>
      </c>
      <c r="B18" s="13">
        <f>B17+1</f>
        <v>110013</v>
      </c>
      <c r="C18" s="7">
        <v>0</v>
      </c>
      <c r="D18" s="7">
        <v>1</v>
      </c>
      <c r="E18" s="7">
        <f t="shared" si="1"/>
        <v>100000</v>
      </c>
      <c r="F18" s="7">
        <f t="shared" si="2"/>
        <v>100000</v>
      </c>
      <c r="G18" s="7" t="s">
        <v>34</v>
      </c>
      <c r="H18" s="7">
        <v>0</v>
      </c>
      <c r="I18" s="7">
        <v>0</v>
      </c>
      <c r="J18" s="7">
        <v>0</v>
      </c>
      <c r="K18" s="11" t="s">
        <v>465</v>
      </c>
      <c r="L18" s="105" t="s">
        <v>460</v>
      </c>
      <c r="M18" s="2">
        <f>VLOOKUP(L18,[5]T_TYPE_VALUE!A:C,3,0)</f>
        <v>100003</v>
      </c>
      <c r="N18" s="11" t="s">
        <v>466</v>
      </c>
      <c r="O18" s="11" t="str">
        <f>"INSERT INTO "&amp;$B$2&amp;" VALUES("&amp;B18&amp;", "&amp;C18&amp;", "&amp;D18&amp;", "&amp;E18&amp;", "&amp;F18&amp;", "&amp;G18&amp;", "&amp;H18&amp;", "&amp;I18&amp;", "&amp;J18&amp;", '"&amp;K18&amp;"', "&amp;M18&amp;",'"&amp;N18&amp;"' )"</f>
        <v>INSERT INTO T_GROUP VALUES(110013, 0, 1, 100000, 100000, GETDATE(), 0, 0, 0, 'CAMLCO', 100003,'Access to kyc' )</v>
      </c>
    </row>
    <row r="19" spans="1:15" ht="15">
      <c r="B19" s="13"/>
      <c r="C19" s="7"/>
      <c r="D19" s="7"/>
      <c r="E19" s="7"/>
      <c r="F19" s="7"/>
      <c r="G19" s="7"/>
      <c r="H19" s="7"/>
      <c r="I19" s="7"/>
      <c r="J19" s="7"/>
      <c r="L19" s="105"/>
      <c r="M19" s="2"/>
    </row>
    <row r="21" spans="1:15" ht="15" customHeight="1">
      <c r="A21" s="11" t="str">
        <f>K21</f>
        <v>ICBI</v>
      </c>
      <c r="B21" s="7">
        <f>B18+1</f>
        <v>110014</v>
      </c>
      <c r="C21" s="7">
        <v>0</v>
      </c>
      <c r="D21" s="7">
        <v>1</v>
      </c>
      <c r="E21" s="7">
        <f t="shared" si="1"/>
        <v>100000</v>
      </c>
      <c r="F21" s="7">
        <f t="shared" si="2"/>
        <v>100000</v>
      </c>
      <c r="G21" s="7" t="s">
        <v>34</v>
      </c>
      <c r="H21" s="7">
        <v>0</v>
      </c>
      <c r="I21" s="7">
        <v>0</v>
      </c>
      <c r="J21" s="7">
        <v>0</v>
      </c>
      <c r="K21" s="11" t="s">
        <v>385</v>
      </c>
      <c r="L21" s="105" t="s">
        <v>461</v>
      </c>
      <c r="M21" s="2">
        <f>VLOOKUP(L21,[5]T_TYPE_VALUE!A:C,3,0)</f>
        <v>100004</v>
      </c>
      <c r="N21" s="11" t="s">
        <v>387</v>
      </c>
      <c r="O21" s="11" t="str">
        <f t="shared" si="4"/>
        <v>INSERT INTO T_GROUP VALUES(110014, 0, 1, 100000, 100000, GETDATE(), 0, 0, 0, 'ICBI', 100004,'External' )</v>
      </c>
    </row>
    <row r="22" spans="1:15" ht="15" customHeight="1">
      <c r="A22" s="11" t="str">
        <f>K22</f>
        <v>BANK_ASIA</v>
      </c>
      <c r="B22" s="7">
        <f>B21+1</f>
        <v>110015</v>
      </c>
      <c r="C22" s="7">
        <v>0</v>
      </c>
      <c r="D22" s="7">
        <v>1</v>
      </c>
      <c r="E22" s="7">
        <f t="shared" si="1"/>
        <v>100000</v>
      </c>
      <c r="F22" s="7">
        <f t="shared" si="2"/>
        <v>100000</v>
      </c>
      <c r="G22" s="7" t="s">
        <v>34</v>
      </c>
      <c r="H22" s="7">
        <v>0</v>
      </c>
      <c r="I22" s="7">
        <v>0</v>
      </c>
      <c r="J22" s="7">
        <v>0</v>
      </c>
      <c r="K22" s="11" t="s">
        <v>386</v>
      </c>
      <c r="L22" s="105" t="s">
        <v>461</v>
      </c>
      <c r="M22" s="2">
        <f>VLOOKUP(L22,[5]T_TYPE_VALUE!A:C,3,0)</f>
        <v>100004</v>
      </c>
      <c r="N22" s="11" t="s">
        <v>387</v>
      </c>
      <c r="O22" s="11" t="str">
        <f t="shared" si="4"/>
        <v>INSERT INTO T_GROUP VALUES(110015, 0, 1, 100000, 100000, GETDATE(), 0, 0, 0, 'BANK_ASIA', 100004,'External' )</v>
      </c>
    </row>
    <row r="23" spans="1:15" ht="15" customHeight="1">
      <c r="A23" s="11" t="str">
        <f>K23</f>
        <v>TRUST_BANK</v>
      </c>
      <c r="B23" s="7">
        <f>B22+1</f>
        <v>110016</v>
      </c>
      <c r="C23" s="7">
        <v>0</v>
      </c>
      <c r="D23" s="7">
        <v>1</v>
      </c>
      <c r="E23" s="7">
        <f t="shared" si="1"/>
        <v>100000</v>
      </c>
      <c r="F23" s="7">
        <f t="shared" si="2"/>
        <v>100000</v>
      </c>
      <c r="G23" s="7" t="s">
        <v>34</v>
      </c>
      <c r="H23" s="7">
        <v>0</v>
      </c>
      <c r="I23" s="7">
        <v>0</v>
      </c>
      <c r="J23" s="7">
        <v>0</v>
      </c>
      <c r="K23" s="11" t="s">
        <v>388</v>
      </c>
      <c r="L23" s="105" t="s">
        <v>461</v>
      </c>
      <c r="M23" s="2">
        <f>VLOOKUP(L23,[5]T_TYPE_VALUE!A:C,3,0)</f>
        <v>100004</v>
      </c>
      <c r="N23" s="11" t="s">
        <v>387</v>
      </c>
      <c r="O23" s="11" t="str">
        <f t="shared" si="4"/>
        <v>INSERT INTO T_GROUP VALUES(110016, 0, 1, 100000, 100000, GETDATE(), 0, 0, 0, 'TRUST_BANK', 100004,'External' )</v>
      </c>
    </row>
    <row r="24" spans="1:15" ht="15">
      <c r="A24" s="11" t="str">
        <f>K24</f>
        <v>DHAKA_BANK</v>
      </c>
      <c r="B24" s="7">
        <f>B23+1</f>
        <v>110017</v>
      </c>
      <c r="C24" s="7">
        <v>0</v>
      </c>
      <c r="D24" s="7">
        <v>1</v>
      </c>
      <c r="E24" s="7">
        <f t="shared" si="1"/>
        <v>100000</v>
      </c>
      <c r="F24" s="7">
        <f t="shared" si="2"/>
        <v>100000</v>
      </c>
      <c r="G24" s="7" t="s">
        <v>34</v>
      </c>
      <c r="H24" s="7">
        <v>0</v>
      </c>
      <c r="I24" s="7">
        <v>0</v>
      </c>
      <c r="J24" s="7">
        <v>0</v>
      </c>
      <c r="K24" s="11" t="s">
        <v>450</v>
      </c>
      <c r="L24" s="105" t="s">
        <v>461</v>
      </c>
      <c r="M24" s="2">
        <f>VLOOKUP(L24,[5]T_TYPE_VALUE!A:C,3,0)</f>
        <v>100004</v>
      </c>
      <c r="N24" s="11" t="s">
        <v>387</v>
      </c>
      <c r="O24" s="11" t="str">
        <f t="shared" si="4"/>
        <v>INSERT INTO T_GROUP VALUES(110017, 0, 1, 100000, 100000, GETDATE(), 0, 0, 0, 'DHAKA_BANK', 100004,'External' )</v>
      </c>
    </row>
    <row r="26" spans="1:15" ht="15">
      <c r="A26" s="11" t="str">
        <f>K26</f>
        <v>ALARAFAH_BANK</v>
      </c>
      <c r="B26" s="13">
        <f>B18+1</f>
        <v>110014</v>
      </c>
      <c r="C26" s="7">
        <v>0</v>
      </c>
      <c r="D26" s="7">
        <v>1</v>
      </c>
      <c r="E26" s="7">
        <f t="shared" si="1"/>
        <v>100000</v>
      </c>
      <c r="F26" s="7">
        <f t="shared" si="2"/>
        <v>100000</v>
      </c>
      <c r="G26" s="7" t="s">
        <v>34</v>
      </c>
      <c r="H26" s="7">
        <v>0</v>
      </c>
      <c r="I26" s="7">
        <v>0</v>
      </c>
      <c r="J26" s="7">
        <v>0</v>
      </c>
      <c r="K26" s="11" t="s">
        <v>468</v>
      </c>
      <c r="L26" s="105" t="s">
        <v>461</v>
      </c>
      <c r="M26" s="2">
        <f>VLOOKUP(L26,[5]T_TYPE_VALUE!A:C,3,0)</f>
        <v>100004</v>
      </c>
      <c r="N26" s="11" t="s">
        <v>387</v>
      </c>
      <c r="O26" s="11" t="str">
        <f t="shared" si="4"/>
        <v>INSERT INTO T_GROUP VALUES(110014, 0, 1, 100000, 100000, GETDATE(), 0, 0, 0, 'ALARAFAH_BANK', 100004,'External' )</v>
      </c>
    </row>
    <row r="27" spans="1:15" ht="15">
      <c r="A27" s="11" t="str">
        <f>K27</f>
        <v>TREASURY</v>
      </c>
      <c r="B27" s="13">
        <f>B19+1</f>
        <v>1</v>
      </c>
      <c r="C27" s="7">
        <v>0</v>
      </c>
      <c r="D27" s="7">
        <v>1</v>
      </c>
      <c r="E27" s="7">
        <f t="shared" si="1"/>
        <v>100000</v>
      </c>
      <c r="F27" s="7">
        <f t="shared" si="2"/>
        <v>100000</v>
      </c>
      <c r="G27" s="7" t="s">
        <v>34</v>
      </c>
      <c r="H27" s="7">
        <v>0</v>
      </c>
      <c r="I27" s="7">
        <v>0</v>
      </c>
      <c r="J27" s="7">
        <v>0</v>
      </c>
      <c r="K27" s="11" t="s">
        <v>503</v>
      </c>
      <c r="L27" s="105" t="s">
        <v>460</v>
      </c>
      <c r="M27" s="132">
        <f>VLOOKUP(L27,[5]T_TYPE_VALUE!A:C,3,0)</f>
        <v>100003</v>
      </c>
      <c r="N27" s="11" t="s">
        <v>504</v>
      </c>
      <c r="O27" s="11" t="str">
        <f t="shared" ref="O27" si="5">"INSERT INTO "&amp;$B$2&amp;" VALUES("&amp;B27&amp;", "&amp;C27&amp;", "&amp;D27&amp;", "&amp;E27&amp;", "&amp;F27&amp;", "&amp;G27&amp;", "&amp;H27&amp;", "&amp;I27&amp;", "&amp;J27&amp;", '"&amp;K27&amp;"', "&amp;M27&amp;",'"&amp;N27&amp;"' )"</f>
        <v>INSERT INTO T_GROUP VALUES(1, 0, 1, 100000, 100000, GETDATE(), 0, 0, 0, 'TREASURY', 100003,'Access Treasury' )</v>
      </c>
    </row>
  </sheetData>
  <pageMargins left="0.7" right="0.7" top="0.75" bottom="0.75" header="0.51180555555555496" footer="0.51180555555555496"/>
  <pageSetup firstPageNumber="0" orientation="portrait" horizontalDpi="4294967292" verticalDpi="4294967292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9"/>
  <sheetViews>
    <sheetView topLeftCell="S1" workbookViewId="0">
      <selection activeCell="W17" sqref="W17"/>
    </sheetView>
  </sheetViews>
  <sheetFormatPr defaultColWidth="8.85546875" defaultRowHeight="15"/>
  <cols>
    <col min="1" max="1" width="16.140625" bestFit="1" customWidth="1"/>
    <col min="10" max="10" width="11.7109375" bestFit="1" customWidth="1"/>
    <col min="11" max="12" width="11.7109375" customWidth="1"/>
    <col min="13" max="13" width="8.85546875" bestFit="1" customWidth="1"/>
    <col min="14" max="14" width="18.7109375" bestFit="1" customWidth="1"/>
    <col min="15" max="15" width="15.28515625" bestFit="1" customWidth="1"/>
    <col min="18" max="18" width="11.28515625" bestFit="1" customWidth="1"/>
    <col min="19" max="19" width="15" bestFit="1" customWidth="1"/>
    <col min="20" max="20" width="10.85546875" bestFit="1" customWidth="1"/>
    <col min="21" max="21" width="16.140625" bestFit="1" customWidth="1"/>
    <col min="24" max="24" width="120.7109375" bestFit="1" customWidth="1"/>
  </cols>
  <sheetData>
    <row r="2" spans="1:24" ht="15" customHeight="1">
      <c r="B2" t="s">
        <v>15</v>
      </c>
    </row>
    <row r="3" spans="1:24" ht="15" customHeight="1">
      <c r="B3" t="s">
        <v>51</v>
      </c>
      <c r="C3" t="s">
        <v>21</v>
      </c>
      <c r="D3" t="s">
        <v>22</v>
      </c>
      <c r="E3" t="s">
        <v>23</v>
      </c>
      <c r="F3" t="s">
        <v>24</v>
      </c>
      <c r="G3" t="s">
        <v>25</v>
      </c>
      <c r="H3" t="s">
        <v>26</v>
      </c>
      <c r="I3" t="s">
        <v>28</v>
      </c>
      <c r="J3" t="s">
        <v>30</v>
      </c>
      <c r="K3" t="s">
        <v>455</v>
      </c>
      <c r="L3" t="s">
        <v>60</v>
      </c>
      <c r="M3" s="32" t="s">
        <v>185</v>
      </c>
      <c r="N3" t="s">
        <v>19</v>
      </c>
      <c r="O3" s="17" t="s">
        <v>158</v>
      </c>
      <c r="P3" t="s">
        <v>52</v>
      </c>
      <c r="Q3" t="s">
        <v>186</v>
      </c>
      <c r="R3" t="s">
        <v>187</v>
      </c>
      <c r="S3" t="s">
        <v>154</v>
      </c>
      <c r="T3" t="s">
        <v>188</v>
      </c>
      <c r="U3" t="s">
        <v>189</v>
      </c>
      <c r="V3" t="s">
        <v>190</v>
      </c>
      <c r="W3" t="s">
        <v>456</v>
      </c>
      <c r="X3" s="29" t="str">
        <f>"DELETE " &amp;$B$2&amp; " WHERE id_user_key &gt;= 110000"</f>
        <v>DELETE T_USER WHERE id_user_key &gt;= 110000</v>
      </c>
    </row>
    <row r="4" spans="1:24" ht="15" customHeight="1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P4" s="2"/>
      <c r="V4" s="9"/>
      <c r="W4" s="9"/>
    </row>
    <row r="5" spans="1:24" ht="15" customHeight="1">
      <c r="A5" t="str">
        <f>U5</f>
        <v>naz.ahmed</v>
      </c>
      <c r="B5" s="2">
        <v>110000</v>
      </c>
      <c r="C5" s="2">
        <v>0</v>
      </c>
      <c r="D5" s="2">
        <v>1</v>
      </c>
      <c r="E5" s="2">
        <f>ID_ENV_KEY</f>
        <v>100000</v>
      </c>
      <c r="F5" s="2">
        <f>ID_USER_MOD_KEY</f>
        <v>100000</v>
      </c>
      <c r="G5" s="2" t="s">
        <v>34</v>
      </c>
      <c r="H5" s="2">
        <v>0</v>
      </c>
      <c r="I5" s="2">
        <v>0</v>
      </c>
      <c r="J5" s="2">
        <v>0</v>
      </c>
      <c r="K5" s="2" t="s">
        <v>391</v>
      </c>
      <c r="L5" s="9">
        <f>VLOOKUP(K5,[5]T_REGION!$A:$B,2,0)</f>
        <v>100002</v>
      </c>
      <c r="M5" s="2" t="s">
        <v>405</v>
      </c>
      <c r="N5" s="2">
        <f>VLOOKUP(M5, T_LEGAL_ENTITY!$A:$B,2,1)</f>
        <v>110000</v>
      </c>
      <c r="O5" t="s">
        <v>177</v>
      </c>
      <c r="P5" s="2">
        <f>VLOOKUP(O5,T_GROUP!$A:$B,2,0)</f>
        <v>110003</v>
      </c>
      <c r="Q5" t="s">
        <v>191</v>
      </c>
      <c r="R5" s="10" t="s">
        <v>192</v>
      </c>
      <c r="S5" t="s">
        <v>203</v>
      </c>
      <c r="T5" t="s">
        <v>37</v>
      </c>
      <c r="U5" t="str">
        <f>LOWER(Q5)&amp;"."&amp;LOWER(R5)</f>
        <v>naz.ahmed</v>
      </c>
      <c r="V5" s="9">
        <v>0</v>
      </c>
      <c r="W5" s="9">
        <v>1</v>
      </c>
      <c r="X5" t="str">
        <f>"INSERT INTO "&amp;$B$2&amp;" VALUES("&amp;B5&amp;", "&amp;C5&amp;", "&amp;D5&amp;", "&amp;E5&amp;", "&amp;F5&amp;", "&amp;G5&amp;", "&amp;H5&amp;", "&amp;I5&amp;", "&amp;J5&amp;","&amp;L5&amp;",  "&amp;P5&amp;","&amp;N5&amp;", '"&amp;Q5&amp;"', '"&amp;R5&amp;"', '"&amp;S5&amp;"', '"&amp;T5&amp;"', '"&amp;U5&amp;"', "&amp;V5&amp;", "&amp;W5&amp;")"</f>
        <v>INSERT INTO T_USER VALUES(110000, 0, 1, 100000, 100000, GETDATE(), 0, 0, 0,100002,  110003,110000, 'Naz', 'Ahmed', 'naz.ahmed', '?', 'naz.ahmed', 0, 1)</v>
      </c>
    </row>
    <row r="6" spans="1:24" ht="15" customHeight="1">
      <c r="A6" s="33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P6" s="2"/>
      <c r="R6" s="10"/>
      <c r="V6" s="9"/>
      <c r="W6" s="9"/>
    </row>
    <row r="7" spans="1:24">
      <c r="B7" s="2"/>
      <c r="C7" s="2"/>
      <c r="D7" s="2"/>
      <c r="E7" s="2"/>
      <c r="F7" s="2"/>
      <c r="G7" s="2"/>
      <c r="H7" s="2"/>
      <c r="I7" s="2"/>
      <c r="J7" s="2"/>
      <c r="K7" s="2"/>
      <c r="L7" s="9"/>
      <c r="N7" s="2"/>
      <c r="P7" s="2"/>
      <c r="R7" s="2"/>
      <c r="T7" s="2"/>
      <c r="V7" s="9"/>
      <c r="W7" s="9"/>
    </row>
    <row r="8" spans="1:24">
      <c r="B8" s="2"/>
    </row>
    <row r="9" spans="1:24">
      <c r="B9" s="2"/>
    </row>
  </sheetData>
  <pageMargins left="0.7" right="0.7" top="0.75" bottom="0.75" header="0.51180555555555496" footer="0.51180555555555496"/>
  <pageSetup firstPageNumber="0" orientation="portrait" horizontalDpi="4294967292" vertic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2:AMK6"/>
  <sheetViews>
    <sheetView topLeftCell="I1" workbookViewId="0">
      <selection activeCell="L13" sqref="L13"/>
    </sheetView>
  </sheetViews>
  <sheetFormatPr defaultColWidth="8.85546875" defaultRowHeight="15"/>
  <cols>
    <col min="1" max="1" width="8.85546875" style="13"/>
    <col min="2" max="2" width="19.85546875" style="13" customWidth="1"/>
    <col min="3" max="3" width="15.140625" style="13" customWidth="1"/>
    <col min="4" max="4" width="17.7109375" style="13" customWidth="1"/>
    <col min="5" max="5" width="19.85546875" style="13" customWidth="1"/>
    <col min="6" max="6" width="11.42578125" style="13" customWidth="1"/>
    <col min="7" max="7" width="9.7109375" style="13" customWidth="1"/>
    <col min="8" max="8" width="15.5703125" style="13" customWidth="1"/>
    <col min="9" max="9" width="23.28515625" style="13" customWidth="1"/>
    <col min="10" max="10" width="30.140625" style="21" bestFit="1" customWidth="1"/>
    <col min="11" max="11" width="26" style="21" customWidth="1"/>
    <col min="12" max="12" width="22.7109375" style="13" bestFit="1" customWidth="1"/>
    <col min="13" max="13" width="7" style="21" customWidth="1"/>
    <col min="14" max="14" width="116.42578125" style="21" bestFit="1" customWidth="1"/>
    <col min="15" max="1025" width="8.85546875" style="13"/>
    <col min="1026" max="16384" width="8.85546875" style="100"/>
  </cols>
  <sheetData>
    <row r="2" spans="2:14">
      <c r="B2" s="13" t="s">
        <v>14</v>
      </c>
      <c r="C2" s="95"/>
      <c r="D2" s="95" t="s">
        <v>14</v>
      </c>
      <c r="E2" s="95"/>
      <c r="F2" s="95"/>
      <c r="G2" s="96"/>
      <c r="H2" s="95"/>
      <c r="I2" s="95"/>
      <c r="J2" s="98"/>
      <c r="K2" s="98"/>
      <c r="L2" s="95"/>
      <c r="M2" s="98"/>
    </row>
    <row r="3" spans="2:14">
      <c r="B3" s="22" t="s">
        <v>42</v>
      </c>
      <c r="C3" s="22" t="s">
        <v>21</v>
      </c>
      <c r="D3" s="22" t="s">
        <v>22</v>
      </c>
      <c r="E3" s="22" t="s">
        <v>23</v>
      </c>
      <c r="F3" s="22" t="s">
        <v>24</v>
      </c>
      <c r="G3" s="22" t="s">
        <v>25</v>
      </c>
      <c r="H3" s="22" t="s">
        <v>26</v>
      </c>
      <c r="I3" s="22" t="s">
        <v>43</v>
      </c>
      <c r="J3" s="99" t="s">
        <v>44</v>
      </c>
      <c r="K3" s="99" t="s">
        <v>45</v>
      </c>
      <c r="L3" s="22" t="s">
        <v>46</v>
      </c>
      <c r="M3" s="99" t="s">
        <v>33</v>
      </c>
      <c r="N3" s="21" t="e">
        <f>"DELETE T_SYSTEM_KEY WHERE id_system_key &gt;= "&amp;#REF!</f>
        <v>#REF!</v>
      </c>
    </row>
    <row r="4" spans="2:14">
      <c r="B4" s="13">
        <v>110100</v>
      </c>
      <c r="C4" s="13">
        <v>0</v>
      </c>
      <c r="D4" s="13">
        <v>1</v>
      </c>
      <c r="E4" s="13">
        <f t="shared" ref="E4:E5" si="0">ID_DS_ENV_KEY</f>
        <v>100000</v>
      </c>
      <c r="F4" s="13">
        <v>0</v>
      </c>
      <c r="G4" s="97" t="s">
        <v>34</v>
      </c>
      <c r="H4" s="13">
        <v>0</v>
      </c>
      <c r="I4" s="13">
        <v>1</v>
      </c>
      <c r="J4" s="21" t="s">
        <v>550</v>
      </c>
      <c r="K4" s="21" t="s">
        <v>549</v>
      </c>
      <c r="L4" s="13">
        <v>1</v>
      </c>
      <c r="M4" s="21" t="s">
        <v>37</v>
      </c>
      <c r="N4" s="21" t="str">
        <f>"INSERT INTO "&amp;$B$2&amp;" VALUES ("&amp;B4&amp;", "&amp;C4&amp;", "&amp;D4&amp;", "&amp;E4&amp;", "&amp;F4&amp;", "&amp;G4&amp;", "&amp;H4&amp;", "&amp;I4&amp;", '"&amp;J4&amp;"', '"&amp;K4&amp;"', "&amp;L4&amp;", '"&amp;M4&amp;"' )"</f>
        <v>INSERT INTO T_SYSTEM_KEY VALUES (110100, 0, 1, 100000, 0, GETDATE(), 0, 1, 'id_loan_application_id_key', 'dbo.T_APPLICATION_ID', 1, '?' )</v>
      </c>
    </row>
    <row r="5" spans="2:14">
      <c r="B5" s="13">
        <f>1+B4</f>
        <v>110101</v>
      </c>
      <c r="C5" s="13">
        <v>0</v>
      </c>
      <c r="D5" s="13">
        <v>1</v>
      </c>
      <c r="E5" s="13">
        <f t="shared" si="0"/>
        <v>100000</v>
      </c>
      <c r="F5" s="13">
        <v>0</v>
      </c>
      <c r="G5" s="97" t="s">
        <v>34</v>
      </c>
      <c r="H5" s="13">
        <v>0</v>
      </c>
      <c r="I5" s="13">
        <v>100000</v>
      </c>
      <c r="J5" s="21" t="s">
        <v>554</v>
      </c>
      <c r="K5" s="21" t="s">
        <v>555</v>
      </c>
      <c r="L5" s="13">
        <v>100000</v>
      </c>
      <c r="M5" s="21" t="s">
        <v>37</v>
      </c>
      <c r="N5" s="21" t="str">
        <f>"INSERT INTO "&amp;$B$2&amp;" VALUES ("&amp;B5&amp;", "&amp;C5&amp;", "&amp;D5&amp;", "&amp;E5&amp;", "&amp;F5&amp;", "&amp;G5&amp;", "&amp;H5&amp;", "&amp;I5&amp;", '"&amp;J5&amp;"', '"&amp;K5&amp;"', "&amp;L5&amp;", '"&amp;M5&amp;"' )"</f>
        <v>INSERT INTO T_SYSTEM_KEY VALUES (110101, 0, 1, 100000, 0, GETDATE(), 0, 100000, 'id_loan_tracking_id_key', 'dbo.T_LOAN_TRACKING_ID', 100000, '?' )</v>
      </c>
    </row>
    <row r="6" spans="2:14">
      <c r="B6" s="13">
        <v>110102</v>
      </c>
      <c r="C6" s="13">
        <v>0</v>
      </c>
      <c r="D6" s="13">
        <v>1</v>
      </c>
      <c r="E6" s="13">
        <v>100000</v>
      </c>
      <c r="F6" s="13">
        <v>0</v>
      </c>
      <c r="G6" s="97" t="s">
        <v>34</v>
      </c>
      <c r="H6" s="13">
        <v>0</v>
      </c>
      <c r="I6" s="13">
        <v>1</v>
      </c>
      <c r="J6" s="21" t="s">
        <v>711</v>
      </c>
      <c r="K6" s="21" t="s">
        <v>712</v>
      </c>
      <c r="L6" s="13">
        <v>1</v>
      </c>
      <c r="M6" s="21" t="s">
        <v>37</v>
      </c>
      <c r="N6" s="21" t="str">
        <f>"INSERT INTO "&amp;$B$2&amp;" VALUES ("&amp;B6&amp;", "&amp;C6&amp;", "&amp;D6&amp;", "&amp;E6&amp;", "&amp;F6&amp;", "&amp;G6&amp;", "&amp;H6&amp;", "&amp;I6&amp;", '"&amp;J6&amp;"', '"&amp;K6&amp;"', "&amp;L6&amp;", '"&amp;M6&amp;"' )"</f>
        <v>INSERT INTO T_SYSTEM_KEY VALUES (110102, 0, 1, 100000, 0, GETDATE(), 0, 1, 'id_loan_group_key', 'dbo.T_LOAN_GROUP_ID', 1, '?' )</v>
      </c>
    </row>
  </sheetData>
  <pageMargins left="0.7" right="0.7" top="0.75" bottom="0.75" header="0.51180555555555496" footer="0.51180555555555496"/>
  <pageSetup firstPageNumber="0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54"/>
  <sheetViews>
    <sheetView topLeftCell="L31" workbookViewId="0">
      <selection activeCell="P14" sqref="P14"/>
    </sheetView>
  </sheetViews>
  <sheetFormatPr defaultColWidth="8.85546875" defaultRowHeight="15"/>
  <cols>
    <col min="1" max="1" width="36.7109375" bestFit="1" customWidth="1"/>
    <col min="2" max="2" width="15.7109375" bestFit="1" customWidth="1"/>
    <col min="3" max="3" width="9" bestFit="1" customWidth="1"/>
    <col min="4" max="4" width="7.85546875" bestFit="1" customWidth="1"/>
    <col min="5" max="5" width="9.85546875" bestFit="1" customWidth="1"/>
    <col min="6" max="6" width="14.7109375" bestFit="1" customWidth="1"/>
    <col min="7" max="7" width="9.28515625" bestFit="1" customWidth="1"/>
    <col min="8" max="8" width="11.28515625" style="19" bestFit="1" customWidth="1"/>
    <col min="9" max="9" width="18.28515625" bestFit="1" customWidth="1"/>
    <col min="10" max="10" width="18.28515625" customWidth="1"/>
    <col min="11" max="11" width="15.42578125" bestFit="1" customWidth="1"/>
    <col min="12" max="12" width="19" bestFit="1" customWidth="1"/>
    <col min="13" max="13" width="20.85546875" bestFit="1" customWidth="1"/>
    <col min="14" max="14" width="16.28515625" bestFit="1" customWidth="1"/>
    <col min="15" max="15" width="7" bestFit="1" customWidth="1"/>
    <col min="16" max="16" width="114.28515625" bestFit="1" customWidth="1"/>
    <col min="17" max="17" width="7.140625" bestFit="1" customWidth="1"/>
  </cols>
  <sheetData>
    <row r="2" spans="1:16" ht="15" customHeight="1">
      <c r="B2" t="s">
        <v>210</v>
      </c>
    </row>
    <row r="3" spans="1:16" ht="15" customHeight="1">
      <c r="B3" t="s">
        <v>55</v>
      </c>
      <c r="C3" t="s">
        <v>21</v>
      </c>
      <c r="D3" t="s">
        <v>22</v>
      </c>
      <c r="E3" t="s">
        <v>23</v>
      </c>
      <c r="F3" t="s">
        <v>24</v>
      </c>
      <c r="G3" t="s">
        <v>25</v>
      </c>
      <c r="H3" s="19" t="s">
        <v>26</v>
      </c>
      <c r="I3" t="s">
        <v>211</v>
      </c>
      <c r="J3" t="s">
        <v>409</v>
      </c>
      <c r="K3" t="s">
        <v>212</v>
      </c>
      <c r="L3" t="s">
        <v>213</v>
      </c>
      <c r="M3" t="s">
        <v>214</v>
      </c>
      <c r="N3" t="s">
        <v>215</v>
      </c>
      <c r="O3" t="s">
        <v>33</v>
      </c>
      <c r="P3" t="str">
        <f>"TRUNCATE TABLE " &amp;$B$2</f>
        <v>TRUNCATE TABLE T_GUI_CONTROL</v>
      </c>
    </row>
    <row r="4" spans="1:16" ht="15" customHeight="1">
      <c r="A4" t="str">
        <f t="shared" ref="A4:A45" si="0">K4&amp;"."&amp;L4&amp;"."&amp;M4</f>
        <v>frmCorp.btnPanel.btnSave</v>
      </c>
      <c r="B4">
        <v>110000</v>
      </c>
      <c r="C4" s="2">
        <v>0</v>
      </c>
      <c r="D4" s="2">
        <v>1</v>
      </c>
      <c r="E4" s="2">
        <f t="shared" ref="E4:E45" si="1">ID_ENV_KEY</f>
        <v>100000</v>
      </c>
      <c r="F4" s="2">
        <v>0</v>
      </c>
      <c r="G4" s="2" t="s">
        <v>34</v>
      </c>
      <c r="H4" s="19">
        <v>0</v>
      </c>
      <c r="I4" s="10">
        <v>-2147483648</v>
      </c>
      <c r="J4" s="10">
        <v>-2147483648</v>
      </c>
      <c r="K4" t="s">
        <v>216</v>
      </c>
      <c r="L4" t="s">
        <v>217</v>
      </c>
      <c r="M4" t="s">
        <v>218</v>
      </c>
      <c r="N4" t="s">
        <v>37</v>
      </c>
      <c r="O4" t="s">
        <v>37</v>
      </c>
      <c r="P4" t="str">
        <f>"INSERT INTO "&amp;$B$2&amp;" VALUES("&amp;B4&amp;", "&amp;C4&amp;", "&amp;D4&amp;", "&amp;E4&amp;", "&amp;F4&amp;", "&amp;G4&amp;", "&amp;H4&amp;", '"&amp;I4&amp;"',"&amp;J4&amp;", '"&amp;K4&amp;"', '"&amp;L4&amp;"', '"&amp;M4&amp;"', '"&amp;N4&amp;"', '"&amp;O4&amp;"')"</f>
        <v>INSERT INTO T_GUI_CONTROL VALUES(110000, 0, 1, 100000, 0, GETDATE(), 0, '-2147483648',-2147483648, 'frmCorp', 'btnPanel', 'btnSave', '?', '?')</v>
      </c>
    </row>
    <row r="5" spans="1:16" ht="15" customHeight="1">
      <c r="A5" t="str">
        <f t="shared" si="0"/>
        <v>frmCorp.btnPanel.btnCancel</v>
      </c>
      <c r="B5">
        <f t="shared" ref="B5:B45" si="2">B4+1</f>
        <v>110001</v>
      </c>
      <c r="C5" s="2">
        <v>0</v>
      </c>
      <c r="D5" s="2">
        <v>1</v>
      </c>
      <c r="E5" s="2">
        <f t="shared" si="1"/>
        <v>100000</v>
      </c>
      <c r="F5" s="2">
        <v>0</v>
      </c>
      <c r="G5" s="2" t="s">
        <v>34</v>
      </c>
      <c r="H5" s="19">
        <v>0</v>
      </c>
      <c r="I5" s="10">
        <v>-2147483648</v>
      </c>
      <c r="J5" s="10">
        <v>-2147483648</v>
      </c>
      <c r="K5" t="s">
        <v>216</v>
      </c>
      <c r="L5" t="s">
        <v>217</v>
      </c>
      <c r="M5" t="s">
        <v>219</v>
      </c>
      <c r="N5" t="s">
        <v>37</v>
      </c>
      <c r="O5" t="s">
        <v>37</v>
      </c>
      <c r="P5" t="str">
        <f t="shared" ref="P5:P51" si="3">"INSERT INTO "&amp;$B$2&amp;" VALUES("&amp;B5&amp;", "&amp;C5&amp;", "&amp;D5&amp;", "&amp;E5&amp;", "&amp;F5&amp;", "&amp;G5&amp;", "&amp;H5&amp;", '"&amp;I5&amp;"',"&amp;J5&amp;", '"&amp;K5&amp;"', '"&amp;L5&amp;"', '"&amp;M5&amp;"', '"&amp;N5&amp;"', '"&amp;O5&amp;"')"</f>
        <v>INSERT INTO T_GUI_CONTROL VALUES(110001, 0, 1, 100000, 0, GETDATE(), 0, '-2147483648',-2147483648, 'frmCorp', 'btnPanel', 'btnCancel', '?', '?')</v>
      </c>
    </row>
    <row r="6" spans="1:16" ht="15" customHeight="1">
      <c r="A6" t="str">
        <f t="shared" si="0"/>
        <v>frmCorp.btnPanel.btnSubmit</v>
      </c>
      <c r="B6">
        <f t="shared" si="2"/>
        <v>110002</v>
      </c>
      <c r="C6" s="2">
        <v>0</v>
      </c>
      <c r="D6" s="2">
        <v>1</v>
      </c>
      <c r="E6" s="2">
        <f t="shared" si="1"/>
        <v>100000</v>
      </c>
      <c r="F6" s="2">
        <v>0</v>
      </c>
      <c r="G6" s="2" t="s">
        <v>34</v>
      </c>
      <c r="H6" s="19">
        <v>0</v>
      </c>
      <c r="I6" s="10">
        <v>-2147483648</v>
      </c>
      <c r="J6" s="10">
        <v>-2147483648</v>
      </c>
      <c r="K6" t="s">
        <v>216</v>
      </c>
      <c r="L6" t="s">
        <v>217</v>
      </c>
      <c r="M6" t="s">
        <v>220</v>
      </c>
      <c r="N6" t="s">
        <v>37</v>
      </c>
      <c r="O6" t="s">
        <v>37</v>
      </c>
      <c r="P6" t="str">
        <f t="shared" si="3"/>
        <v>INSERT INTO T_GUI_CONTROL VALUES(110002, 0, 1, 100000, 0, GETDATE(), 0, '-2147483648',-2147483648, 'frmCorp', 'btnPanel', 'btnSubmit', '?', '?')</v>
      </c>
    </row>
    <row r="7" spans="1:16" ht="15" customHeight="1">
      <c r="A7" t="str">
        <f t="shared" si="0"/>
        <v>frmCorp.btnPanel.btnApprove</v>
      </c>
      <c r="B7">
        <f t="shared" si="2"/>
        <v>110003</v>
      </c>
      <c r="C7" s="2">
        <v>0</v>
      </c>
      <c r="D7" s="2">
        <v>1</v>
      </c>
      <c r="E7" s="2">
        <f t="shared" si="1"/>
        <v>100000</v>
      </c>
      <c r="F7" s="2">
        <v>0</v>
      </c>
      <c r="G7" s="2" t="s">
        <v>34</v>
      </c>
      <c r="H7" s="19">
        <v>0</v>
      </c>
      <c r="I7" s="10">
        <v>-2147483648</v>
      </c>
      <c r="J7" s="10">
        <v>-2147483648</v>
      </c>
      <c r="K7" t="s">
        <v>216</v>
      </c>
      <c r="L7" t="s">
        <v>217</v>
      </c>
      <c r="M7" t="s">
        <v>221</v>
      </c>
      <c r="N7" t="s">
        <v>37</v>
      </c>
      <c r="O7" t="s">
        <v>37</v>
      </c>
      <c r="P7" t="str">
        <f t="shared" si="3"/>
        <v>INSERT INTO T_GUI_CONTROL VALUES(110003, 0, 1, 100000, 0, GETDATE(), 0, '-2147483648',-2147483648, 'frmCorp', 'btnPanel', 'btnApprove', '?', '?')</v>
      </c>
    </row>
    <row r="8" spans="1:16" ht="15" customHeight="1">
      <c r="A8" t="str">
        <f t="shared" si="0"/>
        <v>frmCorp.btnPanel.btnReject</v>
      </c>
      <c r="B8">
        <f t="shared" si="2"/>
        <v>110004</v>
      </c>
      <c r="C8" s="2">
        <v>0</v>
      </c>
      <c r="D8" s="2">
        <v>1</v>
      </c>
      <c r="E8" s="2">
        <f t="shared" si="1"/>
        <v>100000</v>
      </c>
      <c r="F8" s="2">
        <v>0</v>
      </c>
      <c r="G8" s="2" t="s">
        <v>34</v>
      </c>
      <c r="H8" s="19">
        <v>0</v>
      </c>
      <c r="I8" s="10">
        <v>-2147483648</v>
      </c>
      <c r="J8" s="10">
        <v>-2147483648</v>
      </c>
      <c r="K8" t="s">
        <v>216</v>
      </c>
      <c r="L8" t="s">
        <v>217</v>
      </c>
      <c r="M8" t="s">
        <v>222</v>
      </c>
      <c r="N8" t="s">
        <v>37</v>
      </c>
      <c r="O8" t="s">
        <v>37</v>
      </c>
      <c r="P8" t="str">
        <f t="shared" si="3"/>
        <v>INSERT INTO T_GUI_CONTROL VALUES(110004, 0, 1, 100000, 0, GETDATE(), 0, '-2147483648',-2147483648, 'frmCorp', 'btnPanel', 'btnReject', '?', '?')</v>
      </c>
    </row>
    <row r="9" spans="1:16" ht="15" customHeight="1">
      <c r="A9" t="str">
        <f t="shared" si="0"/>
        <v>frmContact.btnPanel.btnSave</v>
      </c>
      <c r="B9">
        <f t="shared" si="2"/>
        <v>110005</v>
      </c>
      <c r="C9" s="2">
        <v>0</v>
      </c>
      <c r="D9" s="2">
        <v>1</v>
      </c>
      <c r="E9" s="2">
        <f t="shared" si="1"/>
        <v>100000</v>
      </c>
      <c r="F9" s="2">
        <v>0</v>
      </c>
      <c r="G9" s="2" t="s">
        <v>34</v>
      </c>
      <c r="H9" s="19">
        <v>0</v>
      </c>
      <c r="I9" s="10">
        <v>-2147483648</v>
      </c>
      <c r="J9" s="10">
        <v>-2147483648</v>
      </c>
      <c r="K9" t="s">
        <v>223</v>
      </c>
      <c r="L9" t="s">
        <v>217</v>
      </c>
      <c r="M9" t="s">
        <v>218</v>
      </c>
      <c r="N9" t="s">
        <v>37</v>
      </c>
      <c r="O9" t="s">
        <v>37</v>
      </c>
      <c r="P9" t="str">
        <f t="shared" si="3"/>
        <v>INSERT INTO T_GUI_CONTROL VALUES(110005, 0, 1, 100000, 0, GETDATE(), 0, '-2147483648',-2147483648, 'frmContact', 'btnPanel', 'btnSave', '?', '?')</v>
      </c>
    </row>
    <row r="10" spans="1:16" ht="15" customHeight="1">
      <c r="A10" t="str">
        <f t="shared" si="0"/>
        <v>frmContact.btnPanel.btnCancel</v>
      </c>
      <c r="B10">
        <f t="shared" si="2"/>
        <v>110006</v>
      </c>
      <c r="C10" s="2">
        <v>0</v>
      </c>
      <c r="D10" s="2">
        <v>1</v>
      </c>
      <c r="E10" s="2">
        <f t="shared" si="1"/>
        <v>100000</v>
      </c>
      <c r="F10" s="2">
        <v>0</v>
      </c>
      <c r="G10" s="2" t="s">
        <v>34</v>
      </c>
      <c r="H10" s="19">
        <v>0</v>
      </c>
      <c r="I10" s="10">
        <v>-2147483648</v>
      </c>
      <c r="J10" s="10">
        <v>-2147483648</v>
      </c>
      <c r="K10" t="s">
        <v>223</v>
      </c>
      <c r="L10" t="s">
        <v>217</v>
      </c>
      <c r="M10" t="s">
        <v>219</v>
      </c>
      <c r="N10" t="s">
        <v>37</v>
      </c>
      <c r="O10" t="s">
        <v>37</v>
      </c>
      <c r="P10" t="str">
        <f t="shared" si="3"/>
        <v>INSERT INTO T_GUI_CONTROL VALUES(110006, 0, 1, 100000, 0, GETDATE(), 0, '-2147483648',-2147483648, 'frmContact', 'btnPanel', 'btnCancel', '?', '?')</v>
      </c>
    </row>
    <row r="11" spans="1:16" ht="15" customHeight="1">
      <c r="A11" t="str">
        <f t="shared" si="0"/>
        <v>frmContact.btnPanel.btnSubmit</v>
      </c>
      <c r="B11">
        <f t="shared" si="2"/>
        <v>110007</v>
      </c>
      <c r="C11" s="2">
        <v>0</v>
      </c>
      <c r="D11" s="2">
        <v>1</v>
      </c>
      <c r="E11" s="2">
        <f t="shared" si="1"/>
        <v>100000</v>
      </c>
      <c r="F11" s="2">
        <v>0</v>
      </c>
      <c r="G11" s="2" t="s">
        <v>34</v>
      </c>
      <c r="H11" s="19">
        <v>0</v>
      </c>
      <c r="I11" s="10">
        <v>-2147483648</v>
      </c>
      <c r="J11" s="10">
        <v>-2147483648</v>
      </c>
      <c r="K11" t="s">
        <v>223</v>
      </c>
      <c r="L11" t="s">
        <v>217</v>
      </c>
      <c r="M11" t="s">
        <v>220</v>
      </c>
      <c r="N11" t="s">
        <v>37</v>
      </c>
      <c r="O11" t="s">
        <v>37</v>
      </c>
      <c r="P11" t="str">
        <f t="shared" si="3"/>
        <v>INSERT INTO T_GUI_CONTROL VALUES(110007, 0, 1, 100000, 0, GETDATE(), 0, '-2147483648',-2147483648, 'frmContact', 'btnPanel', 'btnSubmit', '?', '?')</v>
      </c>
    </row>
    <row r="12" spans="1:16" ht="15" customHeight="1">
      <c r="A12" t="str">
        <f t="shared" si="0"/>
        <v>frmContact.btnPanel.btnApprove</v>
      </c>
      <c r="B12">
        <f t="shared" si="2"/>
        <v>110008</v>
      </c>
      <c r="C12" s="2">
        <v>0</v>
      </c>
      <c r="D12" s="2">
        <v>1</v>
      </c>
      <c r="E12" s="2">
        <f t="shared" si="1"/>
        <v>100000</v>
      </c>
      <c r="F12" s="2">
        <v>0</v>
      </c>
      <c r="G12" s="2" t="s">
        <v>34</v>
      </c>
      <c r="H12" s="19">
        <v>0</v>
      </c>
      <c r="I12" s="10">
        <v>-2147483648</v>
      </c>
      <c r="J12" s="10">
        <v>-2147483648</v>
      </c>
      <c r="K12" t="s">
        <v>223</v>
      </c>
      <c r="L12" t="s">
        <v>217</v>
      </c>
      <c r="M12" t="s">
        <v>221</v>
      </c>
      <c r="N12" t="s">
        <v>37</v>
      </c>
      <c r="O12" t="s">
        <v>37</v>
      </c>
      <c r="P12" t="str">
        <f t="shared" si="3"/>
        <v>INSERT INTO T_GUI_CONTROL VALUES(110008, 0, 1, 100000, 0, GETDATE(), 0, '-2147483648',-2147483648, 'frmContact', 'btnPanel', 'btnApprove', '?', '?')</v>
      </c>
    </row>
    <row r="13" spans="1:16" ht="15" customHeight="1">
      <c r="A13" t="str">
        <f t="shared" si="0"/>
        <v>frmContact.btnPanel.btnReject</v>
      </c>
      <c r="B13">
        <f t="shared" si="2"/>
        <v>110009</v>
      </c>
      <c r="C13" s="2">
        <v>0</v>
      </c>
      <c r="D13" s="2">
        <v>1</v>
      </c>
      <c r="E13" s="2">
        <f t="shared" si="1"/>
        <v>100000</v>
      </c>
      <c r="F13" s="2">
        <v>0</v>
      </c>
      <c r="G13" s="2" t="s">
        <v>34</v>
      </c>
      <c r="H13" s="19">
        <v>0</v>
      </c>
      <c r="I13" s="10">
        <v>-2147483648</v>
      </c>
      <c r="J13" s="10">
        <v>-2147483648</v>
      </c>
      <c r="K13" t="s">
        <v>223</v>
      </c>
      <c r="L13" t="s">
        <v>217</v>
      </c>
      <c r="M13" t="s">
        <v>222</v>
      </c>
      <c r="N13" t="s">
        <v>37</v>
      </c>
      <c r="O13" t="s">
        <v>37</v>
      </c>
      <c r="P13" t="str">
        <f t="shared" si="3"/>
        <v>INSERT INTO T_GUI_CONTROL VALUES(110009, 0, 1, 100000, 0, GETDATE(), 0, '-2147483648',-2147483648, 'frmContact', 'btnPanel', 'btnReject', '?', '?')</v>
      </c>
    </row>
    <row r="14" spans="1:16" ht="15" customHeight="1">
      <c r="A14" t="str">
        <f t="shared" si="0"/>
        <v>frmValuable.btnPanel.btnSave</v>
      </c>
      <c r="B14">
        <f t="shared" si="2"/>
        <v>110010</v>
      </c>
      <c r="C14" s="2">
        <v>0</v>
      </c>
      <c r="D14" s="2">
        <v>1</v>
      </c>
      <c r="E14" s="2">
        <f t="shared" si="1"/>
        <v>100000</v>
      </c>
      <c r="F14" s="2">
        <v>0</v>
      </c>
      <c r="G14" t="s">
        <v>34</v>
      </c>
      <c r="H14" s="19">
        <v>0</v>
      </c>
      <c r="I14" s="10">
        <v>-2147483648</v>
      </c>
      <c r="J14" s="10">
        <v>-2147483648</v>
      </c>
      <c r="K14" t="s">
        <v>224</v>
      </c>
      <c r="L14" t="s">
        <v>217</v>
      </c>
      <c r="M14" t="s">
        <v>218</v>
      </c>
      <c r="N14" t="s">
        <v>37</v>
      </c>
      <c r="O14" t="s">
        <v>37</v>
      </c>
      <c r="P14" t="str">
        <f t="shared" si="3"/>
        <v>INSERT INTO T_GUI_CONTROL VALUES(110010, 0, 1, 100000, 0, GETDATE(), 0, '-2147483648',-2147483648, 'frmValuable', 'btnPanel', 'btnSave', '?', '?')</v>
      </c>
    </row>
    <row r="15" spans="1:16" ht="15" customHeight="1">
      <c r="A15" t="str">
        <f t="shared" si="0"/>
        <v>frmValuable.btnPanel.btnCancel</v>
      </c>
      <c r="B15">
        <f t="shared" si="2"/>
        <v>110011</v>
      </c>
      <c r="C15" s="2">
        <v>0</v>
      </c>
      <c r="D15" s="2">
        <v>1</v>
      </c>
      <c r="E15" s="2">
        <f t="shared" si="1"/>
        <v>100000</v>
      </c>
      <c r="F15" s="2">
        <v>0</v>
      </c>
      <c r="G15" t="s">
        <v>34</v>
      </c>
      <c r="H15" s="19">
        <v>0</v>
      </c>
      <c r="I15" s="10">
        <v>-2147483648</v>
      </c>
      <c r="J15" s="10">
        <v>-2147483648</v>
      </c>
      <c r="K15" t="s">
        <v>224</v>
      </c>
      <c r="L15" t="s">
        <v>217</v>
      </c>
      <c r="M15" t="s">
        <v>219</v>
      </c>
      <c r="N15" t="s">
        <v>37</v>
      </c>
      <c r="O15" t="s">
        <v>37</v>
      </c>
      <c r="P15" t="str">
        <f t="shared" si="3"/>
        <v>INSERT INTO T_GUI_CONTROL VALUES(110011, 0, 1, 100000, 0, GETDATE(), 0, '-2147483648',-2147483648, 'frmValuable', 'btnPanel', 'btnCancel', '?', '?')</v>
      </c>
    </row>
    <row r="16" spans="1:16" ht="15" customHeight="1">
      <c r="A16" t="str">
        <f t="shared" si="0"/>
        <v>frmValuable.btnPanel.btnSubmit</v>
      </c>
      <c r="B16">
        <f t="shared" si="2"/>
        <v>110012</v>
      </c>
      <c r="C16" s="2">
        <v>0</v>
      </c>
      <c r="D16" s="2">
        <v>1</v>
      </c>
      <c r="E16" s="2">
        <f t="shared" si="1"/>
        <v>100000</v>
      </c>
      <c r="F16" s="2">
        <v>0</v>
      </c>
      <c r="G16" t="s">
        <v>34</v>
      </c>
      <c r="H16" s="19">
        <v>0</v>
      </c>
      <c r="I16" s="10">
        <v>-2147483648</v>
      </c>
      <c r="J16" s="10">
        <v>-2147483648</v>
      </c>
      <c r="K16" t="s">
        <v>224</v>
      </c>
      <c r="L16" t="s">
        <v>217</v>
      </c>
      <c r="M16" t="s">
        <v>220</v>
      </c>
      <c r="N16" t="s">
        <v>37</v>
      </c>
      <c r="O16" t="s">
        <v>37</v>
      </c>
      <c r="P16" t="str">
        <f t="shared" si="3"/>
        <v>INSERT INTO T_GUI_CONTROL VALUES(110012, 0, 1, 100000, 0, GETDATE(), 0, '-2147483648',-2147483648, 'frmValuable', 'btnPanel', 'btnSubmit', '?', '?')</v>
      </c>
    </row>
    <row r="17" spans="1:17" ht="15" customHeight="1">
      <c r="A17" t="str">
        <f t="shared" si="0"/>
        <v>frmValuable.btnPanel.btnApprove</v>
      </c>
      <c r="B17">
        <f t="shared" si="2"/>
        <v>110013</v>
      </c>
      <c r="C17" s="2">
        <v>0</v>
      </c>
      <c r="D17" s="2">
        <v>1</v>
      </c>
      <c r="E17" s="2">
        <f t="shared" si="1"/>
        <v>100000</v>
      </c>
      <c r="F17" s="2">
        <v>0</v>
      </c>
      <c r="G17" t="s">
        <v>34</v>
      </c>
      <c r="H17" s="19">
        <v>0</v>
      </c>
      <c r="I17" s="10">
        <v>-2147483648</v>
      </c>
      <c r="J17" s="10">
        <v>-2147483648</v>
      </c>
      <c r="K17" t="s">
        <v>224</v>
      </c>
      <c r="L17" t="s">
        <v>217</v>
      </c>
      <c r="M17" t="s">
        <v>221</v>
      </c>
      <c r="N17" t="s">
        <v>37</v>
      </c>
      <c r="O17" t="s">
        <v>37</v>
      </c>
      <c r="P17" t="str">
        <f t="shared" si="3"/>
        <v>INSERT INTO T_GUI_CONTROL VALUES(110013, 0, 1, 100000, 0, GETDATE(), 0, '-2147483648',-2147483648, 'frmValuable', 'btnPanel', 'btnApprove', '?', '?')</v>
      </c>
    </row>
    <row r="18" spans="1:17" ht="15" customHeight="1">
      <c r="A18" t="str">
        <f t="shared" si="0"/>
        <v>frmValuable.btnPanel.btnReject</v>
      </c>
      <c r="B18">
        <f t="shared" si="2"/>
        <v>110014</v>
      </c>
      <c r="C18" s="2">
        <v>0</v>
      </c>
      <c r="D18" s="2">
        <v>1</v>
      </c>
      <c r="E18" s="2">
        <f t="shared" si="1"/>
        <v>100000</v>
      </c>
      <c r="F18" s="2">
        <v>0</v>
      </c>
      <c r="G18" t="s">
        <v>34</v>
      </c>
      <c r="H18" s="19">
        <v>0</v>
      </c>
      <c r="I18" s="10">
        <v>-2147483648</v>
      </c>
      <c r="J18" s="10">
        <v>-2147483648</v>
      </c>
      <c r="K18" t="s">
        <v>224</v>
      </c>
      <c r="L18" t="s">
        <v>217</v>
      </c>
      <c r="M18" t="s">
        <v>222</v>
      </c>
      <c r="N18" t="s">
        <v>37</v>
      </c>
      <c r="O18" t="s">
        <v>37</v>
      </c>
      <c r="P18" t="str">
        <f t="shared" si="3"/>
        <v>INSERT INTO T_GUI_CONTROL VALUES(110014, 0, 1, 100000, 0, GETDATE(), 0, '-2147483648',-2147483648, 'frmValuable', 'btnPanel', 'btnReject', '?', '?')</v>
      </c>
    </row>
    <row r="19" spans="1:17" ht="15" customHeight="1">
      <c r="A19" t="str">
        <f t="shared" si="0"/>
        <v>frmBankAccount.btnPanel.btnSave</v>
      </c>
      <c r="B19">
        <f t="shared" si="2"/>
        <v>110015</v>
      </c>
      <c r="C19" s="2">
        <v>0</v>
      </c>
      <c r="D19" s="2">
        <v>1</v>
      </c>
      <c r="E19" s="2">
        <f t="shared" si="1"/>
        <v>100000</v>
      </c>
      <c r="F19" s="2">
        <v>0</v>
      </c>
      <c r="G19" t="s">
        <v>34</v>
      </c>
      <c r="H19" s="19">
        <v>0</v>
      </c>
      <c r="I19" s="10">
        <v>-2147483648</v>
      </c>
      <c r="J19" s="10">
        <v>-2147483648</v>
      </c>
      <c r="K19" t="s">
        <v>225</v>
      </c>
      <c r="L19" t="s">
        <v>217</v>
      </c>
      <c r="M19" t="s">
        <v>218</v>
      </c>
      <c r="N19" t="s">
        <v>37</v>
      </c>
      <c r="O19" t="s">
        <v>37</v>
      </c>
      <c r="P19" t="str">
        <f t="shared" si="3"/>
        <v>INSERT INTO T_GUI_CONTROL VALUES(110015, 0, 1, 100000, 0, GETDATE(), 0, '-2147483648',-2147483648, 'frmBankAccount', 'btnPanel', 'btnSave', '?', '?')</v>
      </c>
    </row>
    <row r="20" spans="1:17" ht="15" customHeight="1">
      <c r="A20" t="str">
        <f t="shared" si="0"/>
        <v>frmBankAccount.btnPanel.btnCancel</v>
      </c>
      <c r="B20">
        <f t="shared" si="2"/>
        <v>110016</v>
      </c>
      <c r="C20" s="2">
        <v>0</v>
      </c>
      <c r="D20" s="2">
        <v>1</v>
      </c>
      <c r="E20" s="2">
        <f t="shared" si="1"/>
        <v>100000</v>
      </c>
      <c r="F20" s="2">
        <v>0</v>
      </c>
      <c r="G20" t="s">
        <v>34</v>
      </c>
      <c r="H20" s="19">
        <v>0</v>
      </c>
      <c r="I20" s="10">
        <v>-2147483648</v>
      </c>
      <c r="J20" s="10">
        <v>-2147483648</v>
      </c>
      <c r="K20" t="s">
        <v>225</v>
      </c>
      <c r="L20" t="s">
        <v>217</v>
      </c>
      <c r="M20" t="s">
        <v>219</v>
      </c>
      <c r="N20" t="s">
        <v>37</v>
      </c>
      <c r="O20" t="s">
        <v>37</v>
      </c>
      <c r="P20" t="str">
        <f t="shared" si="3"/>
        <v>INSERT INTO T_GUI_CONTROL VALUES(110016, 0, 1, 100000, 0, GETDATE(), 0, '-2147483648',-2147483648, 'frmBankAccount', 'btnPanel', 'btnCancel', '?', '?')</v>
      </c>
    </row>
    <row r="21" spans="1:17" ht="15" customHeight="1">
      <c r="A21" t="str">
        <f t="shared" si="0"/>
        <v>frmBankAccount.btnPanel.btnSubmit</v>
      </c>
      <c r="B21">
        <f t="shared" si="2"/>
        <v>110017</v>
      </c>
      <c r="C21" s="2">
        <v>0</v>
      </c>
      <c r="D21" s="2">
        <v>1</v>
      </c>
      <c r="E21" s="2">
        <f t="shared" si="1"/>
        <v>100000</v>
      </c>
      <c r="F21" s="2">
        <v>0</v>
      </c>
      <c r="G21" t="s">
        <v>34</v>
      </c>
      <c r="H21" s="19">
        <v>0</v>
      </c>
      <c r="I21" s="10">
        <v>-2147483648</v>
      </c>
      <c r="J21" s="10">
        <v>-2147483648</v>
      </c>
      <c r="K21" t="s">
        <v>225</v>
      </c>
      <c r="L21" t="s">
        <v>217</v>
      </c>
      <c r="M21" t="s">
        <v>220</v>
      </c>
      <c r="N21" t="s">
        <v>37</v>
      </c>
      <c r="O21" t="s">
        <v>37</v>
      </c>
      <c r="P21" t="str">
        <f t="shared" si="3"/>
        <v>INSERT INTO T_GUI_CONTROL VALUES(110017, 0, 1, 100000, 0, GETDATE(), 0, '-2147483648',-2147483648, 'frmBankAccount', 'btnPanel', 'btnSubmit', '?', '?')</v>
      </c>
    </row>
    <row r="22" spans="1:17" ht="15" customHeight="1">
      <c r="A22" t="str">
        <f t="shared" si="0"/>
        <v>frmBankAccount.btnPanel.btnApprove</v>
      </c>
      <c r="B22">
        <f t="shared" si="2"/>
        <v>110018</v>
      </c>
      <c r="C22" s="2">
        <v>0</v>
      </c>
      <c r="D22" s="2">
        <v>1</v>
      </c>
      <c r="E22" s="2">
        <f t="shared" si="1"/>
        <v>100000</v>
      </c>
      <c r="F22" s="2">
        <v>0</v>
      </c>
      <c r="G22" t="s">
        <v>34</v>
      </c>
      <c r="H22" s="19">
        <v>0</v>
      </c>
      <c r="I22" s="10">
        <v>-2147483648</v>
      </c>
      <c r="J22" s="10">
        <v>-2147483648</v>
      </c>
      <c r="K22" t="s">
        <v>225</v>
      </c>
      <c r="L22" t="s">
        <v>217</v>
      </c>
      <c r="M22" t="s">
        <v>221</v>
      </c>
      <c r="N22" t="s">
        <v>37</v>
      </c>
      <c r="O22" t="s">
        <v>37</v>
      </c>
      <c r="P22" t="str">
        <f t="shared" si="3"/>
        <v>INSERT INTO T_GUI_CONTROL VALUES(110018, 0, 1, 100000, 0, GETDATE(), 0, '-2147483648',-2147483648, 'frmBankAccount', 'btnPanel', 'btnApprove', '?', '?')</v>
      </c>
    </row>
    <row r="23" spans="1:17" ht="15" customHeight="1">
      <c r="A23" t="str">
        <f t="shared" si="0"/>
        <v>frmBankAccount.btnPanel.btnReject</v>
      </c>
      <c r="B23">
        <f t="shared" si="2"/>
        <v>110019</v>
      </c>
      <c r="C23" s="2">
        <v>0</v>
      </c>
      <c r="D23" s="2">
        <v>1</v>
      </c>
      <c r="E23" s="2">
        <f t="shared" si="1"/>
        <v>100000</v>
      </c>
      <c r="F23" s="2">
        <v>0</v>
      </c>
      <c r="G23" t="s">
        <v>34</v>
      </c>
      <c r="H23" s="19">
        <v>0</v>
      </c>
      <c r="I23" s="10">
        <v>-2147483648</v>
      </c>
      <c r="J23" s="10">
        <v>-2147483648</v>
      </c>
      <c r="K23" t="s">
        <v>225</v>
      </c>
      <c r="L23" t="s">
        <v>217</v>
      </c>
      <c r="M23" t="s">
        <v>222</v>
      </c>
      <c r="N23" t="s">
        <v>37</v>
      </c>
      <c r="O23" t="s">
        <v>37</v>
      </c>
      <c r="P23" t="str">
        <f t="shared" si="3"/>
        <v>INSERT INTO T_GUI_CONTROL VALUES(110019, 0, 1, 100000, 0, GETDATE(), 0, '-2147483648',-2147483648, 'frmBankAccount', 'btnPanel', 'btnReject', '?', '?')</v>
      </c>
    </row>
    <row r="24" spans="1:17" ht="15" customHeight="1">
      <c r="A24" t="str">
        <f t="shared" si="0"/>
        <v>frmSsi.btnPanel.btnSave</v>
      </c>
      <c r="B24">
        <f t="shared" si="2"/>
        <v>110020</v>
      </c>
      <c r="C24" s="2">
        <v>0</v>
      </c>
      <c r="D24" s="2">
        <v>1</v>
      </c>
      <c r="E24" s="2">
        <f t="shared" si="1"/>
        <v>100000</v>
      </c>
      <c r="F24" s="2">
        <v>0</v>
      </c>
      <c r="G24" t="s">
        <v>34</v>
      </c>
      <c r="H24" s="19">
        <v>0</v>
      </c>
      <c r="I24" s="10">
        <v>-2147483648</v>
      </c>
      <c r="J24" s="10">
        <v>-2147483648</v>
      </c>
      <c r="K24" t="s">
        <v>226</v>
      </c>
      <c r="L24" t="s">
        <v>217</v>
      </c>
      <c r="M24" t="s">
        <v>218</v>
      </c>
      <c r="N24" t="s">
        <v>37</v>
      </c>
      <c r="O24" t="s">
        <v>37</v>
      </c>
      <c r="P24" t="str">
        <f t="shared" si="3"/>
        <v>INSERT INTO T_GUI_CONTROL VALUES(110020, 0, 1, 100000, 0, GETDATE(), 0, '-2147483648',-2147483648, 'frmSsi', 'btnPanel', 'btnSave', '?', '?')</v>
      </c>
    </row>
    <row r="25" spans="1:17" ht="15" customHeight="1">
      <c r="A25" t="str">
        <f t="shared" si="0"/>
        <v>frmSsi.btnPanel.btnCancel</v>
      </c>
      <c r="B25">
        <f t="shared" si="2"/>
        <v>110021</v>
      </c>
      <c r="C25" s="2">
        <v>0</v>
      </c>
      <c r="D25" s="2">
        <v>1</v>
      </c>
      <c r="E25" s="2">
        <f t="shared" si="1"/>
        <v>100000</v>
      </c>
      <c r="F25" s="2">
        <v>0</v>
      </c>
      <c r="G25" t="s">
        <v>34</v>
      </c>
      <c r="H25" s="19">
        <v>0</v>
      </c>
      <c r="I25" s="10">
        <v>-2147483648</v>
      </c>
      <c r="J25" s="10">
        <v>-2147483648</v>
      </c>
      <c r="K25" t="s">
        <v>226</v>
      </c>
      <c r="L25" t="s">
        <v>217</v>
      </c>
      <c r="M25" t="s">
        <v>219</v>
      </c>
      <c r="N25" t="s">
        <v>37</v>
      </c>
      <c r="O25" t="s">
        <v>37</v>
      </c>
      <c r="P25" t="str">
        <f t="shared" si="3"/>
        <v>INSERT INTO T_GUI_CONTROL VALUES(110021, 0, 1, 100000, 0, GETDATE(), 0, '-2147483648',-2147483648, 'frmSsi', 'btnPanel', 'btnCancel', '?', '?')</v>
      </c>
    </row>
    <row r="26" spans="1:17" ht="15" customHeight="1">
      <c r="A26" t="str">
        <f t="shared" si="0"/>
        <v>frmSsi.btnPanel.btnSubmit</v>
      </c>
      <c r="B26">
        <f t="shared" si="2"/>
        <v>110022</v>
      </c>
      <c r="C26" s="2">
        <v>0</v>
      </c>
      <c r="D26" s="2">
        <v>1</v>
      </c>
      <c r="E26" s="2">
        <f t="shared" si="1"/>
        <v>100000</v>
      </c>
      <c r="F26" s="2">
        <v>0</v>
      </c>
      <c r="G26" t="s">
        <v>34</v>
      </c>
      <c r="H26" s="19">
        <v>0</v>
      </c>
      <c r="I26" s="10">
        <v>-2147483648</v>
      </c>
      <c r="J26" s="10">
        <v>-2147483648</v>
      </c>
      <c r="K26" t="s">
        <v>226</v>
      </c>
      <c r="L26" t="s">
        <v>217</v>
      </c>
      <c r="M26" t="s">
        <v>220</v>
      </c>
      <c r="N26" t="s">
        <v>37</v>
      </c>
      <c r="O26" t="s">
        <v>37</v>
      </c>
      <c r="P26" t="str">
        <f t="shared" si="3"/>
        <v>INSERT INTO T_GUI_CONTROL VALUES(110022, 0, 1, 100000, 0, GETDATE(), 0, '-2147483648',-2147483648, 'frmSsi', 'btnPanel', 'btnSubmit', '?', '?')</v>
      </c>
    </row>
    <row r="27" spans="1:17" ht="15" customHeight="1">
      <c r="A27" t="str">
        <f t="shared" si="0"/>
        <v>frmSsi.btnPanel.btnApprove</v>
      </c>
      <c r="B27">
        <f t="shared" si="2"/>
        <v>110023</v>
      </c>
      <c r="C27" s="2">
        <v>0</v>
      </c>
      <c r="D27" s="2">
        <v>1</v>
      </c>
      <c r="E27" s="2">
        <f t="shared" si="1"/>
        <v>100000</v>
      </c>
      <c r="F27" s="2">
        <v>0</v>
      </c>
      <c r="G27" t="s">
        <v>34</v>
      </c>
      <c r="H27" s="19">
        <v>0</v>
      </c>
      <c r="I27" s="10">
        <v>-2147483648</v>
      </c>
      <c r="J27" s="10">
        <v>-2147483648</v>
      </c>
      <c r="K27" t="s">
        <v>226</v>
      </c>
      <c r="L27" t="s">
        <v>217</v>
      </c>
      <c r="M27" t="s">
        <v>221</v>
      </c>
      <c r="N27" t="s">
        <v>37</v>
      </c>
      <c r="O27" t="s">
        <v>37</v>
      </c>
      <c r="P27" t="str">
        <f t="shared" si="3"/>
        <v>INSERT INTO T_GUI_CONTROL VALUES(110023, 0, 1, 100000, 0, GETDATE(), 0, '-2147483648',-2147483648, 'frmSsi', 'btnPanel', 'btnApprove', '?', '?')</v>
      </c>
    </row>
    <row r="28" spans="1:17" ht="15" customHeight="1">
      <c r="A28" t="str">
        <f t="shared" si="0"/>
        <v>frmSsi.btnPanel.btnReject</v>
      </c>
      <c r="B28">
        <f t="shared" si="2"/>
        <v>110024</v>
      </c>
      <c r="C28" s="2">
        <v>0</v>
      </c>
      <c r="D28" s="2">
        <v>1</v>
      </c>
      <c r="E28" s="2">
        <f t="shared" si="1"/>
        <v>100000</v>
      </c>
      <c r="F28" s="2">
        <v>0</v>
      </c>
      <c r="G28" t="s">
        <v>34</v>
      </c>
      <c r="H28" s="19">
        <v>0</v>
      </c>
      <c r="I28" s="10">
        <v>-2147483648</v>
      </c>
      <c r="J28" s="10">
        <v>-2147483648</v>
      </c>
      <c r="K28" t="s">
        <v>226</v>
      </c>
      <c r="L28" t="s">
        <v>217</v>
      </c>
      <c r="M28" t="s">
        <v>222</v>
      </c>
      <c r="N28" t="s">
        <v>37</v>
      </c>
      <c r="O28" t="s">
        <v>37</v>
      </c>
      <c r="P28" t="str">
        <f t="shared" si="3"/>
        <v>INSERT INTO T_GUI_CONTROL VALUES(110024, 0, 1, 100000, 0, GETDATE(), 0, '-2147483648',-2147483648, 'frmSsi', 'btnPanel', 'btnReject', '?', '?')</v>
      </c>
    </row>
    <row r="29" spans="1:17" ht="15" customHeight="1">
      <c r="A29" s="35" t="str">
        <f t="shared" si="0"/>
        <v>frmPayment.btnPanel.btnSave</v>
      </c>
      <c r="B29">
        <f t="shared" si="2"/>
        <v>110025</v>
      </c>
      <c r="C29" s="37">
        <v>0</v>
      </c>
      <c r="D29" s="37">
        <v>1</v>
      </c>
      <c r="E29" s="2">
        <f t="shared" si="1"/>
        <v>100000</v>
      </c>
      <c r="F29" s="37">
        <v>0</v>
      </c>
      <c r="G29" s="35" t="s">
        <v>34</v>
      </c>
      <c r="H29" s="38">
        <v>0</v>
      </c>
      <c r="I29" s="39">
        <v>-2147483648</v>
      </c>
      <c r="J29" s="10">
        <v>-2147483648</v>
      </c>
      <c r="K29" s="35" t="s">
        <v>227</v>
      </c>
      <c r="L29" s="35" t="s">
        <v>217</v>
      </c>
      <c r="M29" s="36" t="s">
        <v>218</v>
      </c>
      <c r="N29" s="35" t="s">
        <v>37</v>
      </c>
      <c r="O29" s="35" t="s">
        <v>37</v>
      </c>
      <c r="P29" t="str">
        <f t="shared" si="3"/>
        <v>INSERT INTO T_GUI_CONTROL VALUES(110025, 0, 1, 100000, 0, GETDATE(), 0, '-2147483648',-2147483648, 'frmPayment', 'btnPanel', 'btnSave', '?', '?')</v>
      </c>
      <c r="Q29" s="35" t="s">
        <v>228</v>
      </c>
    </row>
    <row r="30" spans="1:17" ht="15" customHeight="1">
      <c r="A30" t="str">
        <f t="shared" si="0"/>
        <v>frmPayment.btnPanel.btnCancel</v>
      </c>
      <c r="B30">
        <f t="shared" si="2"/>
        <v>110026</v>
      </c>
      <c r="C30" s="2">
        <v>0</v>
      </c>
      <c r="D30" s="2">
        <v>1</v>
      </c>
      <c r="E30" s="2">
        <f t="shared" si="1"/>
        <v>100000</v>
      </c>
      <c r="F30" s="2">
        <v>0</v>
      </c>
      <c r="G30" t="s">
        <v>34</v>
      </c>
      <c r="H30" s="19">
        <v>0</v>
      </c>
      <c r="I30" s="10">
        <v>-2147483648</v>
      </c>
      <c r="J30" s="10">
        <v>-2147483648</v>
      </c>
      <c r="K30" t="s">
        <v>227</v>
      </c>
      <c r="L30" t="s">
        <v>217</v>
      </c>
      <c r="M30" t="s">
        <v>219</v>
      </c>
      <c r="N30" t="s">
        <v>37</v>
      </c>
      <c r="O30" t="s">
        <v>37</v>
      </c>
      <c r="P30" t="str">
        <f t="shared" si="3"/>
        <v>INSERT INTO T_GUI_CONTROL VALUES(110026, 0, 1, 100000, 0, GETDATE(), 0, '-2147483648',-2147483648, 'frmPayment', 'btnPanel', 'btnCancel', '?', '?')</v>
      </c>
    </row>
    <row r="31" spans="1:17" ht="15" customHeight="1">
      <c r="A31" t="str">
        <f t="shared" si="0"/>
        <v>frmPayment.btnPanel.btnSubmit</v>
      </c>
      <c r="B31">
        <f t="shared" si="2"/>
        <v>110027</v>
      </c>
      <c r="C31" s="2">
        <v>0</v>
      </c>
      <c r="D31" s="2">
        <v>1</v>
      </c>
      <c r="E31" s="2">
        <f t="shared" si="1"/>
        <v>100000</v>
      </c>
      <c r="F31" s="2">
        <v>0</v>
      </c>
      <c r="G31" t="s">
        <v>34</v>
      </c>
      <c r="H31" s="19">
        <v>0</v>
      </c>
      <c r="I31" s="10">
        <v>-2147483648</v>
      </c>
      <c r="J31" s="10">
        <v>-2147483648</v>
      </c>
      <c r="K31" t="s">
        <v>227</v>
      </c>
      <c r="L31" t="s">
        <v>217</v>
      </c>
      <c r="M31" t="s">
        <v>220</v>
      </c>
      <c r="N31" t="s">
        <v>37</v>
      </c>
      <c r="O31" t="s">
        <v>37</v>
      </c>
      <c r="P31" t="str">
        <f t="shared" si="3"/>
        <v>INSERT INTO T_GUI_CONTROL VALUES(110027, 0, 1, 100000, 0, GETDATE(), 0, '-2147483648',-2147483648, 'frmPayment', 'btnPanel', 'btnSubmit', '?', '?')</v>
      </c>
    </row>
    <row r="32" spans="1:17" ht="15" customHeight="1">
      <c r="A32" t="str">
        <f t="shared" si="0"/>
        <v>frmPayment.btnPanel.btnApprove</v>
      </c>
      <c r="B32">
        <f t="shared" si="2"/>
        <v>110028</v>
      </c>
      <c r="C32" s="2">
        <v>0</v>
      </c>
      <c r="D32" s="2">
        <v>1</v>
      </c>
      <c r="E32" s="2">
        <f t="shared" si="1"/>
        <v>100000</v>
      </c>
      <c r="F32" s="2">
        <v>0</v>
      </c>
      <c r="G32" t="s">
        <v>34</v>
      </c>
      <c r="H32" s="19">
        <v>0</v>
      </c>
      <c r="I32" s="10">
        <v>-2147483648</v>
      </c>
      <c r="J32" s="10">
        <v>-2147483648</v>
      </c>
      <c r="K32" t="s">
        <v>227</v>
      </c>
      <c r="L32" t="s">
        <v>217</v>
      </c>
      <c r="M32" t="s">
        <v>221</v>
      </c>
      <c r="N32" t="s">
        <v>37</v>
      </c>
      <c r="O32" t="s">
        <v>37</v>
      </c>
      <c r="P32" t="str">
        <f t="shared" si="3"/>
        <v>INSERT INTO T_GUI_CONTROL VALUES(110028, 0, 1, 100000, 0, GETDATE(), 0, '-2147483648',-2147483648, 'frmPayment', 'btnPanel', 'btnApprove', '?', '?')</v>
      </c>
    </row>
    <row r="33" spans="1:16" ht="15" customHeight="1">
      <c r="A33" t="str">
        <f t="shared" si="0"/>
        <v>frmPayment.btnPanel.btnReject</v>
      </c>
      <c r="B33">
        <f t="shared" si="2"/>
        <v>110029</v>
      </c>
      <c r="C33" s="2">
        <v>0</v>
      </c>
      <c r="D33" s="2">
        <v>1</v>
      </c>
      <c r="E33" s="2">
        <f t="shared" si="1"/>
        <v>100000</v>
      </c>
      <c r="F33" s="2">
        <v>0</v>
      </c>
      <c r="G33" t="s">
        <v>34</v>
      </c>
      <c r="H33" s="19">
        <v>0</v>
      </c>
      <c r="I33" s="10">
        <v>-2147483648</v>
      </c>
      <c r="J33" s="10">
        <v>-2147483648</v>
      </c>
      <c r="K33" t="s">
        <v>227</v>
      </c>
      <c r="L33" t="s">
        <v>217</v>
      </c>
      <c r="M33" t="s">
        <v>222</v>
      </c>
      <c r="N33" t="s">
        <v>37</v>
      </c>
      <c r="O33" t="s">
        <v>37</v>
      </c>
      <c r="P33" t="str">
        <f t="shared" si="3"/>
        <v>INSERT INTO T_GUI_CONTROL VALUES(110029, 0, 1, 100000, 0, GETDATE(), 0, '-2147483648',-2147483648, 'frmPayment', 'btnPanel', 'btnReject', '?', '?')</v>
      </c>
    </row>
    <row r="34" spans="1:16" ht="15" customHeight="1">
      <c r="A34" t="str">
        <f t="shared" si="0"/>
        <v>frmPayment.btnPanel.btnAuthorize</v>
      </c>
      <c r="B34">
        <f t="shared" si="2"/>
        <v>110030</v>
      </c>
      <c r="C34" s="2">
        <v>0</v>
      </c>
      <c r="D34" s="2">
        <v>1</v>
      </c>
      <c r="E34" s="2">
        <f t="shared" si="1"/>
        <v>100000</v>
      </c>
      <c r="F34" s="2">
        <v>0</v>
      </c>
      <c r="G34" t="s">
        <v>34</v>
      </c>
      <c r="H34" s="19">
        <v>0</v>
      </c>
      <c r="I34" s="10">
        <v>-2147483648</v>
      </c>
      <c r="J34" s="10">
        <v>-2147483648</v>
      </c>
      <c r="K34" t="s">
        <v>227</v>
      </c>
      <c r="L34" t="s">
        <v>217</v>
      </c>
      <c r="M34" t="s">
        <v>229</v>
      </c>
      <c r="N34" t="s">
        <v>37</v>
      </c>
      <c r="O34" t="s">
        <v>37</v>
      </c>
      <c r="P34" t="str">
        <f t="shared" si="3"/>
        <v>INSERT INTO T_GUI_CONTROL VALUES(110030, 0, 1, 100000, 0, GETDATE(), 0, '-2147483648',-2147483648, 'frmPayment', 'btnPanel', 'btnAuthorize', '?', '?')</v>
      </c>
    </row>
    <row r="35" spans="1:16" ht="15" customHeight="1">
      <c r="A35" t="str">
        <f t="shared" si="0"/>
        <v>frmPayment.btnPanel.btnDelete</v>
      </c>
      <c r="B35">
        <f t="shared" si="2"/>
        <v>110031</v>
      </c>
      <c r="C35" s="2">
        <v>0</v>
      </c>
      <c r="D35" s="2">
        <v>1</v>
      </c>
      <c r="E35" s="2">
        <f t="shared" si="1"/>
        <v>100000</v>
      </c>
      <c r="F35" s="2">
        <v>0</v>
      </c>
      <c r="G35" t="s">
        <v>34</v>
      </c>
      <c r="H35" s="19">
        <v>0</v>
      </c>
      <c r="I35" s="10">
        <v>-2147483648</v>
      </c>
      <c r="J35" s="10">
        <v>-2147483648</v>
      </c>
      <c r="K35" t="s">
        <v>227</v>
      </c>
      <c r="L35" t="s">
        <v>217</v>
      </c>
      <c r="M35" t="s">
        <v>230</v>
      </c>
      <c r="N35" t="s">
        <v>37</v>
      </c>
      <c r="O35" t="s">
        <v>37</v>
      </c>
      <c r="P35" t="str">
        <f t="shared" si="3"/>
        <v>INSERT INTO T_GUI_CONTROL VALUES(110031, 0, 1, 100000, 0, GETDATE(), 0, '-2147483648',-2147483648, 'frmPayment', 'btnPanel', 'btnDelete', '?', '?')</v>
      </c>
    </row>
    <row r="36" spans="1:16" ht="15" customHeight="1">
      <c r="A36" t="str">
        <f t="shared" si="0"/>
        <v>frmPaymentSsi.btnPanel.btnCancel</v>
      </c>
      <c r="B36">
        <f t="shared" si="2"/>
        <v>110032</v>
      </c>
      <c r="C36" s="2">
        <v>0</v>
      </c>
      <c r="D36" s="2">
        <v>1</v>
      </c>
      <c r="E36" s="2">
        <f t="shared" si="1"/>
        <v>100000</v>
      </c>
      <c r="F36" s="2">
        <v>0</v>
      </c>
      <c r="G36" t="s">
        <v>34</v>
      </c>
      <c r="H36" s="19">
        <v>0</v>
      </c>
      <c r="I36" s="10">
        <v>-2147483648</v>
      </c>
      <c r="J36" s="10">
        <v>-2147483648</v>
      </c>
      <c r="K36" t="s">
        <v>231</v>
      </c>
      <c r="L36" t="s">
        <v>217</v>
      </c>
      <c r="M36" t="s">
        <v>219</v>
      </c>
      <c r="N36" t="s">
        <v>37</v>
      </c>
      <c r="O36" t="s">
        <v>37</v>
      </c>
      <c r="P36" t="str">
        <f t="shared" si="3"/>
        <v>INSERT INTO T_GUI_CONTROL VALUES(110032, 0, 1, 100000, 0, GETDATE(), 0, '-2147483648',-2147483648, 'frmPaymentSsi', 'btnPanel', 'btnCancel', '?', '?')</v>
      </c>
    </row>
    <row r="37" spans="1:16" ht="15" customHeight="1">
      <c r="A37" t="str">
        <f t="shared" si="0"/>
        <v>frmPaymentSsi.btnPanel.btnSave</v>
      </c>
      <c r="B37">
        <f t="shared" si="2"/>
        <v>110033</v>
      </c>
      <c r="C37" s="2">
        <v>0</v>
      </c>
      <c r="D37" s="2">
        <v>1</v>
      </c>
      <c r="E37" s="2">
        <f t="shared" si="1"/>
        <v>100000</v>
      </c>
      <c r="F37" s="2">
        <v>0</v>
      </c>
      <c r="G37" t="s">
        <v>34</v>
      </c>
      <c r="H37" s="19">
        <v>0</v>
      </c>
      <c r="I37" s="10">
        <v>-2147483648</v>
      </c>
      <c r="J37" s="10">
        <v>-2147483648</v>
      </c>
      <c r="K37" t="s">
        <v>231</v>
      </c>
      <c r="L37" t="s">
        <v>217</v>
      </c>
      <c r="M37" t="s">
        <v>218</v>
      </c>
      <c r="N37" t="s">
        <v>37</v>
      </c>
      <c r="O37" t="s">
        <v>37</v>
      </c>
      <c r="P37" t="str">
        <f t="shared" si="3"/>
        <v>INSERT INTO T_GUI_CONTROL VALUES(110033, 0, 1, 100000, 0, GETDATE(), 0, '-2147483648',-2147483648, 'frmPaymentSsi', 'btnPanel', 'btnSave', '?', '?')</v>
      </c>
    </row>
    <row r="38" spans="1:16" ht="15" customHeight="1">
      <c r="A38" t="str">
        <f t="shared" si="0"/>
        <v>frmPaymentSsi.btnPanel.btnUpdateTemplate</v>
      </c>
      <c r="B38">
        <f t="shared" si="2"/>
        <v>110034</v>
      </c>
      <c r="C38" s="2">
        <v>0</v>
      </c>
      <c r="D38" s="2">
        <v>1</v>
      </c>
      <c r="E38" s="2">
        <f t="shared" si="1"/>
        <v>100000</v>
      </c>
      <c r="F38" s="2">
        <v>0</v>
      </c>
      <c r="G38" t="s">
        <v>34</v>
      </c>
      <c r="H38" s="19">
        <v>0</v>
      </c>
      <c r="I38" s="10">
        <v>-2147483648</v>
      </c>
      <c r="J38" s="10">
        <v>-2147483648</v>
      </c>
      <c r="K38" t="s">
        <v>231</v>
      </c>
      <c r="L38" t="s">
        <v>217</v>
      </c>
      <c r="M38" t="s">
        <v>232</v>
      </c>
      <c r="N38" t="s">
        <v>37</v>
      </c>
      <c r="O38" t="s">
        <v>37</v>
      </c>
      <c r="P38" t="str">
        <f t="shared" si="3"/>
        <v>INSERT INTO T_GUI_CONTROL VALUES(110034, 0, 1, 100000, 0, GETDATE(), 0, '-2147483648',-2147483648, 'frmPaymentSsi', 'btnPanel', 'btnUpdateTemplate', '?', '?')</v>
      </c>
    </row>
    <row r="39" spans="1:16" ht="15" customHeight="1">
      <c r="A39" t="str">
        <f t="shared" si="0"/>
        <v>frmPaymentSsi.btnPanel.btnSaveNewTemplate</v>
      </c>
      <c r="B39">
        <f t="shared" si="2"/>
        <v>110035</v>
      </c>
      <c r="C39" s="2">
        <v>0</v>
      </c>
      <c r="D39" s="2">
        <v>1</v>
      </c>
      <c r="E39" s="2">
        <f t="shared" si="1"/>
        <v>100000</v>
      </c>
      <c r="F39" s="2">
        <v>0</v>
      </c>
      <c r="G39" t="s">
        <v>34</v>
      </c>
      <c r="H39" s="19">
        <v>0</v>
      </c>
      <c r="I39" s="10">
        <v>-2147483648</v>
      </c>
      <c r="J39" s="10">
        <v>-2147483648</v>
      </c>
      <c r="K39" t="s">
        <v>231</v>
      </c>
      <c r="L39" t="s">
        <v>217</v>
      </c>
      <c r="M39" t="s">
        <v>233</v>
      </c>
      <c r="N39" t="s">
        <v>37</v>
      </c>
      <c r="O39" t="s">
        <v>37</v>
      </c>
      <c r="P39" t="str">
        <f t="shared" si="3"/>
        <v>INSERT INTO T_GUI_CONTROL VALUES(110035, 0, 1, 100000, 0, GETDATE(), 0, '-2147483648',-2147483648, 'frmPaymentSsi', 'btnPanel', 'btnSaveNewTemplate', '?', '?')</v>
      </c>
    </row>
    <row r="40" spans="1:16" ht="15" customHeight="1">
      <c r="A40" s="35" t="str">
        <f t="shared" si="0"/>
        <v>frmActualPayment.btnPanel.btnSave</v>
      </c>
      <c r="B40">
        <f t="shared" si="2"/>
        <v>110036</v>
      </c>
      <c r="C40" s="37">
        <v>0</v>
      </c>
      <c r="D40" s="37">
        <v>1</v>
      </c>
      <c r="E40" s="2">
        <f t="shared" si="1"/>
        <v>100000</v>
      </c>
      <c r="F40" s="37">
        <v>0</v>
      </c>
      <c r="G40" s="35" t="s">
        <v>34</v>
      </c>
      <c r="H40" s="38">
        <v>0</v>
      </c>
      <c r="I40" s="39">
        <v>-2147483648</v>
      </c>
      <c r="J40" s="10">
        <v>-2147483648</v>
      </c>
      <c r="K40" s="35" t="s">
        <v>234</v>
      </c>
      <c r="L40" s="35" t="s">
        <v>217</v>
      </c>
      <c r="M40" s="36" t="s">
        <v>218</v>
      </c>
      <c r="N40" s="35" t="s">
        <v>37</v>
      </c>
      <c r="O40" s="35" t="s">
        <v>37</v>
      </c>
      <c r="P40" t="str">
        <f t="shared" si="3"/>
        <v>INSERT INTO T_GUI_CONTROL VALUES(110036, 0, 1, 100000, 0, GETDATE(), 0, '-2147483648',-2147483648, 'frmActualPayment', 'btnPanel', 'btnSave', '?', '?')</v>
      </c>
    </row>
    <row r="41" spans="1:16" ht="15" customHeight="1">
      <c r="A41" t="str">
        <f t="shared" si="0"/>
        <v>frmActualPayment.btnPanel.btnCancel</v>
      </c>
      <c r="B41">
        <f t="shared" si="2"/>
        <v>110037</v>
      </c>
      <c r="C41" s="2">
        <v>0</v>
      </c>
      <c r="D41" s="2">
        <v>1</v>
      </c>
      <c r="E41" s="2">
        <f t="shared" si="1"/>
        <v>100000</v>
      </c>
      <c r="F41" s="2">
        <v>0</v>
      </c>
      <c r="G41" t="s">
        <v>34</v>
      </c>
      <c r="H41" s="19">
        <v>0</v>
      </c>
      <c r="I41" s="10">
        <v>-2147483648</v>
      </c>
      <c r="J41" s="10">
        <v>-2147483648</v>
      </c>
      <c r="K41" t="s">
        <v>234</v>
      </c>
      <c r="L41" t="s">
        <v>217</v>
      </c>
      <c r="M41" t="s">
        <v>219</v>
      </c>
      <c r="N41" t="s">
        <v>37</v>
      </c>
      <c r="O41" t="s">
        <v>37</v>
      </c>
      <c r="P41" t="str">
        <f t="shared" si="3"/>
        <v>INSERT INTO T_GUI_CONTROL VALUES(110037, 0, 1, 100000, 0, GETDATE(), 0, '-2147483648',-2147483648, 'frmActualPayment', 'btnPanel', 'btnCancel', '?', '?')</v>
      </c>
    </row>
    <row r="42" spans="1:16" ht="15" customHeight="1">
      <c r="A42" t="str">
        <f t="shared" si="0"/>
        <v>frmActualPayment.btnPanel.btnSubmit</v>
      </c>
      <c r="B42">
        <f t="shared" si="2"/>
        <v>110038</v>
      </c>
      <c r="C42" s="2">
        <v>0</v>
      </c>
      <c r="D42" s="2">
        <v>1</v>
      </c>
      <c r="E42" s="2">
        <f t="shared" si="1"/>
        <v>100000</v>
      </c>
      <c r="F42" s="2">
        <v>0</v>
      </c>
      <c r="G42" t="s">
        <v>34</v>
      </c>
      <c r="H42" s="19">
        <v>0</v>
      </c>
      <c r="I42" s="10">
        <v>-2147483648</v>
      </c>
      <c r="J42" s="10">
        <v>-2147483648</v>
      </c>
      <c r="K42" t="s">
        <v>234</v>
      </c>
      <c r="L42" t="s">
        <v>217</v>
      </c>
      <c r="M42" t="s">
        <v>220</v>
      </c>
      <c r="N42" t="s">
        <v>37</v>
      </c>
      <c r="O42" t="s">
        <v>37</v>
      </c>
      <c r="P42" t="str">
        <f t="shared" si="3"/>
        <v>INSERT INTO T_GUI_CONTROL VALUES(110038, 0, 1, 100000, 0, GETDATE(), 0, '-2147483648',-2147483648, 'frmActualPayment', 'btnPanel', 'btnSubmit', '?', '?')</v>
      </c>
    </row>
    <row r="43" spans="1:16" ht="15" customHeight="1">
      <c r="A43" t="str">
        <f t="shared" si="0"/>
        <v>frmActualPayment.btnPanel.btnApprove</v>
      </c>
      <c r="B43">
        <f t="shared" si="2"/>
        <v>110039</v>
      </c>
      <c r="C43" s="2">
        <v>0</v>
      </c>
      <c r="D43" s="2">
        <v>1</v>
      </c>
      <c r="E43" s="2">
        <f t="shared" si="1"/>
        <v>100000</v>
      </c>
      <c r="F43" s="2">
        <v>0</v>
      </c>
      <c r="G43" t="s">
        <v>34</v>
      </c>
      <c r="H43" s="19">
        <v>0</v>
      </c>
      <c r="I43" s="10">
        <v>-2147483648</v>
      </c>
      <c r="J43" s="10">
        <v>-2147483648</v>
      </c>
      <c r="K43" t="s">
        <v>234</v>
      </c>
      <c r="L43" t="s">
        <v>217</v>
      </c>
      <c r="M43" t="s">
        <v>221</v>
      </c>
      <c r="N43" t="s">
        <v>37</v>
      </c>
      <c r="O43" t="s">
        <v>37</v>
      </c>
      <c r="P43" t="str">
        <f t="shared" si="3"/>
        <v>INSERT INTO T_GUI_CONTROL VALUES(110039, 0, 1, 100000, 0, GETDATE(), 0, '-2147483648',-2147483648, 'frmActualPayment', 'btnPanel', 'btnApprove', '?', '?')</v>
      </c>
    </row>
    <row r="44" spans="1:16" ht="15" customHeight="1">
      <c r="A44" t="str">
        <f t="shared" si="0"/>
        <v>frmActualPayment.btnPanel.btnReject</v>
      </c>
      <c r="B44">
        <f t="shared" si="2"/>
        <v>110040</v>
      </c>
      <c r="C44" s="2">
        <v>0</v>
      </c>
      <c r="D44" s="2">
        <v>1</v>
      </c>
      <c r="E44" s="2">
        <f t="shared" si="1"/>
        <v>100000</v>
      </c>
      <c r="F44" s="2">
        <v>0</v>
      </c>
      <c r="G44" t="s">
        <v>34</v>
      </c>
      <c r="H44" s="19">
        <v>0</v>
      </c>
      <c r="I44" s="10">
        <v>-2147483648</v>
      </c>
      <c r="J44" s="10">
        <v>-2147483648</v>
      </c>
      <c r="K44" t="s">
        <v>234</v>
      </c>
      <c r="L44" t="s">
        <v>217</v>
      </c>
      <c r="M44" t="s">
        <v>222</v>
      </c>
      <c r="N44" t="s">
        <v>37</v>
      </c>
      <c r="O44" t="s">
        <v>37</v>
      </c>
      <c r="P44" t="str">
        <f t="shared" si="3"/>
        <v>INSERT INTO T_GUI_CONTROL VALUES(110040, 0, 1, 100000, 0, GETDATE(), 0, '-2147483648',-2147483648, 'frmActualPayment', 'btnPanel', 'btnReject', '?', '?')</v>
      </c>
    </row>
    <row r="45" spans="1:16" ht="15" customHeight="1">
      <c r="A45" t="str">
        <f t="shared" si="0"/>
        <v>frmActualPayment.btnPanel.btnDelete</v>
      </c>
      <c r="B45">
        <f t="shared" si="2"/>
        <v>110041</v>
      </c>
      <c r="C45" s="2">
        <v>0</v>
      </c>
      <c r="D45" s="2">
        <v>1</v>
      </c>
      <c r="E45" s="2">
        <f t="shared" si="1"/>
        <v>100000</v>
      </c>
      <c r="F45" s="2">
        <v>0</v>
      </c>
      <c r="G45" t="s">
        <v>34</v>
      </c>
      <c r="H45" s="19">
        <v>0</v>
      </c>
      <c r="I45" s="10">
        <v>-2147483648</v>
      </c>
      <c r="J45" s="10">
        <v>-2147483648</v>
      </c>
      <c r="K45" t="s">
        <v>234</v>
      </c>
      <c r="L45" t="s">
        <v>217</v>
      </c>
      <c r="M45" t="s">
        <v>230</v>
      </c>
      <c r="N45" t="s">
        <v>37</v>
      </c>
      <c r="O45" t="s">
        <v>37</v>
      </c>
      <c r="P45" t="str">
        <f t="shared" si="3"/>
        <v>INSERT INTO T_GUI_CONTROL VALUES(110041, 0, 1, 100000, 0, GETDATE(), 0, '-2147483648',-2147483648, 'frmActualPayment', 'btnPanel', 'btnDelete', '?', '?')</v>
      </c>
    </row>
    <row r="47" spans="1:16" ht="15" customHeight="1">
      <c r="A47" t="str">
        <f>K47&amp;"."&amp;L47&amp;"."&amp;M47</f>
        <v>frmRefLegalEntity.btnPanel.btnSave</v>
      </c>
      <c r="B47">
        <f>B45+1</f>
        <v>110042</v>
      </c>
      <c r="C47" s="2">
        <v>0</v>
      </c>
      <c r="D47" s="2">
        <v>1</v>
      </c>
      <c r="E47" s="2">
        <f>ID_ENV_KEY</f>
        <v>100000</v>
      </c>
      <c r="F47" s="2">
        <v>0</v>
      </c>
      <c r="G47" s="2" t="s">
        <v>34</v>
      </c>
      <c r="H47" s="19">
        <v>0</v>
      </c>
      <c r="I47" s="10">
        <v>-2147483648</v>
      </c>
      <c r="J47" s="10">
        <v>-2147483648</v>
      </c>
      <c r="K47" t="s">
        <v>235</v>
      </c>
      <c r="L47" t="s">
        <v>217</v>
      </c>
      <c r="M47" t="s">
        <v>218</v>
      </c>
      <c r="N47" t="s">
        <v>37</v>
      </c>
      <c r="O47" t="s">
        <v>37</v>
      </c>
      <c r="P47" t="str">
        <f t="shared" si="3"/>
        <v>INSERT INTO T_GUI_CONTROL VALUES(110042, 0, 1, 100000, 0, GETDATE(), 0, '-2147483648',-2147483648, 'frmRefLegalEntity', 'btnPanel', 'btnSave', '?', '?')</v>
      </c>
    </row>
    <row r="48" spans="1:16" ht="15" customHeight="1">
      <c r="A48" t="str">
        <f>K48&amp;"."&amp;L48&amp;"."&amp;M48</f>
        <v>frmRefLegalEntity.btnPanel.btnCancel</v>
      </c>
      <c r="B48">
        <f>B47+1</f>
        <v>110043</v>
      </c>
      <c r="C48" s="2">
        <v>0</v>
      </c>
      <c r="D48" s="2">
        <v>1</v>
      </c>
      <c r="E48" s="2">
        <f>ID_ENV_KEY</f>
        <v>100000</v>
      </c>
      <c r="F48" s="2">
        <v>0</v>
      </c>
      <c r="G48" s="2" t="s">
        <v>34</v>
      </c>
      <c r="H48" s="19">
        <v>0</v>
      </c>
      <c r="I48" s="10">
        <v>-2147483648</v>
      </c>
      <c r="J48" s="10">
        <v>-2147483648</v>
      </c>
      <c r="K48" t="s">
        <v>235</v>
      </c>
      <c r="L48" t="s">
        <v>217</v>
      </c>
      <c r="M48" t="s">
        <v>219</v>
      </c>
      <c r="N48" t="s">
        <v>37</v>
      </c>
      <c r="O48" t="s">
        <v>37</v>
      </c>
      <c r="P48" t="str">
        <f t="shared" si="3"/>
        <v>INSERT INTO T_GUI_CONTROL VALUES(110043, 0, 1, 100000, 0, GETDATE(), 0, '-2147483648',-2147483648, 'frmRefLegalEntity', 'btnPanel', 'btnCancel', '?', '?')</v>
      </c>
    </row>
    <row r="49" spans="1:16" ht="15" customHeight="1">
      <c r="A49" t="str">
        <f>K49&amp;"."&amp;L49&amp;"."&amp;M49</f>
        <v>frmRefLegalEntity.btnPanel.btnSubmit</v>
      </c>
      <c r="B49">
        <f>B48+1</f>
        <v>110044</v>
      </c>
      <c r="C49" s="2">
        <v>0</v>
      </c>
      <c r="D49" s="2">
        <v>1</v>
      </c>
      <c r="E49" s="2">
        <f>ID_ENV_KEY</f>
        <v>100000</v>
      </c>
      <c r="F49" s="2">
        <v>0</v>
      </c>
      <c r="G49" s="2" t="s">
        <v>34</v>
      </c>
      <c r="H49" s="19">
        <v>0</v>
      </c>
      <c r="I49" s="10">
        <v>-2147483648</v>
      </c>
      <c r="J49" s="10">
        <v>-2147483648</v>
      </c>
      <c r="K49" t="s">
        <v>235</v>
      </c>
      <c r="L49" t="s">
        <v>217</v>
      </c>
      <c r="M49" t="s">
        <v>220</v>
      </c>
      <c r="N49" t="s">
        <v>37</v>
      </c>
      <c r="O49" t="s">
        <v>37</v>
      </c>
      <c r="P49" t="str">
        <f t="shared" si="3"/>
        <v>INSERT INTO T_GUI_CONTROL VALUES(110044, 0, 1, 100000, 0, GETDATE(), 0, '-2147483648',-2147483648, 'frmRefLegalEntity', 'btnPanel', 'btnSubmit', '?', '?')</v>
      </c>
    </row>
    <row r="50" spans="1:16" ht="15" customHeight="1">
      <c r="A50" t="str">
        <f>K50&amp;"."&amp;L50&amp;"."&amp;M50</f>
        <v>frmRefLegalEntity.btnPanel.btnApprove</v>
      </c>
      <c r="B50">
        <f>B49+1</f>
        <v>110045</v>
      </c>
      <c r="C50" s="2">
        <v>0</v>
      </c>
      <c r="D50" s="2">
        <v>1</v>
      </c>
      <c r="E50" s="2">
        <f>ID_ENV_KEY</f>
        <v>100000</v>
      </c>
      <c r="F50" s="2">
        <v>0</v>
      </c>
      <c r="G50" s="2" t="s">
        <v>34</v>
      </c>
      <c r="H50" s="19">
        <v>0</v>
      </c>
      <c r="I50" s="10">
        <v>-2147483648</v>
      </c>
      <c r="J50" s="10">
        <v>-2147483648</v>
      </c>
      <c r="K50" t="s">
        <v>235</v>
      </c>
      <c r="L50" t="s">
        <v>217</v>
      </c>
      <c r="M50" t="s">
        <v>221</v>
      </c>
      <c r="N50" t="s">
        <v>37</v>
      </c>
      <c r="O50" t="s">
        <v>37</v>
      </c>
      <c r="P50" t="str">
        <f t="shared" si="3"/>
        <v>INSERT INTO T_GUI_CONTROL VALUES(110045, 0, 1, 100000, 0, GETDATE(), 0, '-2147483648',-2147483648, 'frmRefLegalEntity', 'btnPanel', 'btnApprove', '?', '?')</v>
      </c>
    </row>
    <row r="51" spans="1:16" ht="15" customHeight="1">
      <c r="A51" t="str">
        <f>K51&amp;"."&amp;L51&amp;"."&amp;M51</f>
        <v>frmRefLegalEntity.btnPanel.btnReject</v>
      </c>
      <c r="B51">
        <f>B50+1</f>
        <v>110046</v>
      </c>
      <c r="C51" s="2">
        <v>0</v>
      </c>
      <c r="D51" s="2">
        <v>1</v>
      </c>
      <c r="E51" s="2">
        <f>ID_ENV_KEY</f>
        <v>100000</v>
      </c>
      <c r="F51" s="2">
        <v>0</v>
      </c>
      <c r="G51" s="2" t="s">
        <v>34</v>
      </c>
      <c r="H51" s="19">
        <v>0</v>
      </c>
      <c r="I51" s="10">
        <v>-2147483648</v>
      </c>
      <c r="J51" s="10">
        <v>-2147483648</v>
      </c>
      <c r="K51" t="s">
        <v>235</v>
      </c>
      <c r="L51" t="s">
        <v>217</v>
      </c>
      <c r="M51" t="s">
        <v>222</v>
      </c>
      <c r="N51" t="s">
        <v>37</v>
      </c>
      <c r="O51" t="s">
        <v>37</v>
      </c>
      <c r="P51" t="str">
        <f t="shared" si="3"/>
        <v>INSERT INTO T_GUI_CONTROL VALUES(110046, 0, 1, 100000, 0, GETDATE(), 0, '-2147483648',-2147483648, 'frmRefLegalEntity', 'btnPanel', 'btnReject', '?', '?')</v>
      </c>
    </row>
    <row r="53" spans="1:16" ht="15" customHeight="1">
      <c r="A53" t="str">
        <f>K53&amp;"."&amp;L53&amp;"."&amp;M53</f>
        <v>frmSsi.btnPanel.btnSubmitWithTemplate</v>
      </c>
      <c r="B53">
        <f>B51+1</f>
        <v>110047</v>
      </c>
      <c r="C53" s="2">
        <v>0</v>
      </c>
      <c r="D53" s="2">
        <v>1</v>
      </c>
      <c r="E53" s="2">
        <f>ID_ENV_KEY</f>
        <v>100000</v>
      </c>
      <c r="F53" s="2">
        <v>0</v>
      </c>
      <c r="G53" t="s">
        <v>34</v>
      </c>
      <c r="H53" s="19">
        <v>0</v>
      </c>
      <c r="I53" s="10">
        <v>-2147483648</v>
      </c>
      <c r="J53" s="10">
        <v>-2147483648</v>
      </c>
      <c r="K53" t="s">
        <v>226</v>
      </c>
      <c r="L53" t="s">
        <v>217</v>
      </c>
      <c r="M53" t="s">
        <v>236</v>
      </c>
      <c r="N53" t="s">
        <v>37</v>
      </c>
      <c r="O53" t="s">
        <v>37</v>
      </c>
      <c r="P53" t="str">
        <f>"INSERT INTO "&amp;$B$2&amp;" VALUES("&amp;B53&amp;", "&amp;C53&amp;", "&amp;D53&amp;", "&amp;E53&amp;", "&amp;F53&amp;", "&amp;G53&amp;", "&amp;H53&amp;", '"&amp;I53&amp;"',"&amp;J53&amp;", '"&amp;K53&amp;"', '"&amp;L53&amp;"', '"&amp;M53&amp;"', '"&amp;N53&amp;"', '"&amp;O53&amp;"')"</f>
        <v>INSERT INTO T_GUI_CONTROL VALUES(110047, 0, 1, 100000, 0, GETDATE(), 0, '-2147483648',-2147483648, 'frmSsi', 'btnPanel', 'btnSubmitWithTemplate', '?', '?')</v>
      </c>
    </row>
    <row r="54" spans="1:16" ht="15" customHeight="1">
      <c r="A54" t="str">
        <f>K54&amp;"."&amp;L54&amp;"."&amp;M54</f>
        <v>frmSsi.btnPanel.btnApproveWithTemplate</v>
      </c>
      <c r="B54">
        <f>B53+1</f>
        <v>110048</v>
      </c>
      <c r="C54" s="2">
        <v>1</v>
      </c>
      <c r="D54" s="2">
        <v>1</v>
      </c>
      <c r="E54" s="2">
        <f>ID_ENV_KEY</f>
        <v>100000</v>
      </c>
      <c r="F54" s="2">
        <v>0</v>
      </c>
      <c r="G54" t="s">
        <v>34</v>
      </c>
      <c r="H54" s="19">
        <v>0</v>
      </c>
      <c r="I54" s="10">
        <v>-2147483647</v>
      </c>
      <c r="J54" s="10">
        <v>-2147483648</v>
      </c>
      <c r="K54" t="s">
        <v>226</v>
      </c>
      <c r="L54" t="s">
        <v>217</v>
      </c>
      <c r="M54" t="s">
        <v>237</v>
      </c>
      <c r="N54" t="s">
        <v>37</v>
      </c>
      <c r="O54" t="s">
        <v>37</v>
      </c>
      <c r="P54" t="str">
        <f>"INSERT INTO "&amp;$B$2&amp;" VALUES("&amp;B54&amp;", "&amp;C54&amp;", "&amp;D54&amp;", "&amp;E54&amp;", "&amp;F54&amp;", "&amp;G54&amp;", "&amp;H54&amp;", '"&amp;I54&amp;"',"&amp;J54&amp;", '"&amp;K54&amp;"', '"&amp;L54&amp;"', '"&amp;M54&amp;"', '"&amp;N54&amp;"', '"&amp;O54&amp;"')"</f>
        <v>INSERT INTO T_GUI_CONTROL VALUES(110048, 1, 1, 100000, 0, GETDATE(), 0, '-2147483647',-2147483648, 'frmSsi', 'btnPanel', 'btnApproveWithTemplate', '?', '?')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K145"/>
  <sheetViews>
    <sheetView topLeftCell="P133" workbookViewId="0">
      <selection activeCell="S2" sqref="S2:S145"/>
    </sheetView>
  </sheetViews>
  <sheetFormatPr defaultColWidth="8.85546875" defaultRowHeight="15"/>
  <cols>
    <col min="1" max="1" width="8.85546875" style="28"/>
    <col min="2" max="2" width="24.42578125" style="28" bestFit="1" customWidth="1"/>
    <col min="3" max="3" width="9" style="28" bestFit="1" customWidth="1"/>
    <col min="4" max="4" width="7.85546875" style="28" bestFit="1" customWidth="1"/>
    <col min="5" max="5" width="9.85546875" style="28" bestFit="1" customWidth="1"/>
    <col min="6" max="6" width="14.7109375" style="28" bestFit="1" customWidth="1"/>
    <col min="7" max="7" width="9.28515625" style="28" bestFit="1" customWidth="1"/>
    <col min="8" max="8" width="11.28515625" style="28" bestFit="1" customWidth="1"/>
    <col min="9" max="9" width="14.42578125" style="28" bestFit="1" customWidth="1"/>
    <col min="10" max="10" width="10" style="28" bestFit="1" customWidth="1"/>
    <col min="11" max="11" width="40" style="28" bestFit="1" customWidth="1"/>
    <col min="12" max="12" width="15.7109375" style="28" bestFit="1" customWidth="1"/>
    <col min="13" max="13" width="29.140625" style="28" bestFit="1" customWidth="1"/>
    <col min="14" max="14" width="20.140625" style="28" bestFit="1" customWidth="1"/>
    <col min="15" max="15" width="17.42578125" style="28" bestFit="1" customWidth="1"/>
    <col min="16" max="16" width="15.28515625" style="28" bestFit="1" customWidth="1"/>
    <col min="17" max="17" width="15" style="28" bestFit="1" customWidth="1"/>
    <col min="18" max="18" width="7" style="28" bestFit="1" customWidth="1"/>
    <col min="19" max="19" width="107.140625" style="28" bestFit="1" customWidth="1"/>
    <col min="20" max="20" width="7.140625" style="28" bestFit="1" customWidth="1"/>
    <col min="21" max="1025" width="8.85546875" style="28"/>
  </cols>
  <sheetData>
    <row r="2" spans="2:19" ht="15" customHeight="1">
      <c r="B2" s="28" t="s">
        <v>238</v>
      </c>
      <c r="S2" s="28" t="str">
        <f>"TRUNCATE TABLE " &amp;$B$2</f>
        <v>TRUNCATE TABLE T_GUI_CONTROL_PERMISSION</v>
      </c>
    </row>
    <row r="3" spans="2:19" ht="15" customHeight="1">
      <c r="B3" s="28" t="s">
        <v>56</v>
      </c>
      <c r="C3" s="28" t="s">
        <v>21</v>
      </c>
      <c r="D3" s="28" t="s">
        <v>22</v>
      </c>
      <c r="E3" s="28" t="s">
        <v>23</v>
      </c>
      <c r="F3" s="28" t="s">
        <v>24</v>
      </c>
      <c r="G3" s="28" t="s">
        <v>25</v>
      </c>
      <c r="H3" s="28" t="s">
        <v>26</v>
      </c>
      <c r="I3" s="32" t="s">
        <v>239</v>
      </c>
      <c r="J3" s="28" t="s">
        <v>53</v>
      </c>
      <c r="K3" s="32" t="s">
        <v>214</v>
      </c>
      <c r="L3" s="28" t="s">
        <v>55</v>
      </c>
      <c r="M3" s="32" t="s">
        <v>27</v>
      </c>
      <c r="N3" s="28" t="s">
        <v>240</v>
      </c>
      <c r="O3" s="28" t="s">
        <v>241</v>
      </c>
      <c r="P3" s="28" t="s">
        <v>242</v>
      </c>
      <c r="Q3" s="28" t="s">
        <v>243</v>
      </c>
      <c r="R3" s="28" t="s">
        <v>33</v>
      </c>
      <c r="S3" s="28" t="str">
        <f>"TRUNCATE TABLE " &amp;$B$2&amp;"_AUDIT"</f>
        <v>TRUNCATE TABLE T_GUI_CONTROL_PERMISSION_AUDIT</v>
      </c>
    </row>
    <row r="4" spans="2:19" ht="15" customHeight="1">
      <c r="B4" s="40">
        <v>110000</v>
      </c>
      <c r="C4" s="40">
        <v>0</v>
      </c>
      <c r="D4" s="40">
        <v>1</v>
      </c>
      <c r="E4" s="40">
        <f t="shared" ref="E4:E67" si="0">ID_ENV_KEY</f>
        <v>100000</v>
      </c>
      <c r="F4" s="40">
        <v>0</v>
      </c>
      <c r="G4" s="40" t="s">
        <v>34</v>
      </c>
      <c r="H4" s="40">
        <v>0</v>
      </c>
      <c r="I4" s="41" t="s">
        <v>169</v>
      </c>
      <c r="J4" s="42">
        <f>VLOOKUP(I4,T_ROLE!A:B,2,0)</f>
        <v>110003</v>
      </c>
      <c r="K4" s="43" t="s">
        <v>244</v>
      </c>
      <c r="L4" s="44">
        <f>VLOOKUP(K4,T_GUI_CONTROL!$A:$B,2,0)</f>
        <v>110000</v>
      </c>
      <c r="M4" s="44" t="s">
        <v>245</v>
      </c>
      <c r="N4" s="44" t="e">
        <f>VLOOKUP(M4,T_FSM_STATE!$A:$B,2,0)</f>
        <v>#N/A</v>
      </c>
      <c r="O4" s="28" t="s">
        <v>246</v>
      </c>
      <c r="P4" s="28" t="s">
        <v>37</v>
      </c>
      <c r="Q4" s="28" t="s">
        <v>37</v>
      </c>
      <c r="R4" s="28" t="s">
        <v>37</v>
      </c>
      <c r="S4" s="28" t="e">
        <f t="shared" ref="S4:S35" si="1">"INSERT INTO "&amp;$B$2&amp;" VALUES("&amp;B4&amp;", "&amp;C4&amp;", "&amp;D4&amp;", "&amp;E4&amp;", "&amp;F4&amp;", "&amp;G4&amp;", "&amp;H4&amp;", "&amp;J4&amp;", "&amp;L4&amp;", "&amp;N4&amp;", '"&amp;O4&amp;"', '"&amp;P4&amp;"', '"&amp;Q4&amp;"', '"&amp;R4&amp;"')"</f>
        <v>#N/A</v>
      </c>
    </row>
    <row r="5" spans="2:19" ht="15" customHeight="1">
      <c r="B5" s="40">
        <f t="shared" ref="B5:B36" si="2">B4+1</f>
        <v>110001</v>
      </c>
      <c r="C5" s="40">
        <v>0</v>
      </c>
      <c r="D5" s="40">
        <v>1</v>
      </c>
      <c r="E5" s="40">
        <f t="shared" si="0"/>
        <v>100000</v>
      </c>
      <c r="F5" s="40">
        <v>0</v>
      </c>
      <c r="G5" s="40" t="s">
        <v>34</v>
      </c>
      <c r="H5" s="40">
        <v>0</v>
      </c>
      <c r="I5" s="41" t="s">
        <v>169</v>
      </c>
      <c r="J5" s="42">
        <f>VLOOKUP(I5,T_ROLE!A:B,2,0)</f>
        <v>110003</v>
      </c>
      <c r="K5" s="43" t="s">
        <v>244</v>
      </c>
      <c r="L5" s="44">
        <f>VLOOKUP(K5,T_GUI_CONTROL!$A:$B,2,0)</f>
        <v>110000</v>
      </c>
      <c r="M5" s="44" t="s">
        <v>247</v>
      </c>
      <c r="N5" s="44" t="e">
        <f>VLOOKUP(M5,T_FSM_STATE!$A:$B,2,0)</f>
        <v>#N/A</v>
      </c>
      <c r="O5" s="28" t="s">
        <v>246</v>
      </c>
      <c r="P5" s="28" t="s">
        <v>37</v>
      </c>
      <c r="Q5" s="28" t="s">
        <v>37</v>
      </c>
      <c r="R5" s="28" t="s">
        <v>37</v>
      </c>
      <c r="S5" s="28" t="e">
        <f t="shared" si="1"/>
        <v>#N/A</v>
      </c>
    </row>
    <row r="6" spans="2:19" ht="15" customHeight="1">
      <c r="B6" s="40">
        <f t="shared" si="2"/>
        <v>110002</v>
      </c>
      <c r="C6" s="40">
        <v>0</v>
      </c>
      <c r="D6" s="40">
        <v>1</v>
      </c>
      <c r="E6" s="40">
        <f t="shared" si="0"/>
        <v>100000</v>
      </c>
      <c r="F6" s="40">
        <v>0</v>
      </c>
      <c r="G6" s="40" t="s">
        <v>34</v>
      </c>
      <c r="H6" s="40">
        <v>0</v>
      </c>
      <c r="I6" s="41" t="s">
        <v>169</v>
      </c>
      <c r="J6" s="42">
        <f>VLOOKUP(I6,T_ROLE!A:B,2,0)</f>
        <v>110003</v>
      </c>
      <c r="K6" s="43" t="s">
        <v>244</v>
      </c>
      <c r="L6" s="44">
        <f>VLOOKUP(K6,T_GUI_CONTROL!$A:$B,2,0)</f>
        <v>110000</v>
      </c>
      <c r="M6" s="44" t="s">
        <v>248</v>
      </c>
      <c r="N6" s="44" t="e">
        <f>VLOOKUP(M6,T_FSM_STATE!$A:$B,2,0)</f>
        <v>#N/A</v>
      </c>
      <c r="O6" s="28" t="s">
        <v>246</v>
      </c>
      <c r="P6" s="28" t="s">
        <v>37</v>
      </c>
      <c r="Q6" s="28" t="s">
        <v>37</v>
      </c>
      <c r="R6" s="28" t="s">
        <v>37</v>
      </c>
      <c r="S6" s="28" t="e">
        <f t="shared" si="1"/>
        <v>#N/A</v>
      </c>
    </row>
    <row r="7" spans="2:19" ht="15" customHeight="1">
      <c r="B7" s="40">
        <f t="shared" si="2"/>
        <v>110003</v>
      </c>
      <c r="C7" s="40">
        <v>0</v>
      </c>
      <c r="D7" s="40">
        <v>1</v>
      </c>
      <c r="E7" s="40">
        <f t="shared" si="0"/>
        <v>100000</v>
      </c>
      <c r="F7" s="40">
        <v>0</v>
      </c>
      <c r="G7" s="40" t="s">
        <v>34</v>
      </c>
      <c r="H7" s="40">
        <v>0</v>
      </c>
      <c r="I7" s="41" t="s">
        <v>169</v>
      </c>
      <c r="J7" s="42">
        <f>VLOOKUP(I7,T_ROLE!A:B,2,0)</f>
        <v>110003</v>
      </c>
      <c r="K7" s="43" t="s">
        <v>244</v>
      </c>
      <c r="L7" s="44">
        <f>VLOOKUP(K7,T_GUI_CONTROL!$A:$B,2,0)</f>
        <v>110000</v>
      </c>
      <c r="M7" s="44" t="s">
        <v>249</v>
      </c>
      <c r="N7" s="44" t="e">
        <f>VLOOKUP(M7,T_FSM_STATE!$A:$B,2,0)</f>
        <v>#N/A</v>
      </c>
      <c r="O7" s="28" t="s">
        <v>246</v>
      </c>
      <c r="P7" s="28" t="s">
        <v>37</v>
      </c>
      <c r="Q7" s="28" t="s">
        <v>37</v>
      </c>
      <c r="R7" s="28" t="s">
        <v>37</v>
      </c>
      <c r="S7" s="28" t="e">
        <f t="shared" si="1"/>
        <v>#N/A</v>
      </c>
    </row>
    <row r="8" spans="2:19" ht="15" customHeight="1">
      <c r="B8" s="40">
        <f t="shared" si="2"/>
        <v>110004</v>
      </c>
      <c r="C8" s="40">
        <v>0</v>
      </c>
      <c r="D8" s="40">
        <v>1</v>
      </c>
      <c r="E8" s="40">
        <f t="shared" si="0"/>
        <v>100000</v>
      </c>
      <c r="F8" s="40">
        <v>0</v>
      </c>
      <c r="G8" s="40" t="s">
        <v>34</v>
      </c>
      <c r="H8" s="40">
        <v>0</v>
      </c>
      <c r="I8" s="41" t="s">
        <v>169</v>
      </c>
      <c r="J8" s="42">
        <f>VLOOKUP(I8,T_ROLE!A:B,2,0)</f>
        <v>110003</v>
      </c>
      <c r="K8" s="43" t="s">
        <v>244</v>
      </c>
      <c r="L8" s="44">
        <f>VLOOKUP(K8,T_GUI_CONTROL!$A:$B,2,0)</f>
        <v>110000</v>
      </c>
      <c r="M8" s="44" t="s">
        <v>250</v>
      </c>
      <c r="N8" s="44" t="e">
        <f>VLOOKUP(M8,T_FSM_STATE!$A:$B,2,0)</f>
        <v>#N/A</v>
      </c>
      <c r="O8" s="28" t="s">
        <v>246</v>
      </c>
      <c r="P8" s="28" t="s">
        <v>37</v>
      </c>
      <c r="Q8" s="28" t="s">
        <v>37</v>
      </c>
      <c r="R8" s="28" t="s">
        <v>37</v>
      </c>
      <c r="S8" s="28" t="e">
        <f t="shared" si="1"/>
        <v>#N/A</v>
      </c>
    </row>
    <row r="9" spans="2:19" ht="15" customHeight="1">
      <c r="B9" s="9">
        <f t="shared" si="2"/>
        <v>110005</v>
      </c>
      <c r="C9" s="9">
        <v>0</v>
      </c>
      <c r="D9" s="9">
        <v>1</v>
      </c>
      <c r="E9" s="40">
        <f t="shared" si="0"/>
        <v>100000</v>
      </c>
      <c r="F9" s="9">
        <v>0</v>
      </c>
      <c r="G9" s="9" t="s">
        <v>34</v>
      </c>
      <c r="H9" s="9">
        <v>0</v>
      </c>
      <c r="I9" s="41" t="s">
        <v>169</v>
      </c>
      <c r="J9" s="42">
        <f>VLOOKUP(I9,T_ROLE!A:B,2,0)</f>
        <v>110003</v>
      </c>
      <c r="K9" s="43" t="s">
        <v>251</v>
      </c>
      <c r="L9" s="44">
        <f>VLOOKUP(K9,T_GUI_CONTROL!$A:$B,2,0)</f>
        <v>110001</v>
      </c>
      <c r="M9" s="10" t="s">
        <v>245</v>
      </c>
      <c r="N9" s="44" t="e">
        <f>VLOOKUP(M9,T_FSM_STATE!$A:$B,2,0)</f>
        <v>#N/A</v>
      </c>
      <c r="O9" s="28" t="s">
        <v>246</v>
      </c>
      <c r="P9" s="28" t="s">
        <v>37</v>
      </c>
      <c r="Q9" s="28" t="s">
        <v>37</v>
      </c>
      <c r="R9" s="28" t="s">
        <v>37</v>
      </c>
      <c r="S9" s="28" t="e">
        <f t="shared" si="1"/>
        <v>#N/A</v>
      </c>
    </row>
    <row r="10" spans="2:19" ht="15" customHeight="1">
      <c r="B10" s="9">
        <f t="shared" si="2"/>
        <v>110006</v>
      </c>
      <c r="C10" s="9">
        <v>0</v>
      </c>
      <c r="D10" s="9">
        <v>1</v>
      </c>
      <c r="E10" s="40">
        <f t="shared" si="0"/>
        <v>100000</v>
      </c>
      <c r="F10" s="9">
        <v>0</v>
      </c>
      <c r="G10" s="9" t="s">
        <v>34</v>
      </c>
      <c r="H10" s="9">
        <v>0</v>
      </c>
      <c r="I10" s="41" t="s">
        <v>169</v>
      </c>
      <c r="J10" s="42">
        <f>VLOOKUP(I10,T_ROLE!A:B,2,0)</f>
        <v>110003</v>
      </c>
      <c r="K10" s="43" t="s">
        <v>251</v>
      </c>
      <c r="L10" s="44">
        <f>VLOOKUP(K10,T_GUI_CONTROL!$A:$B,2,0)</f>
        <v>110001</v>
      </c>
      <c r="M10" s="10" t="s">
        <v>247</v>
      </c>
      <c r="N10" s="44" t="e">
        <f>VLOOKUP(M10,T_FSM_STATE!$A:$B,2,0)</f>
        <v>#N/A</v>
      </c>
      <c r="O10" s="28" t="s">
        <v>246</v>
      </c>
      <c r="P10" s="28" t="s">
        <v>37</v>
      </c>
      <c r="Q10" s="28" t="s">
        <v>37</v>
      </c>
      <c r="R10" s="28" t="s">
        <v>37</v>
      </c>
      <c r="S10" s="28" t="e">
        <f t="shared" si="1"/>
        <v>#N/A</v>
      </c>
    </row>
    <row r="11" spans="2:19" ht="15" customHeight="1">
      <c r="B11" s="9">
        <f t="shared" si="2"/>
        <v>110007</v>
      </c>
      <c r="C11" s="9">
        <v>0</v>
      </c>
      <c r="D11" s="9">
        <v>1</v>
      </c>
      <c r="E11" s="40">
        <f t="shared" si="0"/>
        <v>100000</v>
      </c>
      <c r="F11" s="9">
        <v>0</v>
      </c>
      <c r="G11" s="9" t="s">
        <v>34</v>
      </c>
      <c r="H11" s="9">
        <v>0</v>
      </c>
      <c r="I11" s="41" t="s">
        <v>169</v>
      </c>
      <c r="J11" s="42">
        <f>VLOOKUP(I11,T_ROLE!A:B,2,0)</f>
        <v>110003</v>
      </c>
      <c r="K11" s="43" t="s">
        <v>251</v>
      </c>
      <c r="L11" s="44">
        <f>VLOOKUP(K11,T_GUI_CONTROL!$A:$B,2,0)</f>
        <v>110001</v>
      </c>
      <c r="M11" s="10" t="s">
        <v>248</v>
      </c>
      <c r="N11" s="44" t="e">
        <f>VLOOKUP(M11,T_FSM_STATE!$A:$B,2,0)</f>
        <v>#N/A</v>
      </c>
      <c r="O11" s="28" t="s">
        <v>246</v>
      </c>
      <c r="P11" s="28" t="s">
        <v>37</v>
      </c>
      <c r="Q11" s="28" t="s">
        <v>37</v>
      </c>
      <c r="R11" s="28" t="s">
        <v>37</v>
      </c>
      <c r="S11" s="28" t="e">
        <f t="shared" si="1"/>
        <v>#N/A</v>
      </c>
    </row>
    <row r="12" spans="2:19" ht="15" customHeight="1">
      <c r="B12" s="9">
        <f t="shared" si="2"/>
        <v>110008</v>
      </c>
      <c r="C12" s="9">
        <v>0</v>
      </c>
      <c r="D12" s="9">
        <v>1</v>
      </c>
      <c r="E12" s="40">
        <f t="shared" si="0"/>
        <v>100000</v>
      </c>
      <c r="F12" s="9">
        <v>0</v>
      </c>
      <c r="G12" s="9" t="s">
        <v>34</v>
      </c>
      <c r="H12" s="9">
        <v>0</v>
      </c>
      <c r="I12" s="41" t="s">
        <v>169</v>
      </c>
      <c r="J12" s="42">
        <f>VLOOKUP(I12,T_ROLE!A:B,2,0)</f>
        <v>110003</v>
      </c>
      <c r="K12" s="43" t="s">
        <v>251</v>
      </c>
      <c r="L12" s="44">
        <f>VLOOKUP(K12,T_GUI_CONTROL!$A:$B,2,0)</f>
        <v>110001</v>
      </c>
      <c r="M12" s="10" t="s">
        <v>249</v>
      </c>
      <c r="N12" s="44" t="e">
        <f>VLOOKUP(M12,T_FSM_STATE!$A:$B,2,0)</f>
        <v>#N/A</v>
      </c>
      <c r="O12" s="28" t="s">
        <v>246</v>
      </c>
      <c r="P12" s="28" t="s">
        <v>37</v>
      </c>
      <c r="Q12" s="28" t="s">
        <v>37</v>
      </c>
      <c r="R12" s="28" t="s">
        <v>37</v>
      </c>
      <c r="S12" s="28" t="e">
        <f t="shared" si="1"/>
        <v>#N/A</v>
      </c>
    </row>
    <row r="13" spans="2:19" ht="15" customHeight="1">
      <c r="B13" s="9">
        <f t="shared" si="2"/>
        <v>110009</v>
      </c>
      <c r="C13" s="9">
        <v>0</v>
      </c>
      <c r="D13" s="9">
        <v>1</v>
      </c>
      <c r="E13" s="40">
        <f t="shared" si="0"/>
        <v>100000</v>
      </c>
      <c r="F13" s="9">
        <v>0</v>
      </c>
      <c r="G13" s="9" t="s">
        <v>34</v>
      </c>
      <c r="H13" s="9">
        <v>0</v>
      </c>
      <c r="I13" s="41" t="s">
        <v>169</v>
      </c>
      <c r="J13" s="42">
        <f>VLOOKUP(I13,T_ROLE!A:B,2,0)</f>
        <v>110003</v>
      </c>
      <c r="K13" s="43" t="s">
        <v>251</v>
      </c>
      <c r="L13" s="44">
        <f>VLOOKUP(K13,T_GUI_CONTROL!$A:$B,2,0)</f>
        <v>110001</v>
      </c>
      <c r="M13" s="10" t="s">
        <v>250</v>
      </c>
      <c r="N13" s="44" t="e">
        <f>VLOOKUP(M13,T_FSM_STATE!$A:$B,2,0)</f>
        <v>#N/A</v>
      </c>
      <c r="O13" s="28" t="s">
        <v>246</v>
      </c>
      <c r="P13" s="28" t="s">
        <v>37</v>
      </c>
      <c r="Q13" s="28" t="s">
        <v>37</v>
      </c>
      <c r="R13" s="28" t="s">
        <v>37</v>
      </c>
      <c r="S13" s="28" t="e">
        <f t="shared" si="1"/>
        <v>#N/A</v>
      </c>
    </row>
    <row r="14" spans="2:19" ht="15" customHeight="1">
      <c r="B14" s="40">
        <f t="shared" si="2"/>
        <v>110010</v>
      </c>
      <c r="C14" s="40">
        <v>0</v>
      </c>
      <c r="D14" s="40">
        <v>1</v>
      </c>
      <c r="E14" s="40">
        <f t="shared" si="0"/>
        <v>100000</v>
      </c>
      <c r="F14" s="40">
        <v>0</v>
      </c>
      <c r="G14" s="40" t="s">
        <v>34</v>
      </c>
      <c r="H14" s="40">
        <v>0</v>
      </c>
      <c r="I14" s="41" t="s">
        <v>169</v>
      </c>
      <c r="J14" s="42">
        <f>VLOOKUP(I14,T_ROLE!A:B,2,0)</f>
        <v>110003</v>
      </c>
      <c r="K14" s="45" t="s">
        <v>252</v>
      </c>
      <c r="L14" s="44">
        <f>VLOOKUP(K14,T_GUI_CONTROL!$A:$B,2,0)</f>
        <v>110002</v>
      </c>
      <c r="M14" s="44" t="s">
        <v>245</v>
      </c>
      <c r="N14" s="44" t="e">
        <f>VLOOKUP(M14,T_FSM_STATE!$A:$B,2,0)</f>
        <v>#N/A</v>
      </c>
      <c r="O14" s="28" t="s">
        <v>246</v>
      </c>
      <c r="P14" s="28" t="s">
        <v>37</v>
      </c>
      <c r="Q14" s="28" t="s">
        <v>37</v>
      </c>
      <c r="R14" s="28" t="s">
        <v>37</v>
      </c>
      <c r="S14" s="28" t="e">
        <f t="shared" si="1"/>
        <v>#N/A</v>
      </c>
    </row>
    <row r="15" spans="2:19" ht="15" customHeight="1">
      <c r="B15" s="40">
        <f t="shared" si="2"/>
        <v>110011</v>
      </c>
      <c r="C15" s="40">
        <v>0</v>
      </c>
      <c r="D15" s="40">
        <v>1</v>
      </c>
      <c r="E15" s="40">
        <f t="shared" si="0"/>
        <v>100000</v>
      </c>
      <c r="F15" s="40">
        <v>0</v>
      </c>
      <c r="G15" s="40" t="s">
        <v>34</v>
      </c>
      <c r="H15" s="40">
        <v>0</v>
      </c>
      <c r="I15" s="41" t="s">
        <v>169</v>
      </c>
      <c r="J15" s="42">
        <f>VLOOKUP(I15,T_ROLE!A:B,2,0)</f>
        <v>110003</v>
      </c>
      <c r="K15" s="45" t="s">
        <v>252</v>
      </c>
      <c r="L15" s="44">
        <f>VLOOKUP(K15,T_GUI_CONTROL!$A:$B,2,0)</f>
        <v>110002</v>
      </c>
      <c r="M15" s="44" t="s">
        <v>247</v>
      </c>
      <c r="N15" s="44" t="e">
        <f>VLOOKUP(M15,T_FSM_STATE!$A:$B,2,0)</f>
        <v>#N/A</v>
      </c>
      <c r="O15" s="28" t="s">
        <v>246</v>
      </c>
      <c r="P15" s="28" t="s">
        <v>37</v>
      </c>
      <c r="Q15" s="28" t="s">
        <v>37</v>
      </c>
      <c r="R15" s="28" t="s">
        <v>37</v>
      </c>
      <c r="S15" s="28" t="e">
        <f t="shared" si="1"/>
        <v>#N/A</v>
      </c>
    </row>
    <row r="16" spans="2:19" ht="15" customHeight="1">
      <c r="B16" s="40">
        <f t="shared" si="2"/>
        <v>110012</v>
      </c>
      <c r="C16" s="40">
        <v>0</v>
      </c>
      <c r="D16" s="40">
        <v>1</v>
      </c>
      <c r="E16" s="40">
        <f t="shared" si="0"/>
        <v>100000</v>
      </c>
      <c r="F16" s="40">
        <v>0</v>
      </c>
      <c r="G16" s="40" t="s">
        <v>34</v>
      </c>
      <c r="H16" s="40">
        <v>0</v>
      </c>
      <c r="I16" s="41" t="s">
        <v>169</v>
      </c>
      <c r="J16" s="42">
        <f>VLOOKUP(I16,T_ROLE!A:B,2,0)</f>
        <v>110003</v>
      </c>
      <c r="K16" s="45" t="s">
        <v>252</v>
      </c>
      <c r="L16" s="44">
        <f>VLOOKUP(K16,T_GUI_CONTROL!$A:$B,2,0)</f>
        <v>110002</v>
      </c>
      <c r="M16" s="44" t="s">
        <v>248</v>
      </c>
      <c r="N16" s="44" t="e">
        <f>VLOOKUP(M16,T_FSM_STATE!$A:$B,2,0)</f>
        <v>#N/A</v>
      </c>
      <c r="O16" s="28" t="s">
        <v>246</v>
      </c>
      <c r="P16" s="28" t="s">
        <v>37</v>
      </c>
      <c r="Q16" s="28" t="s">
        <v>37</v>
      </c>
      <c r="R16" s="28" t="s">
        <v>37</v>
      </c>
      <c r="S16" s="28" t="e">
        <f t="shared" si="1"/>
        <v>#N/A</v>
      </c>
    </row>
    <row r="17" spans="2:19" ht="15" customHeight="1">
      <c r="B17" s="40">
        <f t="shared" si="2"/>
        <v>110013</v>
      </c>
      <c r="C17" s="40">
        <v>0</v>
      </c>
      <c r="D17" s="40">
        <v>1</v>
      </c>
      <c r="E17" s="40">
        <f t="shared" si="0"/>
        <v>100000</v>
      </c>
      <c r="F17" s="40">
        <v>0</v>
      </c>
      <c r="G17" s="40" t="s">
        <v>34</v>
      </c>
      <c r="H17" s="40">
        <v>0</v>
      </c>
      <c r="I17" s="41" t="s">
        <v>169</v>
      </c>
      <c r="J17" s="42">
        <f>VLOOKUP(I17,T_ROLE!A:B,2,0)</f>
        <v>110003</v>
      </c>
      <c r="K17" s="45" t="s">
        <v>252</v>
      </c>
      <c r="L17" s="44">
        <f>VLOOKUP(K17,T_GUI_CONTROL!$A:$B,2,0)</f>
        <v>110002</v>
      </c>
      <c r="M17" s="44" t="s">
        <v>249</v>
      </c>
      <c r="N17" s="44" t="e">
        <f>VLOOKUP(M17,T_FSM_STATE!$A:$B,2,0)</f>
        <v>#N/A</v>
      </c>
      <c r="O17" s="28" t="s">
        <v>246</v>
      </c>
      <c r="P17" s="28" t="s">
        <v>37</v>
      </c>
      <c r="Q17" s="28" t="s">
        <v>37</v>
      </c>
      <c r="R17" s="28" t="s">
        <v>37</v>
      </c>
      <c r="S17" s="28" t="e">
        <f t="shared" si="1"/>
        <v>#N/A</v>
      </c>
    </row>
    <row r="18" spans="2:19" ht="15" customHeight="1">
      <c r="B18" s="40">
        <f t="shared" si="2"/>
        <v>110014</v>
      </c>
      <c r="C18" s="40">
        <v>0</v>
      </c>
      <c r="D18" s="40">
        <v>1</v>
      </c>
      <c r="E18" s="40">
        <f t="shared" si="0"/>
        <v>100000</v>
      </c>
      <c r="F18" s="40">
        <v>0</v>
      </c>
      <c r="G18" s="40" t="s">
        <v>34</v>
      </c>
      <c r="H18" s="40">
        <v>0</v>
      </c>
      <c r="I18" s="41" t="s">
        <v>169</v>
      </c>
      <c r="J18" s="42">
        <f>VLOOKUP(I18,T_ROLE!A:B,2,0)</f>
        <v>110003</v>
      </c>
      <c r="K18" s="45" t="s">
        <v>252</v>
      </c>
      <c r="L18" s="44">
        <f>VLOOKUP(K18,T_GUI_CONTROL!$A:$B,2,0)</f>
        <v>110002</v>
      </c>
      <c r="M18" s="44" t="s">
        <v>250</v>
      </c>
      <c r="N18" s="44" t="e">
        <f>VLOOKUP(M18,T_FSM_STATE!$A:$B,2,0)</f>
        <v>#N/A</v>
      </c>
      <c r="O18" s="28" t="s">
        <v>246</v>
      </c>
      <c r="P18" s="28" t="s">
        <v>37</v>
      </c>
      <c r="Q18" s="28" t="s">
        <v>37</v>
      </c>
      <c r="R18" s="28" t="s">
        <v>37</v>
      </c>
      <c r="S18" s="28" t="e">
        <f t="shared" si="1"/>
        <v>#N/A</v>
      </c>
    </row>
    <row r="19" spans="2:19" ht="15" customHeight="1">
      <c r="B19" s="9">
        <f t="shared" si="2"/>
        <v>110015</v>
      </c>
      <c r="C19" s="9">
        <v>0</v>
      </c>
      <c r="D19" s="9">
        <v>1</v>
      </c>
      <c r="E19" s="40">
        <f t="shared" si="0"/>
        <v>100000</v>
      </c>
      <c r="F19" s="9">
        <v>0</v>
      </c>
      <c r="G19" s="9" t="s">
        <v>34</v>
      </c>
      <c r="H19" s="9">
        <v>0</v>
      </c>
      <c r="I19" s="46" t="s">
        <v>170</v>
      </c>
      <c r="J19" s="42">
        <f>VLOOKUP(I19,T_ROLE!A:B,2,0)</f>
        <v>110004</v>
      </c>
      <c r="K19" s="43" t="s">
        <v>253</v>
      </c>
      <c r="L19" s="44">
        <f>VLOOKUP(K19,T_GUI_CONTROL!$A:$B,2,0)</f>
        <v>110003</v>
      </c>
      <c r="M19" s="10" t="s">
        <v>254</v>
      </c>
      <c r="N19" s="44" t="e">
        <f>VLOOKUP(M19,T_FSM_STATE!$A:$B,2,0)</f>
        <v>#N/A</v>
      </c>
      <c r="O19" s="28" t="s">
        <v>246</v>
      </c>
      <c r="P19" s="28" t="s">
        <v>37</v>
      </c>
      <c r="Q19" s="28" t="s">
        <v>37</v>
      </c>
      <c r="R19" s="28" t="s">
        <v>37</v>
      </c>
      <c r="S19" s="28" t="e">
        <f t="shared" si="1"/>
        <v>#N/A</v>
      </c>
    </row>
    <row r="20" spans="2:19" ht="15" customHeight="1">
      <c r="B20" s="40">
        <f t="shared" si="2"/>
        <v>110016</v>
      </c>
      <c r="C20" s="40">
        <v>0</v>
      </c>
      <c r="D20" s="40">
        <v>1</v>
      </c>
      <c r="E20" s="40">
        <f t="shared" si="0"/>
        <v>100000</v>
      </c>
      <c r="F20" s="40">
        <v>0</v>
      </c>
      <c r="G20" s="40" t="s">
        <v>34</v>
      </c>
      <c r="H20" s="40">
        <v>0</v>
      </c>
      <c r="I20" s="46" t="s">
        <v>170</v>
      </c>
      <c r="J20" s="42">
        <f>VLOOKUP(I20,T_ROLE!A:B,2,0)</f>
        <v>110004</v>
      </c>
      <c r="K20" s="45" t="s">
        <v>255</v>
      </c>
      <c r="L20" s="44">
        <f>VLOOKUP(K20,T_GUI_CONTROL!$A:$B,2,0)</f>
        <v>110004</v>
      </c>
      <c r="M20" s="44" t="s">
        <v>254</v>
      </c>
      <c r="N20" s="44" t="e">
        <f>VLOOKUP(M20,T_FSM_STATE!$A:$B,2,0)</f>
        <v>#N/A</v>
      </c>
      <c r="O20" s="28" t="s">
        <v>246</v>
      </c>
      <c r="P20" s="28" t="s">
        <v>37</v>
      </c>
      <c r="Q20" s="28" t="s">
        <v>37</v>
      </c>
      <c r="R20" s="28" t="s">
        <v>37</v>
      </c>
      <c r="S20" s="28" t="e">
        <f t="shared" si="1"/>
        <v>#N/A</v>
      </c>
    </row>
    <row r="21" spans="2:19" s="47" customFormat="1" ht="15" customHeight="1">
      <c r="B21" s="48">
        <f t="shared" si="2"/>
        <v>110017</v>
      </c>
      <c r="C21" s="48">
        <v>0</v>
      </c>
      <c r="D21" s="48">
        <v>1</v>
      </c>
      <c r="E21" s="40">
        <f t="shared" si="0"/>
        <v>100000</v>
      </c>
      <c r="F21" s="48">
        <v>0</v>
      </c>
      <c r="G21" s="48" t="s">
        <v>34</v>
      </c>
      <c r="H21" s="48">
        <v>0</v>
      </c>
      <c r="I21" s="49" t="s">
        <v>169</v>
      </c>
      <c r="J21" s="42">
        <f>VLOOKUP(I21,T_ROLE!A:B,2,0)</f>
        <v>110003</v>
      </c>
      <c r="K21" s="50" t="s">
        <v>256</v>
      </c>
      <c r="L21" s="44">
        <f>VLOOKUP(K21,T_GUI_CONTROL!$A:$B,2,0)</f>
        <v>110005</v>
      </c>
      <c r="M21" s="51" t="s">
        <v>257</v>
      </c>
      <c r="N21" s="44" t="e">
        <f>VLOOKUP(M21,T_FSM_STATE!$A:$B,2,0)</f>
        <v>#N/A</v>
      </c>
      <c r="O21" s="47" t="s">
        <v>246</v>
      </c>
      <c r="P21" s="47" t="s">
        <v>37</v>
      </c>
      <c r="Q21" s="47" t="s">
        <v>37</v>
      </c>
      <c r="R21" s="47" t="s">
        <v>37</v>
      </c>
      <c r="S21" s="47" t="e">
        <f t="shared" si="1"/>
        <v>#N/A</v>
      </c>
    </row>
    <row r="22" spans="2:19" ht="15" customHeight="1">
      <c r="B22" s="40">
        <f t="shared" si="2"/>
        <v>110018</v>
      </c>
      <c r="C22" s="40">
        <v>0</v>
      </c>
      <c r="D22" s="40">
        <v>1</v>
      </c>
      <c r="E22" s="40">
        <f t="shared" si="0"/>
        <v>100000</v>
      </c>
      <c r="F22" s="40">
        <v>0</v>
      </c>
      <c r="G22" s="40" t="s">
        <v>34</v>
      </c>
      <c r="H22" s="40">
        <v>0</v>
      </c>
      <c r="I22" s="41" t="s">
        <v>169</v>
      </c>
      <c r="J22" s="42">
        <f>VLOOKUP(I22,T_ROLE!A:B,2,0)</f>
        <v>110003</v>
      </c>
      <c r="K22" s="43" t="s">
        <v>256</v>
      </c>
      <c r="L22" s="44">
        <f>VLOOKUP(K22,T_GUI_CONTROL!$A:$B,2,0)</f>
        <v>110005</v>
      </c>
      <c r="M22" s="44" t="s">
        <v>258</v>
      </c>
      <c r="N22" s="44" t="e">
        <f>VLOOKUP(M22,T_FSM_STATE!$A:$B,2,0)</f>
        <v>#N/A</v>
      </c>
      <c r="O22" s="28" t="s">
        <v>246</v>
      </c>
      <c r="P22" s="28" t="s">
        <v>37</v>
      </c>
      <c r="Q22" s="28" t="s">
        <v>37</v>
      </c>
      <c r="R22" s="28" t="s">
        <v>37</v>
      </c>
      <c r="S22" s="28" t="e">
        <f t="shared" si="1"/>
        <v>#N/A</v>
      </c>
    </row>
    <row r="23" spans="2:19" ht="15" customHeight="1">
      <c r="B23" s="40">
        <f t="shared" si="2"/>
        <v>110019</v>
      </c>
      <c r="C23" s="40">
        <v>0</v>
      </c>
      <c r="D23" s="40">
        <v>1</v>
      </c>
      <c r="E23" s="40">
        <f t="shared" si="0"/>
        <v>100000</v>
      </c>
      <c r="F23" s="40">
        <v>0</v>
      </c>
      <c r="G23" s="40" t="s">
        <v>34</v>
      </c>
      <c r="H23" s="40">
        <v>0</v>
      </c>
      <c r="I23" s="41" t="s">
        <v>169</v>
      </c>
      <c r="J23" s="42">
        <f>VLOOKUP(I23,T_ROLE!A:B,2,0)</f>
        <v>110003</v>
      </c>
      <c r="K23" s="43" t="s">
        <v>256</v>
      </c>
      <c r="L23" s="44">
        <f>VLOOKUP(K23,T_GUI_CONTROL!$A:$B,2,0)</f>
        <v>110005</v>
      </c>
      <c r="M23" s="44" t="s">
        <v>259</v>
      </c>
      <c r="N23" s="44" t="e">
        <f>VLOOKUP(M23,T_FSM_STATE!$A:$B,2,0)</f>
        <v>#N/A</v>
      </c>
      <c r="O23" s="28" t="s">
        <v>246</v>
      </c>
      <c r="P23" s="28" t="s">
        <v>37</v>
      </c>
      <c r="Q23" s="28" t="s">
        <v>37</v>
      </c>
      <c r="R23" s="28" t="s">
        <v>37</v>
      </c>
      <c r="S23" s="28" t="e">
        <f t="shared" si="1"/>
        <v>#N/A</v>
      </c>
    </row>
    <row r="24" spans="2:19" ht="15" customHeight="1">
      <c r="B24" s="40">
        <f t="shared" si="2"/>
        <v>110020</v>
      </c>
      <c r="C24" s="40">
        <v>0</v>
      </c>
      <c r="D24" s="40">
        <v>1</v>
      </c>
      <c r="E24" s="40">
        <f t="shared" si="0"/>
        <v>100000</v>
      </c>
      <c r="F24" s="40">
        <v>0</v>
      </c>
      <c r="G24" s="40" t="s">
        <v>34</v>
      </c>
      <c r="H24" s="40">
        <v>0</v>
      </c>
      <c r="I24" s="41" t="s">
        <v>169</v>
      </c>
      <c r="J24" s="42">
        <f>VLOOKUP(I24,T_ROLE!A:B,2,0)</f>
        <v>110003</v>
      </c>
      <c r="K24" s="43" t="s">
        <v>256</v>
      </c>
      <c r="L24" s="44">
        <f>VLOOKUP(K24,T_GUI_CONTROL!$A:$B,2,0)</f>
        <v>110005</v>
      </c>
      <c r="M24" s="44" t="s">
        <v>260</v>
      </c>
      <c r="N24" s="44" t="e">
        <f>VLOOKUP(M24,T_FSM_STATE!$A:$B,2,0)</f>
        <v>#N/A</v>
      </c>
      <c r="O24" s="28" t="s">
        <v>246</v>
      </c>
      <c r="P24" s="28" t="s">
        <v>37</v>
      </c>
      <c r="Q24" s="28" t="s">
        <v>37</v>
      </c>
      <c r="R24" s="28" t="s">
        <v>37</v>
      </c>
      <c r="S24" s="28" t="e">
        <f t="shared" si="1"/>
        <v>#N/A</v>
      </c>
    </row>
    <row r="25" spans="2:19" ht="15" customHeight="1">
      <c r="B25" s="40">
        <f t="shared" si="2"/>
        <v>110021</v>
      </c>
      <c r="C25" s="40">
        <v>0</v>
      </c>
      <c r="D25" s="40">
        <v>1</v>
      </c>
      <c r="E25" s="40">
        <f t="shared" si="0"/>
        <v>100000</v>
      </c>
      <c r="F25" s="40">
        <v>0</v>
      </c>
      <c r="G25" s="40" t="s">
        <v>34</v>
      </c>
      <c r="H25" s="40">
        <v>0</v>
      </c>
      <c r="I25" s="41" t="s">
        <v>169</v>
      </c>
      <c r="J25" s="42">
        <f>VLOOKUP(I25,T_ROLE!A:B,2,0)</f>
        <v>110003</v>
      </c>
      <c r="K25" s="43" t="s">
        <v>256</v>
      </c>
      <c r="L25" s="44">
        <f>VLOOKUP(K25,T_GUI_CONTROL!$A:$B,2,0)</f>
        <v>110005</v>
      </c>
      <c r="M25" s="44" t="s">
        <v>261</v>
      </c>
      <c r="N25" s="44" t="e">
        <f>VLOOKUP(M25,T_FSM_STATE!$A:$B,2,0)</f>
        <v>#N/A</v>
      </c>
      <c r="O25" s="28" t="s">
        <v>246</v>
      </c>
      <c r="P25" s="28" t="s">
        <v>37</v>
      </c>
      <c r="Q25" s="28" t="s">
        <v>37</v>
      </c>
      <c r="R25" s="28" t="s">
        <v>37</v>
      </c>
      <c r="S25" s="28" t="e">
        <f t="shared" si="1"/>
        <v>#N/A</v>
      </c>
    </row>
    <row r="26" spans="2:19" ht="15" customHeight="1">
      <c r="B26" s="9">
        <f t="shared" si="2"/>
        <v>110022</v>
      </c>
      <c r="C26" s="9">
        <v>0</v>
      </c>
      <c r="D26" s="9">
        <v>1</v>
      </c>
      <c r="E26" s="40">
        <f t="shared" si="0"/>
        <v>100000</v>
      </c>
      <c r="F26" s="9">
        <v>0</v>
      </c>
      <c r="G26" s="9" t="s">
        <v>34</v>
      </c>
      <c r="H26" s="9">
        <v>0</v>
      </c>
      <c r="I26" s="41" t="s">
        <v>169</v>
      </c>
      <c r="J26" s="42">
        <f>VLOOKUP(I26,T_ROLE!A:B,2,0)</f>
        <v>110003</v>
      </c>
      <c r="K26" s="43" t="s">
        <v>262</v>
      </c>
      <c r="L26" s="44">
        <f>VLOOKUP(K26,T_GUI_CONTROL!$A:$B,2,0)</f>
        <v>110006</v>
      </c>
      <c r="M26" s="10" t="s">
        <v>257</v>
      </c>
      <c r="N26" s="44" t="e">
        <f>VLOOKUP(M26,T_FSM_STATE!$A:$B,2,0)</f>
        <v>#N/A</v>
      </c>
      <c r="O26" s="28" t="s">
        <v>246</v>
      </c>
      <c r="P26" s="28" t="s">
        <v>37</v>
      </c>
      <c r="Q26" s="28" t="s">
        <v>37</v>
      </c>
      <c r="R26" s="28" t="s">
        <v>37</v>
      </c>
      <c r="S26" s="28" t="e">
        <f t="shared" si="1"/>
        <v>#N/A</v>
      </c>
    </row>
    <row r="27" spans="2:19" ht="15" customHeight="1">
      <c r="B27" s="9">
        <f t="shared" si="2"/>
        <v>110023</v>
      </c>
      <c r="C27" s="9">
        <v>0</v>
      </c>
      <c r="D27" s="9">
        <v>1</v>
      </c>
      <c r="E27" s="40">
        <f t="shared" si="0"/>
        <v>100000</v>
      </c>
      <c r="F27" s="9">
        <v>0</v>
      </c>
      <c r="G27" s="9" t="s">
        <v>34</v>
      </c>
      <c r="H27" s="9">
        <v>0</v>
      </c>
      <c r="I27" s="41" t="s">
        <v>169</v>
      </c>
      <c r="J27" s="42">
        <f>VLOOKUP(I27,T_ROLE!A:B,2,0)</f>
        <v>110003</v>
      </c>
      <c r="K27" s="43" t="s">
        <v>262</v>
      </c>
      <c r="L27" s="44">
        <f>VLOOKUP(K27,T_GUI_CONTROL!$A:$B,2,0)</f>
        <v>110006</v>
      </c>
      <c r="M27" s="10" t="s">
        <v>258</v>
      </c>
      <c r="N27" s="44" t="e">
        <f>VLOOKUP(M27,T_FSM_STATE!$A:$B,2,0)</f>
        <v>#N/A</v>
      </c>
      <c r="O27" s="28" t="s">
        <v>246</v>
      </c>
      <c r="P27" s="28" t="s">
        <v>37</v>
      </c>
      <c r="Q27" s="28" t="s">
        <v>37</v>
      </c>
      <c r="R27" s="28" t="s">
        <v>37</v>
      </c>
      <c r="S27" s="28" t="e">
        <f t="shared" si="1"/>
        <v>#N/A</v>
      </c>
    </row>
    <row r="28" spans="2:19" ht="15" customHeight="1">
      <c r="B28" s="9">
        <f t="shared" si="2"/>
        <v>110024</v>
      </c>
      <c r="C28" s="9">
        <v>0</v>
      </c>
      <c r="D28" s="9">
        <v>1</v>
      </c>
      <c r="E28" s="40">
        <f t="shared" si="0"/>
        <v>100000</v>
      </c>
      <c r="F28" s="9">
        <v>0</v>
      </c>
      <c r="G28" s="9" t="s">
        <v>34</v>
      </c>
      <c r="H28" s="9">
        <v>0</v>
      </c>
      <c r="I28" s="41" t="s">
        <v>169</v>
      </c>
      <c r="J28" s="42">
        <f>VLOOKUP(I28,T_ROLE!A:B,2,0)</f>
        <v>110003</v>
      </c>
      <c r="K28" s="43" t="s">
        <v>262</v>
      </c>
      <c r="L28" s="44">
        <f>VLOOKUP(K28,T_GUI_CONTROL!$A:$B,2,0)</f>
        <v>110006</v>
      </c>
      <c r="M28" s="10" t="s">
        <v>259</v>
      </c>
      <c r="N28" s="44" t="e">
        <f>VLOOKUP(M28,T_FSM_STATE!$A:$B,2,0)</f>
        <v>#N/A</v>
      </c>
      <c r="O28" s="28" t="s">
        <v>246</v>
      </c>
      <c r="P28" s="28" t="s">
        <v>37</v>
      </c>
      <c r="Q28" s="28" t="s">
        <v>37</v>
      </c>
      <c r="R28" s="28" t="s">
        <v>37</v>
      </c>
      <c r="S28" s="28" t="e">
        <f t="shared" si="1"/>
        <v>#N/A</v>
      </c>
    </row>
    <row r="29" spans="2:19" ht="15" customHeight="1">
      <c r="B29" s="9">
        <f t="shared" si="2"/>
        <v>110025</v>
      </c>
      <c r="C29" s="9">
        <v>0</v>
      </c>
      <c r="D29" s="9">
        <v>1</v>
      </c>
      <c r="E29" s="40">
        <f t="shared" si="0"/>
        <v>100000</v>
      </c>
      <c r="F29" s="9">
        <v>0</v>
      </c>
      <c r="G29" s="9" t="s">
        <v>34</v>
      </c>
      <c r="H29" s="9">
        <v>0</v>
      </c>
      <c r="I29" s="41" t="s">
        <v>169</v>
      </c>
      <c r="J29" s="42">
        <f>VLOOKUP(I29,T_ROLE!A:B,2,0)</f>
        <v>110003</v>
      </c>
      <c r="K29" s="43" t="s">
        <v>262</v>
      </c>
      <c r="L29" s="44">
        <f>VLOOKUP(K29,T_GUI_CONTROL!$A:$B,2,0)</f>
        <v>110006</v>
      </c>
      <c r="M29" s="10" t="s">
        <v>260</v>
      </c>
      <c r="N29" s="44" t="e">
        <f>VLOOKUP(M29,T_FSM_STATE!$A:$B,2,0)</f>
        <v>#N/A</v>
      </c>
      <c r="O29" s="28" t="s">
        <v>246</v>
      </c>
      <c r="P29" s="28" t="s">
        <v>37</v>
      </c>
      <c r="Q29" s="28" t="s">
        <v>37</v>
      </c>
      <c r="R29" s="28" t="s">
        <v>37</v>
      </c>
      <c r="S29" s="28" t="e">
        <f t="shared" si="1"/>
        <v>#N/A</v>
      </c>
    </row>
    <row r="30" spans="2:19" ht="15" customHeight="1">
      <c r="B30" s="9">
        <f t="shared" si="2"/>
        <v>110026</v>
      </c>
      <c r="C30" s="9">
        <v>0</v>
      </c>
      <c r="D30" s="9">
        <v>1</v>
      </c>
      <c r="E30" s="40">
        <f t="shared" si="0"/>
        <v>100000</v>
      </c>
      <c r="F30" s="9">
        <v>0</v>
      </c>
      <c r="G30" s="9" t="s">
        <v>34</v>
      </c>
      <c r="H30" s="9">
        <v>0</v>
      </c>
      <c r="I30" s="41" t="s">
        <v>169</v>
      </c>
      <c r="J30" s="42">
        <f>VLOOKUP(I30,T_ROLE!A:B,2,0)</f>
        <v>110003</v>
      </c>
      <c r="K30" s="43" t="s">
        <v>262</v>
      </c>
      <c r="L30" s="44">
        <f>VLOOKUP(K30,T_GUI_CONTROL!$A:$B,2,0)</f>
        <v>110006</v>
      </c>
      <c r="M30" s="10" t="s">
        <v>261</v>
      </c>
      <c r="N30" s="44" t="e">
        <f>VLOOKUP(M30,T_FSM_STATE!$A:$B,2,0)</f>
        <v>#N/A</v>
      </c>
      <c r="O30" s="28" t="s">
        <v>246</v>
      </c>
      <c r="P30" s="28" t="s">
        <v>37</v>
      </c>
      <c r="Q30" s="28" t="s">
        <v>37</v>
      </c>
      <c r="R30" s="28" t="s">
        <v>37</v>
      </c>
      <c r="S30" s="28" t="e">
        <f t="shared" si="1"/>
        <v>#N/A</v>
      </c>
    </row>
    <row r="31" spans="2:19" ht="15" customHeight="1">
      <c r="B31" s="40">
        <f t="shared" si="2"/>
        <v>110027</v>
      </c>
      <c r="C31" s="40">
        <v>0</v>
      </c>
      <c r="D31" s="40">
        <v>1</v>
      </c>
      <c r="E31" s="40">
        <f t="shared" si="0"/>
        <v>100000</v>
      </c>
      <c r="F31" s="40">
        <v>0</v>
      </c>
      <c r="G31" s="40" t="s">
        <v>34</v>
      </c>
      <c r="H31" s="40">
        <v>0</v>
      </c>
      <c r="I31" s="41" t="s">
        <v>169</v>
      </c>
      <c r="J31" s="42">
        <f>VLOOKUP(I31,T_ROLE!A:B,2,0)</f>
        <v>110003</v>
      </c>
      <c r="K31" s="45" t="s">
        <v>263</v>
      </c>
      <c r="L31" s="44">
        <f>VLOOKUP(K31,T_GUI_CONTROL!$A:$B,2,0)</f>
        <v>110007</v>
      </c>
      <c r="M31" s="44" t="s">
        <v>257</v>
      </c>
      <c r="N31" s="44" t="e">
        <f>VLOOKUP(M31,T_FSM_STATE!$A:$B,2,0)</f>
        <v>#N/A</v>
      </c>
      <c r="O31" s="28" t="s">
        <v>246</v>
      </c>
      <c r="P31" s="28" t="s">
        <v>37</v>
      </c>
      <c r="Q31" s="28" t="s">
        <v>37</v>
      </c>
      <c r="R31" s="28" t="s">
        <v>37</v>
      </c>
      <c r="S31" s="28" t="e">
        <f t="shared" si="1"/>
        <v>#N/A</v>
      </c>
    </row>
    <row r="32" spans="2:19" ht="15" customHeight="1">
      <c r="B32" s="40">
        <f t="shared" si="2"/>
        <v>110028</v>
      </c>
      <c r="C32" s="40">
        <v>0</v>
      </c>
      <c r="D32" s="40">
        <v>1</v>
      </c>
      <c r="E32" s="40">
        <f t="shared" si="0"/>
        <v>100000</v>
      </c>
      <c r="F32" s="40">
        <v>0</v>
      </c>
      <c r="G32" s="40" t="s">
        <v>34</v>
      </c>
      <c r="H32" s="40">
        <v>0</v>
      </c>
      <c r="I32" s="41" t="s">
        <v>169</v>
      </c>
      <c r="J32" s="42">
        <f>VLOOKUP(I32,T_ROLE!A:B,2,0)</f>
        <v>110003</v>
      </c>
      <c r="K32" s="45" t="s">
        <v>263</v>
      </c>
      <c r="L32" s="44">
        <f>VLOOKUP(K32,T_GUI_CONTROL!$A:$B,2,0)</f>
        <v>110007</v>
      </c>
      <c r="M32" s="44" t="s">
        <v>258</v>
      </c>
      <c r="N32" s="44" t="e">
        <f>VLOOKUP(M32,T_FSM_STATE!$A:$B,2,0)</f>
        <v>#N/A</v>
      </c>
      <c r="O32" s="28" t="s">
        <v>246</v>
      </c>
      <c r="P32" s="28" t="s">
        <v>37</v>
      </c>
      <c r="Q32" s="28" t="s">
        <v>37</v>
      </c>
      <c r="R32" s="28" t="s">
        <v>37</v>
      </c>
      <c r="S32" s="28" t="e">
        <f t="shared" si="1"/>
        <v>#N/A</v>
      </c>
    </row>
    <row r="33" spans="2:19" ht="15" customHeight="1">
      <c r="B33" s="40">
        <f t="shared" si="2"/>
        <v>110029</v>
      </c>
      <c r="C33" s="40">
        <v>0</v>
      </c>
      <c r="D33" s="40">
        <v>1</v>
      </c>
      <c r="E33" s="40">
        <f t="shared" si="0"/>
        <v>100000</v>
      </c>
      <c r="F33" s="40">
        <v>0</v>
      </c>
      <c r="G33" s="40" t="s">
        <v>34</v>
      </c>
      <c r="H33" s="40">
        <v>0</v>
      </c>
      <c r="I33" s="41" t="s">
        <v>169</v>
      </c>
      <c r="J33" s="42">
        <f>VLOOKUP(I33,T_ROLE!A:B,2,0)</f>
        <v>110003</v>
      </c>
      <c r="K33" s="45" t="s">
        <v>263</v>
      </c>
      <c r="L33" s="44">
        <f>VLOOKUP(K33,T_GUI_CONTROL!$A:$B,2,0)</f>
        <v>110007</v>
      </c>
      <c r="M33" s="44" t="s">
        <v>259</v>
      </c>
      <c r="N33" s="44" t="e">
        <f>VLOOKUP(M33,T_FSM_STATE!$A:$B,2,0)</f>
        <v>#N/A</v>
      </c>
      <c r="O33" s="28" t="s">
        <v>246</v>
      </c>
      <c r="P33" s="28" t="s">
        <v>37</v>
      </c>
      <c r="Q33" s="28" t="s">
        <v>37</v>
      </c>
      <c r="R33" s="28" t="s">
        <v>37</v>
      </c>
      <c r="S33" s="28" t="e">
        <f t="shared" si="1"/>
        <v>#N/A</v>
      </c>
    </row>
    <row r="34" spans="2:19" ht="15" customHeight="1">
      <c r="B34" s="40">
        <f t="shared" si="2"/>
        <v>110030</v>
      </c>
      <c r="C34" s="40">
        <v>0</v>
      </c>
      <c r="D34" s="40">
        <v>1</v>
      </c>
      <c r="E34" s="40">
        <f t="shared" si="0"/>
        <v>100000</v>
      </c>
      <c r="F34" s="40">
        <v>0</v>
      </c>
      <c r="G34" s="40" t="s">
        <v>34</v>
      </c>
      <c r="H34" s="40">
        <v>0</v>
      </c>
      <c r="I34" s="41" t="s">
        <v>169</v>
      </c>
      <c r="J34" s="42">
        <f>VLOOKUP(I34,T_ROLE!A:B,2,0)</f>
        <v>110003</v>
      </c>
      <c r="K34" s="45" t="s">
        <v>263</v>
      </c>
      <c r="L34" s="44">
        <f>VLOOKUP(K34,T_GUI_CONTROL!$A:$B,2,0)</f>
        <v>110007</v>
      </c>
      <c r="M34" s="44" t="s">
        <v>260</v>
      </c>
      <c r="N34" s="44" t="e">
        <f>VLOOKUP(M34,T_FSM_STATE!$A:$B,2,0)</f>
        <v>#N/A</v>
      </c>
      <c r="O34" s="28" t="s">
        <v>246</v>
      </c>
      <c r="P34" s="28" t="s">
        <v>37</v>
      </c>
      <c r="Q34" s="28" t="s">
        <v>37</v>
      </c>
      <c r="R34" s="28" t="s">
        <v>37</v>
      </c>
      <c r="S34" s="28" t="e">
        <f t="shared" si="1"/>
        <v>#N/A</v>
      </c>
    </row>
    <row r="35" spans="2:19" ht="15" customHeight="1">
      <c r="B35" s="40">
        <f t="shared" si="2"/>
        <v>110031</v>
      </c>
      <c r="C35" s="40">
        <v>0</v>
      </c>
      <c r="D35" s="40">
        <v>1</v>
      </c>
      <c r="E35" s="40">
        <f t="shared" si="0"/>
        <v>100000</v>
      </c>
      <c r="F35" s="40">
        <v>0</v>
      </c>
      <c r="G35" s="40" t="s">
        <v>34</v>
      </c>
      <c r="H35" s="40">
        <v>0</v>
      </c>
      <c r="I35" s="41" t="s">
        <v>169</v>
      </c>
      <c r="J35" s="42">
        <f>VLOOKUP(I35,T_ROLE!A:B,2,0)</f>
        <v>110003</v>
      </c>
      <c r="K35" s="45" t="s">
        <v>263</v>
      </c>
      <c r="L35" s="44">
        <f>VLOOKUP(K35,T_GUI_CONTROL!$A:$B,2,0)</f>
        <v>110007</v>
      </c>
      <c r="M35" s="44" t="s">
        <v>261</v>
      </c>
      <c r="N35" s="44" t="e">
        <f>VLOOKUP(M35,T_FSM_STATE!$A:$B,2,0)</f>
        <v>#N/A</v>
      </c>
      <c r="O35" s="28" t="s">
        <v>246</v>
      </c>
      <c r="P35" s="28" t="s">
        <v>37</v>
      </c>
      <c r="Q35" s="28" t="s">
        <v>37</v>
      </c>
      <c r="R35" s="28" t="s">
        <v>37</v>
      </c>
      <c r="S35" s="28" t="e">
        <f t="shared" si="1"/>
        <v>#N/A</v>
      </c>
    </row>
    <row r="36" spans="2:19" ht="15" customHeight="1">
      <c r="B36" s="9">
        <f t="shared" si="2"/>
        <v>110032</v>
      </c>
      <c r="C36" s="9">
        <v>0</v>
      </c>
      <c r="D36" s="9">
        <v>1</v>
      </c>
      <c r="E36" s="40">
        <f t="shared" si="0"/>
        <v>100000</v>
      </c>
      <c r="F36" s="9">
        <v>0</v>
      </c>
      <c r="G36" s="9" t="s">
        <v>34</v>
      </c>
      <c r="H36" s="9">
        <v>0</v>
      </c>
      <c r="I36" s="46" t="s">
        <v>170</v>
      </c>
      <c r="J36" s="42">
        <f>VLOOKUP(I36,T_ROLE!A:B,2,0)</f>
        <v>110004</v>
      </c>
      <c r="K36" s="43" t="s">
        <v>264</v>
      </c>
      <c r="L36" s="44">
        <f>VLOOKUP(K36,T_GUI_CONTROL!$A:$B,2,0)</f>
        <v>110008</v>
      </c>
      <c r="M36" s="10" t="s">
        <v>265</v>
      </c>
      <c r="N36" s="44" t="e">
        <f>VLOOKUP(M36,T_FSM_STATE!$A:$B,2,0)</f>
        <v>#N/A</v>
      </c>
      <c r="O36" s="28" t="s">
        <v>246</v>
      </c>
      <c r="P36" s="28" t="s">
        <v>37</v>
      </c>
      <c r="Q36" s="28" t="s">
        <v>37</v>
      </c>
      <c r="R36" s="28" t="s">
        <v>37</v>
      </c>
      <c r="S36" s="28" t="e">
        <f t="shared" ref="S36:S67" si="3">"INSERT INTO "&amp;$B$2&amp;" VALUES("&amp;B36&amp;", "&amp;C36&amp;", "&amp;D36&amp;", "&amp;E36&amp;", "&amp;F36&amp;", "&amp;G36&amp;", "&amp;H36&amp;", "&amp;J36&amp;", "&amp;L36&amp;", "&amp;N36&amp;", '"&amp;O36&amp;"', '"&amp;P36&amp;"', '"&amp;Q36&amp;"', '"&amp;R36&amp;"')"</f>
        <v>#N/A</v>
      </c>
    </row>
    <row r="37" spans="2:19" ht="15" customHeight="1">
      <c r="B37" s="40">
        <f t="shared" ref="B37:B68" si="4">B36+1</f>
        <v>110033</v>
      </c>
      <c r="C37" s="40">
        <v>0</v>
      </c>
      <c r="D37" s="40">
        <v>1</v>
      </c>
      <c r="E37" s="40">
        <f t="shared" si="0"/>
        <v>100000</v>
      </c>
      <c r="F37" s="40">
        <v>0</v>
      </c>
      <c r="G37" s="40" t="s">
        <v>34</v>
      </c>
      <c r="H37" s="40">
        <v>0</v>
      </c>
      <c r="I37" s="46" t="s">
        <v>170</v>
      </c>
      <c r="J37" s="42">
        <f>VLOOKUP(I37,T_ROLE!A:B,2,0)</f>
        <v>110004</v>
      </c>
      <c r="K37" s="45" t="s">
        <v>266</v>
      </c>
      <c r="L37" s="44">
        <f>VLOOKUP(K37,T_GUI_CONTROL!$A:$B,2,0)</f>
        <v>110009</v>
      </c>
      <c r="M37" s="44" t="s">
        <v>265</v>
      </c>
      <c r="N37" s="44" t="e">
        <f>VLOOKUP(M37,T_FSM_STATE!$A:$B,2,0)</f>
        <v>#N/A</v>
      </c>
      <c r="O37" s="28" t="s">
        <v>246</v>
      </c>
      <c r="P37" s="28" t="s">
        <v>37</v>
      </c>
      <c r="Q37" s="28" t="s">
        <v>37</v>
      </c>
      <c r="R37" s="28" t="s">
        <v>37</v>
      </c>
      <c r="S37" s="28" t="e">
        <f t="shared" si="3"/>
        <v>#N/A</v>
      </c>
    </row>
    <row r="38" spans="2:19" s="47" customFormat="1" ht="15" customHeight="1">
      <c r="B38" s="48">
        <f t="shared" si="4"/>
        <v>110034</v>
      </c>
      <c r="C38" s="48">
        <v>0</v>
      </c>
      <c r="D38" s="48">
        <v>1</v>
      </c>
      <c r="E38" s="40">
        <f t="shared" si="0"/>
        <v>100000</v>
      </c>
      <c r="F38" s="48">
        <v>0</v>
      </c>
      <c r="G38" s="48" t="s">
        <v>34</v>
      </c>
      <c r="H38" s="48">
        <v>0</v>
      </c>
      <c r="I38" s="49" t="s">
        <v>169</v>
      </c>
      <c r="J38" s="42">
        <f>VLOOKUP(I38,T_ROLE!A:B,2,0)</f>
        <v>110003</v>
      </c>
      <c r="K38" s="50" t="s">
        <v>267</v>
      </c>
      <c r="L38" s="44">
        <f>VLOOKUP(K38,T_GUI_CONTROL!$A:$B,2,0)</f>
        <v>110020</v>
      </c>
      <c r="M38" s="51" t="s">
        <v>268</v>
      </c>
      <c r="N38" s="44" t="e">
        <f>VLOOKUP(M38,T_FSM_STATE!$A:$B,2,0)</f>
        <v>#N/A</v>
      </c>
      <c r="O38" s="47" t="s">
        <v>246</v>
      </c>
      <c r="P38" s="47" t="s">
        <v>37</v>
      </c>
      <c r="Q38" s="47" t="s">
        <v>37</v>
      </c>
      <c r="R38" s="47" t="s">
        <v>37</v>
      </c>
      <c r="S38" s="47" t="e">
        <f t="shared" si="3"/>
        <v>#N/A</v>
      </c>
    </row>
    <row r="39" spans="2:19" ht="15" customHeight="1">
      <c r="B39" s="40">
        <f t="shared" si="4"/>
        <v>110035</v>
      </c>
      <c r="C39" s="40">
        <v>0</v>
      </c>
      <c r="D39" s="40">
        <v>1</v>
      </c>
      <c r="E39" s="40">
        <f t="shared" si="0"/>
        <v>100000</v>
      </c>
      <c r="F39" s="40">
        <v>0</v>
      </c>
      <c r="G39" s="40" t="s">
        <v>34</v>
      </c>
      <c r="H39" s="40">
        <v>0</v>
      </c>
      <c r="I39" s="41" t="s">
        <v>169</v>
      </c>
      <c r="J39" s="42">
        <f>VLOOKUP(I39,T_ROLE!A:B,2,0)</f>
        <v>110003</v>
      </c>
      <c r="K39" s="43" t="s">
        <v>267</v>
      </c>
      <c r="L39" s="44">
        <f>VLOOKUP(K39,T_GUI_CONTROL!$A:$B,2,0)</f>
        <v>110020</v>
      </c>
      <c r="M39" s="44" t="s">
        <v>269</v>
      </c>
      <c r="N39" s="44" t="e">
        <f>VLOOKUP(M39,T_FSM_STATE!$A:$B,2,0)</f>
        <v>#N/A</v>
      </c>
      <c r="O39" s="28" t="s">
        <v>246</v>
      </c>
      <c r="P39" s="28" t="s">
        <v>37</v>
      </c>
      <c r="Q39" s="28" t="s">
        <v>37</v>
      </c>
      <c r="R39" s="28" t="s">
        <v>37</v>
      </c>
      <c r="S39" s="28" t="e">
        <f t="shared" si="3"/>
        <v>#N/A</v>
      </c>
    </row>
    <row r="40" spans="2:19" ht="15" customHeight="1">
      <c r="B40" s="40">
        <f t="shared" si="4"/>
        <v>110036</v>
      </c>
      <c r="C40" s="40">
        <v>0</v>
      </c>
      <c r="D40" s="40">
        <v>1</v>
      </c>
      <c r="E40" s="40">
        <f t="shared" si="0"/>
        <v>100000</v>
      </c>
      <c r="F40" s="40">
        <v>0</v>
      </c>
      <c r="G40" s="40" t="s">
        <v>34</v>
      </c>
      <c r="H40" s="40">
        <v>0</v>
      </c>
      <c r="I40" s="41" t="s">
        <v>169</v>
      </c>
      <c r="J40" s="42">
        <f>VLOOKUP(I40,T_ROLE!A:B,2,0)</f>
        <v>110003</v>
      </c>
      <c r="K40" s="43" t="s">
        <v>267</v>
      </c>
      <c r="L40" s="44">
        <f>VLOOKUP(K40,T_GUI_CONTROL!$A:$B,2,0)</f>
        <v>110020</v>
      </c>
      <c r="M40" s="44" t="s">
        <v>270</v>
      </c>
      <c r="N40" s="44" t="e">
        <f>VLOOKUP(M40,T_FSM_STATE!$A:$B,2,0)</f>
        <v>#N/A</v>
      </c>
      <c r="O40" s="28" t="s">
        <v>246</v>
      </c>
      <c r="P40" s="28" t="s">
        <v>37</v>
      </c>
      <c r="Q40" s="28" t="s">
        <v>37</v>
      </c>
      <c r="R40" s="28" t="s">
        <v>37</v>
      </c>
      <c r="S40" s="28" t="e">
        <f t="shared" si="3"/>
        <v>#N/A</v>
      </c>
    </row>
    <row r="41" spans="2:19" ht="15" customHeight="1">
      <c r="B41" s="40">
        <f t="shared" si="4"/>
        <v>110037</v>
      </c>
      <c r="C41" s="40">
        <v>0</v>
      </c>
      <c r="D41" s="40">
        <v>1</v>
      </c>
      <c r="E41" s="40">
        <f t="shared" si="0"/>
        <v>100000</v>
      </c>
      <c r="F41" s="40">
        <v>0</v>
      </c>
      <c r="G41" s="40" t="s">
        <v>34</v>
      </c>
      <c r="H41" s="40">
        <v>0</v>
      </c>
      <c r="I41" s="41" t="s">
        <v>169</v>
      </c>
      <c r="J41" s="42">
        <f>VLOOKUP(I41,T_ROLE!A:B,2,0)</f>
        <v>110003</v>
      </c>
      <c r="K41" s="43" t="s">
        <v>267</v>
      </c>
      <c r="L41" s="44">
        <f>VLOOKUP(K41,T_GUI_CONTROL!$A:$B,2,0)</f>
        <v>110020</v>
      </c>
      <c r="M41" s="44" t="s">
        <v>271</v>
      </c>
      <c r="N41" s="44" t="e">
        <f>VLOOKUP(M41,T_FSM_STATE!$A:$B,2,0)</f>
        <v>#N/A</v>
      </c>
      <c r="O41" s="28" t="s">
        <v>246</v>
      </c>
      <c r="P41" s="28" t="s">
        <v>37</v>
      </c>
      <c r="Q41" s="28" t="s">
        <v>37</v>
      </c>
      <c r="R41" s="28" t="s">
        <v>37</v>
      </c>
      <c r="S41" s="28" t="e">
        <f t="shared" si="3"/>
        <v>#N/A</v>
      </c>
    </row>
    <row r="42" spans="2:19" ht="15" customHeight="1">
      <c r="B42" s="40">
        <f t="shared" si="4"/>
        <v>110038</v>
      </c>
      <c r="C42" s="40">
        <v>0</v>
      </c>
      <c r="D42" s="40">
        <v>1</v>
      </c>
      <c r="E42" s="40">
        <f t="shared" si="0"/>
        <v>100000</v>
      </c>
      <c r="F42" s="40">
        <v>0</v>
      </c>
      <c r="G42" s="40" t="s">
        <v>34</v>
      </c>
      <c r="H42" s="40">
        <v>0</v>
      </c>
      <c r="I42" s="41" t="s">
        <v>169</v>
      </c>
      <c r="J42" s="42">
        <f>VLOOKUP(I42,T_ROLE!A:B,2,0)</f>
        <v>110003</v>
      </c>
      <c r="K42" s="43" t="s">
        <v>267</v>
      </c>
      <c r="L42" s="44">
        <f>VLOOKUP(K42,T_GUI_CONTROL!$A:$B,2,0)</f>
        <v>110020</v>
      </c>
      <c r="M42" s="44" t="s">
        <v>272</v>
      </c>
      <c r="N42" s="44" t="e">
        <f>VLOOKUP(M42,T_FSM_STATE!$A:$B,2,0)</f>
        <v>#N/A</v>
      </c>
      <c r="O42" s="28" t="s">
        <v>246</v>
      </c>
      <c r="P42" s="28" t="s">
        <v>37</v>
      </c>
      <c r="Q42" s="28" t="s">
        <v>37</v>
      </c>
      <c r="R42" s="28" t="s">
        <v>37</v>
      </c>
      <c r="S42" s="28" t="e">
        <f t="shared" si="3"/>
        <v>#N/A</v>
      </c>
    </row>
    <row r="43" spans="2:19" ht="15" customHeight="1">
      <c r="B43" s="9">
        <f t="shared" si="4"/>
        <v>110039</v>
      </c>
      <c r="C43" s="9">
        <v>0</v>
      </c>
      <c r="D43" s="9">
        <v>1</v>
      </c>
      <c r="E43" s="40">
        <f t="shared" si="0"/>
        <v>100000</v>
      </c>
      <c r="F43" s="9">
        <v>0</v>
      </c>
      <c r="G43" s="9" t="s">
        <v>34</v>
      </c>
      <c r="H43" s="9">
        <v>0</v>
      </c>
      <c r="I43" s="41" t="s">
        <v>169</v>
      </c>
      <c r="J43" s="42">
        <f>VLOOKUP(I43,T_ROLE!A:B,2,0)</f>
        <v>110003</v>
      </c>
      <c r="K43" s="43" t="s">
        <v>273</v>
      </c>
      <c r="L43" s="44">
        <f>VLOOKUP(K43,T_GUI_CONTROL!$A:$B,2,0)</f>
        <v>110021</v>
      </c>
      <c r="M43" s="10" t="s">
        <v>268</v>
      </c>
      <c r="N43" s="44" t="e">
        <f>VLOOKUP(M43,T_FSM_STATE!$A:$B,2,0)</f>
        <v>#N/A</v>
      </c>
      <c r="O43" s="28" t="s">
        <v>246</v>
      </c>
      <c r="P43" s="28" t="s">
        <v>37</v>
      </c>
      <c r="Q43" s="28" t="s">
        <v>37</v>
      </c>
      <c r="R43" s="28" t="s">
        <v>37</v>
      </c>
      <c r="S43" s="28" t="e">
        <f t="shared" si="3"/>
        <v>#N/A</v>
      </c>
    </row>
    <row r="44" spans="2:19" ht="15" customHeight="1">
      <c r="B44" s="9">
        <f t="shared" si="4"/>
        <v>110040</v>
      </c>
      <c r="C44" s="9">
        <v>0</v>
      </c>
      <c r="D44" s="9">
        <v>1</v>
      </c>
      <c r="E44" s="40">
        <f t="shared" si="0"/>
        <v>100000</v>
      </c>
      <c r="F44" s="9">
        <v>0</v>
      </c>
      <c r="G44" s="9" t="s">
        <v>34</v>
      </c>
      <c r="H44" s="9">
        <v>0</v>
      </c>
      <c r="I44" s="41" t="s">
        <v>169</v>
      </c>
      <c r="J44" s="42">
        <f>VLOOKUP(I44,T_ROLE!A:B,2,0)</f>
        <v>110003</v>
      </c>
      <c r="K44" s="43" t="s">
        <v>273</v>
      </c>
      <c r="L44" s="44">
        <f>VLOOKUP(K44,T_GUI_CONTROL!$A:$B,2,0)</f>
        <v>110021</v>
      </c>
      <c r="M44" s="10" t="s">
        <v>269</v>
      </c>
      <c r="N44" s="44" t="e">
        <f>VLOOKUP(M44,T_FSM_STATE!$A:$B,2,0)</f>
        <v>#N/A</v>
      </c>
      <c r="O44" s="28" t="s">
        <v>246</v>
      </c>
      <c r="P44" s="28" t="s">
        <v>37</v>
      </c>
      <c r="Q44" s="28" t="s">
        <v>37</v>
      </c>
      <c r="R44" s="28" t="s">
        <v>37</v>
      </c>
      <c r="S44" s="28" t="e">
        <f t="shared" si="3"/>
        <v>#N/A</v>
      </c>
    </row>
    <row r="45" spans="2:19" ht="15" customHeight="1">
      <c r="B45" s="9">
        <f t="shared" si="4"/>
        <v>110041</v>
      </c>
      <c r="C45" s="9">
        <v>0</v>
      </c>
      <c r="D45" s="9">
        <v>1</v>
      </c>
      <c r="E45" s="40">
        <f t="shared" si="0"/>
        <v>100000</v>
      </c>
      <c r="F45" s="9">
        <v>0</v>
      </c>
      <c r="G45" s="9" t="s">
        <v>34</v>
      </c>
      <c r="H45" s="9">
        <v>0</v>
      </c>
      <c r="I45" s="41" t="s">
        <v>169</v>
      </c>
      <c r="J45" s="42">
        <f>VLOOKUP(I45,T_ROLE!A:B,2,0)</f>
        <v>110003</v>
      </c>
      <c r="K45" s="43" t="s">
        <v>273</v>
      </c>
      <c r="L45" s="44">
        <f>VLOOKUP(K45,T_GUI_CONTROL!$A:$B,2,0)</f>
        <v>110021</v>
      </c>
      <c r="M45" s="10" t="s">
        <v>270</v>
      </c>
      <c r="N45" s="44" t="e">
        <f>VLOOKUP(M45,T_FSM_STATE!$A:$B,2,0)</f>
        <v>#N/A</v>
      </c>
      <c r="O45" s="28" t="s">
        <v>246</v>
      </c>
      <c r="P45" s="28" t="s">
        <v>37</v>
      </c>
      <c r="Q45" s="28" t="s">
        <v>37</v>
      </c>
      <c r="R45" s="28" t="s">
        <v>37</v>
      </c>
      <c r="S45" s="28" t="e">
        <f t="shared" si="3"/>
        <v>#N/A</v>
      </c>
    </row>
    <row r="46" spans="2:19" ht="15" customHeight="1">
      <c r="B46" s="9">
        <f t="shared" si="4"/>
        <v>110042</v>
      </c>
      <c r="C46" s="9">
        <v>0</v>
      </c>
      <c r="D46" s="9">
        <v>1</v>
      </c>
      <c r="E46" s="40">
        <f t="shared" si="0"/>
        <v>100000</v>
      </c>
      <c r="F46" s="9">
        <v>0</v>
      </c>
      <c r="G46" s="9" t="s">
        <v>34</v>
      </c>
      <c r="H46" s="9">
        <v>0</v>
      </c>
      <c r="I46" s="41" t="s">
        <v>169</v>
      </c>
      <c r="J46" s="42">
        <f>VLOOKUP(I46,T_ROLE!A:B,2,0)</f>
        <v>110003</v>
      </c>
      <c r="K46" s="43" t="s">
        <v>273</v>
      </c>
      <c r="L46" s="44">
        <f>VLOOKUP(K46,T_GUI_CONTROL!$A:$B,2,0)</f>
        <v>110021</v>
      </c>
      <c r="M46" s="10" t="s">
        <v>271</v>
      </c>
      <c r="N46" s="44" t="e">
        <f>VLOOKUP(M46,T_FSM_STATE!$A:$B,2,0)</f>
        <v>#N/A</v>
      </c>
      <c r="O46" s="28" t="s">
        <v>246</v>
      </c>
      <c r="P46" s="28" t="s">
        <v>37</v>
      </c>
      <c r="Q46" s="28" t="s">
        <v>37</v>
      </c>
      <c r="R46" s="28" t="s">
        <v>37</v>
      </c>
      <c r="S46" s="28" t="e">
        <f t="shared" si="3"/>
        <v>#N/A</v>
      </c>
    </row>
    <row r="47" spans="2:19" ht="15" customHeight="1">
      <c r="B47" s="9">
        <f t="shared" si="4"/>
        <v>110043</v>
      </c>
      <c r="C47" s="9">
        <v>0</v>
      </c>
      <c r="D47" s="9">
        <v>1</v>
      </c>
      <c r="E47" s="40">
        <f t="shared" si="0"/>
        <v>100000</v>
      </c>
      <c r="F47" s="9">
        <v>0</v>
      </c>
      <c r="G47" s="9" t="s">
        <v>34</v>
      </c>
      <c r="H47" s="9">
        <v>0</v>
      </c>
      <c r="I47" s="41" t="s">
        <v>169</v>
      </c>
      <c r="J47" s="42">
        <f>VLOOKUP(I47,T_ROLE!A:B,2,0)</f>
        <v>110003</v>
      </c>
      <c r="K47" s="43" t="s">
        <v>273</v>
      </c>
      <c r="L47" s="44">
        <f>VLOOKUP(K47,T_GUI_CONTROL!$A:$B,2,0)</f>
        <v>110021</v>
      </c>
      <c r="M47" s="10" t="s">
        <v>272</v>
      </c>
      <c r="N47" s="44" t="e">
        <f>VLOOKUP(M47,T_FSM_STATE!$A:$B,2,0)</f>
        <v>#N/A</v>
      </c>
      <c r="O47" s="28" t="s">
        <v>246</v>
      </c>
      <c r="P47" s="28" t="s">
        <v>37</v>
      </c>
      <c r="Q47" s="28" t="s">
        <v>37</v>
      </c>
      <c r="R47" s="28" t="s">
        <v>37</v>
      </c>
      <c r="S47" s="28" t="e">
        <f t="shared" si="3"/>
        <v>#N/A</v>
      </c>
    </row>
    <row r="48" spans="2:19" ht="15" customHeight="1">
      <c r="B48" s="40">
        <f t="shared" si="4"/>
        <v>110044</v>
      </c>
      <c r="C48" s="40">
        <v>0</v>
      </c>
      <c r="D48" s="40">
        <v>1</v>
      </c>
      <c r="E48" s="40">
        <f t="shared" si="0"/>
        <v>100000</v>
      </c>
      <c r="F48" s="40">
        <v>0</v>
      </c>
      <c r="G48" s="40" t="s">
        <v>34</v>
      </c>
      <c r="H48" s="40">
        <v>0</v>
      </c>
      <c r="I48" s="41" t="s">
        <v>169</v>
      </c>
      <c r="J48" s="42">
        <f>VLOOKUP(I48,T_ROLE!A:B,2,0)</f>
        <v>110003</v>
      </c>
      <c r="K48" s="45" t="s">
        <v>274</v>
      </c>
      <c r="L48" s="44">
        <f>VLOOKUP(K48,T_GUI_CONTROL!$A:$B,2,0)</f>
        <v>110022</v>
      </c>
      <c r="M48" s="44" t="s">
        <v>268</v>
      </c>
      <c r="N48" s="44" t="e">
        <f>VLOOKUP(M48,T_FSM_STATE!$A:$B,2,0)</f>
        <v>#N/A</v>
      </c>
      <c r="O48" s="28" t="s">
        <v>246</v>
      </c>
      <c r="P48" s="28" t="s">
        <v>37</v>
      </c>
      <c r="Q48" s="28" t="s">
        <v>37</v>
      </c>
      <c r="R48" s="28" t="s">
        <v>37</v>
      </c>
      <c r="S48" s="28" t="e">
        <f t="shared" si="3"/>
        <v>#N/A</v>
      </c>
    </row>
    <row r="49" spans="2:19" ht="15" customHeight="1">
      <c r="B49" s="40">
        <f t="shared" si="4"/>
        <v>110045</v>
      </c>
      <c r="C49" s="40">
        <v>0</v>
      </c>
      <c r="D49" s="40">
        <v>1</v>
      </c>
      <c r="E49" s="40">
        <f t="shared" si="0"/>
        <v>100000</v>
      </c>
      <c r="F49" s="40">
        <v>0</v>
      </c>
      <c r="G49" s="40" t="s">
        <v>34</v>
      </c>
      <c r="H49" s="40">
        <v>0</v>
      </c>
      <c r="I49" s="41" t="s">
        <v>169</v>
      </c>
      <c r="J49" s="42">
        <f>VLOOKUP(I49,T_ROLE!A:B,2,0)</f>
        <v>110003</v>
      </c>
      <c r="K49" s="45" t="s">
        <v>274</v>
      </c>
      <c r="L49" s="44">
        <f>VLOOKUP(K49,T_GUI_CONTROL!$A:$B,2,0)</f>
        <v>110022</v>
      </c>
      <c r="M49" s="44" t="s">
        <v>269</v>
      </c>
      <c r="N49" s="44" t="e">
        <f>VLOOKUP(M49,T_FSM_STATE!$A:$B,2,0)</f>
        <v>#N/A</v>
      </c>
      <c r="O49" s="28" t="s">
        <v>246</v>
      </c>
      <c r="P49" s="28" t="s">
        <v>37</v>
      </c>
      <c r="Q49" s="28" t="s">
        <v>37</v>
      </c>
      <c r="R49" s="28" t="s">
        <v>37</v>
      </c>
      <c r="S49" s="28" t="e">
        <f t="shared" si="3"/>
        <v>#N/A</v>
      </c>
    </row>
    <row r="50" spans="2:19" ht="15" customHeight="1">
      <c r="B50" s="40">
        <f t="shared" si="4"/>
        <v>110046</v>
      </c>
      <c r="C50" s="40">
        <v>0</v>
      </c>
      <c r="D50" s="40">
        <v>1</v>
      </c>
      <c r="E50" s="40">
        <f t="shared" si="0"/>
        <v>100000</v>
      </c>
      <c r="F50" s="40">
        <v>0</v>
      </c>
      <c r="G50" s="40" t="s">
        <v>34</v>
      </c>
      <c r="H50" s="40">
        <v>0</v>
      </c>
      <c r="I50" s="41" t="s">
        <v>169</v>
      </c>
      <c r="J50" s="42">
        <f>VLOOKUP(I50,T_ROLE!A:B,2,0)</f>
        <v>110003</v>
      </c>
      <c r="K50" s="45" t="s">
        <v>274</v>
      </c>
      <c r="L50" s="44">
        <f>VLOOKUP(K50,T_GUI_CONTROL!$A:$B,2,0)</f>
        <v>110022</v>
      </c>
      <c r="M50" s="44" t="s">
        <v>270</v>
      </c>
      <c r="N50" s="44" t="e">
        <f>VLOOKUP(M50,T_FSM_STATE!$A:$B,2,0)</f>
        <v>#N/A</v>
      </c>
      <c r="O50" s="28" t="s">
        <v>246</v>
      </c>
      <c r="P50" s="28" t="s">
        <v>37</v>
      </c>
      <c r="Q50" s="28" t="s">
        <v>37</v>
      </c>
      <c r="R50" s="28" t="s">
        <v>37</v>
      </c>
      <c r="S50" s="28" t="e">
        <f t="shared" si="3"/>
        <v>#N/A</v>
      </c>
    </row>
    <row r="51" spans="2:19" ht="15" customHeight="1">
      <c r="B51" s="40">
        <f t="shared" si="4"/>
        <v>110047</v>
      </c>
      <c r="C51" s="40">
        <v>0</v>
      </c>
      <c r="D51" s="40">
        <v>1</v>
      </c>
      <c r="E51" s="40">
        <f t="shared" si="0"/>
        <v>100000</v>
      </c>
      <c r="F51" s="40">
        <v>0</v>
      </c>
      <c r="G51" s="40" t="s">
        <v>34</v>
      </c>
      <c r="H51" s="40">
        <v>0</v>
      </c>
      <c r="I51" s="41" t="s">
        <v>169</v>
      </c>
      <c r="J51" s="42">
        <f>VLOOKUP(I51,T_ROLE!A:B,2,0)</f>
        <v>110003</v>
      </c>
      <c r="K51" s="45" t="s">
        <v>274</v>
      </c>
      <c r="L51" s="44">
        <f>VLOOKUP(K51,T_GUI_CONTROL!$A:$B,2,0)</f>
        <v>110022</v>
      </c>
      <c r="M51" s="44" t="s">
        <v>271</v>
      </c>
      <c r="N51" s="44" t="e">
        <f>VLOOKUP(M51,T_FSM_STATE!$A:$B,2,0)</f>
        <v>#N/A</v>
      </c>
      <c r="O51" s="28" t="s">
        <v>246</v>
      </c>
      <c r="P51" s="28" t="s">
        <v>37</v>
      </c>
      <c r="Q51" s="28" t="s">
        <v>37</v>
      </c>
      <c r="R51" s="28" t="s">
        <v>37</v>
      </c>
      <c r="S51" s="28" t="e">
        <f t="shared" si="3"/>
        <v>#N/A</v>
      </c>
    </row>
    <row r="52" spans="2:19" ht="15" customHeight="1">
      <c r="B52" s="40">
        <f t="shared" si="4"/>
        <v>110048</v>
      </c>
      <c r="C52" s="40">
        <v>0</v>
      </c>
      <c r="D52" s="40">
        <v>1</v>
      </c>
      <c r="E52" s="40">
        <f t="shared" si="0"/>
        <v>100000</v>
      </c>
      <c r="F52" s="40">
        <v>0</v>
      </c>
      <c r="G52" s="40" t="s">
        <v>34</v>
      </c>
      <c r="H52" s="40">
        <v>0</v>
      </c>
      <c r="I52" s="41" t="s">
        <v>169</v>
      </c>
      <c r="J52" s="42">
        <f>VLOOKUP(I52,T_ROLE!A:B,2,0)</f>
        <v>110003</v>
      </c>
      <c r="K52" s="45" t="s">
        <v>274</v>
      </c>
      <c r="L52" s="44">
        <f>VLOOKUP(K52,T_GUI_CONTROL!$A:$B,2,0)</f>
        <v>110022</v>
      </c>
      <c r="M52" s="44" t="s">
        <v>272</v>
      </c>
      <c r="N52" s="44" t="e">
        <f>VLOOKUP(M52,T_FSM_STATE!$A:$B,2,0)</f>
        <v>#N/A</v>
      </c>
      <c r="O52" s="28" t="s">
        <v>246</v>
      </c>
      <c r="P52" s="28" t="s">
        <v>37</v>
      </c>
      <c r="Q52" s="28" t="s">
        <v>37</v>
      </c>
      <c r="R52" s="28" t="s">
        <v>37</v>
      </c>
      <c r="S52" s="28" t="e">
        <f t="shared" si="3"/>
        <v>#N/A</v>
      </c>
    </row>
    <row r="53" spans="2:19" ht="15" customHeight="1">
      <c r="B53" s="9">
        <f t="shared" si="4"/>
        <v>110049</v>
      </c>
      <c r="C53" s="9">
        <v>0</v>
      </c>
      <c r="D53" s="9">
        <v>1</v>
      </c>
      <c r="E53" s="40">
        <f t="shared" si="0"/>
        <v>100000</v>
      </c>
      <c r="F53" s="9">
        <v>0</v>
      </c>
      <c r="G53" s="9" t="s">
        <v>34</v>
      </c>
      <c r="H53" s="9">
        <v>0</v>
      </c>
      <c r="I53" s="46" t="s">
        <v>170</v>
      </c>
      <c r="J53" s="42">
        <f>VLOOKUP(I53,T_ROLE!A:B,2,0)</f>
        <v>110004</v>
      </c>
      <c r="K53" s="43" t="s">
        <v>275</v>
      </c>
      <c r="L53" s="44">
        <f>VLOOKUP(K53,T_GUI_CONTROL!$A:$B,2,0)</f>
        <v>110023</v>
      </c>
      <c r="M53" s="10" t="s">
        <v>276</v>
      </c>
      <c r="N53" s="44" t="e">
        <f>VLOOKUP(M53,T_FSM_STATE!$A:$B,2,0)</f>
        <v>#N/A</v>
      </c>
      <c r="O53" s="28" t="s">
        <v>246</v>
      </c>
      <c r="P53" s="28" t="s">
        <v>37</v>
      </c>
      <c r="Q53" s="28" t="s">
        <v>37</v>
      </c>
      <c r="R53" s="28" t="s">
        <v>37</v>
      </c>
      <c r="S53" s="28" t="e">
        <f t="shared" si="3"/>
        <v>#N/A</v>
      </c>
    </row>
    <row r="54" spans="2:19" ht="15" customHeight="1">
      <c r="B54" s="40">
        <f t="shared" si="4"/>
        <v>110050</v>
      </c>
      <c r="C54" s="40">
        <v>0</v>
      </c>
      <c r="D54" s="40">
        <v>1</v>
      </c>
      <c r="E54" s="40">
        <f t="shared" si="0"/>
        <v>100000</v>
      </c>
      <c r="F54" s="40">
        <v>0</v>
      </c>
      <c r="G54" s="40" t="s">
        <v>34</v>
      </c>
      <c r="H54" s="40">
        <v>0</v>
      </c>
      <c r="I54" s="46" t="s">
        <v>170</v>
      </c>
      <c r="J54" s="42">
        <f>VLOOKUP(I54,T_ROLE!A:B,2,0)</f>
        <v>110004</v>
      </c>
      <c r="K54" s="45" t="s">
        <v>277</v>
      </c>
      <c r="L54" s="44">
        <f>VLOOKUP(K54,T_GUI_CONTROL!$A:$B,2,0)</f>
        <v>110024</v>
      </c>
      <c r="M54" s="44" t="s">
        <v>276</v>
      </c>
      <c r="N54" s="44" t="e">
        <f>VLOOKUP(M54,T_FSM_STATE!$A:$B,2,0)</f>
        <v>#N/A</v>
      </c>
      <c r="O54" s="28" t="s">
        <v>246</v>
      </c>
      <c r="P54" s="28" t="s">
        <v>37</v>
      </c>
      <c r="Q54" s="28" t="s">
        <v>37</v>
      </c>
      <c r="R54" s="28" t="s">
        <v>37</v>
      </c>
      <c r="S54" s="28" t="e">
        <f t="shared" si="3"/>
        <v>#N/A</v>
      </c>
    </row>
    <row r="55" spans="2:19" s="47" customFormat="1" ht="15" customHeight="1">
      <c r="B55" s="48">
        <f t="shared" si="4"/>
        <v>110051</v>
      </c>
      <c r="C55" s="48">
        <v>0</v>
      </c>
      <c r="D55" s="48">
        <v>1</v>
      </c>
      <c r="E55" s="40">
        <f t="shared" si="0"/>
        <v>100000</v>
      </c>
      <c r="F55" s="48">
        <v>0</v>
      </c>
      <c r="G55" s="48" t="s">
        <v>34</v>
      </c>
      <c r="H55" s="48">
        <v>0</v>
      </c>
      <c r="I55" s="49" t="s">
        <v>169</v>
      </c>
      <c r="J55" s="42">
        <f>VLOOKUP(I55,T_ROLE!A:B,2,0)</f>
        <v>110003</v>
      </c>
      <c r="K55" s="50" t="s">
        <v>278</v>
      </c>
      <c r="L55" s="44">
        <f>VLOOKUP(K55,T_GUI_CONTROL!$A:$B,2,0)</f>
        <v>110010</v>
      </c>
      <c r="M55" s="51" t="s">
        <v>279</v>
      </c>
      <c r="N55" s="44" t="e">
        <f>VLOOKUP(M55,T_FSM_STATE!$A:$B,2,0)</f>
        <v>#N/A</v>
      </c>
      <c r="O55" s="47" t="s">
        <v>246</v>
      </c>
      <c r="P55" s="47" t="s">
        <v>37</v>
      </c>
      <c r="Q55" s="47" t="s">
        <v>37</v>
      </c>
      <c r="R55" s="47" t="s">
        <v>37</v>
      </c>
      <c r="S55" s="47" t="e">
        <f t="shared" si="3"/>
        <v>#N/A</v>
      </c>
    </row>
    <row r="56" spans="2:19" ht="15" customHeight="1">
      <c r="B56" s="40">
        <f t="shared" si="4"/>
        <v>110052</v>
      </c>
      <c r="C56" s="40">
        <v>0</v>
      </c>
      <c r="D56" s="40">
        <v>1</v>
      </c>
      <c r="E56" s="40">
        <f t="shared" si="0"/>
        <v>100000</v>
      </c>
      <c r="F56" s="40">
        <v>0</v>
      </c>
      <c r="G56" s="40" t="s">
        <v>34</v>
      </c>
      <c r="H56" s="40">
        <v>0</v>
      </c>
      <c r="I56" s="41" t="s">
        <v>169</v>
      </c>
      <c r="J56" s="42">
        <f>VLOOKUP(I56,T_ROLE!A:B,2,0)</f>
        <v>110003</v>
      </c>
      <c r="K56" s="43" t="s">
        <v>278</v>
      </c>
      <c r="L56" s="44">
        <f>VLOOKUP(K56,T_GUI_CONTROL!$A:$B,2,0)</f>
        <v>110010</v>
      </c>
      <c r="M56" s="44" t="s">
        <v>280</v>
      </c>
      <c r="N56" s="44" t="e">
        <f>VLOOKUP(M56,T_FSM_STATE!$A:$B,2,0)</f>
        <v>#N/A</v>
      </c>
      <c r="O56" s="28" t="s">
        <v>246</v>
      </c>
      <c r="P56" s="28" t="s">
        <v>37</v>
      </c>
      <c r="Q56" s="28" t="s">
        <v>37</v>
      </c>
      <c r="R56" s="28" t="s">
        <v>37</v>
      </c>
      <c r="S56" s="28" t="e">
        <f t="shared" si="3"/>
        <v>#N/A</v>
      </c>
    </row>
    <row r="57" spans="2:19" ht="15" customHeight="1">
      <c r="B57" s="40">
        <f t="shared" si="4"/>
        <v>110053</v>
      </c>
      <c r="C57" s="40">
        <v>0</v>
      </c>
      <c r="D57" s="40">
        <v>1</v>
      </c>
      <c r="E57" s="40">
        <f t="shared" si="0"/>
        <v>100000</v>
      </c>
      <c r="F57" s="40">
        <v>0</v>
      </c>
      <c r="G57" s="40" t="s">
        <v>34</v>
      </c>
      <c r="H57" s="40">
        <v>0</v>
      </c>
      <c r="I57" s="41" t="s">
        <v>169</v>
      </c>
      <c r="J57" s="42">
        <f>VLOOKUP(I57,T_ROLE!A:B,2,0)</f>
        <v>110003</v>
      </c>
      <c r="K57" s="43" t="s">
        <v>278</v>
      </c>
      <c r="L57" s="44">
        <f>VLOOKUP(K57,T_GUI_CONTROL!$A:$B,2,0)</f>
        <v>110010</v>
      </c>
      <c r="M57" s="44" t="s">
        <v>281</v>
      </c>
      <c r="N57" s="44" t="e">
        <f>VLOOKUP(M57,T_FSM_STATE!$A:$B,2,0)</f>
        <v>#N/A</v>
      </c>
      <c r="O57" s="28" t="s">
        <v>246</v>
      </c>
      <c r="P57" s="28" t="s">
        <v>37</v>
      </c>
      <c r="Q57" s="28" t="s">
        <v>37</v>
      </c>
      <c r="R57" s="28" t="s">
        <v>37</v>
      </c>
      <c r="S57" s="28" t="e">
        <f t="shared" si="3"/>
        <v>#N/A</v>
      </c>
    </row>
    <row r="58" spans="2:19" ht="15" customHeight="1">
      <c r="B58" s="40">
        <f t="shared" si="4"/>
        <v>110054</v>
      </c>
      <c r="C58" s="40">
        <v>0</v>
      </c>
      <c r="D58" s="40">
        <v>1</v>
      </c>
      <c r="E58" s="40">
        <f t="shared" si="0"/>
        <v>100000</v>
      </c>
      <c r="F58" s="40">
        <v>0</v>
      </c>
      <c r="G58" s="40" t="s">
        <v>34</v>
      </c>
      <c r="H58" s="40">
        <v>0</v>
      </c>
      <c r="I58" s="41" t="s">
        <v>169</v>
      </c>
      <c r="J58" s="42">
        <f>VLOOKUP(I58,T_ROLE!A:B,2,0)</f>
        <v>110003</v>
      </c>
      <c r="K58" s="43" t="s">
        <v>278</v>
      </c>
      <c r="L58" s="44">
        <f>VLOOKUP(K58,T_GUI_CONTROL!$A:$B,2,0)</f>
        <v>110010</v>
      </c>
      <c r="M58" s="44" t="s">
        <v>282</v>
      </c>
      <c r="N58" s="44" t="e">
        <f>VLOOKUP(M58,T_FSM_STATE!$A:$B,2,0)</f>
        <v>#N/A</v>
      </c>
      <c r="O58" s="28" t="s">
        <v>246</v>
      </c>
      <c r="P58" s="28" t="s">
        <v>37</v>
      </c>
      <c r="Q58" s="28" t="s">
        <v>37</v>
      </c>
      <c r="R58" s="28" t="s">
        <v>37</v>
      </c>
      <c r="S58" s="28" t="e">
        <f t="shared" si="3"/>
        <v>#N/A</v>
      </c>
    </row>
    <row r="59" spans="2:19" ht="15" customHeight="1">
      <c r="B59" s="40">
        <f t="shared" si="4"/>
        <v>110055</v>
      </c>
      <c r="C59" s="40">
        <v>0</v>
      </c>
      <c r="D59" s="40">
        <v>1</v>
      </c>
      <c r="E59" s="40">
        <f t="shared" si="0"/>
        <v>100000</v>
      </c>
      <c r="F59" s="40">
        <v>0</v>
      </c>
      <c r="G59" s="40" t="s">
        <v>34</v>
      </c>
      <c r="H59" s="40">
        <v>0</v>
      </c>
      <c r="I59" s="41" t="s">
        <v>169</v>
      </c>
      <c r="J59" s="42">
        <f>VLOOKUP(I59,T_ROLE!A:B,2,0)</f>
        <v>110003</v>
      </c>
      <c r="K59" s="43" t="s">
        <v>278</v>
      </c>
      <c r="L59" s="44">
        <f>VLOOKUP(K59,T_GUI_CONTROL!$A:$B,2,0)</f>
        <v>110010</v>
      </c>
      <c r="M59" s="44" t="s">
        <v>283</v>
      </c>
      <c r="N59" s="44" t="e">
        <f>VLOOKUP(M59,T_FSM_STATE!$A:$B,2,0)</f>
        <v>#N/A</v>
      </c>
      <c r="O59" s="28" t="s">
        <v>246</v>
      </c>
      <c r="P59" s="28" t="s">
        <v>37</v>
      </c>
      <c r="Q59" s="28" t="s">
        <v>37</v>
      </c>
      <c r="R59" s="28" t="s">
        <v>37</v>
      </c>
      <c r="S59" s="28" t="e">
        <f t="shared" si="3"/>
        <v>#N/A</v>
      </c>
    </row>
    <row r="60" spans="2:19" ht="15" customHeight="1">
      <c r="B60" s="9">
        <f t="shared" si="4"/>
        <v>110056</v>
      </c>
      <c r="C60" s="9">
        <v>0</v>
      </c>
      <c r="D60" s="9">
        <v>1</v>
      </c>
      <c r="E60" s="40">
        <f t="shared" si="0"/>
        <v>100000</v>
      </c>
      <c r="F60" s="9">
        <v>0</v>
      </c>
      <c r="G60" s="9" t="s">
        <v>34</v>
      </c>
      <c r="H60" s="9">
        <v>0</v>
      </c>
      <c r="I60" s="41" t="s">
        <v>169</v>
      </c>
      <c r="J60" s="42">
        <f>VLOOKUP(I60,T_ROLE!A:B,2,0)</f>
        <v>110003</v>
      </c>
      <c r="K60" s="43" t="s">
        <v>284</v>
      </c>
      <c r="L60" s="44">
        <f>VLOOKUP(K60,T_GUI_CONTROL!$A:$B,2,0)</f>
        <v>110011</v>
      </c>
      <c r="M60" s="10" t="s">
        <v>279</v>
      </c>
      <c r="N60" s="44" t="e">
        <f>VLOOKUP(M60,T_FSM_STATE!$A:$B,2,0)</f>
        <v>#N/A</v>
      </c>
      <c r="O60" s="28" t="s">
        <v>246</v>
      </c>
      <c r="P60" s="28" t="s">
        <v>37</v>
      </c>
      <c r="Q60" s="28" t="s">
        <v>37</v>
      </c>
      <c r="R60" s="28" t="s">
        <v>37</v>
      </c>
      <c r="S60" s="28" t="e">
        <f t="shared" si="3"/>
        <v>#N/A</v>
      </c>
    </row>
    <row r="61" spans="2:19" ht="15" customHeight="1">
      <c r="B61" s="9">
        <f t="shared" si="4"/>
        <v>110057</v>
      </c>
      <c r="C61" s="9">
        <v>0</v>
      </c>
      <c r="D61" s="9">
        <v>1</v>
      </c>
      <c r="E61" s="40">
        <f t="shared" si="0"/>
        <v>100000</v>
      </c>
      <c r="F61" s="9">
        <v>0</v>
      </c>
      <c r="G61" s="9" t="s">
        <v>34</v>
      </c>
      <c r="H61" s="9">
        <v>0</v>
      </c>
      <c r="I61" s="41" t="s">
        <v>169</v>
      </c>
      <c r="J61" s="42">
        <f>VLOOKUP(I61,T_ROLE!A:B,2,0)</f>
        <v>110003</v>
      </c>
      <c r="K61" s="43" t="s">
        <v>284</v>
      </c>
      <c r="L61" s="44">
        <f>VLOOKUP(K61,T_GUI_CONTROL!$A:$B,2,0)</f>
        <v>110011</v>
      </c>
      <c r="M61" s="10" t="s">
        <v>280</v>
      </c>
      <c r="N61" s="44" t="e">
        <f>VLOOKUP(M61,T_FSM_STATE!$A:$B,2,0)</f>
        <v>#N/A</v>
      </c>
      <c r="O61" s="28" t="s">
        <v>246</v>
      </c>
      <c r="P61" s="28" t="s">
        <v>37</v>
      </c>
      <c r="Q61" s="28" t="s">
        <v>37</v>
      </c>
      <c r="R61" s="28" t="s">
        <v>37</v>
      </c>
      <c r="S61" s="28" t="e">
        <f t="shared" si="3"/>
        <v>#N/A</v>
      </c>
    </row>
    <row r="62" spans="2:19" ht="15" customHeight="1">
      <c r="B62" s="9">
        <f t="shared" si="4"/>
        <v>110058</v>
      </c>
      <c r="C62" s="9">
        <v>0</v>
      </c>
      <c r="D62" s="9">
        <v>1</v>
      </c>
      <c r="E62" s="40">
        <f t="shared" si="0"/>
        <v>100000</v>
      </c>
      <c r="F62" s="9">
        <v>0</v>
      </c>
      <c r="G62" s="9" t="s">
        <v>34</v>
      </c>
      <c r="H62" s="9">
        <v>0</v>
      </c>
      <c r="I62" s="41" t="s">
        <v>169</v>
      </c>
      <c r="J62" s="42">
        <f>VLOOKUP(I62,T_ROLE!A:B,2,0)</f>
        <v>110003</v>
      </c>
      <c r="K62" s="43" t="s">
        <v>284</v>
      </c>
      <c r="L62" s="44">
        <f>VLOOKUP(K62,T_GUI_CONTROL!$A:$B,2,0)</f>
        <v>110011</v>
      </c>
      <c r="M62" s="10" t="s">
        <v>281</v>
      </c>
      <c r="N62" s="44" t="e">
        <f>VLOOKUP(M62,T_FSM_STATE!$A:$B,2,0)</f>
        <v>#N/A</v>
      </c>
      <c r="O62" s="28" t="s">
        <v>246</v>
      </c>
      <c r="P62" s="28" t="s">
        <v>37</v>
      </c>
      <c r="Q62" s="28" t="s">
        <v>37</v>
      </c>
      <c r="R62" s="28" t="s">
        <v>37</v>
      </c>
      <c r="S62" s="28" t="e">
        <f t="shared" si="3"/>
        <v>#N/A</v>
      </c>
    </row>
    <row r="63" spans="2:19" ht="15" customHeight="1">
      <c r="B63" s="9">
        <f t="shared" si="4"/>
        <v>110059</v>
      </c>
      <c r="C63" s="9">
        <v>0</v>
      </c>
      <c r="D63" s="9">
        <v>1</v>
      </c>
      <c r="E63" s="40">
        <f t="shared" si="0"/>
        <v>100000</v>
      </c>
      <c r="F63" s="9">
        <v>0</v>
      </c>
      <c r="G63" s="9" t="s">
        <v>34</v>
      </c>
      <c r="H63" s="9">
        <v>0</v>
      </c>
      <c r="I63" s="41" t="s">
        <v>169</v>
      </c>
      <c r="J63" s="42">
        <f>VLOOKUP(I63,T_ROLE!A:B,2,0)</f>
        <v>110003</v>
      </c>
      <c r="K63" s="43" t="s">
        <v>284</v>
      </c>
      <c r="L63" s="44">
        <f>VLOOKUP(K63,T_GUI_CONTROL!$A:$B,2,0)</f>
        <v>110011</v>
      </c>
      <c r="M63" s="10" t="s">
        <v>282</v>
      </c>
      <c r="N63" s="44" t="e">
        <f>VLOOKUP(M63,T_FSM_STATE!$A:$B,2,0)</f>
        <v>#N/A</v>
      </c>
      <c r="O63" s="28" t="s">
        <v>246</v>
      </c>
      <c r="P63" s="28" t="s">
        <v>37</v>
      </c>
      <c r="Q63" s="28" t="s">
        <v>37</v>
      </c>
      <c r="R63" s="28" t="s">
        <v>37</v>
      </c>
      <c r="S63" s="28" t="e">
        <f t="shared" si="3"/>
        <v>#N/A</v>
      </c>
    </row>
    <row r="64" spans="2:19" ht="15" customHeight="1">
      <c r="B64" s="9">
        <f t="shared" si="4"/>
        <v>110060</v>
      </c>
      <c r="C64" s="9">
        <v>0</v>
      </c>
      <c r="D64" s="9">
        <v>1</v>
      </c>
      <c r="E64" s="40">
        <f t="shared" si="0"/>
        <v>100000</v>
      </c>
      <c r="F64" s="9">
        <v>0</v>
      </c>
      <c r="G64" s="9" t="s">
        <v>34</v>
      </c>
      <c r="H64" s="9">
        <v>0</v>
      </c>
      <c r="I64" s="41" t="s">
        <v>169</v>
      </c>
      <c r="J64" s="42">
        <f>VLOOKUP(I64,T_ROLE!A:B,2,0)</f>
        <v>110003</v>
      </c>
      <c r="K64" s="43" t="s">
        <v>284</v>
      </c>
      <c r="L64" s="44">
        <f>VLOOKUP(K64,T_GUI_CONTROL!$A:$B,2,0)</f>
        <v>110011</v>
      </c>
      <c r="M64" s="10" t="s">
        <v>283</v>
      </c>
      <c r="N64" s="44" t="e">
        <f>VLOOKUP(M64,T_FSM_STATE!$A:$B,2,0)</f>
        <v>#N/A</v>
      </c>
      <c r="O64" s="28" t="s">
        <v>246</v>
      </c>
      <c r="P64" s="28" t="s">
        <v>37</v>
      </c>
      <c r="Q64" s="28" t="s">
        <v>37</v>
      </c>
      <c r="R64" s="28" t="s">
        <v>37</v>
      </c>
      <c r="S64" s="28" t="e">
        <f t="shared" si="3"/>
        <v>#N/A</v>
      </c>
    </row>
    <row r="65" spans="2:19" ht="15" customHeight="1">
      <c r="B65" s="40">
        <f t="shared" si="4"/>
        <v>110061</v>
      </c>
      <c r="C65" s="40">
        <v>0</v>
      </c>
      <c r="D65" s="40">
        <v>1</v>
      </c>
      <c r="E65" s="40">
        <f t="shared" si="0"/>
        <v>100000</v>
      </c>
      <c r="F65" s="40">
        <v>0</v>
      </c>
      <c r="G65" s="40" t="s">
        <v>34</v>
      </c>
      <c r="H65" s="40">
        <v>0</v>
      </c>
      <c r="I65" s="41" t="s">
        <v>169</v>
      </c>
      <c r="J65" s="42">
        <f>VLOOKUP(I65,T_ROLE!A:B,2,0)</f>
        <v>110003</v>
      </c>
      <c r="K65" s="45" t="s">
        <v>285</v>
      </c>
      <c r="L65" s="44">
        <f>VLOOKUP(K65,T_GUI_CONTROL!$A:$B,2,0)</f>
        <v>110012</v>
      </c>
      <c r="M65" s="44" t="s">
        <v>279</v>
      </c>
      <c r="N65" s="44" t="e">
        <f>VLOOKUP(M65,T_FSM_STATE!$A:$B,2,0)</f>
        <v>#N/A</v>
      </c>
      <c r="O65" s="28" t="s">
        <v>246</v>
      </c>
      <c r="P65" s="28" t="s">
        <v>37</v>
      </c>
      <c r="Q65" s="28" t="s">
        <v>37</v>
      </c>
      <c r="R65" s="28" t="s">
        <v>37</v>
      </c>
      <c r="S65" s="28" t="e">
        <f t="shared" si="3"/>
        <v>#N/A</v>
      </c>
    </row>
    <row r="66" spans="2:19" ht="15" customHeight="1">
      <c r="B66" s="40">
        <f t="shared" si="4"/>
        <v>110062</v>
      </c>
      <c r="C66" s="40">
        <v>0</v>
      </c>
      <c r="D66" s="40">
        <v>1</v>
      </c>
      <c r="E66" s="40">
        <f t="shared" si="0"/>
        <v>100000</v>
      </c>
      <c r="F66" s="40">
        <v>0</v>
      </c>
      <c r="G66" s="40" t="s">
        <v>34</v>
      </c>
      <c r="H66" s="40">
        <v>0</v>
      </c>
      <c r="I66" s="41" t="s">
        <v>169</v>
      </c>
      <c r="J66" s="42">
        <f>VLOOKUP(I66,T_ROLE!A:B,2,0)</f>
        <v>110003</v>
      </c>
      <c r="K66" s="45" t="s">
        <v>285</v>
      </c>
      <c r="L66" s="44">
        <f>VLOOKUP(K66,T_GUI_CONTROL!$A:$B,2,0)</f>
        <v>110012</v>
      </c>
      <c r="M66" s="44" t="s">
        <v>280</v>
      </c>
      <c r="N66" s="44" t="e">
        <f>VLOOKUP(M66,T_FSM_STATE!$A:$B,2,0)</f>
        <v>#N/A</v>
      </c>
      <c r="O66" s="28" t="s">
        <v>246</v>
      </c>
      <c r="P66" s="28" t="s">
        <v>37</v>
      </c>
      <c r="Q66" s="28" t="s">
        <v>37</v>
      </c>
      <c r="R66" s="28" t="s">
        <v>37</v>
      </c>
      <c r="S66" s="28" t="e">
        <f t="shared" si="3"/>
        <v>#N/A</v>
      </c>
    </row>
    <row r="67" spans="2:19" ht="15" customHeight="1">
      <c r="B67" s="40">
        <f t="shared" si="4"/>
        <v>110063</v>
      </c>
      <c r="C67" s="40">
        <v>0</v>
      </c>
      <c r="D67" s="40">
        <v>1</v>
      </c>
      <c r="E67" s="40">
        <f t="shared" si="0"/>
        <v>100000</v>
      </c>
      <c r="F67" s="40">
        <v>0</v>
      </c>
      <c r="G67" s="40" t="s">
        <v>34</v>
      </c>
      <c r="H67" s="40">
        <v>0</v>
      </c>
      <c r="I67" s="41" t="s">
        <v>169</v>
      </c>
      <c r="J67" s="42">
        <f>VLOOKUP(I67,T_ROLE!A:B,2,0)</f>
        <v>110003</v>
      </c>
      <c r="K67" s="45" t="s">
        <v>285</v>
      </c>
      <c r="L67" s="44">
        <f>VLOOKUP(K67,T_GUI_CONTROL!$A:$B,2,0)</f>
        <v>110012</v>
      </c>
      <c r="M67" s="44" t="s">
        <v>281</v>
      </c>
      <c r="N67" s="44" t="e">
        <f>VLOOKUP(M67,T_FSM_STATE!$A:$B,2,0)</f>
        <v>#N/A</v>
      </c>
      <c r="O67" s="28" t="s">
        <v>246</v>
      </c>
      <c r="P67" s="28" t="s">
        <v>37</v>
      </c>
      <c r="Q67" s="28" t="s">
        <v>37</v>
      </c>
      <c r="R67" s="28" t="s">
        <v>37</v>
      </c>
      <c r="S67" s="28" t="e">
        <f t="shared" si="3"/>
        <v>#N/A</v>
      </c>
    </row>
    <row r="68" spans="2:19" ht="15" customHeight="1">
      <c r="B68" s="40">
        <f t="shared" si="4"/>
        <v>110064</v>
      </c>
      <c r="C68" s="40">
        <v>0</v>
      </c>
      <c r="D68" s="40">
        <v>1</v>
      </c>
      <c r="E68" s="40">
        <f t="shared" ref="E68:E131" si="5">ID_ENV_KEY</f>
        <v>100000</v>
      </c>
      <c r="F68" s="40">
        <v>0</v>
      </c>
      <c r="G68" s="40" t="s">
        <v>34</v>
      </c>
      <c r="H68" s="40">
        <v>0</v>
      </c>
      <c r="I68" s="41" t="s">
        <v>169</v>
      </c>
      <c r="J68" s="42">
        <f>VLOOKUP(I68,T_ROLE!A:B,2,0)</f>
        <v>110003</v>
      </c>
      <c r="K68" s="45" t="s">
        <v>285</v>
      </c>
      <c r="L68" s="44">
        <f>VLOOKUP(K68,T_GUI_CONTROL!$A:$B,2,0)</f>
        <v>110012</v>
      </c>
      <c r="M68" s="44" t="s">
        <v>282</v>
      </c>
      <c r="N68" s="44" t="e">
        <f>VLOOKUP(M68,T_FSM_STATE!$A:$B,2,0)</f>
        <v>#N/A</v>
      </c>
      <c r="O68" s="28" t="s">
        <v>246</v>
      </c>
      <c r="P68" s="28" t="s">
        <v>37</v>
      </c>
      <c r="Q68" s="28" t="s">
        <v>37</v>
      </c>
      <c r="R68" s="28" t="s">
        <v>37</v>
      </c>
      <c r="S68" s="28" t="e">
        <f t="shared" ref="S68:S99" si="6">"INSERT INTO "&amp;$B$2&amp;" VALUES("&amp;B68&amp;", "&amp;C68&amp;", "&amp;D68&amp;", "&amp;E68&amp;", "&amp;F68&amp;", "&amp;G68&amp;", "&amp;H68&amp;", "&amp;J68&amp;", "&amp;L68&amp;", "&amp;N68&amp;", '"&amp;O68&amp;"', '"&amp;P68&amp;"', '"&amp;Q68&amp;"', '"&amp;R68&amp;"')"</f>
        <v>#N/A</v>
      </c>
    </row>
    <row r="69" spans="2:19" ht="15" customHeight="1">
      <c r="B69" s="40">
        <f t="shared" ref="B69:B100" si="7">B68+1</f>
        <v>110065</v>
      </c>
      <c r="C69" s="40">
        <v>0</v>
      </c>
      <c r="D69" s="40">
        <v>1</v>
      </c>
      <c r="E69" s="40">
        <f t="shared" si="5"/>
        <v>100000</v>
      </c>
      <c r="F69" s="40">
        <v>0</v>
      </c>
      <c r="G69" s="40" t="s">
        <v>34</v>
      </c>
      <c r="H69" s="40">
        <v>0</v>
      </c>
      <c r="I69" s="41" t="s">
        <v>169</v>
      </c>
      <c r="J69" s="42">
        <f>VLOOKUP(I69,T_ROLE!A:B,2,0)</f>
        <v>110003</v>
      </c>
      <c r="K69" s="45" t="s">
        <v>285</v>
      </c>
      <c r="L69" s="44">
        <f>VLOOKUP(K69,T_GUI_CONTROL!$A:$B,2,0)</f>
        <v>110012</v>
      </c>
      <c r="M69" s="44" t="s">
        <v>283</v>
      </c>
      <c r="N69" s="44" t="e">
        <f>VLOOKUP(M69,T_FSM_STATE!$A:$B,2,0)</f>
        <v>#N/A</v>
      </c>
      <c r="O69" s="28" t="s">
        <v>246</v>
      </c>
      <c r="P69" s="28" t="s">
        <v>37</v>
      </c>
      <c r="Q69" s="28" t="s">
        <v>37</v>
      </c>
      <c r="R69" s="28" t="s">
        <v>37</v>
      </c>
      <c r="S69" s="28" t="e">
        <f t="shared" si="6"/>
        <v>#N/A</v>
      </c>
    </row>
    <row r="70" spans="2:19" ht="15" customHeight="1">
      <c r="B70" s="9">
        <f t="shared" si="7"/>
        <v>110066</v>
      </c>
      <c r="C70" s="9">
        <v>0</v>
      </c>
      <c r="D70" s="9">
        <v>1</v>
      </c>
      <c r="E70" s="40">
        <f t="shared" si="5"/>
        <v>100000</v>
      </c>
      <c r="F70" s="9">
        <v>0</v>
      </c>
      <c r="G70" s="9" t="s">
        <v>34</v>
      </c>
      <c r="H70" s="9">
        <v>0</v>
      </c>
      <c r="I70" s="46" t="s">
        <v>170</v>
      </c>
      <c r="J70" s="42">
        <f>VLOOKUP(I70,T_ROLE!A:B,2,0)</f>
        <v>110004</v>
      </c>
      <c r="K70" s="43" t="s">
        <v>286</v>
      </c>
      <c r="L70" s="44">
        <f>VLOOKUP(K70,T_GUI_CONTROL!$A:$B,2,0)</f>
        <v>110013</v>
      </c>
      <c r="M70" s="10" t="s">
        <v>287</v>
      </c>
      <c r="N70" s="44" t="e">
        <f>VLOOKUP(M70,T_FSM_STATE!$A:$B,2,0)</f>
        <v>#N/A</v>
      </c>
      <c r="O70" s="28" t="s">
        <v>246</v>
      </c>
      <c r="P70" s="28" t="s">
        <v>37</v>
      </c>
      <c r="Q70" s="28" t="s">
        <v>37</v>
      </c>
      <c r="R70" s="28" t="s">
        <v>37</v>
      </c>
      <c r="S70" s="28" t="e">
        <f t="shared" si="6"/>
        <v>#N/A</v>
      </c>
    </row>
    <row r="71" spans="2:19" ht="15" customHeight="1">
      <c r="B71" s="40">
        <f t="shared" si="7"/>
        <v>110067</v>
      </c>
      <c r="C71" s="40">
        <v>0</v>
      </c>
      <c r="D71" s="40">
        <v>1</v>
      </c>
      <c r="E71" s="40">
        <f t="shared" si="5"/>
        <v>100000</v>
      </c>
      <c r="F71" s="40">
        <v>0</v>
      </c>
      <c r="G71" s="40" t="s">
        <v>34</v>
      </c>
      <c r="H71" s="40">
        <v>0</v>
      </c>
      <c r="I71" s="46" t="s">
        <v>170</v>
      </c>
      <c r="J71" s="42">
        <f>VLOOKUP(I71,T_ROLE!A:B,2,0)</f>
        <v>110004</v>
      </c>
      <c r="K71" s="45" t="s">
        <v>288</v>
      </c>
      <c r="L71" s="44">
        <f>VLOOKUP(K71,T_GUI_CONTROL!$A:$B,2,0)</f>
        <v>110014</v>
      </c>
      <c r="M71" s="44" t="s">
        <v>287</v>
      </c>
      <c r="N71" s="44" t="e">
        <f>VLOOKUP(M71,T_FSM_STATE!$A:$B,2,0)</f>
        <v>#N/A</v>
      </c>
      <c r="O71" s="28" t="s">
        <v>246</v>
      </c>
      <c r="P71" s="28" t="s">
        <v>37</v>
      </c>
      <c r="Q71" s="28" t="s">
        <v>37</v>
      </c>
      <c r="R71" s="28" t="s">
        <v>37</v>
      </c>
      <c r="S71" s="28" t="e">
        <f t="shared" si="6"/>
        <v>#N/A</v>
      </c>
    </row>
    <row r="72" spans="2:19" s="47" customFormat="1" ht="15" customHeight="1">
      <c r="B72" s="48">
        <f t="shared" si="7"/>
        <v>110068</v>
      </c>
      <c r="C72" s="48">
        <v>0</v>
      </c>
      <c r="D72" s="48">
        <v>1</v>
      </c>
      <c r="E72" s="40">
        <f t="shared" si="5"/>
        <v>100000</v>
      </c>
      <c r="F72" s="48">
        <v>0</v>
      </c>
      <c r="G72" s="48" t="s">
        <v>34</v>
      </c>
      <c r="H72" s="48">
        <v>0</v>
      </c>
      <c r="I72" s="49" t="s">
        <v>169</v>
      </c>
      <c r="J72" s="42">
        <f>VLOOKUP(I72,T_ROLE!A:B,2,0)</f>
        <v>110003</v>
      </c>
      <c r="K72" s="50" t="s">
        <v>289</v>
      </c>
      <c r="L72" s="44">
        <f>VLOOKUP(K72,T_GUI_CONTROL!$A:$B,2,0)</f>
        <v>110015</v>
      </c>
      <c r="M72" s="51" t="s">
        <v>290</v>
      </c>
      <c r="N72" s="44" t="e">
        <f>VLOOKUP(M72,T_FSM_STATE!$A:$B,2,0)</f>
        <v>#N/A</v>
      </c>
      <c r="O72" s="47" t="s">
        <v>246</v>
      </c>
      <c r="P72" s="47" t="s">
        <v>37</v>
      </c>
      <c r="Q72" s="47" t="s">
        <v>37</v>
      </c>
      <c r="R72" s="47" t="s">
        <v>37</v>
      </c>
      <c r="S72" s="47" t="e">
        <f t="shared" si="6"/>
        <v>#N/A</v>
      </c>
    </row>
    <row r="73" spans="2:19" ht="15" customHeight="1">
      <c r="B73" s="40">
        <f t="shared" si="7"/>
        <v>110069</v>
      </c>
      <c r="C73" s="40">
        <v>0</v>
      </c>
      <c r="D73" s="40">
        <v>1</v>
      </c>
      <c r="E73" s="40">
        <f t="shared" si="5"/>
        <v>100000</v>
      </c>
      <c r="F73" s="40">
        <v>0</v>
      </c>
      <c r="G73" s="40" t="s">
        <v>34</v>
      </c>
      <c r="H73" s="40">
        <v>0</v>
      </c>
      <c r="I73" s="41" t="s">
        <v>169</v>
      </c>
      <c r="J73" s="42">
        <f>VLOOKUP(I73,T_ROLE!A:B,2,0)</f>
        <v>110003</v>
      </c>
      <c r="K73" s="43" t="s">
        <v>289</v>
      </c>
      <c r="L73" s="44">
        <f>VLOOKUP(K73,T_GUI_CONTROL!$A:$B,2,0)</f>
        <v>110015</v>
      </c>
      <c r="M73" s="44" t="s">
        <v>291</v>
      </c>
      <c r="N73" s="44" t="e">
        <f>VLOOKUP(M73,T_FSM_STATE!$A:$B,2,0)</f>
        <v>#N/A</v>
      </c>
      <c r="O73" s="28" t="s">
        <v>246</v>
      </c>
      <c r="P73" s="28" t="s">
        <v>37</v>
      </c>
      <c r="Q73" s="28" t="s">
        <v>37</v>
      </c>
      <c r="R73" s="28" t="s">
        <v>37</v>
      </c>
      <c r="S73" s="28" t="e">
        <f t="shared" si="6"/>
        <v>#N/A</v>
      </c>
    </row>
    <row r="74" spans="2:19" ht="15" customHeight="1">
      <c r="B74" s="40">
        <f t="shared" si="7"/>
        <v>110070</v>
      </c>
      <c r="C74" s="40">
        <v>0</v>
      </c>
      <c r="D74" s="40">
        <v>1</v>
      </c>
      <c r="E74" s="40">
        <f t="shared" si="5"/>
        <v>100000</v>
      </c>
      <c r="F74" s="40">
        <v>0</v>
      </c>
      <c r="G74" s="40" t="s">
        <v>34</v>
      </c>
      <c r="H74" s="40">
        <v>0</v>
      </c>
      <c r="I74" s="41" t="s">
        <v>169</v>
      </c>
      <c r="J74" s="42">
        <f>VLOOKUP(I74,T_ROLE!A:B,2,0)</f>
        <v>110003</v>
      </c>
      <c r="K74" s="43" t="s">
        <v>289</v>
      </c>
      <c r="L74" s="44">
        <f>VLOOKUP(K74,T_GUI_CONTROL!$A:$B,2,0)</f>
        <v>110015</v>
      </c>
      <c r="M74" s="44" t="s">
        <v>292</v>
      </c>
      <c r="N74" s="44" t="e">
        <f>VLOOKUP(M74,T_FSM_STATE!$A:$B,2,0)</f>
        <v>#N/A</v>
      </c>
      <c r="O74" s="28" t="s">
        <v>246</v>
      </c>
      <c r="P74" s="28" t="s">
        <v>37</v>
      </c>
      <c r="Q74" s="28" t="s">
        <v>37</v>
      </c>
      <c r="R74" s="28" t="s">
        <v>37</v>
      </c>
      <c r="S74" s="28" t="e">
        <f t="shared" si="6"/>
        <v>#N/A</v>
      </c>
    </row>
    <row r="75" spans="2:19" ht="15" customHeight="1">
      <c r="B75" s="40">
        <f t="shared" si="7"/>
        <v>110071</v>
      </c>
      <c r="C75" s="40">
        <v>0</v>
      </c>
      <c r="D75" s="40">
        <v>1</v>
      </c>
      <c r="E75" s="40">
        <f t="shared" si="5"/>
        <v>100000</v>
      </c>
      <c r="F75" s="40">
        <v>0</v>
      </c>
      <c r="G75" s="40" t="s">
        <v>34</v>
      </c>
      <c r="H75" s="40">
        <v>0</v>
      </c>
      <c r="I75" s="41" t="s">
        <v>169</v>
      </c>
      <c r="J75" s="42">
        <f>VLOOKUP(I75,T_ROLE!A:B,2,0)</f>
        <v>110003</v>
      </c>
      <c r="K75" s="43" t="s">
        <v>289</v>
      </c>
      <c r="L75" s="44">
        <f>VLOOKUP(K75,T_GUI_CONTROL!$A:$B,2,0)</f>
        <v>110015</v>
      </c>
      <c r="M75" s="44" t="s">
        <v>293</v>
      </c>
      <c r="N75" s="44" t="e">
        <f>VLOOKUP(M75,T_FSM_STATE!$A:$B,2,0)</f>
        <v>#N/A</v>
      </c>
      <c r="O75" s="28" t="s">
        <v>246</v>
      </c>
      <c r="P75" s="28" t="s">
        <v>37</v>
      </c>
      <c r="Q75" s="28" t="s">
        <v>37</v>
      </c>
      <c r="R75" s="28" t="s">
        <v>37</v>
      </c>
      <c r="S75" s="28" t="e">
        <f t="shared" si="6"/>
        <v>#N/A</v>
      </c>
    </row>
    <row r="76" spans="2:19" ht="15" customHeight="1">
      <c r="B76" s="40">
        <f t="shared" si="7"/>
        <v>110072</v>
      </c>
      <c r="C76" s="40">
        <v>0</v>
      </c>
      <c r="D76" s="40">
        <v>1</v>
      </c>
      <c r="E76" s="40">
        <f t="shared" si="5"/>
        <v>100000</v>
      </c>
      <c r="F76" s="40">
        <v>0</v>
      </c>
      <c r="G76" s="40" t="s">
        <v>34</v>
      </c>
      <c r="H76" s="40">
        <v>0</v>
      </c>
      <c r="I76" s="41" t="s">
        <v>169</v>
      </c>
      <c r="J76" s="42">
        <f>VLOOKUP(I76,T_ROLE!A:B,2,0)</f>
        <v>110003</v>
      </c>
      <c r="K76" s="43" t="s">
        <v>289</v>
      </c>
      <c r="L76" s="44">
        <f>VLOOKUP(K76,T_GUI_CONTROL!$A:$B,2,0)</f>
        <v>110015</v>
      </c>
      <c r="M76" s="44" t="s">
        <v>294</v>
      </c>
      <c r="N76" s="44" t="e">
        <f>VLOOKUP(M76,T_FSM_STATE!$A:$B,2,0)</f>
        <v>#N/A</v>
      </c>
      <c r="O76" s="28" t="s">
        <v>246</v>
      </c>
      <c r="P76" s="28" t="s">
        <v>37</v>
      </c>
      <c r="Q76" s="28" t="s">
        <v>37</v>
      </c>
      <c r="R76" s="28" t="s">
        <v>37</v>
      </c>
      <c r="S76" s="28" t="e">
        <f t="shared" si="6"/>
        <v>#N/A</v>
      </c>
    </row>
    <row r="77" spans="2:19" ht="15" customHeight="1">
      <c r="B77" s="9">
        <f t="shared" si="7"/>
        <v>110073</v>
      </c>
      <c r="C77" s="9">
        <v>0</v>
      </c>
      <c r="D77" s="9">
        <v>1</v>
      </c>
      <c r="E77" s="40">
        <f t="shared" si="5"/>
        <v>100000</v>
      </c>
      <c r="F77" s="9">
        <v>0</v>
      </c>
      <c r="G77" s="9" t="s">
        <v>34</v>
      </c>
      <c r="H77" s="9">
        <v>0</v>
      </c>
      <c r="I77" s="41" t="s">
        <v>169</v>
      </c>
      <c r="J77" s="42">
        <f>VLOOKUP(I77,T_ROLE!A:B,2,0)</f>
        <v>110003</v>
      </c>
      <c r="K77" s="43" t="s">
        <v>295</v>
      </c>
      <c r="L77" s="44">
        <f>VLOOKUP(K77,T_GUI_CONTROL!$A:$B,2,0)</f>
        <v>110016</v>
      </c>
      <c r="M77" s="10" t="s">
        <v>290</v>
      </c>
      <c r="N77" s="44" t="e">
        <f>VLOOKUP(M77,T_FSM_STATE!$A:$B,2,0)</f>
        <v>#N/A</v>
      </c>
      <c r="O77" s="28" t="s">
        <v>246</v>
      </c>
      <c r="P77" s="28" t="s">
        <v>37</v>
      </c>
      <c r="Q77" s="28" t="s">
        <v>37</v>
      </c>
      <c r="R77" s="28" t="s">
        <v>37</v>
      </c>
      <c r="S77" s="28" t="e">
        <f t="shared" si="6"/>
        <v>#N/A</v>
      </c>
    </row>
    <row r="78" spans="2:19" ht="15" customHeight="1">
      <c r="B78" s="9">
        <f t="shared" si="7"/>
        <v>110074</v>
      </c>
      <c r="C78" s="9">
        <v>0</v>
      </c>
      <c r="D78" s="9">
        <v>1</v>
      </c>
      <c r="E78" s="40">
        <f t="shared" si="5"/>
        <v>100000</v>
      </c>
      <c r="F78" s="9">
        <v>0</v>
      </c>
      <c r="G78" s="9" t="s">
        <v>34</v>
      </c>
      <c r="H78" s="9">
        <v>0</v>
      </c>
      <c r="I78" s="41" t="s">
        <v>169</v>
      </c>
      <c r="J78" s="42">
        <f>VLOOKUP(I78,T_ROLE!A:B,2,0)</f>
        <v>110003</v>
      </c>
      <c r="K78" s="43" t="s">
        <v>295</v>
      </c>
      <c r="L78" s="44">
        <f>VLOOKUP(K78,T_GUI_CONTROL!$A:$B,2,0)</f>
        <v>110016</v>
      </c>
      <c r="M78" s="10" t="s">
        <v>291</v>
      </c>
      <c r="N78" s="44" t="e">
        <f>VLOOKUP(M78,T_FSM_STATE!$A:$B,2,0)</f>
        <v>#N/A</v>
      </c>
      <c r="O78" s="28" t="s">
        <v>246</v>
      </c>
      <c r="P78" s="28" t="s">
        <v>37</v>
      </c>
      <c r="Q78" s="28" t="s">
        <v>37</v>
      </c>
      <c r="R78" s="28" t="s">
        <v>37</v>
      </c>
      <c r="S78" s="28" t="e">
        <f t="shared" si="6"/>
        <v>#N/A</v>
      </c>
    </row>
    <row r="79" spans="2:19" ht="15" customHeight="1">
      <c r="B79" s="9">
        <f t="shared" si="7"/>
        <v>110075</v>
      </c>
      <c r="C79" s="9">
        <v>0</v>
      </c>
      <c r="D79" s="9">
        <v>1</v>
      </c>
      <c r="E79" s="40">
        <f t="shared" si="5"/>
        <v>100000</v>
      </c>
      <c r="F79" s="9">
        <v>0</v>
      </c>
      <c r="G79" s="9" t="s">
        <v>34</v>
      </c>
      <c r="H79" s="9">
        <v>0</v>
      </c>
      <c r="I79" s="41" t="s">
        <v>169</v>
      </c>
      <c r="J79" s="42">
        <f>VLOOKUP(I79,T_ROLE!A:B,2,0)</f>
        <v>110003</v>
      </c>
      <c r="K79" s="43" t="s">
        <v>295</v>
      </c>
      <c r="L79" s="44">
        <f>VLOOKUP(K79,T_GUI_CONTROL!$A:$B,2,0)</f>
        <v>110016</v>
      </c>
      <c r="M79" s="10" t="s">
        <v>292</v>
      </c>
      <c r="N79" s="44" t="e">
        <f>VLOOKUP(M79,T_FSM_STATE!$A:$B,2,0)</f>
        <v>#N/A</v>
      </c>
      <c r="O79" s="28" t="s">
        <v>246</v>
      </c>
      <c r="P79" s="28" t="s">
        <v>37</v>
      </c>
      <c r="Q79" s="28" t="s">
        <v>37</v>
      </c>
      <c r="R79" s="28" t="s">
        <v>37</v>
      </c>
      <c r="S79" s="28" t="e">
        <f t="shared" si="6"/>
        <v>#N/A</v>
      </c>
    </row>
    <row r="80" spans="2:19" ht="15" customHeight="1">
      <c r="B80" s="9">
        <f t="shared" si="7"/>
        <v>110076</v>
      </c>
      <c r="C80" s="9">
        <v>0</v>
      </c>
      <c r="D80" s="9">
        <v>1</v>
      </c>
      <c r="E80" s="40">
        <f t="shared" si="5"/>
        <v>100000</v>
      </c>
      <c r="F80" s="9">
        <v>0</v>
      </c>
      <c r="G80" s="9" t="s">
        <v>34</v>
      </c>
      <c r="H80" s="9">
        <v>0</v>
      </c>
      <c r="I80" s="41" t="s">
        <v>169</v>
      </c>
      <c r="J80" s="42">
        <f>VLOOKUP(I80,T_ROLE!A:B,2,0)</f>
        <v>110003</v>
      </c>
      <c r="K80" s="43" t="s">
        <v>295</v>
      </c>
      <c r="L80" s="44">
        <f>VLOOKUP(K80,T_GUI_CONTROL!$A:$B,2,0)</f>
        <v>110016</v>
      </c>
      <c r="M80" s="10" t="s">
        <v>293</v>
      </c>
      <c r="N80" s="44" t="e">
        <f>VLOOKUP(M80,T_FSM_STATE!$A:$B,2,0)</f>
        <v>#N/A</v>
      </c>
      <c r="O80" s="28" t="s">
        <v>246</v>
      </c>
      <c r="P80" s="28" t="s">
        <v>37</v>
      </c>
      <c r="Q80" s="28" t="s">
        <v>37</v>
      </c>
      <c r="R80" s="28" t="s">
        <v>37</v>
      </c>
      <c r="S80" s="28" t="e">
        <f t="shared" si="6"/>
        <v>#N/A</v>
      </c>
    </row>
    <row r="81" spans="2:20" ht="15" customHeight="1">
      <c r="B81" s="9">
        <f t="shared" si="7"/>
        <v>110077</v>
      </c>
      <c r="C81" s="9">
        <v>0</v>
      </c>
      <c r="D81" s="9">
        <v>1</v>
      </c>
      <c r="E81" s="40">
        <f t="shared" si="5"/>
        <v>100000</v>
      </c>
      <c r="F81" s="9">
        <v>0</v>
      </c>
      <c r="G81" s="9" t="s">
        <v>34</v>
      </c>
      <c r="H81" s="9">
        <v>0</v>
      </c>
      <c r="I81" s="41" t="s">
        <v>169</v>
      </c>
      <c r="J81" s="42">
        <f>VLOOKUP(I81,T_ROLE!A:B,2,0)</f>
        <v>110003</v>
      </c>
      <c r="K81" s="43" t="s">
        <v>295</v>
      </c>
      <c r="L81" s="44">
        <f>VLOOKUP(K81,T_GUI_CONTROL!$A:$B,2,0)</f>
        <v>110016</v>
      </c>
      <c r="M81" s="10" t="s">
        <v>294</v>
      </c>
      <c r="N81" s="44" t="e">
        <f>VLOOKUP(M81,T_FSM_STATE!$A:$B,2,0)</f>
        <v>#N/A</v>
      </c>
      <c r="O81" s="28" t="s">
        <v>246</v>
      </c>
      <c r="P81" s="28" t="s">
        <v>37</v>
      </c>
      <c r="Q81" s="28" t="s">
        <v>37</v>
      </c>
      <c r="R81" s="28" t="s">
        <v>37</v>
      </c>
      <c r="S81" s="28" t="e">
        <f t="shared" si="6"/>
        <v>#N/A</v>
      </c>
    </row>
    <row r="82" spans="2:20" ht="15" customHeight="1">
      <c r="B82" s="40">
        <f t="shared" si="7"/>
        <v>110078</v>
      </c>
      <c r="C82" s="40">
        <v>0</v>
      </c>
      <c r="D82" s="40">
        <v>1</v>
      </c>
      <c r="E82" s="40">
        <f t="shared" si="5"/>
        <v>100000</v>
      </c>
      <c r="F82" s="40">
        <v>0</v>
      </c>
      <c r="G82" s="40" t="s">
        <v>34</v>
      </c>
      <c r="H82" s="40">
        <v>0</v>
      </c>
      <c r="I82" s="41" t="s">
        <v>169</v>
      </c>
      <c r="J82" s="42">
        <f>VLOOKUP(I82,T_ROLE!A:B,2,0)</f>
        <v>110003</v>
      </c>
      <c r="K82" s="45" t="s">
        <v>296</v>
      </c>
      <c r="L82" s="44">
        <f>VLOOKUP(K82,T_GUI_CONTROL!$A:$B,2,0)</f>
        <v>110017</v>
      </c>
      <c r="M82" s="44" t="s">
        <v>290</v>
      </c>
      <c r="N82" s="44" t="e">
        <f>VLOOKUP(M82,T_FSM_STATE!$A:$B,2,0)</f>
        <v>#N/A</v>
      </c>
      <c r="O82" s="28" t="s">
        <v>246</v>
      </c>
      <c r="P82" s="28" t="s">
        <v>37</v>
      </c>
      <c r="Q82" s="28" t="s">
        <v>37</v>
      </c>
      <c r="R82" s="28" t="s">
        <v>37</v>
      </c>
      <c r="S82" s="28" t="e">
        <f t="shared" si="6"/>
        <v>#N/A</v>
      </c>
    </row>
    <row r="83" spans="2:20" ht="15" customHeight="1">
      <c r="B83" s="40">
        <f t="shared" si="7"/>
        <v>110079</v>
      </c>
      <c r="C83" s="40">
        <v>0</v>
      </c>
      <c r="D83" s="40">
        <v>1</v>
      </c>
      <c r="E83" s="40">
        <f t="shared" si="5"/>
        <v>100000</v>
      </c>
      <c r="F83" s="40">
        <v>0</v>
      </c>
      <c r="G83" s="40" t="s">
        <v>34</v>
      </c>
      <c r="H83" s="40">
        <v>0</v>
      </c>
      <c r="I83" s="41" t="s">
        <v>169</v>
      </c>
      <c r="J83" s="42">
        <f>VLOOKUP(I83,T_ROLE!A:B,2,0)</f>
        <v>110003</v>
      </c>
      <c r="K83" s="45" t="s">
        <v>296</v>
      </c>
      <c r="L83" s="44">
        <f>VLOOKUP(K83,T_GUI_CONTROL!$A:$B,2,0)</f>
        <v>110017</v>
      </c>
      <c r="M83" s="44" t="s">
        <v>291</v>
      </c>
      <c r="N83" s="44" t="e">
        <f>VLOOKUP(M83,T_FSM_STATE!$A:$B,2,0)</f>
        <v>#N/A</v>
      </c>
      <c r="O83" s="28" t="s">
        <v>246</v>
      </c>
      <c r="P83" s="28" t="s">
        <v>37</v>
      </c>
      <c r="Q83" s="28" t="s">
        <v>37</v>
      </c>
      <c r="R83" s="28" t="s">
        <v>37</v>
      </c>
      <c r="S83" s="28" t="e">
        <f t="shared" si="6"/>
        <v>#N/A</v>
      </c>
    </row>
    <row r="84" spans="2:20" ht="15" customHeight="1">
      <c r="B84" s="40">
        <f t="shared" si="7"/>
        <v>110080</v>
      </c>
      <c r="C84" s="40">
        <v>0</v>
      </c>
      <c r="D84" s="40">
        <v>1</v>
      </c>
      <c r="E84" s="40">
        <f t="shared" si="5"/>
        <v>100000</v>
      </c>
      <c r="F84" s="40">
        <v>0</v>
      </c>
      <c r="G84" s="40" t="s">
        <v>34</v>
      </c>
      <c r="H84" s="40">
        <v>0</v>
      </c>
      <c r="I84" s="41" t="s">
        <v>169</v>
      </c>
      <c r="J84" s="42">
        <f>VLOOKUP(I84,T_ROLE!A:B,2,0)</f>
        <v>110003</v>
      </c>
      <c r="K84" s="45" t="s">
        <v>296</v>
      </c>
      <c r="L84" s="44">
        <f>VLOOKUP(K84,T_GUI_CONTROL!$A:$B,2,0)</f>
        <v>110017</v>
      </c>
      <c r="M84" s="44" t="s">
        <v>292</v>
      </c>
      <c r="N84" s="44" t="e">
        <f>VLOOKUP(M84,T_FSM_STATE!$A:$B,2,0)</f>
        <v>#N/A</v>
      </c>
      <c r="O84" s="28" t="s">
        <v>246</v>
      </c>
      <c r="P84" s="28" t="s">
        <v>37</v>
      </c>
      <c r="Q84" s="28" t="s">
        <v>37</v>
      </c>
      <c r="R84" s="28" t="s">
        <v>37</v>
      </c>
      <c r="S84" s="28" t="e">
        <f t="shared" si="6"/>
        <v>#N/A</v>
      </c>
    </row>
    <row r="85" spans="2:20" ht="15" customHeight="1">
      <c r="B85" s="40">
        <f t="shared" si="7"/>
        <v>110081</v>
      </c>
      <c r="C85" s="40">
        <v>0</v>
      </c>
      <c r="D85" s="40">
        <v>1</v>
      </c>
      <c r="E85" s="40">
        <f t="shared" si="5"/>
        <v>100000</v>
      </c>
      <c r="F85" s="40">
        <v>0</v>
      </c>
      <c r="G85" s="40" t="s">
        <v>34</v>
      </c>
      <c r="H85" s="40">
        <v>0</v>
      </c>
      <c r="I85" s="41" t="s">
        <v>169</v>
      </c>
      <c r="J85" s="42">
        <f>VLOOKUP(I85,T_ROLE!A:B,2,0)</f>
        <v>110003</v>
      </c>
      <c r="K85" s="45" t="s">
        <v>296</v>
      </c>
      <c r="L85" s="44">
        <f>VLOOKUP(K85,T_GUI_CONTROL!$A:$B,2,0)</f>
        <v>110017</v>
      </c>
      <c r="M85" s="44" t="s">
        <v>293</v>
      </c>
      <c r="N85" s="44" t="e">
        <f>VLOOKUP(M85,T_FSM_STATE!$A:$B,2,0)</f>
        <v>#N/A</v>
      </c>
      <c r="O85" s="28" t="s">
        <v>246</v>
      </c>
      <c r="P85" s="28" t="s">
        <v>37</v>
      </c>
      <c r="Q85" s="28" t="s">
        <v>37</v>
      </c>
      <c r="R85" s="28" t="s">
        <v>37</v>
      </c>
      <c r="S85" s="28" t="e">
        <f t="shared" si="6"/>
        <v>#N/A</v>
      </c>
    </row>
    <row r="86" spans="2:20" ht="15" customHeight="1">
      <c r="B86" s="40">
        <f t="shared" si="7"/>
        <v>110082</v>
      </c>
      <c r="C86" s="40">
        <v>0</v>
      </c>
      <c r="D86" s="40">
        <v>1</v>
      </c>
      <c r="E86" s="40">
        <f t="shared" si="5"/>
        <v>100000</v>
      </c>
      <c r="F86" s="40">
        <v>0</v>
      </c>
      <c r="G86" s="40" t="s">
        <v>34</v>
      </c>
      <c r="H86" s="40">
        <v>0</v>
      </c>
      <c r="I86" s="41" t="s">
        <v>169</v>
      </c>
      <c r="J86" s="42">
        <f>VLOOKUP(I86,T_ROLE!A:B,2,0)</f>
        <v>110003</v>
      </c>
      <c r="K86" s="45" t="s">
        <v>296</v>
      </c>
      <c r="L86" s="44">
        <f>VLOOKUP(K86,T_GUI_CONTROL!$A:$B,2,0)</f>
        <v>110017</v>
      </c>
      <c r="M86" s="44" t="s">
        <v>294</v>
      </c>
      <c r="N86" s="44" t="e">
        <f>VLOOKUP(M86,T_FSM_STATE!$A:$B,2,0)</f>
        <v>#N/A</v>
      </c>
      <c r="O86" s="28" t="s">
        <v>246</v>
      </c>
      <c r="P86" s="28" t="s">
        <v>37</v>
      </c>
      <c r="Q86" s="28" t="s">
        <v>37</v>
      </c>
      <c r="R86" s="28" t="s">
        <v>37</v>
      </c>
      <c r="S86" s="28" t="e">
        <f t="shared" si="6"/>
        <v>#N/A</v>
      </c>
    </row>
    <row r="87" spans="2:20" ht="15" customHeight="1">
      <c r="B87" s="9">
        <f t="shared" si="7"/>
        <v>110083</v>
      </c>
      <c r="C87" s="9">
        <v>0</v>
      </c>
      <c r="D87" s="9">
        <v>1</v>
      </c>
      <c r="E87" s="40">
        <f t="shared" si="5"/>
        <v>100000</v>
      </c>
      <c r="F87" s="9">
        <v>0</v>
      </c>
      <c r="G87" s="9" t="s">
        <v>34</v>
      </c>
      <c r="H87" s="9">
        <v>0</v>
      </c>
      <c r="I87" s="46" t="s">
        <v>170</v>
      </c>
      <c r="J87" s="42">
        <f>VLOOKUP(I87,T_ROLE!A:B,2,0)</f>
        <v>110004</v>
      </c>
      <c r="K87" s="43" t="s">
        <v>297</v>
      </c>
      <c r="L87" s="44">
        <f>VLOOKUP(K87,T_GUI_CONTROL!$A:$B,2,0)</f>
        <v>110018</v>
      </c>
      <c r="M87" s="10" t="s">
        <v>298</v>
      </c>
      <c r="N87" s="44" t="e">
        <f>VLOOKUP(M87,T_FSM_STATE!$A:$B,2,0)</f>
        <v>#N/A</v>
      </c>
      <c r="O87" s="28" t="s">
        <v>246</v>
      </c>
      <c r="P87" s="28" t="s">
        <v>37</v>
      </c>
      <c r="Q87" s="28" t="s">
        <v>37</v>
      </c>
      <c r="R87" s="28" t="s">
        <v>37</v>
      </c>
      <c r="S87" s="28" t="e">
        <f t="shared" si="6"/>
        <v>#N/A</v>
      </c>
    </row>
    <row r="88" spans="2:20" ht="15" customHeight="1">
      <c r="B88" s="40">
        <f t="shared" si="7"/>
        <v>110084</v>
      </c>
      <c r="C88" s="40">
        <v>0</v>
      </c>
      <c r="D88" s="40">
        <v>1</v>
      </c>
      <c r="E88" s="40">
        <f t="shared" si="5"/>
        <v>100000</v>
      </c>
      <c r="F88" s="40">
        <v>0</v>
      </c>
      <c r="G88" s="40" t="s">
        <v>34</v>
      </c>
      <c r="H88" s="40">
        <v>0</v>
      </c>
      <c r="I88" s="46" t="s">
        <v>170</v>
      </c>
      <c r="J88" s="42">
        <f>VLOOKUP(I88,T_ROLE!A:B,2,0)</f>
        <v>110004</v>
      </c>
      <c r="K88" s="45" t="s">
        <v>299</v>
      </c>
      <c r="L88" s="44">
        <f>VLOOKUP(K88,T_GUI_CONTROL!$A:$B,2,0)</f>
        <v>110019</v>
      </c>
      <c r="M88" s="44" t="s">
        <v>298</v>
      </c>
      <c r="N88" s="44" t="e">
        <f>VLOOKUP(M88,T_FSM_STATE!$A:$B,2,0)</f>
        <v>#N/A</v>
      </c>
      <c r="O88" s="28" t="s">
        <v>246</v>
      </c>
      <c r="P88" s="28" t="s">
        <v>37</v>
      </c>
      <c r="Q88" s="28" t="s">
        <v>37</v>
      </c>
      <c r="R88" s="28" t="s">
        <v>37</v>
      </c>
      <c r="S88" s="28" t="e">
        <f t="shared" si="6"/>
        <v>#N/A</v>
      </c>
    </row>
    <row r="89" spans="2:20" ht="15" customHeight="1">
      <c r="B89" s="48">
        <f t="shared" si="7"/>
        <v>110085</v>
      </c>
      <c r="C89" s="48">
        <v>0</v>
      </c>
      <c r="D89" s="48">
        <v>1</v>
      </c>
      <c r="E89" s="40">
        <f t="shared" si="5"/>
        <v>100000</v>
      </c>
      <c r="F89" s="48">
        <v>0</v>
      </c>
      <c r="G89" s="48" t="s">
        <v>34</v>
      </c>
      <c r="H89" s="48">
        <v>0</v>
      </c>
      <c r="I89" s="49" t="s">
        <v>171</v>
      </c>
      <c r="J89" s="42">
        <f>VLOOKUP(I89,T_ROLE!A:B,2,0)</f>
        <v>110006</v>
      </c>
      <c r="K89" s="50" t="s">
        <v>300</v>
      </c>
      <c r="L89" s="44">
        <f>VLOOKUP(K89,T_GUI_CONTROL!$A:$B,2,0)</f>
        <v>110025</v>
      </c>
      <c r="M89" s="51" t="s">
        <v>301</v>
      </c>
      <c r="N89" s="44" t="e">
        <f>VLOOKUP(M89,T_FSM_STATE!$A:$B,2,0)</f>
        <v>#N/A</v>
      </c>
      <c r="O89" s="36" t="s">
        <v>478</v>
      </c>
      <c r="P89" s="47" t="s">
        <v>37</v>
      </c>
      <c r="Q89" s="47" t="s">
        <v>37</v>
      </c>
      <c r="R89" s="47" t="s">
        <v>37</v>
      </c>
      <c r="S89" s="47" t="e">
        <f t="shared" si="6"/>
        <v>#N/A</v>
      </c>
      <c r="T89" s="28" t="s">
        <v>228</v>
      </c>
    </row>
    <row r="90" spans="2:20" ht="15" customHeight="1">
      <c r="B90" s="40">
        <f t="shared" si="7"/>
        <v>110086</v>
      </c>
      <c r="C90" s="40">
        <v>0</v>
      </c>
      <c r="D90" s="40">
        <v>1</v>
      </c>
      <c r="E90" s="40">
        <f t="shared" si="5"/>
        <v>100000</v>
      </c>
      <c r="F90" s="40">
        <v>0</v>
      </c>
      <c r="G90" s="40" t="s">
        <v>34</v>
      </c>
      <c r="H90" s="40">
        <v>0</v>
      </c>
      <c r="I90" s="41" t="s">
        <v>171</v>
      </c>
      <c r="J90" s="42">
        <f>VLOOKUP(I90,T_ROLE!A:B,2,0)</f>
        <v>110006</v>
      </c>
      <c r="K90" s="43" t="s">
        <v>300</v>
      </c>
      <c r="L90" s="44">
        <f>VLOOKUP(K90,T_GUI_CONTROL!$A:$B,2,0)</f>
        <v>110025</v>
      </c>
      <c r="M90" s="44" t="s">
        <v>302</v>
      </c>
      <c r="N90" s="44" t="e">
        <f>VLOOKUP(M90,T_FSM_STATE!$A:$B,2,0)</f>
        <v>#N/A</v>
      </c>
      <c r="O90" s="36" t="s">
        <v>478</v>
      </c>
      <c r="P90" s="28" t="s">
        <v>37</v>
      </c>
      <c r="Q90" s="28" t="s">
        <v>37</v>
      </c>
      <c r="R90" s="28" t="s">
        <v>37</v>
      </c>
      <c r="S90" s="28" t="e">
        <f t="shared" si="6"/>
        <v>#N/A</v>
      </c>
    </row>
    <row r="91" spans="2:20" ht="15" customHeight="1">
      <c r="B91" s="40">
        <f t="shared" si="7"/>
        <v>110087</v>
      </c>
      <c r="C91" s="40">
        <v>0</v>
      </c>
      <c r="D91" s="40">
        <v>1</v>
      </c>
      <c r="E91" s="40">
        <f t="shared" si="5"/>
        <v>100000</v>
      </c>
      <c r="F91" s="40">
        <v>0</v>
      </c>
      <c r="G91" s="40" t="s">
        <v>34</v>
      </c>
      <c r="H91" s="40">
        <v>0</v>
      </c>
      <c r="I91" s="41" t="s">
        <v>171</v>
      </c>
      <c r="J91" s="42">
        <f>VLOOKUP(I91,T_ROLE!A:B,2,0)</f>
        <v>110006</v>
      </c>
      <c r="K91" s="43" t="s">
        <v>300</v>
      </c>
      <c r="L91" s="44">
        <f>VLOOKUP(K91,T_GUI_CONTROL!$A:$B,2,0)</f>
        <v>110025</v>
      </c>
      <c r="M91" s="44" t="s">
        <v>303</v>
      </c>
      <c r="N91" s="44" t="e">
        <f>VLOOKUP(M91,T_FSM_STATE!$A:$B,2,0)</f>
        <v>#N/A</v>
      </c>
      <c r="O91" s="36" t="s">
        <v>478</v>
      </c>
      <c r="P91" s="28" t="s">
        <v>37</v>
      </c>
      <c r="Q91" s="28" t="s">
        <v>37</v>
      </c>
      <c r="R91" s="28" t="s">
        <v>37</v>
      </c>
      <c r="S91" s="28" t="e">
        <f t="shared" si="6"/>
        <v>#N/A</v>
      </c>
    </row>
    <row r="92" spans="2:20" ht="15" customHeight="1">
      <c r="B92" s="40">
        <f t="shared" si="7"/>
        <v>110088</v>
      </c>
      <c r="C92" s="40">
        <v>0</v>
      </c>
      <c r="D92" s="40">
        <v>1</v>
      </c>
      <c r="E92" s="40">
        <f t="shared" si="5"/>
        <v>100000</v>
      </c>
      <c r="F92" s="40">
        <v>0</v>
      </c>
      <c r="G92" s="40" t="s">
        <v>34</v>
      </c>
      <c r="H92" s="40">
        <v>0</v>
      </c>
      <c r="I92" s="41" t="s">
        <v>171</v>
      </c>
      <c r="J92" s="42">
        <f>VLOOKUP(I92,T_ROLE!A:B,2,0)</f>
        <v>110006</v>
      </c>
      <c r="K92" s="43" t="s">
        <v>300</v>
      </c>
      <c r="L92" s="44">
        <f>VLOOKUP(K92,T_GUI_CONTROL!$A:$B,2,0)</f>
        <v>110025</v>
      </c>
      <c r="M92" s="44" t="s">
        <v>304</v>
      </c>
      <c r="N92" s="44" t="e">
        <f>VLOOKUP(M92,T_FSM_STATE!$A:$B,2,0)</f>
        <v>#N/A</v>
      </c>
      <c r="O92" s="36" t="s">
        <v>478</v>
      </c>
      <c r="P92" s="28" t="s">
        <v>37</v>
      </c>
      <c r="Q92" s="28" t="s">
        <v>37</v>
      </c>
      <c r="R92" s="28" t="s">
        <v>37</v>
      </c>
      <c r="S92" s="28" t="e">
        <f t="shared" si="6"/>
        <v>#N/A</v>
      </c>
    </row>
    <row r="93" spans="2:20" ht="15" customHeight="1">
      <c r="B93" s="9">
        <f t="shared" si="7"/>
        <v>110089</v>
      </c>
      <c r="C93" s="9">
        <v>0</v>
      </c>
      <c r="D93" s="9">
        <v>1</v>
      </c>
      <c r="E93" s="40">
        <f t="shared" si="5"/>
        <v>100000</v>
      </c>
      <c r="F93" s="9">
        <v>0</v>
      </c>
      <c r="G93" s="9" t="s">
        <v>34</v>
      </c>
      <c r="H93" s="9">
        <v>0</v>
      </c>
      <c r="I93" s="41" t="s">
        <v>171</v>
      </c>
      <c r="J93" s="42">
        <f>VLOOKUP(I93,T_ROLE!A:B,2,0)</f>
        <v>110006</v>
      </c>
      <c r="K93" s="43" t="s">
        <v>305</v>
      </c>
      <c r="L93" s="44">
        <f>VLOOKUP(K93,T_GUI_CONTROL!$A:$B,2,0)</f>
        <v>110026</v>
      </c>
      <c r="M93" s="10" t="s">
        <v>301</v>
      </c>
      <c r="N93" s="44" t="e">
        <f>VLOOKUP(M93,T_FSM_STATE!$A:$B,2,0)</f>
        <v>#N/A</v>
      </c>
      <c r="O93" s="36" t="s">
        <v>478</v>
      </c>
      <c r="P93" s="28" t="s">
        <v>37</v>
      </c>
      <c r="Q93" s="28" t="s">
        <v>37</v>
      </c>
      <c r="R93" s="28" t="s">
        <v>37</v>
      </c>
      <c r="S93" s="28" t="e">
        <f t="shared" si="6"/>
        <v>#N/A</v>
      </c>
    </row>
    <row r="94" spans="2:20" ht="15" customHeight="1">
      <c r="B94" s="9">
        <f t="shared" si="7"/>
        <v>110090</v>
      </c>
      <c r="C94" s="9">
        <v>0</v>
      </c>
      <c r="D94" s="9">
        <v>1</v>
      </c>
      <c r="E94" s="40">
        <f t="shared" si="5"/>
        <v>100000</v>
      </c>
      <c r="F94" s="9">
        <v>0</v>
      </c>
      <c r="G94" s="9" t="s">
        <v>34</v>
      </c>
      <c r="H94" s="9">
        <v>0</v>
      </c>
      <c r="I94" s="41" t="s">
        <v>171</v>
      </c>
      <c r="J94" s="42">
        <f>VLOOKUP(I94,T_ROLE!A:B,2,0)</f>
        <v>110006</v>
      </c>
      <c r="K94" s="43" t="s">
        <v>305</v>
      </c>
      <c r="L94" s="44">
        <f>VLOOKUP(K94,T_GUI_CONTROL!$A:$B,2,0)</f>
        <v>110026</v>
      </c>
      <c r="M94" s="10" t="s">
        <v>302</v>
      </c>
      <c r="N94" s="44" t="e">
        <f>VLOOKUP(M94,T_FSM_STATE!$A:$B,2,0)</f>
        <v>#N/A</v>
      </c>
      <c r="O94" s="36" t="s">
        <v>478</v>
      </c>
      <c r="P94" s="28" t="s">
        <v>37</v>
      </c>
      <c r="Q94" s="28" t="s">
        <v>37</v>
      </c>
      <c r="R94" s="28" t="s">
        <v>37</v>
      </c>
      <c r="S94" s="28" t="e">
        <f t="shared" si="6"/>
        <v>#N/A</v>
      </c>
    </row>
    <row r="95" spans="2:20" ht="15" customHeight="1">
      <c r="B95" s="9">
        <f t="shared" si="7"/>
        <v>110091</v>
      </c>
      <c r="C95" s="9">
        <v>0</v>
      </c>
      <c r="D95" s="9">
        <v>1</v>
      </c>
      <c r="E95" s="40">
        <f t="shared" si="5"/>
        <v>100000</v>
      </c>
      <c r="F95" s="9">
        <v>0</v>
      </c>
      <c r="G95" s="9" t="s">
        <v>34</v>
      </c>
      <c r="H95" s="9">
        <v>0</v>
      </c>
      <c r="I95" s="41" t="s">
        <v>171</v>
      </c>
      <c r="J95" s="42">
        <f>VLOOKUP(I95,T_ROLE!A:B,2,0)</f>
        <v>110006</v>
      </c>
      <c r="K95" s="43" t="s">
        <v>305</v>
      </c>
      <c r="L95" s="44">
        <f>VLOOKUP(K95,T_GUI_CONTROL!$A:$B,2,0)</f>
        <v>110026</v>
      </c>
      <c r="M95" s="10" t="s">
        <v>303</v>
      </c>
      <c r="N95" s="44" t="e">
        <f>VLOOKUP(M95,T_FSM_STATE!$A:$B,2,0)</f>
        <v>#N/A</v>
      </c>
      <c r="O95" s="36" t="s">
        <v>478</v>
      </c>
      <c r="P95" s="28" t="s">
        <v>37</v>
      </c>
      <c r="Q95" s="28" t="s">
        <v>37</v>
      </c>
      <c r="R95" s="28" t="s">
        <v>37</v>
      </c>
      <c r="S95" s="28" t="e">
        <f t="shared" si="6"/>
        <v>#N/A</v>
      </c>
    </row>
    <row r="96" spans="2:20" ht="15" customHeight="1">
      <c r="B96" s="9">
        <f t="shared" si="7"/>
        <v>110092</v>
      </c>
      <c r="C96" s="9">
        <v>0</v>
      </c>
      <c r="D96" s="9">
        <v>1</v>
      </c>
      <c r="E96" s="40">
        <f t="shared" si="5"/>
        <v>100000</v>
      </c>
      <c r="F96" s="9">
        <v>0</v>
      </c>
      <c r="G96" s="9" t="s">
        <v>34</v>
      </c>
      <c r="H96" s="9">
        <v>0</v>
      </c>
      <c r="I96" s="41" t="s">
        <v>171</v>
      </c>
      <c r="J96" s="42">
        <f>VLOOKUP(I96,T_ROLE!A:B,2,0)</f>
        <v>110006</v>
      </c>
      <c r="K96" s="43" t="s">
        <v>305</v>
      </c>
      <c r="L96" s="44">
        <f>VLOOKUP(K96,T_GUI_CONTROL!$A:$B,2,0)</f>
        <v>110026</v>
      </c>
      <c r="M96" s="10" t="s">
        <v>304</v>
      </c>
      <c r="N96" s="44" t="e">
        <f>VLOOKUP(M96,T_FSM_STATE!$A:$B,2,0)</f>
        <v>#N/A</v>
      </c>
      <c r="O96" s="36" t="s">
        <v>478</v>
      </c>
      <c r="P96" s="28" t="s">
        <v>37</v>
      </c>
      <c r="Q96" s="28" t="s">
        <v>37</v>
      </c>
      <c r="R96" s="28" t="s">
        <v>37</v>
      </c>
      <c r="S96" s="28" t="e">
        <f t="shared" si="6"/>
        <v>#N/A</v>
      </c>
    </row>
    <row r="97" spans="2:19" ht="15" customHeight="1">
      <c r="B97" s="9">
        <f t="shared" si="7"/>
        <v>110093</v>
      </c>
      <c r="C97" s="40">
        <v>0</v>
      </c>
      <c r="D97" s="40">
        <v>1</v>
      </c>
      <c r="E97" s="40">
        <f t="shared" si="5"/>
        <v>100000</v>
      </c>
      <c r="F97" s="40">
        <v>0</v>
      </c>
      <c r="G97" s="40" t="s">
        <v>34</v>
      </c>
      <c r="H97" s="40">
        <v>0</v>
      </c>
      <c r="I97" s="41" t="s">
        <v>171</v>
      </c>
      <c r="J97" s="42">
        <f>VLOOKUP(I97,T_ROLE!A:B,2,0)</f>
        <v>110006</v>
      </c>
      <c r="K97" s="45" t="s">
        <v>306</v>
      </c>
      <c r="L97" s="44">
        <f>VLOOKUP(K97,T_GUI_CONTROL!$A:$B,2,0)</f>
        <v>110027</v>
      </c>
      <c r="M97" s="44" t="s">
        <v>302</v>
      </c>
      <c r="N97" s="44" t="e">
        <f>VLOOKUP(M97,T_FSM_STATE!$A:$B,2,0)</f>
        <v>#N/A</v>
      </c>
      <c r="O97" s="36" t="s">
        <v>478</v>
      </c>
      <c r="P97" s="28" t="s">
        <v>37</v>
      </c>
      <c r="Q97" s="28" t="s">
        <v>37</v>
      </c>
      <c r="R97" s="28" t="s">
        <v>37</v>
      </c>
      <c r="S97" s="28" t="e">
        <f t="shared" si="6"/>
        <v>#N/A</v>
      </c>
    </row>
    <row r="98" spans="2:19" ht="15" customHeight="1">
      <c r="B98" s="40">
        <f t="shared" si="7"/>
        <v>110094</v>
      </c>
      <c r="C98" s="40">
        <v>0</v>
      </c>
      <c r="D98" s="40">
        <v>1</v>
      </c>
      <c r="E98" s="40">
        <f t="shared" si="5"/>
        <v>100000</v>
      </c>
      <c r="F98" s="40">
        <v>0</v>
      </c>
      <c r="G98" s="40" t="s">
        <v>34</v>
      </c>
      <c r="H98" s="40">
        <v>0</v>
      </c>
      <c r="I98" s="41" t="s">
        <v>171</v>
      </c>
      <c r="J98" s="42">
        <f>VLOOKUP(I98,T_ROLE!A:B,2,0)</f>
        <v>110006</v>
      </c>
      <c r="K98" s="45" t="s">
        <v>306</v>
      </c>
      <c r="L98" s="44">
        <f>VLOOKUP(K98,T_GUI_CONTROL!$A:$B,2,0)</f>
        <v>110027</v>
      </c>
      <c r="M98" s="44" t="s">
        <v>303</v>
      </c>
      <c r="N98" s="44" t="e">
        <f>VLOOKUP(M98,T_FSM_STATE!$A:$B,2,0)</f>
        <v>#N/A</v>
      </c>
      <c r="O98" s="36" t="s">
        <v>478</v>
      </c>
      <c r="P98" s="28" t="s">
        <v>37</v>
      </c>
      <c r="Q98" s="28" t="s">
        <v>37</v>
      </c>
      <c r="R98" s="28" t="s">
        <v>37</v>
      </c>
      <c r="S98" s="28" t="e">
        <f t="shared" si="6"/>
        <v>#N/A</v>
      </c>
    </row>
    <row r="99" spans="2:19" ht="15" customHeight="1">
      <c r="B99" s="40">
        <f t="shared" si="7"/>
        <v>110095</v>
      </c>
      <c r="C99" s="40">
        <v>0</v>
      </c>
      <c r="D99" s="40">
        <v>1</v>
      </c>
      <c r="E99" s="40">
        <f t="shared" si="5"/>
        <v>100000</v>
      </c>
      <c r="F99" s="40">
        <v>0</v>
      </c>
      <c r="G99" s="40" t="s">
        <v>34</v>
      </c>
      <c r="H99" s="40">
        <v>0</v>
      </c>
      <c r="I99" s="41" t="s">
        <v>171</v>
      </c>
      <c r="J99" s="42">
        <f>VLOOKUP(I99,T_ROLE!A:B,2,0)</f>
        <v>110006</v>
      </c>
      <c r="K99" s="45" t="s">
        <v>306</v>
      </c>
      <c r="L99" s="44">
        <f>VLOOKUP(K99,T_GUI_CONTROL!$A:$B,2,0)</f>
        <v>110027</v>
      </c>
      <c r="M99" s="44" t="s">
        <v>304</v>
      </c>
      <c r="N99" s="44" t="e">
        <f>VLOOKUP(M99,T_FSM_STATE!$A:$B,2,0)</f>
        <v>#N/A</v>
      </c>
      <c r="O99" s="36" t="s">
        <v>478</v>
      </c>
      <c r="P99" s="28" t="s">
        <v>37</v>
      </c>
      <c r="Q99" s="28" t="s">
        <v>37</v>
      </c>
      <c r="R99" s="28" t="s">
        <v>37</v>
      </c>
      <c r="S99" s="28" t="e">
        <f t="shared" si="6"/>
        <v>#N/A</v>
      </c>
    </row>
    <row r="100" spans="2:19" ht="15" customHeight="1">
      <c r="B100" s="9">
        <f t="shared" si="7"/>
        <v>110096</v>
      </c>
      <c r="C100" s="9">
        <v>0</v>
      </c>
      <c r="D100" s="9">
        <v>1</v>
      </c>
      <c r="E100" s="40">
        <f t="shared" si="5"/>
        <v>100000</v>
      </c>
      <c r="F100" s="9">
        <v>0</v>
      </c>
      <c r="G100" s="9" t="s">
        <v>34</v>
      </c>
      <c r="H100" s="9">
        <v>0</v>
      </c>
      <c r="I100" s="41" t="s">
        <v>171</v>
      </c>
      <c r="J100" s="42">
        <f>VLOOKUP(I100,T_ROLE!A:B,2,0)</f>
        <v>110006</v>
      </c>
      <c r="K100" s="45" t="s">
        <v>307</v>
      </c>
      <c r="L100" s="44">
        <f>VLOOKUP(K100,T_GUI_CONTROL!$A:$B,2,0)</f>
        <v>110031</v>
      </c>
      <c r="M100" s="44" t="s">
        <v>302</v>
      </c>
      <c r="N100" s="44" t="e">
        <f>VLOOKUP(M100,T_FSM_STATE!$A:$B,2,0)</f>
        <v>#N/A</v>
      </c>
      <c r="O100" s="36" t="s">
        <v>478</v>
      </c>
      <c r="P100" s="28" t="s">
        <v>37</v>
      </c>
      <c r="Q100" s="28" t="s">
        <v>37</v>
      </c>
      <c r="R100" s="28" t="s">
        <v>37</v>
      </c>
      <c r="S100" s="28" t="e">
        <f t="shared" ref="S100:S131" si="8">"INSERT INTO "&amp;$B$2&amp;" VALUES("&amp;B100&amp;", "&amp;C100&amp;", "&amp;D100&amp;", "&amp;E100&amp;", "&amp;F100&amp;", "&amp;G100&amp;", "&amp;H100&amp;", "&amp;J100&amp;", "&amp;L100&amp;", "&amp;N100&amp;", '"&amp;O100&amp;"', '"&amp;P100&amp;"', '"&amp;Q100&amp;"', '"&amp;R100&amp;"')"</f>
        <v>#N/A</v>
      </c>
    </row>
    <row r="101" spans="2:19" ht="15" customHeight="1">
      <c r="B101" s="9">
        <f t="shared" ref="B101:B132" si="9">B100+1</f>
        <v>110097</v>
      </c>
      <c r="C101" s="9">
        <v>0</v>
      </c>
      <c r="D101" s="9">
        <v>1</v>
      </c>
      <c r="E101" s="40">
        <f t="shared" si="5"/>
        <v>100000</v>
      </c>
      <c r="F101" s="9">
        <v>0</v>
      </c>
      <c r="G101" s="9" t="s">
        <v>34</v>
      </c>
      <c r="H101" s="9">
        <v>0</v>
      </c>
      <c r="I101" s="41" t="s">
        <v>171</v>
      </c>
      <c r="J101" s="42">
        <f>VLOOKUP(I101,T_ROLE!A:B,2,0)</f>
        <v>110006</v>
      </c>
      <c r="K101" s="45" t="s">
        <v>307</v>
      </c>
      <c r="L101" s="44">
        <f>VLOOKUP(K101,T_GUI_CONTROL!$A:$B,2,0)</f>
        <v>110031</v>
      </c>
      <c r="M101" s="44" t="s">
        <v>303</v>
      </c>
      <c r="N101" s="44" t="e">
        <f>VLOOKUP(M101,T_FSM_STATE!$A:$B,2,0)</f>
        <v>#N/A</v>
      </c>
      <c r="O101" s="36" t="s">
        <v>478</v>
      </c>
      <c r="P101" s="28" t="s">
        <v>37</v>
      </c>
      <c r="Q101" s="28" t="s">
        <v>37</v>
      </c>
      <c r="R101" s="28" t="s">
        <v>37</v>
      </c>
      <c r="S101" s="28" t="e">
        <f t="shared" si="8"/>
        <v>#N/A</v>
      </c>
    </row>
    <row r="102" spans="2:19" ht="15" customHeight="1">
      <c r="B102" s="9">
        <f t="shared" si="9"/>
        <v>110098</v>
      </c>
      <c r="C102" s="9">
        <v>0</v>
      </c>
      <c r="D102" s="9">
        <v>1</v>
      </c>
      <c r="E102" s="40">
        <f t="shared" si="5"/>
        <v>100000</v>
      </c>
      <c r="F102" s="9">
        <v>0</v>
      </c>
      <c r="G102" s="9" t="s">
        <v>34</v>
      </c>
      <c r="H102" s="9">
        <v>0</v>
      </c>
      <c r="I102" s="41" t="s">
        <v>171</v>
      </c>
      <c r="J102" s="42">
        <f>VLOOKUP(I102,T_ROLE!A:B,2,0)</f>
        <v>110006</v>
      </c>
      <c r="K102" s="45" t="s">
        <v>307</v>
      </c>
      <c r="L102" s="44">
        <f>VLOOKUP(K102,T_GUI_CONTROL!$A:$B,2,0)</f>
        <v>110031</v>
      </c>
      <c r="M102" s="44" t="s">
        <v>304</v>
      </c>
      <c r="N102" s="44" t="e">
        <f>VLOOKUP(M102,T_FSM_STATE!$A:$B,2,0)</f>
        <v>#N/A</v>
      </c>
      <c r="O102" s="36" t="s">
        <v>478</v>
      </c>
      <c r="P102" s="28" t="s">
        <v>37</v>
      </c>
      <c r="Q102" s="28" t="s">
        <v>37</v>
      </c>
      <c r="R102" s="28" t="s">
        <v>37</v>
      </c>
      <c r="S102" s="28" t="e">
        <f t="shared" si="8"/>
        <v>#N/A</v>
      </c>
    </row>
    <row r="103" spans="2:19" ht="15" customHeight="1">
      <c r="B103" s="40">
        <f t="shared" si="9"/>
        <v>110099</v>
      </c>
      <c r="C103" s="40">
        <v>0</v>
      </c>
      <c r="D103" s="40">
        <v>1</v>
      </c>
      <c r="E103" s="40">
        <f t="shared" si="5"/>
        <v>100000</v>
      </c>
      <c r="F103" s="40">
        <v>0</v>
      </c>
      <c r="G103" s="40" t="s">
        <v>34</v>
      </c>
      <c r="H103" s="40">
        <v>1</v>
      </c>
      <c r="I103" s="46" t="s">
        <v>172</v>
      </c>
      <c r="J103" s="42">
        <f>VLOOKUP(I103,T_ROLE!A:B,2,0)</f>
        <v>110007</v>
      </c>
      <c r="K103" s="45" t="s">
        <v>307</v>
      </c>
      <c r="L103" s="44">
        <f>VLOOKUP(K103,T_GUI_CONTROL!$A:$B,2,0)</f>
        <v>110031</v>
      </c>
      <c r="M103" s="44" t="s">
        <v>308</v>
      </c>
      <c r="N103" s="44" t="e">
        <f>VLOOKUP(M103,T_FSM_STATE!$A:$B,2,0)</f>
        <v>#N/A</v>
      </c>
      <c r="O103" s="36" t="s">
        <v>478</v>
      </c>
      <c r="P103" s="28" t="s">
        <v>37</v>
      </c>
      <c r="Q103" s="28" t="s">
        <v>37</v>
      </c>
      <c r="R103" s="28" t="s">
        <v>37</v>
      </c>
      <c r="S103" s="28" t="e">
        <f t="shared" si="8"/>
        <v>#N/A</v>
      </c>
    </row>
    <row r="104" spans="2:19" ht="15" customHeight="1">
      <c r="B104" s="40">
        <f t="shared" si="9"/>
        <v>110100</v>
      </c>
      <c r="C104" s="9">
        <v>0</v>
      </c>
      <c r="D104" s="9">
        <v>1</v>
      </c>
      <c r="E104" s="40">
        <f t="shared" si="5"/>
        <v>100000</v>
      </c>
      <c r="F104" s="9">
        <v>0</v>
      </c>
      <c r="G104" s="9" t="s">
        <v>34</v>
      </c>
      <c r="H104" s="9">
        <v>0</v>
      </c>
      <c r="I104" s="46" t="s">
        <v>172</v>
      </c>
      <c r="J104" s="42">
        <f>VLOOKUP(I104,T_ROLE!A:B,2,0)</f>
        <v>110007</v>
      </c>
      <c r="K104" s="43" t="s">
        <v>309</v>
      </c>
      <c r="L104" s="44">
        <f>VLOOKUP(K104,T_GUI_CONTROL!$A:$B,2,0)</f>
        <v>110028</v>
      </c>
      <c r="M104" s="10" t="s">
        <v>310</v>
      </c>
      <c r="N104" s="44" t="e">
        <f>VLOOKUP(M104,T_FSM_STATE!$A:$B,2,0)</f>
        <v>#N/A</v>
      </c>
      <c r="O104" s="36" t="s">
        <v>478</v>
      </c>
      <c r="P104" s="28" t="s">
        <v>37</v>
      </c>
      <c r="Q104" s="28" t="s">
        <v>37</v>
      </c>
      <c r="R104" s="28" t="s">
        <v>37</v>
      </c>
      <c r="S104" s="28" t="e">
        <f t="shared" si="8"/>
        <v>#N/A</v>
      </c>
    </row>
    <row r="105" spans="2:19" ht="15" customHeight="1">
      <c r="B105" s="40">
        <f t="shared" si="9"/>
        <v>110101</v>
      </c>
      <c r="C105" s="40">
        <v>0</v>
      </c>
      <c r="D105" s="40">
        <v>1</v>
      </c>
      <c r="E105" s="40">
        <f t="shared" si="5"/>
        <v>100000</v>
      </c>
      <c r="F105" s="40">
        <v>0</v>
      </c>
      <c r="G105" s="40" t="s">
        <v>34</v>
      </c>
      <c r="H105" s="40">
        <v>0</v>
      </c>
      <c r="I105" s="46" t="s">
        <v>172</v>
      </c>
      <c r="J105" s="42">
        <f>VLOOKUP(I105,T_ROLE!A:B,2,0)</f>
        <v>110007</v>
      </c>
      <c r="K105" s="45" t="s">
        <v>311</v>
      </c>
      <c r="L105" s="44">
        <f>VLOOKUP(K105,T_GUI_CONTROL!$A:$B,2,0)</f>
        <v>110029</v>
      </c>
      <c r="M105" s="44" t="s">
        <v>310</v>
      </c>
      <c r="N105" s="44" t="e">
        <f>VLOOKUP(M105,T_FSM_STATE!$A:$B,2,0)</f>
        <v>#N/A</v>
      </c>
      <c r="O105" s="36" t="s">
        <v>478</v>
      </c>
      <c r="P105" s="28" t="s">
        <v>37</v>
      </c>
      <c r="Q105" s="28" t="s">
        <v>37</v>
      </c>
      <c r="R105" s="28" t="s">
        <v>37</v>
      </c>
      <c r="S105" s="28" t="e">
        <f t="shared" si="8"/>
        <v>#N/A</v>
      </c>
    </row>
    <row r="106" spans="2:19" ht="15" customHeight="1">
      <c r="B106" s="40">
        <f t="shared" si="9"/>
        <v>110102</v>
      </c>
      <c r="C106" s="40">
        <v>0</v>
      </c>
      <c r="D106" s="40">
        <v>1</v>
      </c>
      <c r="E106" s="40">
        <f t="shared" si="5"/>
        <v>100000</v>
      </c>
      <c r="F106" s="40">
        <v>0</v>
      </c>
      <c r="G106" s="40" t="s">
        <v>34</v>
      </c>
      <c r="H106" s="40">
        <v>1</v>
      </c>
      <c r="I106" s="46" t="s">
        <v>172</v>
      </c>
      <c r="J106" s="42">
        <f>VLOOKUP(I106,T_ROLE!A:B,2,0)</f>
        <v>110007</v>
      </c>
      <c r="K106" s="45" t="s">
        <v>311</v>
      </c>
      <c r="L106" s="44">
        <f>VLOOKUP(K106,T_GUI_CONTROL!$A:$B,2,0)</f>
        <v>110029</v>
      </c>
      <c r="M106" s="44" t="s">
        <v>308</v>
      </c>
      <c r="N106" s="44" t="e">
        <f>VLOOKUP(M106,T_FSM_STATE!$A:$B,2,0)</f>
        <v>#N/A</v>
      </c>
      <c r="O106" s="36" t="s">
        <v>478</v>
      </c>
      <c r="P106" s="28" t="s">
        <v>37</v>
      </c>
      <c r="Q106" s="28" t="s">
        <v>37</v>
      </c>
      <c r="R106" s="28" t="s">
        <v>37</v>
      </c>
      <c r="S106" s="28" t="e">
        <f t="shared" si="8"/>
        <v>#N/A</v>
      </c>
    </row>
    <row r="107" spans="2:19" ht="15" customHeight="1">
      <c r="B107" s="40">
        <f t="shared" si="9"/>
        <v>110103</v>
      </c>
      <c r="C107" s="40">
        <v>0</v>
      </c>
      <c r="D107" s="40">
        <v>1</v>
      </c>
      <c r="E107" s="40">
        <f t="shared" si="5"/>
        <v>100000</v>
      </c>
      <c r="F107" s="40">
        <v>0</v>
      </c>
      <c r="G107" s="40" t="s">
        <v>34</v>
      </c>
      <c r="H107" s="40">
        <v>0</v>
      </c>
      <c r="I107" s="46" t="s">
        <v>173</v>
      </c>
      <c r="J107" s="42">
        <f>VLOOKUP(I107,T_ROLE!A:B,2,0)</f>
        <v>110008</v>
      </c>
      <c r="K107" s="45" t="s">
        <v>312</v>
      </c>
      <c r="L107" s="44">
        <f>VLOOKUP(K107,T_GUI_CONTROL!$A:$B,2,0)</f>
        <v>110030</v>
      </c>
      <c r="M107" s="44" t="s">
        <v>313</v>
      </c>
      <c r="N107" s="44" t="e">
        <f>VLOOKUP(M107,T_FSM_STATE!$A:$B,2,0)</f>
        <v>#N/A</v>
      </c>
      <c r="O107" s="36" t="s">
        <v>478</v>
      </c>
      <c r="P107" s="28" t="s">
        <v>37</v>
      </c>
      <c r="Q107" s="28" t="s">
        <v>37</v>
      </c>
      <c r="R107" s="28" t="s">
        <v>37</v>
      </c>
      <c r="S107" s="28" t="e">
        <f t="shared" si="8"/>
        <v>#N/A</v>
      </c>
    </row>
    <row r="108" spans="2:19" ht="15" customHeight="1">
      <c r="B108" s="40">
        <f t="shared" si="9"/>
        <v>110104</v>
      </c>
      <c r="C108" s="40">
        <v>0</v>
      </c>
      <c r="D108" s="40">
        <v>1</v>
      </c>
      <c r="E108" s="40">
        <f t="shared" si="5"/>
        <v>100000</v>
      </c>
      <c r="F108" s="40">
        <v>0</v>
      </c>
      <c r="G108" s="40" t="s">
        <v>34</v>
      </c>
      <c r="H108" s="40">
        <v>0</v>
      </c>
      <c r="I108" s="46" t="s">
        <v>173</v>
      </c>
      <c r="J108" s="42">
        <f>VLOOKUP(I108,T_ROLE!A:B,2,0)</f>
        <v>110008</v>
      </c>
      <c r="K108" s="45" t="s">
        <v>311</v>
      </c>
      <c r="L108" s="44">
        <f>VLOOKUP(K108,T_GUI_CONTROL!$A:$B,2,0)</f>
        <v>110029</v>
      </c>
      <c r="M108" s="44" t="s">
        <v>313</v>
      </c>
      <c r="N108" s="44" t="e">
        <f>VLOOKUP(M108,T_FSM_STATE!$A:$B,2,0)</f>
        <v>#N/A</v>
      </c>
      <c r="O108" s="36" t="s">
        <v>478</v>
      </c>
      <c r="P108" s="28" t="s">
        <v>37</v>
      </c>
      <c r="Q108" s="28" t="s">
        <v>37</v>
      </c>
      <c r="R108" s="28" t="s">
        <v>37</v>
      </c>
      <c r="S108" s="28" t="e">
        <f t="shared" si="8"/>
        <v>#N/A</v>
      </c>
    </row>
    <row r="109" spans="2:19" ht="15" customHeight="1">
      <c r="B109" s="48">
        <f t="shared" si="9"/>
        <v>110105</v>
      </c>
      <c r="C109" s="48">
        <v>0</v>
      </c>
      <c r="D109" s="48">
        <v>1</v>
      </c>
      <c r="E109" s="40">
        <f t="shared" si="5"/>
        <v>100000</v>
      </c>
      <c r="F109" s="48">
        <v>0</v>
      </c>
      <c r="G109" s="48" t="s">
        <v>34</v>
      </c>
      <c r="H109" s="48">
        <v>0</v>
      </c>
      <c r="I109" s="49" t="s">
        <v>171</v>
      </c>
      <c r="J109" s="42">
        <f>VLOOKUP(I109,T_ROLE!A:B,2,0)</f>
        <v>110006</v>
      </c>
      <c r="K109" s="50" t="s">
        <v>314</v>
      </c>
      <c r="L109" s="44">
        <f>VLOOKUP(K109,T_GUI_CONTROL!$A:$B,2,0)</f>
        <v>110036</v>
      </c>
      <c r="M109" s="51" t="s">
        <v>315</v>
      </c>
      <c r="N109" s="44" t="e">
        <f>VLOOKUP(M109,T_FSM_STATE!$A:$B,2,0)</f>
        <v>#N/A</v>
      </c>
      <c r="O109" s="47" t="s">
        <v>246</v>
      </c>
      <c r="P109" s="47" t="s">
        <v>37</v>
      </c>
      <c r="Q109" s="47" t="s">
        <v>37</v>
      </c>
      <c r="R109" s="47" t="s">
        <v>37</v>
      </c>
      <c r="S109" s="47" t="e">
        <f t="shared" si="8"/>
        <v>#N/A</v>
      </c>
    </row>
    <row r="110" spans="2:19" ht="15" customHeight="1">
      <c r="B110" s="40">
        <f t="shared" si="9"/>
        <v>110106</v>
      </c>
      <c r="C110" s="40">
        <v>0</v>
      </c>
      <c r="D110" s="40">
        <v>1</v>
      </c>
      <c r="E110" s="40">
        <f t="shared" si="5"/>
        <v>100000</v>
      </c>
      <c r="F110" s="40">
        <v>0</v>
      </c>
      <c r="G110" s="40" t="s">
        <v>34</v>
      </c>
      <c r="H110" s="40">
        <v>0</v>
      </c>
      <c r="I110" s="41" t="s">
        <v>171</v>
      </c>
      <c r="J110" s="42">
        <f>VLOOKUP(I110,T_ROLE!A:B,2,0)</f>
        <v>110006</v>
      </c>
      <c r="K110" s="45" t="s">
        <v>314</v>
      </c>
      <c r="L110" s="44">
        <f>VLOOKUP(K110,T_GUI_CONTROL!$A:$B,2,0)</f>
        <v>110036</v>
      </c>
      <c r="M110" s="44" t="s">
        <v>316</v>
      </c>
      <c r="N110" s="44" t="e">
        <f>VLOOKUP(M110,T_FSM_STATE!$A:$B,2,0)</f>
        <v>#N/A</v>
      </c>
      <c r="O110" s="44" t="s">
        <v>246</v>
      </c>
      <c r="P110" s="44" t="s">
        <v>37</v>
      </c>
      <c r="Q110" s="44" t="s">
        <v>37</v>
      </c>
      <c r="R110" s="44" t="s">
        <v>37</v>
      </c>
      <c r="S110" s="44" t="e">
        <f t="shared" si="8"/>
        <v>#N/A</v>
      </c>
    </row>
    <row r="111" spans="2:19" ht="15" customHeight="1">
      <c r="B111" s="40">
        <f t="shared" si="9"/>
        <v>110107</v>
      </c>
      <c r="C111" s="40">
        <v>0</v>
      </c>
      <c r="D111" s="40">
        <v>1</v>
      </c>
      <c r="E111" s="40">
        <f t="shared" si="5"/>
        <v>100000</v>
      </c>
      <c r="F111" s="40">
        <v>0</v>
      </c>
      <c r="G111" s="40" t="s">
        <v>34</v>
      </c>
      <c r="H111" s="40">
        <v>0</v>
      </c>
      <c r="I111" s="41" t="s">
        <v>171</v>
      </c>
      <c r="J111" s="42">
        <f>VLOOKUP(I111,T_ROLE!A:B,2,0)</f>
        <v>110006</v>
      </c>
      <c r="K111" s="45" t="s">
        <v>314</v>
      </c>
      <c r="L111" s="44">
        <f>VLOOKUP(K111,T_GUI_CONTROL!$A:$B,2,0)</f>
        <v>110036</v>
      </c>
      <c r="M111" s="44" t="s">
        <v>317</v>
      </c>
      <c r="N111" s="44" t="e">
        <f>VLOOKUP(M111,T_FSM_STATE!$A:$B,2,0)</f>
        <v>#N/A</v>
      </c>
      <c r="O111" s="44" t="s">
        <v>246</v>
      </c>
      <c r="P111" s="44" t="s">
        <v>37</v>
      </c>
      <c r="Q111" s="44" t="s">
        <v>37</v>
      </c>
      <c r="R111" s="44" t="s">
        <v>37</v>
      </c>
      <c r="S111" s="44" t="e">
        <f t="shared" si="8"/>
        <v>#N/A</v>
      </c>
    </row>
    <row r="112" spans="2:19" ht="15" customHeight="1">
      <c r="B112" s="40">
        <f t="shared" si="9"/>
        <v>110108</v>
      </c>
      <c r="C112" s="40">
        <v>0</v>
      </c>
      <c r="D112" s="40">
        <v>1</v>
      </c>
      <c r="E112" s="40">
        <f t="shared" si="5"/>
        <v>100000</v>
      </c>
      <c r="F112" s="40">
        <v>0</v>
      </c>
      <c r="G112" s="40" t="s">
        <v>34</v>
      </c>
      <c r="H112" s="40">
        <v>0</v>
      </c>
      <c r="I112" s="41" t="s">
        <v>171</v>
      </c>
      <c r="J112" s="42">
        <f>VLOOKUP(I112,T_ROLE!A:B,2,0)</f>
        <v>110006</v>
      </c>
      <c r="K112" s="45" t="s">
        <v>314</v>
      </c>
      <c r="L112" s="44">
        <f>VLOOKUP(K112,T_GUI_CONTROL!$A:$B,2,0)</f>
        <v>110036</v>
      </c>
      <c r="M112" s="44" t="s">
        <v>318</v>
      </c>
      <c r="N112" s="44" t="e">
        <f>VLOOKUP(M112,T_FSM_STATE!$A:$B,2,0)</f>
        <v>#N/A</v>
      </c>
      <c r="O112" s="44" t="s">
        <v>246</v>
      </c>
      <c r="P112" s="44" t="s">
        <v>37</v>
      </c>
      <c r="Q112" s="44" t="s">
        <v>37</v>
      </c>
      <c r="R112" s="44" t="s">
        <v>37</v>
      </c>
      <c r="S112" s="44" t="e">
        <f t="shared" si="8"/>
        <v>#N/A</v>
      </c>
    </row>
    <row r="113" spans="2:19" ht="15" customHeight="1">
      <c r="B113" s="9">
        <f t="shared" si="9"/>
        <v>110109</v>
      </c>
      <c r="C113" s="9">
        <v>0</v>
      </c>
      <c r="D113" s="9">
        <v>1</v>
      </c>
      <c r="E113" s="40">
        <f t="shared" si="5"/>
        <v>100000</v>
      </c>
      <c r="F113" s="9">
        <v>0</v>
      </c>
      <c r="G113" s="9" t="s">
        <v>34</v>
      </c>
      <c r="H113" s="9">
        <v>0</v>
      </c>
      <c r="I113" s="41" t="s">
        <v>171</v>
      </c>
      <c r="J113" s="42">
        <f>VLOOKUP(I113,T_ROLE!A:B,2,0)</f>
        <v>110006</v>
      </c>
      <c r="K113" s="43" t="s">
        <v>319</v>
      </c>
      <c r="L113" s="44">
        <f>VLOOKUP(K113,T_GUI_CONTROL!$A:$B,2,0)</f>
        <v>110037</v>
      </c>
      <c r="M113" s="10" t="s">
        <v>315</v>
      </c>
      <c r="N113" s="44" t="e">
        <f>VLOOKUP(M113,T_FSM_STATE!$A:$B,2,0)</f>
        <v>#N/A</v>
      </c>
      <c r="O113" s="28" t="s">
        <v>246</v>
      </c>
      <c r="P113" s="28" t="s">
        <v>37</v>
      </c>
      <c r="Q113" s="28" t="s">
        <v>37</v>
      </c>
      <c r="R113" s="28" t="s">
        <v>37</v>
      </c>
      <c r="S113" s="28" t="e">
        <f t="shared" si="8"/>
        <v>#N/A</v>
      </c>
    </row>
    <row r="114" spans="2:19" ht="15" customHeight="1">
      <c r="B114" s="9">
        <f t="shared" si="9"/>
        <v>110110</v>
      </c>
      <c r="C114" s="9">
        <v>0</v>
      </c>
      <c r="D114" s="9">
        <v>1</v>
      </c>
      <c r="E114" s="40">
        <f t="shared" si="5"/>
        <v>100000</v>
      </c>
      <c r="F114" s="9">
        <v>0</v>
      </c>
      <c r="G114" s="9" t="s">
        <v>34</v>
      </c>
      <c r="H114" s="9">
        <v>0</v>
      </c>
      <c r="I114" s="41" t="s">
        <v>171</v>
      </c>
      <c r="J114" s="42">
        <f>VLOOKUP(I114,T_ROLE!A:B,2,0)</f>
        <v>110006</v>
      </c>
      <c r="K114" s="43" t="s">
        <v>319</v>
      </c>
      <c r="L114" s="44">
        <f>VLOOKUP(K114,T_GUI_CONTROL!$A:$B,2,0)</f>
        <v>110037</v>
      </c>
      <c r="M114" s="10" t="s">
        <v>316</v>
      </c>
      <c r="N114" s="44" t="e">
        <f>VLOOKUP(M114,T_FSM_STATE!$A:$B,2,0)</f>
        <v>#N/A</v>
      </c>
      <c r="O114" s="28" t="s">
        <v>246</v>
      </c>
      <c r="P114" s="28" t="s">
        <v>37</v>
      </c>
      <c r="Q114" s="28" t="s">
        <v>37</v>
      </c>
      <c r="R114" s="28" t="s">
        <v>37</v>
      </c>
      <c r="S114" s="28" t="e">
        <f t="shared" si="8"/>
        <v>#N/A</v>
      </c>
    </row>
    <row r="115" spans="2:19" ht="15" customHeight="1">
      <c r="B115" s="9">
        <f t="shared" si="9"/>
        <v>110111</v>
      </c>
      <c r="C115" s="9">
        <v>0</v>
      </c>
      <c r="D115" s="9">
        <v>1</v>
      </c>
      <c r="E115" s="40">
        <f t="shared" si="5"/>
        <v>100000</v>
      </c>
      <c r="F115" s="9">
        <v>0</v>
      </c>
      <c r="G115" s="9" t="s">
        <v>34</v>
      </c>
      <c r="H115" s="9">
        <v>0</v>
      </c>
      <c r="I115" s="41" t="s">
        <v>171</v>
      </c>
      <c r="J115" s="42">
        <f>VLOOKUP(I115,T_ROLE!A:B,2,0)</f>
        <v>110006</v>
      </c>
      <c r="K115" s="43" t="s">
        <v>319</v>
      </c>
      <c r="L115" s="44">
        <f>VLOOKUP(K115,T_GUI_CONTROL!$A:$B,2,0)</f>
        <v>110037</v>
      </c>
      <c r="M115" s="10" t="s">
        <v>317</v>
      </c>
      <c r="N115" s="44" t="e">
        <f>VLOOKUP(M115,T_FSM_STATE!$A:$B,2,0)</f>
        <v>#N/A</v>
      </c>
      <c r="O115" s="28" t="s">
        <v>246</v>
      </c>
      <c r="P115" s="28" t="s">
        <v>37</v>
      </c>
      <c r="Q115" s="28" t="s">
        <v>37</v>
      </c>
      <c r="R115" s="28" t="s">
        <v>37</v>
      </c>
      <c r="S115" s="28" t="e">
        <f t="shared" si="8"/>
        <v>#N/A</v>
      </c>
    </row>
    <row r="116" spans="2:19" ht="15" customHeight="1">
      <c r="B116" s="9">
        <f t="shared" si="9"/>
        <v>110112</v>
      </c>
      <c r="C116" s="9">
        <v>0</v>
      </c>
      <c r="D116" s="9">
        <v>1</v>
      </c>
      <c r="E116" s="40">
        <f t="shared" si="5"/>
        <v>100000</v>
      </c>
      <c r="F116" s="9">
        <v>0</v>
      </c>
      <c r="G116" s="9" t="s">
        <v>34</v>
      </c>
      <c r="H116" s="9">
        <v>0</v>
      </c>
      <c r="I116" s="41" t="s">
        <v>171</v>
      </c>
      <c r="J116" s="42">
        <f>VLOOKUP(I116,T_ROLE!A:B,2,0)</f>
        <v>110006</v>
      </c>
      <c r="K116" s="43" t="s">
        <v>319</v>
      </c>
      <c r="L116" s="44">
        <f>VLOOKUP(K116,T_GUI_CONTROL!$A:$B,2,0)</f>
        <v>110037</v>
      </c>
      <c r="M116" s="10" t="s">
        <v>320</v>
      </c>
      <c r="N116" s="44" t="e">
        <f>VLOOKUP(M116,T_FSM_STATE!$A:$B,2,0)</f>
        <v>#N/A</v>
      </c>
      <c r="O116" s="28" t="s">
        <v>246</v>
      </c>
      <c r="P116" s="28" t="s">
        <v>37</v>
      </c>
      <c r="Q116" s="28" t="s">
        <v>37</v>
      </c>
      <c r="R116" s="28" t="s">
        <v>37</v>
      </c>
      <c r="S116" s="28" t="e">
        <f t="shared" si="8"/>
        <v>#N/A</v>
      </c>
    </row>
    <row r="117" spans="2:19" ht="15" customHeight="1">
      <c r="B117" s="9">
        <f t="shared" si="9"/>
        <v>110113</v>
      </c>
      <c r="C117" s="9">
        <v>0</v>
      </c>
      <c r="D117" s="9">
        <v>1</v>
      </c>
      <c r="E117" s="40">
        <f t="shared" si="5"/>
        <v>100000</v>
      </c>
      <c r="F117" s="9">
        <v>0</v>
      </c>
      <c r="G117" s="9" t="s">
        <v>34</v>
      </c>
      <c r="H117" s="9">
        <v>0</v>
      </c>
      <c r="I117" s="41" t="s">
        <v>171</v>
      </c>
      <c r="J117" s="42">
        <f>VLOOKUP(I117,T_ROLE!A:B,2,0)</f>
        <v>110006</v>
      </c>
      <c r="K117" s="43" t="s">
        <v>319</v>
      </c>
      <c r="L117" s="44">
        <f>VLOOKUP(K117,T_GUI_CONTROL!$A:$B,2,0)</f>
        <v>110037</v>
      </c>
      <c r="M117" s="10" t="s">
        <v>321</v>
      </c>
      <c r="N117" s="44" t="e">
        <f>VLOOKUP(M117,T_FSM_STATE!$A:$B,2,0)</f>
        <v>#N/A</v>
      </c>
      <c r="O117" s="28" t="s">
        <v>246</v>
      </c>
      <c r="P117" s="28" t="s">
        <v>37</v>
      </c>
      <c r="Q117" s="28" t="s">
        <v>37</v>
      </c>
      <c r="R117" s="28" t="s">
        <v>37</v>
      </c>
      <c r="S117" s="28" t="e">
        <f t="shared" si="8"/>
        <v>#N/A</v>
      </c>
    </row>
    <row r="118" spans="2:19" ht="15" customHeight="1">
      <c r="B118" s="9">
        <f t="shared" si="9"/>
        <v>110114</v>
      </c>
      <c r="C118" s="9">
        <v>0</v>
      </c>
      <c r="D118" s="9">
        <v>1</v>
      </c>
      <c r="E118" s="40">
        <f t="shared" si="5"/>
        <v>100000</v>
      </c>
      <c r="F118" s="9">
        <v>0</v>
      </c>
      <c r="G118" s="9" t="s">
        <v>34</v>
      </c>
      <c r="H118" s="9">
        <v>0</v>
      </c>
      <c r="I118" s="41" t="s">
        <v>171</v>
      </c>
      <c r="J118" s="42">
        <f>VLOOKUP(I118,T_ROLE!A:B,2,0)</f>
        <v>110006</v>
      </c>
      <c r="K118" s="43" t="s">
        <v>319</v>
      </c>
      <c r="L118" s="44">
        <f>VLOOKUP(K118,T_GUI_CONTROL!$A:$B,2,0)</f>
        <v>110037</v>
      </c>
      <c r="M118" s="10" t="s">
        <v>322</v>
      </c>
      <c r="N118" s="44" t="e">
        <f>VLOOKUP(M118,T_FSM_STATE!$A:$B,2,0)</f>
        <v>#N/A</v>
      </c>
      <c r="O118" s="28" t="s">
        <v>246</v>
      </c>
      <c r="P118" s="28" t="s">
        <v>37</v>
      </c>
      <c r="Q118" s="28" t="s">
        <v>37</v>
      </c>
      <c r="R118" s="28" t="s">
        <v>37</v>
      </c>
      <c r="S118" s="28" t="e">
        <f t="shared" si="8"/>
        <v>#N/A</v>
      </c>
    </row>
    <row r="119" spans="2:19" ht="15" customHeight="1">
      <c r="B119" s="9">
        <f t="shared" si="9"/>
        <v>110115</v>
      </c>
      <c r="C119" s="9">
        <v>0</v>
      </c>
      <c r="D119" s="9">
        <v>1</v>
      </c>
      <c r="E119" s="40">
        <f t="shared" si="5"/>
        <v>100000</v>
      </c>
      <c r="F119" s="9">
        <v>0</v>
      </c>
      <c r="G119" s="9" t="s">
        <v>34</v>
      </c>
      <c r="H119" s="9">
        <v>0</v>
      </c>
      <c r="I119" s="41" t="s">
        <v>171</v>
      </c>
      <c r="J119" s="42">
        <f>VLOOKUP(I119,T_ROLE!A:B,2,0)</f>
        <v>110006</v>
      </c>
      <c r="K119" s="43" t="s">
        <v>319</v>
      </c>
      <c r="L119" s="44">
        <f>VLOOKUP(K119,T_GUI_CONTROL!$A:$B,2,0)</f>
        <v>110037</v>
      </c>
      <c r="M119" s="10" t="s">
        <v>318</v>
      </c>
      <c r="N119" s="44" t="e">
        <f>VLOOKUP(M119,T_FSM_STATE!$A:$B,2,0)</f>
        <v>#N/A</v>
      </c>
      <c r="O119" s="28" t="s">
        <v>246</v>
      </c>
      <c r="P119" s="28" t="s">
        <v>37</v>
      </c>
      <c r="Q119" s="28" t="s">
        <v>37</v>
      </c>
      <c r="R119" s="28" t="s">
        <v>37</v>
      </c>
      <c r="S119" s="28" t="e">
        <f t="shared" si="8"/>
        <v>#N/A</v>
      </c>
    </row>
    <row r="120" spans="2:19" ht="15" customHeight="1">
      <c r="B120" s="40">
        <f t="shared" si="9"/>
        <v>110116</v>
      </c>
      <c r="C120" s="40">
        <v>0</v>
      </c>
      <c r="D120" s="40">
        <v>1</v>
      </c>
      <c r="E120" s="40">
        <f t="shared" si="5"/>
        <v>100000</v>
      </c>
      <c r="F120" s="40">
        <v>0</v>
      </c>
      <c r="G120" s="40" t="s">
        <v>34</v>
      </c>
      <c r="H120" s="40">
        <v>0</v>
      </c>
      <c r="I120" s="41" t="s">
        <v>171</v>
      </c>
      <c r="J120" s="42">
        <f>VLOOKUP(I120,T_ROLE!A:B,2,0)</f>
        <v>110006</v>
      </c>
      <c r="K120" s="45" t="s">
        <v>323</v>
      </c>
      <c r="L120" s="44">
        <f>VLOOKUP(K120,T_GUI_CONTROL!$A:$B,2,0)</f>
        <v>110038</v>
      </c>
      <c r="M120" s="44" t="s">
        <v>316</v>
      </c>
      <c r="N120" s="44" t="e">
        <f>VLOOKUP(M120,T_FSM_STATE!$A:$B,2,0)</f>
        <v>#N/A</v>
      </c>
      <c r="O120" s="44" t="s">
        <v>246</v>
      </c>
      <c r="P120" s="44" t="s">
        <v>37</v>
      </c>
      <c r="Q120" s="44" t="s">
        <v>37</v>
      </c>
      <c r="R120" s="44" t="s">
        <v>37</v>
      </c>
      <c r="S120" s="44" t="e">
        <f t="shared" si="8"/>
        <v>#N/A</v>
      </c>
    </row>
    <row r="121" spans="2:19" ht="15" customHeight="1">
      <c r="B121" s="40">
        <f t="shared" si="9"/>
        <v>110117</v>
      </c>
      <c r="C121" s="40">
        <v>0</v>
      </c>
      <c r="D121" s="40">
        <v>1</v>
      </c>
      <c r="E121" s="40">
        <f t="shared" si="5"/>
        <v>100000</v>
      </c>
      <c r="F121" s="40">
        <v>0</v>
      </c>
      <c r="G121" s="40" t="s">
        <v>34</v>
      </c>
      <c r="H121" s="40">
        <v>0</v>
      </c>
      <c r="I121" s="41" t="s">
        <v>171</v>
      </c>
      <c r="J121" s="42">
        <f>VLOOKUP(I121,T_ROLE!A:B,2,0)</f>
        <v>110006</v>
      </c>
      <c r="K121" s="45" t="s">
        <v>323</v>
      </c>
      <c r="L121" s="44">
        <f>VLOOKUP(K121,T_GUI_CONTROL!$A:$B,2,0)</f>
        <v>110038</v>
      </c>
      <c r="M121" s="44" t="s">
        <v>317</v>
      </c>
      <c r="N121" s="44" t="e">
        <f>VLOOKUP(M121,T_FSM_STATE!$A:$B,2,0)</f>
        <v>#N/A</v>
      </c>
      <c r="O121" s="44" t="s">
        <v>246</v>
      </c>
      <c r="P121" s="44" t="s">
        <v>37</v>
      </c>
      <c r="Q121" s="44" t="s">
        <v>37</v>
      </c>
      <c r="R121" s="44" t="s">
        <v>37</v>
      </c>
      <c r="S121" s="44" t="e">
        <f t="shared" si="8"/>
        <v>#N/A</v>
      </c>
    </row>
    <row r="122" spans="2:19" ht="15" customHeight="1">
      <c r="B122" s="40">
        <f t="shared" si="9"/>
        <v>110118</v>
      </c>
      <c r="C122" s="40">
        <v>0</v>
      </c>
      <c r="D122" s="40">
        <v>1</v>
      </c>
      <c r="E122" s="40">
        <f t="shared" si="5"/>
        <v>100000</v>
      </c>
      <c r="F122" s="40">
        <v>0</v>
      </c>
      <c r="G122" s="40" t="s">
        <v>34</v>
      </c>
      <c r="H122" s="40">
        <v>0</v>
      </c>
      <c r="I122" s="41" t="s">
        <v>171</v>
      </c>
      <c r="J122" s="42">
        <f>VLOOKUP(I122,T_ROLE!A:B,2,0)</f>
        <v>110006</v>
      </c>
      <c r="K122" s="45" t="s">
        <v>323</v>
      </c>
      <c r="L122" s="44">
        <f>VLOOKUP(K122,T_GUI_CONTROL!$A:$B,2,0)</f>
        <v>110038</v>
      </c>
      <c r="M122" s="44" t="s">
        <v>318</v>
      </c>
      <c r="N122" s="44" t="e">
        <f>VLOOKUP(M122,T_FSM_STATE!$A:$B,2,0)</f>
        <v>#N/A</v>
      </c>
      <c r="O122" s="44" t="s">
        <v>246</v>
      </c>
      <c r="P122" s="44" t="s">
        <v>37</v>
      </c>
      <c r="Q122" s="44" t="s">
        <v>37</v>
      </c>
      <c r="R122" s="44" t="s">
        <v>37</v>
      </c>
      <c r="S122" s="44" t="e">
        <f t="shared" si="8"/>
        <v>#N/A</v>
      </c>
    </row>
    <row r="123" spans="2:19" ht="15" customHeight="1">
      <c r="B123" s="9">
        <f t="shared" si="9"/>
        <v>110119</v>
      </c>
      <c r="C123" s="9">
        <v>0</v>
      </c>
      <c r="D123" s="9">
        <v>1</v>
      </c>
      <c r="E123" s="40">
        <f t="shared" si="5"/>
        <v>100000</v>
      </c>
      <c r="F123" s="9">
        <v>0</v>
      </c>
      <c r="G123" s="9" t="s">
        <v>34</v>
      </c>
      <c r="H123" s="9">
        <v>0</v>
      </c>
      <c r="I123" s="41" t="s">
        <v>171</v>
      </c>
      <c r="J123" s="42">
        <f>VLOOKUP(I123,T_ROLE!A:B,2,0)</f>
        <v>110006</v>
      </c>
      <c r="K123" s="43" t="s">
        <v>324</v>
      </c>
      <c r="L123" s="44">
        <f>VLOOKUP(K123,T_GUI_CONTROL!$A:$B,2,0)</f>
        <v>110041</v>
      </c>
      <c r="M123" s="10" t="s">
        <v>316</v>
      </c>
      <c r="N123" s="44" t="e">
        <f>VLOOKUP(M123,T_FSM_STATE!$A:$B,2,0)</f>
        <v>#N/A</v>
      </c>
      <c r="O123" s="9" t="s">
        <v>246</v>
      </c>
      <c r="P123" s="28" t="s">
        <v>37</v>
      </c>
      <c r="Q123" s="28" t="s">
        <v>37</v>
      </c>
      <c r="R123" s="28" t="s">
        <v>37</v>
      </c>
      <c r="S123" s="28" t="e">
        <f t="shared" si="8"/>
        <v>#N/A</v>
      </c>
    </row>
    <row r="124" spans="2:19" ht="15" customHeight="1">
      <c r="B124" s="9">
        <f t="shared" si="9"/>
        <v>110120</v>
      </c>
      <c r="C124" s="9">
        <v>0</v>
      </c>
      <c r="D124" s="9">
        <v>1</v>
      </c>
      <c r="E124" s="40">
        <f t="shared" si="5"/>
        <v>100000</v>
      </c>
      <c r="F124" s="9">
        <v>0</v>
      </c>
      <c r="G124" s="9" t="s">
        <v>34</v>
      </c>
      <c r="H124" s="9">
        <v>0</v>
      </c>
      <c r="I124" s="41" t="s">
        <v>171</v>
      </c>
      <c r="J124" s="42">
        <f>VLOOKUP(I124,T_ROLE!A:B,2,0)</f>
        <v>110006</v>
      </c>
      <c r="K124" s="43" t="s">
        <v>324</v>
      </c>
      <c r="L124" s="44">
        <f>VLOOKUP(K124,T_GUI_CONTROL!$A:$B,2,0)</f>
        <v>110041</v>
      </c>
      <c r="M124" s="10" t="s">
        <v>317</v>
      </c>
      <c r="N124" s="44" t="e">
        <f>VLOOKUP(M124,T_FSM_STATE!$A:$B,2,0)</f>
        <v>#N/A</v>
      </c>
      <c r="O124" s="9" t="s">
        <v>246</v>
      </c>
      <c r="P124" s="28" t="s">
        <v>37</v>
      </c>
      <c r="Q124" s="28" t="s">
        <v>37</v>
      </c>
      <c r="R124" s="28" t="s">
        <v>37</v>
      </c>
      <c r="S124" s="28" t="e">
        <f t="shared" si="8"/>
        <v>#N/A</v>
      </c>
    </row>
    <row r="125" spans="2:19" ht="15" customHeight="1">
      <c r="B125" s="9">
        <f t="shared" si="9"/>
        <v>110121</v>
      </c>
      <c r="C125" s="9">
        <v>0</v>
      </c>
      <c r="D125" s="9">
        <v>1</v>
      </c>
      <c r="E125" s="40">
        <f t="shared" si="5"/>
        <v>100000</v>
      </c>
      <c r="F125" s="9">
        <v>0</v>
      </c>
      <c r="G125" s="9" t="s">
        <v>34</v>
      </c>
      <c r="H125" s="9">
        <v>0</v>
      </c>
      <c r="I125" s="41" t="s">
        <v>171</v>
      </c>
      <c r="J125" s="42">
        <f>VLOOKUP(I125,T_ROLE!A:B,2,0)</f>
        <v>110006</v>
      </c>
      <c r="K125" s="43" t="s">
        <v>324</v>
      </c>
      <c r="L125" s="44">
        <f>VLOOKUP(K125,T_GUI_CONTROL!$A:$B,2,0)</f>
        <v>110041</v>
      </c>
      <c r="M125" s="10" t="s">
        <v>318</v>
      </c>
      <c r="N125" s="44" t="e">
        <f>VLOOKUP(M125,T_FSM_STATE!$A:$B,2,0)</f>
        <v>#N/A</v>
      </c>
      <c r="O125" s="9" t="s">
        <v>246</v>
      </c>
      <c r="P125" s="28" t="s">
        <v>37</v>
      </c>
      <c r="Q125" s="28" t="s">
        <v>37</v>
      </c>
      <c r="R125" s="28" t="s">
        <v>37</v>
      </c>
      <c r="S125" s="28" t="e">
        <f t="shared" si="8"/>
        <v>#N/A</v>
      </c>
    </row>
    <row r="126" spans="2:19" ht="15" customHeight="1">
      <c r="B126" s="9">
        <f t="shared" si="9"/>
        <v>110122</v>
      </c>
      <c r="C126" s="9">
        <v>0</v>
      </c>
      <c r="D126" s="9">
        <v>1</v>
      </c>
      <c r="E126" s="40">
        <f t="shared" si="5"/>
        <v>100000</v>
      </c>
      <c r="F126" s="9">
        <v>0</v>
      </c>
      <c r="G126" s="9" t="s">
        <v>34</v>
      </c>
      <c r="H126" s="9">
        <v>0</v>
      </c>
      <c r="I126" s="46" t="s">
        <v>172</v>
      </c>
      <c r="J126" s="42">
        <f>VLOOKUP(I126,T_ROLE!A:B,2,0)</f>
        <v>110007</v>
      </c>
      <c r="K126" s="43" t="s">
        <v>324</v>
      </c>
      <c r="L126" s="44">
        <f>VLOOKUP(K126,T_GUI_CONTROL!$A:$B,2,0)</f>
        <v>110041</v>
      </c>
      <c r="M126" s="10" t="s">
        <v>321</v>
      </c>
      <c r="N126" s="44" t="e">
        <f>VLOOKUP(M126,T_FSM_STATE!$A:$B,2,0)</f>
        <v>#N/A</v>
      </c>
      <c r="O126" s="28" t="s">
        <v>246</v>
      </c>
      <c r="P126" s="28" t="s">
        <v>37</v>
      </c>
      <c r="Q126" s="28" t="s">
        <v>37</v>
      </c>
      <c r="R126" s="28" t="s">
        <v>37</v>
      </c>
      <c r="S126" s="28" t="e">
        <f t="shared" si="8"/>
        <v>#N/A</v>
      </c>
    </row>
    <row r="127" spans="2:19" ht="15" customHeight="1">
      <c r="B127" s="40">
        <f t="shared" si="9"/>
        <v>110123</v>
      </c>
      <c r="C127" s="40">
        <v>0</v>
      </c>
      <c r="D127" s="40">
        <v>1</v>
      </c>
      <c r="E127" s="40">
        <f t="shared" si="5"/>
        <v>100000</v>
      </c>
      <c r="F127" s="40">
        <v>0</v>
      </c>
      <c r="G127" s="40" t="s">
        <v>34</v>
      </c>
      <c r="H127" s="40">
        <v>0</v>
      </c>
      <c r="I127" s="46" t="s">
        <v>172</v>
      </c>
      <c r="J127" s="42">
        <f>VLOOKUP(I127,T_ROLE!A:B,2,0)</f>
        <v>110007</v>
      </c>
      <c r="K127" s="45" t="s">
        <v>325</v>
      </c>
      <c r="L127" s="44">
        <f>VLOOKUP(K127,T_GUI_CONTROL!$A:$B,2,0)</f>
        <v>110039</v>
      </c>
      <c r="M127" s="44" t="s">
        <v>320</v>
      </c>
      <c r="N127" s="44" t="e">
        <f>VLOOKUP(M127,T_FSM_STATE!$A:$B,2,0)</f>
        <v>#N/A</v>
      </c>
      <c r="O127" s="44" t="s">
        <v>246</v>
      </c>
      <c r="P127" s="44" t="s">
        <v>37</v>
      </c>
      <c r="Q127" s="44" t="s">
        <v>37</v>
      </c>
      <c r="R127" s="44" t="s">
        <v>37</v>
      </c>
      <c r="S127" s="44" t="e">
        <f t="shared" si="8"/>
        <v>#N/A</v>
      </c>
    </row>
    <row r="128" spans="2:19" ht="15" customHeight="1">
      <c r="B128" s="9">
        <f t="shared" si="9"/>
        <v>110124</v>
      </c>
      <c r="C128" s="9">
        <v>0</v>
      </c>
      <c r="D128" s="9">
        <v>1</v>
      </c>
      <c r="E128" s="40">
        <f t="shared" si="5"/>
        <v>100000</v>
      </c>
      <c r="F128" s="9">
        <v>0</v>
      </c>
      <c r="G128" s="9" t="s">
        <v>34</v>
      </c>
      <c r="H128" s="9">
        <v>0</v>
      </c>
      <c r="I128" s="46" t="s">
        <v>172</v>
      </c>
      <c r="J128" s="42">
        <f>VLOOKUP(I128,T_ROLE!A:B,2,0)</f>
        <v>110007</v>
      </c>
      <c r="K128" s="43" t="s">
        <v>326</v>
      </c>
      <c r="L128" s="44">
        <f>VLOOKUP(K128,T_GUI_CONTROL!$A:$B,2,0)</f>
        <v>110040</v>
      </c>
      <c r="M128" s="10" t="s">
        <v>320</v>
      </c>
      <c r="N128" s="44" t="e">
        <f>VLOOKUP(M128,T_FSM_STATE!$A:$B,2,0)</f>
        <v>#N/A</v>
      </c>
      <c r="O128" s="10" t="s">
        <v>246</v>
      </c>
      <c r="P128" s="28" t="s">
        <v>37</v>
      </c>
      <c r="Q128" s="28" t="s">
        <v>37</v>
      </c>
      <c r="R128" s="28" t="s">
        <v>37</v>
      </c>
      <c r="S128" s="28" t="e">
        <f t="shared" si="8"/>
        <v>#N/A</v>
      </c>
    </row>
    <row r="129" spans="2:19" ht="15" customHeight="1">
      <c r="B129" s="9">
        <f t="shared" si="9"/>
        <v>110125</v>
      </c>
      <c r="C129" s="9">
        <v>0</v>
      </c>
      <c r="D129" s="9">
        <v>1</v>
      </c>
      <c r="E129" s="40">
        <f t="shared" si="5"/>
        <v>100000</v>
      </c>
      <c r="F129" s="9">
        <v>0</v>
      </c>
      <c r="G129" s="9" t="s">
        <v>34</v>
      </c>
      <c r="H129" s="9">
        <v>0</v>
      </c>
      <c r="I129" s="46" t="s">
        <v>172</v>
      </c>
      <c r="J129" s="42">
        <f>VLOOKUP(I129,T_ROLE!A:B,2,0)</f>
        <v>110007</v>
      </c>
      <c r="K129" s="43" t="s">
        <v>326</v>
      </c>
      <c r="L129" s="44">
        <f>VLOOKUP(K129,T_GUI_CONTROL!$A:$B,2,0)</f>
        <v>110040</v>
      </c>
      <c r="M129" s="10" t="s">
        <v>321</v>
      </c>
      <c r="N129" s="44" t="e">
        <f>VLOOKUP(M129,T_FSM_STATE!$A:$B,2,0)</f>
        <v>#N/A</v>
      </c>
      <c r="O129" s="10" t="s">
        <v>246</v>
      </c>
      <c r="P129" s="28" t="s">
        <v>37</v>
      </c>
      <c r="Q129" s="28" t="s">
        <v>37</v>
      </c>
      <c r="R129" s="28" t="s">
        <v>37</v>
      </c>
      <c r="S129" s="28" t="e">
        <f t="shared" si="8"/>
        <v>#N/A</v>
      </c>
    </row>
    <row r="130" spans="2:19" ht="15" customHeight="1">
      <c r="B130" s="40">
        <f t="shared" si="9"/>
        <v>110126</v>
      </c>
      <c r="C130" s="40">
        <v>0</v>
      </c>
      <c r="D130" s="40">
        <v>1</v>
      </c>
      <c r="E130" s="40">
        <f t="shared" si="5"/>
        <v>100000</v>
      </c>
      <c r="F130" s="40">
        <v>0</v>
      </c>
      <c r="G130" s="40" t="s">
        <v>34</v>
      </c>
      <c r="H130" s="40">
        <v>0</v>
      </c>
      <c r="I130" s="41" t="s">
        <v>171</v>
      </c>
      <c r="J130" s="42">
        <f>VLOOKUP(I130,T_ROLE!A:B,2,0)</f>
        <v>110006</v>
      </c>
      <c r="K130" s="45" t="s">
        <v>323</v>
      </c>
      <c r="L130" s="44">
        <f>VLOOKUP(K130,T_GUI_CONTROL!$A:$B,2,0)</f>
        <v>110038</v>
      </c>
      <c r="M130" s="44" t="s">
        <v>315</v>
      </c>
      <c r="N130" s="44" t="e">
        <f>VLOOKUP(M130,T_FSM_STATE!$A:$B,2,0)</f>
        <v>#N/A</v>
      </c>
      <c r="O130" s="44" t="s">
        <v>246</v>
      </c>
      <c r="P130" s="44" t="s">
        <v>37</v>
      </c>
      <c r="Q130" s="44" t="s">
        <v>37</v>
      </c>
      <c r="R130" s="44" t="s">
        <v>37</v>
      </c>
      <c r="S130" s="44" t="e">
        <f t="shared" si="8"/>
        <v>#N/A</v>
      </c>
    </row>
    <row r="131" spans="2:19" ht="15" customHeight="1">
      <c r="B131" s="48">
        <f t="shared" si="9"/>
        <v>110127</v>
      </c>
      <c r="C131" s="48">
        <v>0</v>
      </c>
      <c r="D131" s="48">
        <v>1</v>
      </c>
      <c r="E131" s="40">
        <f t="shared" si="5"/>
        <v>100000</v>
      </c>
      <c r="F131" s="48">
        <v>0</v>
      </c>
      <c r="G131" s="48" t="s">
        <v>34</v>
      </c>
      <c r="H131" s="48">
        <v>0</v>
      </c>
      <c r="I131" s="49" t="s">
        <v>171</v>
      </c>
      <c r="J131" s="42">
        <f>VLOOKUP(I131,T_ROLE!A:B,2,0)</f>
        <v>110006</v>
      </c>
      <c r="K131" s="50" t="s">
        <v>306</v>
      </c>
      <c r="L131" s="44">
        <f>VLOOKUP(K131,T_GUI_CONTROL!$A:$B,2,0)</f>
        <v>110027</v>
      </c>
      <c r="M131" s="51" t="s">
        <v>301</v>
      </c>
      <c r="N131" s="44" t="e">
        <f>VLOOKUP(M131,T_FSM_STATE!$A:$B,2,0)</f>
        <v>#N/A</v>
      </c>
      <c r="O131" s="36" t="s">
        <v>478</v>
      </c>
      <c r="P131" s="47" t="s">
        <v>37</v>
      </c>
      <c r="Q131" s="47" t="s">
        <v>37</v>
      </c>
      <c r="R131" s="47" t="s">
        <v>37</v>
      </c>
      <c r="S131" s="48" t="e">
        <f t="shared" si="8"/>
        <v>#N/A</v>
      </c>
    </row>
    <row r="132" spans="2:19" ht="15" customHeight="1">
      <c r="B132" s="52">
        <f t="shared" si="9"/>
        <v>110128</v>
      </c>
      <c r="C132" s="52">
        <v>0</v>
      </c>
      <c r="D132" s="52">
        <v>1</v>
      </c>
      <c r="E132" s="40">
        <f>ID_ENV_KEY</f>
        <v>100000</v>
      </c>
      <c r="F132" s="52">
        <v>1</v>
      </c>
      <c r="G132" s="52" t="s">
        <v>34</v>
      </c>
      <c r="H132" s="52">
        <v>1</v>
      </c>
      <c r="I132" s="41" t="s">
        <v>171</v>
      </c>
      <c r="J132" s="42">
        <f>VLOOKUP(I132,T_ROLE!A:B,2,0)</f>
        <v>110006</v>
      </c>
      <c r="K132" s="54" t="s">
        <v>324</v>
      </c>
      <c r="L132" s="44">
        <f>VLOOKUP(K132,T_GUI_CONTROL!$A:$B,2,0)</f>
        <v>110041</v>
      </c>
      <c r="M132" s="55" t="s">
        <v>322</v>
      </c>
      <c r="N132" s="44" t="e">
        <f>VLOOKUP(M132,T_FSM_STATE!$A:$B,2,0)</f>
        <v>#N/A</v>
      </c>
      <c r="O132" s="52" t="s">
        <v>246</v>
      </c>
      <c r="P132" s="53" t="s">
        <v>37</v>
      </c>
      <c r="Q132" s="53" t="s">
        <v>37</v>
      </c>
      <c r="R132" s="53" t="s">
        <v>37</v>
      </c>
      <c r="S132" s="52" t="e">
        <f>"INSERT INTO "&amp;$B$2&amp;" VALUES("&amp;B132&amp;", "&amp;C132&amp;", "&amp;D132&amp;", "&amp;E132&amp;", "&amp;F132&amp;", "&amp;G132&amp;", "&amp;H132&amp;", "&amp;J132&amp;", "&amp;L132&amp;", "&amp;N132&amp;", '"&amp;O132&amp;"', '"&amp;P132&amp;"', '"&amp;Q132&amp;"', '"&amp;R132&amp;"')"</f>
        <v>#N/A</v>
      </c>
    </row>
    <row r="134" spans="2:19" ht="15" customHeight="1">
      <c r="B134" s="40">
        <f>B132+1</f>
        <v>110129</v>
      </c>
      <c r="C134" s="40">
        <v>0</v>
      </c>
      <c r="D134" s="40">
        <v>1</v>
      </c>
      <c r="E134" s="40">
        <f>ID_ENV_KEY</f>
        <v>100000</v>
      </c>
      <c r="F134" s="40">
        <v>0</v>
      </c>
      <c r="G134" s="40" t="s">
        <v>34</v>
      </c>
      <c r="H134" s="40">
        <v>0</v>
      </c>
      <c r="I134" s="41" t="s">
        <v>169</v>
      </c>
      <c r="J134" s="42">
        <f>VLOOKUP(I134,T_ROLE!A:B,2,0)</f>
        <v>110003</v>
      </c>
      <c r="K134" s="43" t="s">
        <v>327</v>
      </c>
      <c r="L134" s="44">
        <f>VLOOKUP(K134,T_GUI_CONTROL!$A:$B,2,0)</f>
        <v>110042</v>
      </c>
      <c r="M134" s="44" t="s">
        <v>328</v>
      </c>
      <c r="N134" s="44">
        <f>VLOOKUP(M134,T_FSM_STATE!$A:$B,2,0)</f>
        <v>110060</v>
      </c>
      <c r="O134" s="28" t="s">
        <v>246</v>
      </c>
      <c r="P134" s="28" t="s">
        <v>37</v>
      </c>
      <c r="Q134" s="28" t="s">
        <v>37</v>
      </c>
      <c r="R134" s="28" t="s">
        <v>37</v>
      </c>
      <c r="S134" s="56" t="str">
        <f>"INSERT INTO "&amp;$B$2&amp;" VALUES("&amp;B134&amp;", "&amp;C134&amp;", "&amp;D134&amp;", "&amp;E134&amp;", "&amp;F134&amp;", "&amp;G134&amp;", "&amp;H134&amp;", "&amp;J134&amp;", "&amp;L134&amp;", "&amp;N134&amp;", '"&amp;O134&amp;"', '"&amp;P134&amp;"', '"&amp;Q134&amp;"', '"&amp;R134&amp;"')"</f>
        <v>INSERT INTO T_GUI_CONTROL_PERMISSION VALUES(110129, 0, 1, 100000, 0, GETDATE(), 0, 110003, 110042, 110060, 'setDisabled(false)', '?', '?', '?')</v>
      </c>
    </row>
    <row r="135" spans="2:19" ht="15" customHeight="1">
      <c r="B135" s="9">
        <f>B134+1</f>
        <v>110130</v>
      </c>
      <c r="C135" s="9">
        <v>0</v>
      </c>
      <c r="D135" s="9">
        <v>1</v>
      </c>
      <c r="E135" s="40">
        <f>ID_ENV_KEY</f>
        <v>100000</v>
      </c>
      <c r="F135" s="9">
        <v>0</v>
      </c>
      <c r="G135" s="9" t="s">
        <v>34</v>
      </c>
      <c r="H135" s="9">
        <v>0</v>
      </c>
      <c r="I135" s="41" t="s">
        <v>169</v>
      </c>
      <c r="J135" s="42">
        <f>VLOOKUP(I135,T_ROLE!A:B,2,0)</f>
        <v>110003</v>
      </c>
      <c r="K135" s="43" t="s">
        <v>329</v>
      </c>
      <c r="L135" s="44">
        <f>VLOOKUP(K135,T_GUI_CONTROL!$A:$B,2,0)</f>
        <v>110043</v>
      </c>
      <c r="M135" s="44" t="s">
        <v>328</v>
      </c>
      <c r="N135" s="44">
        <f>VLOOKUP(M135,T_FSM_STATE!$A:$B,2,0)</f>
        <v>110060</v>
      </c>
      <c r="O135" s="28" t="s">
        <v>246</v>
      </c>
      <c r="P135" s="28" t="s">
        <v>37</v>
      </c>
      <c r="Q135" s="28" t="s">
        <v>37</v>
      </c>
      <c r="R135" s="28" t="s">
        <v>37</v>
      </c>
      <c r="S135" s="56" t="str">
        <f>"INSERT INTO "&amp;$B$2&amp;" VALUES("&amp;B135&amp;", "&amp;C135&amp;", "&amp;D135&amp;", "&amp;E135&amp;", "&amp;F135&amp;", "&amp;G135&amp;", "&amp;H135&amp;", "&amp;J135&amp;", "&amp;L135&amp;", "&amp;N135&amp;", '"&amp;O135&amp;"', '"&amp;P135&amp;"', '"&amp;Q135&amp;"', '"&amp;R135&amp;"')"</f>
        <v>INSERT INTO T_GUI_CONTROL_PERMISSION VALUES(110130, 0, 1, 100000, 0, GETDATE(), 0, 110003, 110043, 110060, 'setDisabled(false)', '?', '?', '?')</v>
      </c>
    </row>
    <row r="136" spans="2:19" ht="15" customHeight="1">
      <c r="B136" s="9">
        <f>B135+1</f>
        <v>110131</v>
      </c>
      <c r="C136" s="40">
        <v>0</v>
      </c>
      <c r="D136" s="40">
        <v>1</v>
      </c>
      <c r="E136" s="40">
        <f>ID_ENV_KEY</f>
        <v>100000</v>
      </c>
      <c r="F136" s="40">
        <v>0</v>
      </c>
      <c r="G136" s="40" t="s">
        <v>34</v>
      </c>
      <c r="H136" s="40">
        <v>0</v>
      </c>
      <c r="I136" s="41" t="s">
        <v>169</v>
      </c>
      <c r="J136" s="42">
        <f>VLOOKUP(I136,T_ROLE!A:B,2,0)</f>
        <v>110003</v>
      </c>
      <c r="K136" s="45" t="s">
        <v>330</v>
      </c>
      <c r="L136" s="44">
        <f>VLOOKUP(K136,T_GUI_CONTROL!$A:$B,2,0)</f>
        <v>110044</v>
      </c>
      <c r="M136" s="44" t="s">
        <v>328</v>
      </c>
      <c r="N136" s="44">
        <f>VLOOKUP(M136,T_FSM_STATE!$A:$B,2,0)</f>
        <v>110060</v>
      </c>
      <c r="O136" s="28" t="s">
        <v>246</v>
      </c>
      <c r="P136" s="28" t="s">
        <v>37</v>
      </c>
      <c r="Q136" s="28" t="s">
        <v>37</v>
      </c>
      <c r="R136" s="28" t="s">
        <v>37</v>
      </c>
      <c r="S136" s="56" t="str">
        <f>"INSERT INTO "&amp;$B$2&amp;" VALUES("&amp;B136&amp;", "&amp;C136&amp;", "&amp;D136&amp;", "&amp;E136&amp;", "&amp;F136&amp;", "&amp;G136&amp;", "&amp;H136&amp;", "&amp;J136&amp;", "&amp;L136&amp;", "&amp;N136&amp;", '"&amp;O136&amp;"', '"&amp;P136&amp;"', '"&amp;Q136&amp;"', '"&amp;R136&amp;"')"</f>
        <v>INSERT INTO T_GUI_CONTROL_PERMISSION VALUES(110131, 0, 1, 100000, 0, GETDATE(), 0, 110003, 110044, 110060, 'setDisabled(false)', '?', '?', '?')</v>
      </c>
    </row>
    <row r="137" spans="2:19" ht="15" customHeight="1">
      <c r="B137" s="9">
        <f>B136+1</f>
        <v>110132</v>
      </c>
      <c r="C137" s="9">
        <v>0</v>
      </c>
      <c r="D137" s="9">
        <v>1</v>
      </c>
      <c r="E137" s="40">
        <f>ID_ENV_KEY</f>
        <v>100000</v>
      </c>
      <c r="F137" s="9">
        <v>0</v>
      </c>
      <c r="G137" s="9" t="s">
        <v>34</v>
      </c>
      <c r="H137" s="9">
        <v>0</v>
      </c>
      <c r="I137" s="46" t="s">
        <v>170</v>
      </c>
      <c r="J137" s="42">
        <f>VLOOKUP(I137,T_ROLE!A:B,2,0)</f>
        <v>110004</v>
      </c>
      <c r="K137" s="43" t="s">
        <v>331</v>
      </c>
      <c r="L137" s="44">
        <f>VLOOKUP(K137,T_GUI_CONTROL!$A:$B,2,0)</f>
        <v>110045</v>
      </c>
      <c r="M137" s="44" t="s">
        <v>328</v>
      </c>
      <c r="N137" s="44">
        <f>VLOOKUP(M137,T_FSM_STATE!$A:$B,2,0)</f>
        <v>110060</v>
      </c>
      <c r="O137" s="28" t="s">
        <v>246</v>
      </c>
      <c r="P137" s="28" t="s">
        <v>37</v>
      </c>
      <c r="Q137" s="28" t="s">
        <v>37</v>
      </c>
      <c r="R137" s="28" t="s">
        <v>37</v>
      </c>
      <c r="S137" s="56" t="str">
        <f>"INSERT INTO "&amp;$B$2&amp;" VALUES("&amp;B137&amp;", "&amp;C137&amp;", "&amp;D137&amp;", "&amp;E137&amp;", "&amp;F137&amp;", "&amp;G137&amp;", "&amp;H137&amp;", "&amp;J137&amp;", "&amp;L137&amp;", "&amp;N137&amp;", '"&amp;O137&amp;"', '"&amp;P137&amp;"', '"&amp;Q137&amp;"', '"&amp;R137&amp;"')"</f>
        <v>INSERT INTO T_GUI_CONTROL_PERMISSION VALUES(110132, 0, 1, 100000, 0, GETDATE(), 0, 110004, 110045, 110060, 'setDisabled(false)', '?', '?', '?')</v>
      </c>
    </row>
    <row r="138" spans="2:19" ht="15" customHeight="1">
      <c r="B138" s="9">
        <f>B137+1</f>
        <v>110133</v>
      </c>
      <c r="C138" s="40">
        <v>0</v>
      </c>
      <c r="D138" s="40">
        <v>1</v>
      </c>
      <c r="E138" s="40">
        <f>ID_ENV_KEY</f>
        <v>100000</v>
      </c>
      <c r="F138" s="40">
        <v>0</v>
      </c>
      <c r="G138" s="40" t="s">
        <v>34</v>
      </c>
      <c r="H138" s="40">
        <v>0</v>
      </c>
      <c r="I138" s="46" t="s">
        <v>170</v>
      </c>
      <c r="J138" s="42">
        <f>VLOOKUP(I138,T_ROLE!A:B,2,0)</f>
        <v>110004</v>
      </c>
      <c r="K138" s="45" t="s">
        <v>332</v>
      </c>
      <c r="L138" s="44">
        <f>VLOOKUP(K138,T_GUI_CONTROL!$A:$B,2,0)</f>
        <v>110046</v>
      </c>
      <c r="M138" s="44" t="s">
        <v>328</v>
      </c>
      <c r="N138" s="44">
        <f>VLOOKUP(M138,T_FSM_STATE!$A:$B,2,0)</f>
        <v>110060</v>
      </c>
      <c r="O138" s="28" t="s">
        <v>246</v>
      </c>
      <c r="P138" s="28" t="s">
        <v>37</v>
      </c>
      <c r="Q138" s="28" t="s">
        <v>37</v>
      </c>
      <c r="R138" s="28" t="s">
        <v>37</v>
      </c>
      <c r="S138" s="56" t="str">
        <f>"INSERT INTO "&amp;$B$2&amp;" VALUES("&amp;B138&amp;", "&amp;C138&amp;", "&amp;D138&amp;", "&amp;E138&amp;", "&amp;F138&amp;", "&amp;G138&amp;", "&amp;H138&amp;", "&amp;J138&amp;", "&amp;L138&amp;", "&amp;N138&amp;", '"&amp;O138&amp;"', '"&amp;P138&amp;"', '"&amp;Q138&amp;"', '"&amp;R138&amp;"')"</f>
        <v>INSERT INTO T_GUI_CONTROL_PERMISSION VALUES(110133, 0, 1, 100000, 0, GETDATE(), 0, 110004, 110046, 110060, 'setDisabled(false)', '?', '?', '?')</v>
      </c>
    </row>
    <row r="140" spans="2:19" ht="15" customHeight="1">
      <c r="B140" s="40">
        <f>B138+1</f>
        <v>110134</v>
      </c>
      <c r="C140" s="40">
        <v>0</v>
      </c>
      <c r="D140" s="40">
        <v>1</v>
      </c>
      <c r="E140" s="40">
        <f t="shared" ref="E140:E145" si="10">ID_ENV_KEY</f>
        <v>100000</v>
      </c>
      <c r="F140" s="40">
        <v>0</v>
      </c>
      <c r="G140" s="40" t="s">
        <v>34</v>
      </c>
      <c r="H140" s="40">
        <v>0</v>
      </c>
      <c r="I140" s="41" t="s">
        <v>169</v>
      </c>
      <c r="J140" s="42">
        <f>VLOOKUP(I140,T_ROLE!A:B,2,0)</f>
        <v>110003</v>
      </c>
      <c r="K140" s="45" t="s">
        <v>333</v>
      </c>
      <c r="L140" s="44">
        <f>VLOOKUP(K140,T_GUI_CONTROL!$A:$B,2,0)</f>
        <v>110047</v>
      </c>
      <c r="M140" s="44" t="s">
        <v>268</v>
      </c>
      <c r="N140" s="44" t="e">
        <f>VLOOKUP(M140,T_FSM_STATE!$A:$B,2,0)</f>
        <v>#N/A</v>
      </c>
      <c r="O140" s="28" t="s">
        <v>246</v>
      </c>
      <c r="P140" s="28" t="s">
        <v>37</v>
      </c>
      <c r="Q140" s="28" t="s">
        <v>37</v>
      </c>
      <c r="R140" s="28" t="s">
        <v>37</v>
      </c>
      <c r="S140" s="28" t="e">
        <f t="shared" ref="S140:S145" si="11">"INSERT INTO "&amp;$B$2&amp;" VALUES("&amp;B140&amp;", "&amp;C140&amp;", "&amp;D140&amp;", "&amp;E140&amp;", "&amp;F140&amp;", "&amp;G140&amp;", "&amp;H140&amp;", "&amp;J140&amp;", "&amp;L140&amp;", "&amp;N140&amp;", '"&amp;O140&amp;"', '"&amp;P140&amp;"', '"&amp;Q140&amp;"', '"&amp;R140&amp;"')"</f>
        <v>#N/A</v>
      </c>
    </row>
    <row r="141" spans="2:19" ht="15" customHeight="1">
      <c r="B141" s="40">
        <f>B140+1</f>
        <v>110135</v>
      </c>
      <c r="C141" s="40">
        <v>0</v>
      </c>
      <c r="D141" s="40">
        <v>1</v>
      </c>
      <c r="E141" s="40">
        <f t="shared" si="10"/>
        <v>100000</v>
      </c>
      <c r="F141" s="40">
        <v>0</v>
      </c>
      <c r="G141" s="40" t="s">
        <v>34</v>
      </c>
      <c r="H141" s="40">
        <v>0</v>
      </c>
      <c r="I141" s="41" t="s">
        <v>169</v>
      </c>
      <c r="J141" s="42">
        <f>VLOOKUP(I141,T_ROLE!A:B,2,0)</f>
        <v>110003</v>
      </c>
      <c r="K141" s="45" t="s">
        <v>333</v>
      </c>
      <c r="L141" s="44">
        <f>VLOOKUP(K141,T_GUI_CONTROL!$A:$B,2,0)</f>
        <v>110047</v>
      </c>
      <c r="M141" s="44" t="s">
        <v>269</v>
      </c>
      <c r="N141" s="44" t="e">
        <f>VLOOKUP(M141,T_FSM_STATE!$A:$B,2,0)</f>
        <v>#N/A</v>
      </c>
      <c r="O141" t="s">
        <v>246</v>
      </c>
      <c r="P141" s="28" t="s">
        <v>37</v>
      </c>
      <c r="Q141" s="28" t="s">
        <v>37</v>
      </c>
      <c r="R141" s="28" t="s">
        <v>37</v>
      </c>
      <c r="S141" s="28" t="e">
        <f t="shared" si="11"/>
        <v>#N/A</v>
      </c>
    </row>
    <row r="142" spans="2:19" ht="15" customHeight="1">
      <c r="B142" s="40">
        <f>B141+1</f>
        <v>110136</v>
      </c>
      <c r="C142" s="40">
        <v>0</v>
      </c>
      <c r="D142" s="40">
        <v>1</v>
      </c>
      <c r="E142" s="40">
        <f t="shared" si="10"/>
        <v>100000</v>
      </c>
      <c r="F142" s="40">
        <v>0</v>
      </c>
      <c r="G142" s="40" t="s">
        <v>34</v>
      </c>
      <c r="H142" s="40">
        <v>0</v>
      </c>
      <c r="I142" s="41" t="s">
        <v>169</v>
      </c>
      <c r="J142" s="42">
        <f>VLOOKUP(I142,T_ROLE!A:B,2,0)</f>
        <v>110003</v>
      </c>
      <c r="K142" s="45" t="s">
        <v>333</v>
      </c>
      <c r="L142" s="44">
        <f>VLOOKUP(K142,T_GUI_CONTROL!$A:$B,2,0)</f>
        <v>110047</v>
      </c>
      <c r="M142" s="44" t="s">
        <v>270</v>
      </c>
      <c r="N142" s="44" t="e">
        <f>VLOOKUP(M142,T_FSM_STATE!$A:$B,2,0)</f>
        <v>#N/A</v>
      </c>
      <c r="O142" s="28" t="s">
        <v>246</v>
      </c>
      <c r="P142" s="28" t="s">
        <v>37</v>
      </c>
      <c r="Q142" s="28" t="s">
        <v>37</v>
      </c>
      <c r="R142" s="28" t="s">
        <v>37</v>
      </c>
      <c r="S142" s="28" t="e">
        <f t="shared" si="11"/>
        <v>#N/A</v>
      </c>
    </row>
    <row r="143" spans="2:19" ht="15" customHeight="1">
      <c r="B143" s="40">
        <f>B142+1</f>
        <v>110137</v>
      </c>
      <c r="C143" s="40">
        <v>0</v>
      </c>
      <c r="D143" s="40">
        <v>1</v>
      </c>
      <c r="E143" s="40">
        <f t="shared" si="10"/>
        <v>100000</v>
      </c>
      <c r="F143" s="40">
        <v>0</v>
      </c>
      <c r="G143" s="40" t="s">
        <v>34</v>
      </c>
      <c r="H143" s="40">
        <v>0</v>
      </c>
      <c r="I143" s="41" t="s">
        <v>169</v>
      </c>
      <c r="J143" s="42">
        <f>VLOOKUP(I143,T_ROLE!A:B,2,0)</f>
        <v>110003</v>
      </c>
      <c r="K143" s="45" t="s">
        <v>333</v>
      </c>
      <c r="L143" s="44">
        <f>VLOOKUP(K143,T_GUI_CONTROL!$A:$B,2,0)</f>
        <v>110047</v>
      </c>
      <c r="M143" s="44" t="s">
        <v>271</v>
      </c>
      <c r="N143" s="44" t="e">
        <f>VLOOKUP(M143,T_FSM_STATE!$A:$B,2,0)</f>
        <v>#N/A</v>
      </c>
      <c r="O143" s="28" t="s">
        <v>246</v>
      </c>
      <c r="P143" s="28" t="s">
        <v>37</v>
      </c>
      <c r="Q143" s="28" t="s">
        <v>37</v>
      </c>
      <c r="R143" s="28" t="s">
        <v>37</v>
      </c>
      <c r="S143" s="28" t="e">
        <f t="shared" si="11"/>
        <v>#N/A</v>
      </c>
    </row>
    <row r="144" spans="2:19" ht="15" customHeight="1">
      <c r="B144" s="40">
        <f>B143+1</f>
        <v>110138</v>
      </c>
      <c r="C144" s="40">
        <v>0</v>
      </c>
      <c r="D144" s="40">
        <v>1</v>
      </c>
      <c r="E144" s="40">
        <f t="shared" si="10"/>
        <v>100000</v>
      </c>
      <c r="F144" s="40">
        <v>0</v>
      </c>
      <c r="G144" s="40" t="s">
        <v>34</v>
      </c>
      <c r="H144" s="40">
        <v>0</v>
      </c>
      <c r="I144" s="41" t="s">
        <v>169</v>
      </c>
      <c r="J144" s="42">
        <f>VLOOKUP(I144,T_ROLE!A:B,2,0)</f>
        <v>110003</v>
      </c>
      <c r="K144" s="45" t="s">
        <v>333</v>
      </c>
      <c r="L144" s="44">
        <f>VLOOKUP(K144,T_GUI_CONTROL!$A:$B,2,0)</f>
        <v>110047</v>
      </c>
      <c r="M144" s="44" t="s">
        <v>272</v>
      </c>
      <c r="N144" s="44" t="e">
        <f>VLOOKUP(M144,T_FSM_STATE!$A:$B,2,0)</f>
        <v>#N/A</v>
      </c>
      <c r="O144" s="28" t="s">
        <v>246</v>
      </c>
      <c r="P144" s="28" t="s">
        <v>37</v>
      </c>
      <c r="Q144" s="28" t="s">
        <v>37</v>
      </c>
      <c r="R144" s="28" t="s">
        <v>37</v>
      </c>
      <c r="S144" s="28" t="e">
        <f t="shared" si="11"/>
        <v>#N/A</v>
      </c>
    </row>
    <row r="145" spans="2:19" ht="15" customHeight="1">
      <c r="B145" s="9">
        <f>B144+1</f>
        <v>110139</v>
      </c>
      <c r="C145" s="9">
        <v>0</v>
      </c>
      <c r="D145" s="9">
        <v>1</v>
      </c>
      <c r="E145" s="40">
        <f t="shared" si="10"/>
        <v>100000</v>
      </c>
      <c r="F145" s="9">
        <v>0</v>
      </c>
      <c r="G145" s="9" t="s">
        <v>34</v>
      </c>
      <c r="H145" s="9">
        <v>0</v>
      </c>
      <c r="I145" s="46" t="s">
        <v>170</v>
      </c>
      <c r="J145" s="42">
        <f>VLOOKUP(I145,T_ROLE!A:B,2,0)</f>
        <v>110004</v>
      </c>
      <c r="K145" s="43" t="s">
        <v>334</v>
      </c>
      <c r="L145" s="44">
        <f>VLOOKUP(K145,T_GUI_CONTROL!$A:$B,2,0)</f>
        <v>110048</v>
      </c>
      <c r="M145" s="10" t="s">
        <v>276</v>
      </c>
      <c r="N145" s="44" t="e">
        <f>VLOOKUP(M145,T_FSM_STATE!$A:$B,2,0)</f>
        <v>#N/A</v>
      </c>
      <c r="O145" s="28" t="s">
        <v>246</v>
      </c>
      <c r="P145" s="28" t="s">
        <v>37</v>
      </c>
      <c r="Q145" s="28" t="s">
        <v>37</v>
      </c>
      <c r="R145" s="28" t="s">
        <v>37</v>
      </c>
      <c r="S145" s="28" t="e">
        <f t="shared" si="11"/>
        <v>#N/A</v>
      </c>
    </row>
  </sheetData>
  <pageMargins left="0.7" right="0.7" top="0.75" bottom="0.75" header="0.51180555555555496" footer="0.51180555555555496"/>
  <pageSetup firstPageNumber="0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4"/>
  <sheetViews>
    <sheetView workbookViewId="0">
      <selection activeCell="F12" sqref="F12"/>
    </sheetView>
  </sheetViews>
  <sheetFormatPr defaultColWidth="8.85546875" defaultRowHeight="15"/>
  <cols>
    <col min="2" max="2" width="18.85546875" style="2" bestFit="1" customWidth="1"/>
    <col min="3" max="3" width="9" bestFit="1" customWidth="1"/>
    <col min="4" max="4" width="7.85546875" bestFit="1" customWidth="1"/>
    <col min="5" max="5" width="9.85546875" bestFit="1" customWidth="1"/>
    <col min="6" max="6" width="14.7109375" bestFit="1" customWidth="1"/>
    <col min="7" max="7" width="9.28515625" bestFit="1" customWidth="1"/>
    <col min="8" max="8" width="10.7109375" bestFit="1" customWidth="1"/>
    <col min="9" max="9" width="20.42578125" bestFit="1" customWidth="1"/>
    <col min="10" max="10" width="19.7109375" bestFit="1" customWidth="1"/>
    <col min="11" max="11" width="35.85546875" bestFit="1" customWidth="1"/>
    <col min="12" max="12" width="33" bestFit="1" customWidth="1"/>
    <col min="13" max="13" width="34.140625" bestFit="1" customWidth="1"/>
    <col min="14" max="14" width="41.140625" bestFit="1" customWidth="1"/>
    <col min="15" max="15" width="207.140625" bestFit="1" customWidth="1"/>
    <col min="16" max="16" width="13.7109375" style="15" bestFit="1" customWidth="1"/>
    <col min="17" max="17" width="22.7109375" style="15" bestFit="1" customWidth="1"/>
    <col min="18" max="18" width="255.85546875" bestFit="1" customWidth="1"/>
  </cols>
  <sheetData>
    <row r="2" spans="2:18" ht="15" customHeight="1">
      <c r="B2" s="9" t="s">
        <v>103</v>
      </c>
      <c r="J2" s="58"/>
      <c r="R2" s="25" t="str">
        <f>"TRUNCATE TABLE " &amp;$B$2</f>
        <v>TRUNCATE TABLE T_EMAIL_TEMPLATE</v>
      </c>
    </row>
    <row r="3" spans="2:18" ht="15" customHeight="1">
      <c r="B3" s="9" t="s">
        <v>102</v>
      </c>
      <c r="C3" t="s">
        <v>21</v>
      </c>
      <c r="D3" t="s">
        <v>22</v>
      </c>
      <c r="E3" t="s">
        <v>23</v>
      </c>
      <c r="F3" t="s">
        <v>24</v>
      </c>
      <c r="G3" t="s">
        <v>25</v>
      </c>
      <c r="H3" t="s">
        <v>344</v>
      </c>
      <c r="I3" t="s">
        <v>345</v>
      </c>
      <c r="J3" s="58" t="s">
        <v>346</v>
      </c>
      <c r="K3" s="58" t="s">
        <v>347</v>
      </c>
      <c r="L3" s="58" t="s">
        <v>348</v>
      </c>
      <c r="M3" t="s">
        <v>349</v>
      </c>
      <c r="N3" t="s">
        <v>350</v>
      </c>
      <c r="O3" t="s">
        <v>351</v>
      </c>
      <c r="P3" s="18" t="s">
        <v>352</v>
      </c>
      <c r="Q3" s="18" t="s">
        <v>353</v>
      </c>
      <c r="R3" s="25"/>
    </row>
    <row r="4" spans="2:18" ht="15" customHeight="1">
      <c r="B4" s="9">
        <v>110000</v>
      </c>
      <c r="C4" s="2">
        <v>0</v>
      </c>
      <c r="D4" s="2">
        <v>1</v>
      </c>
      <c r="E4" s="2">
        <f t="shared" ref="E4" si="0">ID_ENV_KEY</f>
        <v>100000</v>
      </c>
      <c r="F4" s="2">
        <f t="shared" ref="F4" si="1">ID_USER_MOD_KEY</f>
        <v>100000</v>
      </c>
      <c r="G4" s="2" t="s">
        <v>34</v>
      </c>
      <c r="H4" s="2">
        <v>0</v>
      </c>
      <c r="I4" s="2" t="s">
        <v>354</v>
      </c>
      <c r="J4" s="58" t="s">
        <v>150</v>
      </c>
      <c r="K4" s="2" t="s">
        <v>404</v>
      </c>
      <c r="L4" s="2" t="s">
        <v>404</v>
      </c>
      <c r="M4" s="2" t="s">
        <v>404</v>
      </c>
      <c r="N4" t="s">
        <v>355</v>
      </c>
      <c r="O4" t="s">
        <v>356</v>
      </c>
      <c r="P4" s="59">
        <v>30</v>
      </c>
      <c r="Q4" s="59" t="s">
        <v>357</v>
      </c>
      <c r="R4" t="str">
        <f>"INSERT INTO "&amp;$B$2&amp;" VALUES("&amp;B4&amp;", "&amp;C4&amp;", "&amp;D4&amp;", "&amp;E4&amp;", "&amp;F4&amp;", "&amp;G4&amp;", "&amp;H4&amp;",'"&amp;I4&amp;"',  '"&amp;J4&amp;"','"&amp;K4&amp;"', '"&amp;L4&amp;"', '"&amp;M4&amp;"', '"&amp;N4&amp;"', '"&amp;O4&amp;"', '"&amp;P4&amp;"', '"&amp;Q4&amp;"')"</f>
        <v>INSERT INTO T_EMAIL_TEMPLATE VALUES(110000, 0, 1, 100000, 100000, GETDATE(), 0,'OFAC HIT',  'OFAC_HIT','naz.ahmed@nazdaqTechnologies.com', 'naz.ahmed@nazdaqTechnologies.com', 'naz.ahmed@nazdaqTechnologies.com', 'ATTEN: OFAC_HIT- #Date# - #Time#', 'The following Payment has received an OFAC HIT from OFAC:&lt;br/&gt;&lt;br/&gt; #paymentDetails# Email generated by nSmart.', '30', 'REPEAT')</v>
      </c>
    </row>
  </sheetData>
  <pageMargins left="0.7" right="0.7" top="0.75" bottom="0.75" header="0.51180555555555496" footer="0.51180555555555496"/>
  <pageSetup firstPageNumber="0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B2:Q40"/>
  <sheetViews>
    <sheetView topLeftCell="A27" workbookViewId="0">
      <selection activeCell="M43" sqref="M43"/>
    </sheetView>
  </sheetViews>
  <sheetFormatPr defaultRowHeight="15"/>
  <cols>
    <col min="2" max="2" width="20.28515625" bestFit="1" customWidth="1"/>
    <col min="3" max="3" width="20" bestFit="1" customWidth="1"/>
    <col min="5" max="5" width="11.140625" bestFit="1" customWidth="1"/>
    <col min="6" max="6" width="16.85546875" bestFit="1" customWidth="1"/>
    <col min="7" max="7" width="12.42578125" bestFit="1" customWidth="1"/>
    <col min="8" max="8" width="13.140625" bestFit="1" customWidth="1"/>
    <col min="9" max="9" width="12.28515625" bestFit="1" customWidth="1"/>
    <col min="10" max="10" width="13.42578125" bestFit="1" customWidth="1"/>
    <col min="11" max="11" width="10.28515625" bestFit="1" customWidth="1"/>
    <col min="12" max="12" width="10.28515625" customWidth="1"/>
    <col min="13" max="13" width="12" bestFit="1" customWidth="1"/>
    <col min="16" max="16" width="16.85546875" bestFit="1" customWidth="1"/>
    <col min="17" max="17" width="23.28515625" customWidth="1"/>
  </cols>
  <sheetData>
    <row r="2" spans="2:17">
      <c r="B2" t="s">
        <v>479</v>
      </c>
      <c r="C2" t="s">
        <v>487</v>
      </c>
      <c r="Q2" t="str">
        <f>"DELETE "&amp;$B$2&amp;"  WHERE id_on_spot_help_key &gt;= "&amp;$B$4</f>
        <v>DELETE T_ON_SPOT_HELP  WHERE id_on_spot_help_key &gt;= 110000</v>
      </c>
    </row>
    <row r="3" spans="2:17">
      <c r="B3" t="s">
        <v>480</v>
      </c>
      <c r="C3" t="s">
        <v>481</v>
      </c>
      <c r="D3" t="s">
        <v>22</v>
      </c>
      <c r="E3" t="s">
        <v>23</v>
      </c>
      <c r="F3" t="s">
        <v>24</v>
      </c>
      <c r="G3" t="s">
        <v>25</v>
      </c>
      <c r="H3" t="s">
        <v>26</v>
      </c>
      <c r="I3" t="s">
        <v>28</v>
      </c>
      <c r="J3" t="s">
        <v>30</v>
      </c>
      <c r="K3" t="s">
        <v>482</v>
      </c>
      <c r="L3" t="s">
        <v>501</v>
      </c>
      <c r="M3" t="s">
        <v>483</v>
      </c>
      <c r="N3" t="s">
        <v>502</v>
      </c>
      <c r="O3" t="s">
        <v>484</v>
      </c>
      <c r="P3" t="s">
        <v>485</v>
      </c>
      <c r="Q3" t="str">
        <f>"DELETE "&amp;$C$2&amp;"  WHERE id_on_spot_help_key &gt;= "&amp;$B$4</f>
        <v>DELETE T_ON_SPOT_HELP_AUDIT  WHERE id_on_spot_help_key &gt;= 110000</v>
      </c>
    </row>
    <row r="4" spans="2:17">
      <c r="B4">
        <v>110000</v>
      </c>
      <c r="C4">
        <v>0</v>
      </c>
      <c r="D4">
        <v>1</v>
      </c>
      <c r="E4">
        <v>100000</v>
      </c>
      <c r="F4">
        <v>0</v>
      </c>
      <c r="G4" s="135" t="s">
        <v>34</v>
      </c>
      <c r="H4">
        <v>0</v>
      </c>
      <c r="I4">
        <v>1</v>
      </c>
      <c r="J4">
        <v>1</v>
      </c>
      <c r="K4">
        <v>0</v>
      </c>
      <c r="M4" s="136">
        <v>110009</v>
      </c>
      <c r="N4" s="100">
        <v>27</v>
      </c>
      <c r="O4" s="137">
        <v>0</v>
      </c>
      <c r="P4" s="136" t="s">
        <v>488</v>
      </c>
      <c r="Q4" s="136" t="str">
        <f>"INSERT INTO "&amp;$B$2&amp;" VALUES ("&amp;B4&amp;", "&amp;C4&amp;", "&amp;D4&amp;", "&amp;E4&amp;", "&amp;F4&amp;", "&amp;G4&amp;", "&amp;H4&amp;", "&amp;I4&amp;", "&amp;J4&amp;", "&amp;K4&amp;", "&amp;M4&amp;", "&amp;O4&amp;", '"&amp;P4&amp;"'  )"</f>
        <v>INSERT INTO T_ON_SPOT_HELP VALUES (110000, 0, 1, 100000, 0, GETDATE(), 0, 1, 1, 0, 110009, 0, 'Mandatory ! This field specifies the number of this message in the series of messages sent for a documentary
credit, and the total number of messages in the series'  )</v>
      </c>
    </row>
    <row r="5" spans="2:17">
      <c r="B5">
        <v>110001</v>
      </c>
      <c r="C5">
        <v>0</v>
      </c>
      <c r="D5">
        <v>1</v>
      </c>
      <c r="E5">
        <v>100000</v>
      </c>
      <c r="F5">
        <v>0</v>
      </c>
      <c r="G5" s="135" t="s">
        <v>34</v>
      </c>
      <c r="H5">
        <v>0</v>
      </c>
      <c r="I5">
        <v>1</v>
      </c>
      <c r="J5">
        <v>1</v>
      </c>
      <c r="K5">
        <v>0</v>
      </c>
      <c r="M5" s="136">
        <v>110024</v>
      </c>
      <c r="N5" s="100" t="s">
        <v>411</v>
      </c>
      <c r="O5" s="137">
        <v>0</v>
      </c>
      <c r="P5" s="136" t="s">
        <v>489</v>
      </c>
      <c r="Q5" s="136" t="str">
        <f>"INSERT INTO "&amp;$B$2&amp;" VALUES ("&amp;B5&amp;", "&amp;C5&amp;", "&amp;D5&amp;", "&amp;E5&amp;", "&amp;F5&amp;", "&amp;G5&amp;", "&amp;H5&amp;", "&amp;I5&amp;", "&amp;J5&amp;", "&amp;K5&amp;", "&amp;M5&amp;", "&amp;O5&amp;", '"&amp;P5&amp;"'  )"</f>
        <v>INSERT INTO T_ON_SPOT_HELP VALUES (110001, 0, 1, 100000, 0, GETDATE(), 0, 1, 1, 0, 110024, 0, 'Mandatory ! This field specifies the type of credit. From dropdown one of the following codes must be used
(Error code(s): T60)
:'  )</v>
      </c>
    </row>
    <row r="6" spans="2:17">
      <c r="B6">
        <v>110002</v>
      </c>
      <c r="C6">
        <v>0</v>
      </c>
      <c r="D6">
        <v>1</v>
      </c>
      <c r="E6">
        <v>100000</v>
      </c>
      <c r="F6">
        <v>0</v>
      </c>
      <c r="G6" s="135" t="s">
        <v>34</v>
      </c>
      <c r="H6">
        <v>0</v>
      </c>
      <c r="I6">
        <v>1</v>
      </c>
      <c r="J6">
        <v>1</v>
      </c>
      <c r="K6">
        <v>0</v>
      </c>
      <c r="M6" s="136">
        <v>110026</v>
      </c>
      <c r="N6" s="100" t="s">
        <v>414</v>
      </c>
      <c r="O6" s="137">
        <v>0</v>
      </c>
      <c r="P6" t="s">
        <v>486</v>
      </c>
      <c r="Q6" s="136" t="str">
        <f t="shared" ref="Q6:Q40" si="0">"INSERT INTO "&amp;$B$2&amp;" VALUES ("&amp;B6&amp;", "&amp;C6&amp;", "&amp;D6&amp;", "&amp;E6&amp;", "&amp;F6&amp;", "&amp;G6&amp;", "&amp;H6&amp;", "&amp;I6&amp;", "&amp;J6&amp;", "&amp;K6&amp;", "&amp;M6&amp;", "&amp;O6&amp;", '"&amp;P6&amp;"'  )"</f>
        <v>INSERT INTO T_ON_SPOT_HELP VALUES (110002, 0, 1, 100000, 0, GETDATE(), 0, 1, 1, 0, 110026, 0, 'Aplicable rulse'  )</v>
      </c>
    </row>
    <row r="7" spans="2:17">
      <c r="B7">
        <v>110003</v>
      </c>
      <c r="C7">
        <v>0</v>
      </c>
      <c r="D7">
        <v>1</v>
      </c>
      <c r="E7">
        <v>100000</v>
      </c>
      <c r="F7">
        <v>0</v>
      </c>
      <c r="G7" s="135" t="s">
        <v>34</v>
      </c>
      <c r="H7">
        <v>0</v>
      </c>
      <c r="I7">
        <v>1</v>
      </c>
      <c r="J7">
        <v>1</v>
      </c>
      <c r="K7">
        <v>0</v>
      </c>
      <c r="M7" s="137">
        <v>110001</v>
      </c>
      <c r="N7" s="100">
        <v>20</v>
      </c>
      <c r="O7" s="137">
        <v>0</v>
      </c>
      <c r="P7" t="s">
        <v>204</v>
      </c>
      <c r="Q7" s="136" t="str">
        <f t="shared" si="0"/>
        <v>INSERT INTO T_ON_SPOT_HELP VALUES (110003, 0, 1, 100000, 0, GETDATE(), 0, 1, 1, 0, 110001, 0, 'Senders Reference'  )</v>
      </c>
    </row>
    <row r="8" spans="2:17">
      <c r="B8">
        <v>110004</v>
      </c>
      <c r="C8">
        <v>0</v>
      </c>
      <c r="D8">
        <v>1</v>
      </c>
      <c r="E8">
        <v>100000</v>
      </c>
      <c r="F8">
        <v>0</v>
      </c>
      <c r="G8" s="135" t="s">
        <v>34</v>
      </c>
      <c r="H8">
        <v>0</v>
      </c>
      <c r="I8">
        <v>1</v>
      </c>
      <c r="J8">
        <v>1</v>
      </c>
      <c r="K8">
        <v>0</v>
      </c>
      <c r="M8" s="136">
        <v>110003</v>
      </c>
      <c r="N8" s="100">
        <v>23</v>
      </c>
      <c r="O8" s="137">
        <v>0</v>
      </c>
      <c r="P8" t="s">
        <v>490</v>
      </c>
      <c r="Q8" s="136" t="str">
        <f t="shared" si="0"/>
        <v>INSERT INTO T_ON_SPOT_HELP VALUES (110004, 0, 1, 100000, 0, GETDATE(), 0, 1, 1, 0, 110003, 0, 'Reference to Pre_Advice'  )</v>
      </c>
    </row>
    <row r="9" spans="2:17">
      <c r="B9">
        <v>110005</v>
      </c>
      <c r="C9">
        <v>0</v>
      </c>
      <c r="D9">
        <v>1</v>
      </c>
      <c r="E9">
        <v>100000</v>
      </c>
      <c r="F9">
        <v>0</v>
      </c>
      <c r="G9" s="135" t="s">
        <v>34</v>
      </c>
      <c r="H9">
        <v>0</v>
      </c>
      <c r="I9">
        <v>1</v>
      </c>
      <c r="J9">
        <v>1</v>
      </c>
      <c r="K9">
        <v>0</v>
      </c>
      <c r="M9" s="136">
        <v>110011</v>
      </c>
      <c r="N9" s="100" t="s">
        <v>412</v>
      </c>
      <c r="O9" s="137">
        <v>0</v>
      </c>
      <c r="P9" t="s">
        <v>413</v>
      </c>
      <c r="Q9" s="136" t="str">
        <f t="shared" si="0"/>
        <v>INSERT INTO T_ON_SPOT_HELP VALUES (110005, 0, 1, 100000, 0, GETDATE(), 0, 1, 1, 0, 110011, 0, 'Date of Issue'  )</v>
      </c>
    </row>
    <row r="10" spans="2:17">
      <c r="B10">
        <v>110006</v>
      </c>
      <c r="C10">
        <v>0</v>
      </c>
      <c r="D10">
        <v>1</v>
      </c>
      <c r="E10">
        <v>100000</v>
      </c>
      <c r="F10">
        <v>0</v>
      </c>
      <c r="G10" s="135" t="s">
        <v>34</v>
      </c>
      <c r="H10">
        <v>0</v>
      </c>
      <c r="I10">
        <v>1</v>
      </c>
      <c r="J10">
        <v>1</v>
      </c>
      <c r="K10">
        <v>0</v>
      </c>
      <c r="M10" s="136">
        <v>110012</v>
      </c>
      <c r="N10" s="100" t="s">
        <v>415</v>
      </c>
      <c r="O10" s="137">
        <v>0</v>
      </c>
      <c r="P10" t="s">
        <v>472</v>
      </c>
      <c r="Q10" s="136" t="str">
        <f t="shared" si="0"/>
        <v>INSERT INTO T_ON_SPOT_HELP VALUES (110006, 0, 1, 100000, 0, GETDATE(), 0, 1, 1, 0, 110012, 0, 'Date and Place of Expiry'  )</v>
      </c>
    </row>
    <row r="11" spans="2:17">
      <c r="B11">
        <v>110007</v>
      </c>
      <c r="C11">
        <v>0</v>
      </c>
      <c r="D11">
        <v>1</v>
      </c>
      <c r="E11">
        <v>100000</v>
      </c>
      <c r="F11">
        <v>0</v>
      </c>
      <c r="G11" s="135" t="s">
        <v>34</v>
      </c>
      <c r="H11">
        <v>0</v>
      </c>
      <c r="I11">
        <v>1</v>
      </c>
      <c r="J11">
        <v>1</v>
      </c>
      <c r="K11">
        <v>0</v>
      </c>
      <c r="M11" s="136">
        <v>110055</v>
      </c>
      <c r="N11" s="100" t="s">
        <v>447</v>
      </c>
      <c r="O11" s="137">
        <v>0</v>
      </c>
      <c r="P11" t="s">
        <v>491</v>
      </c>
      <c r="Q11" s="136" t="str">
        <f t="shared" si="0"/>
        <v>INSERT INTO T_ON_SPOT_HELP VALUES (110007, 0, 1, 100000, 0, GETDATE(), 0, 1, 1, 0, 110055, 0, 'Applicant Bank with name &amp; address'  )</v>
      </c>
    </row>
    <row r="12" spans="2:17">
      <c r="B12">
        <v>110008</v>
      </c>
      <c r="C12">
        <v>0</v>
      </c>
      <c r="D12">
        <v>1</v>
      </c>
      <c r="E12">
        <v>100000</v>
      </c>
      <c r="F12">
        <v>0</v>
      </c>
      <c r="G12" s="135" t="s">
        <v>34</v>
      </c>
      <c r="H12">
        <v>0</v>
      </c>
      <c r="I12">
        <v>1</v>
      </c>
      <c r="J12">
        <v>1</v>
      </c>
      <c r="K12">
        <v>0</v>
      </c>
      <c r="M12" s="136">
        <v>110051</v>
      </c>
      <c r="N12" s="100">
        <v>50</v>
      </c>
      <c r="O12" s="137">
        <v>0</v>
      </c>
      <c r="P12" t="s">
        <v>416</v>
      </c>
      <c r="Q12" s="136" t="str">
        <f t="shared" si="0"/>
        <v>INSERT INTO T_ON_SPOT_HELP VALUES (110008, 0, 1, 100000, 0, GETDATE(), 0, 1, 1, 0, 110051, 0, 'Applicant'  )</v>
      </c>
    </row>
    <row r="13" spans="2:17">
      <c r="B13">
        <v>110009</v>
      </c>
      <c r="C13">
        <v>0</v>
      </c>
      <c r="D13">
        <v>1</v>
      </c>
      <c r="E13">
        <v>100000</v>
      </c>
      <c r="F13">
        <v>0</v>
      </c>
      <c r="G13" s="135" t="s">
        <v>34</v>
      </c>
      <c r="H13">
        <v>0</v>
      </c>
      <c r="I13">
        <v>1</v>
      </c>
      <c r="J13">
        <v>1</v>
      </c>
      <c r="K13">
        <v>0</v>
      </c>
      <c r="M13" s="136">
        <v>110077</v>
      </c>
      <c r="N13" s="100">
        <v>59</v>
      </c>
      <c r="O13" s="137">
        <v>0</v>
      </c>
      <c r="P13" t="s">
        <v>208</v>
      </c>
      <c r="Q13" s="136" t="str">
        <f t="shared" si="0"/>
        <v>INSERT INTO T_ON_SPOT_HELP VALUES (110009, 0, 1, 100000, 0, GETDATE(), 0, 1, 1, 0, 110077, 0, 'Benificiary Customer'  )</v>
      </c>
    </row>
    <row r="14" spans="2:17">
      <c r="B14">
        <v>110010</v>
      </c>
      <c r="C14">
        <v>0</v>
      </c>
      <c r="D14">
        <v>1</v>
      </c>
      <c r="E14">
        <v>100000</v>
      </c>
      <c r="F14">
        <v>0</v>
      </c>
      <c r="G14" s="135" t="s">
        <v>34</v>
      </c>
      <c r="H14">
        <v>0</v>
      </c>
      <c r="I14">
        <v>1</v>
      </c>
      <c r="J14">
        <v>1</v>
      </c>
      <c r="K14">
        <v>0</v>
      </c>
      <c r="M14" s="136">
        <v>110015</v>
      </c>
      <c r="N14" s="100" t="s">
        <v>417</v>
      </c>
      <c r="O14" s="137">
        <v>0</v>
      </c>
      <c r="P14" t="s">
        <v>418</v>
      </c>
      <c r="Q14" s="136" t="str">
        <f t="shared" si="0"/>
        <v>INSERT INTO T_ON_SPOT_HELP VALUES (110010, 0, 1, 100000, 0, GETDATE(), 0, 1, 1, 0, 110015, 0, 'Currency Code, Amount'  )</v>
      </c>
    </row>
    <row r="15" spans="2:17">
      <c r="B15">
        <v>110011</v>
      </c>
      <c r="C15">
        <v>0</v>
      </c>
      <c r="D15">
        <v>1</v>
      </c>
      <c r="E15">
        <v>100000</v>
      </c>
      <c r="F15">
        <v>0</v>
      </c>
      <c r="G15" s="135" t="s">
        <v>34</v>
      </c>
      <c r="H15">
        <v>0</v>
      </c>
      <c r="I15">
        <v>1</v>
      </c>
      <c r="J15">
        <v>1</v>
      </c>
      <c r="K15">
        <v>0</v>
      </c>
      <c r="M15" s="136">
        <v>110021</v>
      </c>
      <c r="N15" s="100" t="s">
        <v>419</v>
      </c>
      <c r="O15" s="137">
        <v>0</v>
      </c>
      <c r="P15" t="s">
        <v>420</v>
      </c>
      <c r="Q15" s="136" t="str">
        <f t="shared" si="0"/>
        <v>INSERT INTO T_ON_SPOT_HELP VALUES (110011, 0, 1, 100000, 0, GETDATE(), 0, 1, 1, 0, 110021, 0, 'Percentage Credit Amount Tolerance'  )</v>
      </c>
    </row>
    <row r="16" spans="2:17">
      <c r="B16">
        <v>110012</v>
      </c>
      <c r="C16">
        <v>0</v>
      </c>
      <c r="D16">
        <v>1</v>
      </c>
      <c r="E16">
        <v>100000</v>
      </c>
      <c r="F16">
        <v>0</v>
      </c>
      <c r="G16" s="135" t="s">
        <v>34</v>
      </c>
      <c r="H16">
        <v>0</v>
      </c>
      <c r="I16">
        <v>1</v>
      </c>
      <c r="J16">
        <v>1</v>
      </c>
      <c r="K16">
        <v>0</v>
      </c>
      <c r="M16" s="136">
        <v>110022</v>
      </c>
      <c r="N16" s="100" t="s">
        <v>421</v>
      </c>
      <c r="O16" s="137">
        <v>0</v>
      </c>
      <c r="P16" t="s">
        <v>473</v>
      </c>
      <c r="Q16" s="136" t="str">
        <f t="shared" si="0"/>
        <v>INSERT INTO T_ON_SPOT_HELP VALUES (110012, 0, 1, 100000, 0, GETDATE(), 0, 1, 1, 0, 110022, 0, 'Maximum Credit Amount'  )</v>
      </c>
    </row>
    <row r="17" spans="2:17">
      <c r="B17">
        <v>110013</v>
      </c>
      <c r="C17">
        <v>0</v>
      </c>
      <c r="D17">
        <v>1</v>
      </c>
      <c r="E17">
        <v>100000</v>
      </c>
      <c r="F17">
        <v>0</v>
      </c>
      <c r="G17" s="135" t="s">
        <v>34</v>
      </c>
      <c r="H17">
        <v>0</v>
      </c>
      <c r="I17">
        <v>1</v>
      </c>
      <c r="J17">
        <v>1</v>
      </c>
      <c r="K17">
        <v>0</v>
      </c>
      <c r="M17" s="136">
        <v>110023</v>
      </c>
      <c r="N17" s="100" t="s">
        <v>422</v>
      </c>
      <c r="O17" s="137">
        <v>0</v>
      </c>
      <c r="P17" t="s">
        <v>474</v>
      </c>
      <c r="Q17" s="136" t="str">
        <f t="shared" si="0"/>
        <v>INSERT INTO T_ON_SPOT_HELP VALUES (110013, 0, 1, 100000, 0, GETDATE(), 0, 1, 1, 0, 110023, 0, 'Additional Amounts Covered'  )</v>
      </c>
    </row>
    <row r="18" spans="2:17">
      <c r="B18">
        <v>110014</v>
      </c>
      <c r="C18">
        <v>0</v>
      </c>
      <c r="D18">
        <v>1</v>
      </c>
      <c r="E18">
        <v>100000</v>
      </c>
      <c r="F18">
        <v>0</v>
      </c>
      <c r="G18" s="135" t="s">
        <v>34</v>
      </c>
      <c r="H18">
        <v>0</v>
      </c>
      <c r="I18">
        <v>1</v>
      </c>
      <c r="J18">
        <v>1</v>
      </c>
      <c r="K18">
        <v>0</v>
      </c>
      <c r="M18" s="136">
        <v>110028</v>
      </c>
      <c r="N18" s="100" t="s">
        <v>448</v>
      </c>
      <c r="O18" s="137">
        <v>0</v>
      </c>
      <c r="P18" t="s">
        <v>492</v>
      </c>
      <c r="Q18" s="136" t="str">
        <f t="shared" si="0"/>
        <v>INSERT INTO T_ON_SPOT_HELP VALUES (110014, 0, 1, 100000, 0, GETDATE(), 0, 1, 1, 0, 110028, 0, 'Available with/By'  )</v>
      </c>
    </row>
    <row r="19" spans="2:17">
      <c r="B19">
        <v>110015</v>
      </c>
      <c r="C19">
        <v>0</v>
      </c>
      <c r="D19">
        <v>1</v>
      </c>
      <c r="E19">
        <v>100000</v>
      </c>
      <c r="F19">
        <v>0</v>
      </c>
      <c r="G19" s="135" t="s">
        <v>34</v>
      </c>
      <c r="H19">
        <v>0</v>
      </c>
      <c r="I19">
        <v>1</v>
      </c>
      <c r="J19">
        <v>1</v>
      </c>
      <c r="K19">
        <v>0</v>
      </c>
      <c r="M19" s="136">
        <v>110030</v>
      </c>
      <c r="N19" s="100" t="s">
        <v>423</v>
      </c>
      <c r="O19" s="137">
        <v>0</v>
      </c>
      <c r="P19" t="s">
        <v>424</v>
      </c>
      <c r="Q19" s="136" t="str">
        <f t="shared" si="0"/>
        <v>INSERT INTO T_ON_SPOT_HELP VALUES (110015, 0, 1, 100000, 0, GETDATE(), 0, 1, 1, 0, 110030, 0, 'Drafts at'  )</v>
      </c>
    </row>
    <row r="20" spans="2:17">
      <c r="B20">
        <v>110016</v>
      </c>
      <c r="C20">
        <v>0</v>
      </c>
      <c r="D20">
        <v>1</v>
      </c>
      <c r="E20">
        <v>100000</v>
      </c>
      <c r="F20">
        <v>0</v>
      </c>
      <c r="G20" s="135" t="s">
        <v>34</v>
      </c>
      <c r="H20">
        <v>0</v>
      </c>
      <c r="I20">
        <v>1</v>
      </c>
      <c r="J20">
        <v>1</v>
      </c>
      <c r="K20">
        <v>0</v>
      </c>
      <c r="M20" s="136">
        <v>110031</v>
      </c>
      <c r="N20" s="100" t="s">
        <v>449</v>
      </c>
      <c r="O20" s="137">
        <v>0</v>
      </c>
      <c r="P20" t="s">
        <v>425</v>
      </c>
      <c r="Q20" s="136" t="str">
        <f t="shared" si="0"/>
        <v>INSERT INTO T_ON_SPOT_HELP VALUES (110016, 0, 1, 100000, 0, GETDATE(), 0, 1, 1, 0, 110031, 0, 'Drawee'  )</v>
      </c>
    </row>
    <row r="21" spans="2:17">
      <c r="B21">
        <v>110017</v>
      </c>
      <c r="C21">
        <v>0</v>
      </c>
      <c r="D21">
        <v>1</v>
      </c>
      <c r="E21">
        <v>100000</v>
      </c>
      <c r="F21">
        <v>0</v>
      </c>
      <c r="G21" s="135" t="s">
        <v>34</v>
      </c>
      <c r="H21">
        <v>0</v>
      </c>
      <c r="I21">
        <v>1</v>
      </c>
      <c r="J21">
        <v>1</v>
      </c>
      <c r="K21">
        <v>0</v>
      </c>
      <c r="M21" s="136">
        <v>110033</v>
      </c>
      <c r="N21" s="100" t="s">
        <v>426</v>
      </c>
      <c r="O21" s="137">
        <v>0</v>
      </c>
      <c r="P21" t="s">
        <v>493</v>
      </c>
      <c r="Q21" s="136" t="str">
        <f t="shared" si="0"/>
        <v>INSERT INTO T_ON_SPOT_HELP VALUES (110017, 0, 1, 100000, 0, GETDATE(), 0, 1, 1, 0, 110033, 0, 'Mixed Payament Details'  )</v>
      </c>
    </row>
    <row r="22" spans="2:17">
      <c r="B22">
        <v>110018</v>
      </c>
      <c r="C22">
        <v>0</v>
      </c>
      <c r="D22">
        <v>1</v>
      </c>
      <c r="E22">
        <v>100000</v>
      </c>
      <c r="F22">
        <v>0</v>
      </c>
      <c r="G22" s="135" t="s">
        <v>34</v>
      </c>
      <c r="H22">
        <v>0</v>
      </c>
      <c r="I22">
        <v>1</v>
      </c>
      <c r="J22">
        <v>1</v>
      </c>
      <c r="K22">
        <v>0</v>
      </c>
      <c r="M22" s="136">
        <v>110034</v>
      </c>
      <c r="N22" s="100" t="s">
        <v>427</v>
      </c>
      <c r="O22" s="137">
        <v>0</v>
      </c>
      <c r="P22" t="s">
        <v>494</v>
      </c>
      <c r="Q22" s="136" t="str">
        <f t="shared" si="0"/>
        <v>INSERT INTO T_ON_SPOT_HELP VALUES (110018, 0, 1, 100000, 0, GETDATE(), 0, 1, 1, 0, 110034, 0, 'Deferred Payament Details'  )</v>
      </c>
    </row>
    <row r="23" spans="2:17">
      <c r="B23">
        <v>110019</v>
      </c>
      <c r="C23">
        <v>0</v>
      </c>
      <c r="D23">
        <v>1</v>
      </c>
      <c r="E23">
        <v>100000</v>
      </c>
      <c r="F23">
        <v>0</v>
      </c>
      <c r="G23" s="135" t="s">
        <v>34</v>
      </c>
      <c r="H23">
        <v>0</v>
      </c>
      <c r="I23">
        <v>1</v>
      </c>
      <c r="J23">
        <v>1</v>
      </c>
      <c r="K23">
        <v>0</v>
      </c>
      <c r="M23" s="136">
        <v>110035</v>
      </c>
      <c r="N23" s="100" t="s">
        <v>428</v>
      </c>
      <c r="O23" s="137">
        <v>0</v>
      </c>
      <c r="P23" t="s">
        <v>475</v>
      </c>
      <c r="Q23" s="136" t="str">
        <f t="shared" si="0"/>
        <v>INSERT INTO T_ON_SPOT_HELP VALUES (110019, 0, 1, 100000, 0, GETDATE(), 0, 1, 1, 0, 110035, 0, 'Partial Shipments'  )</v>
      </c>
    </row>
    <row r="24" spans="2:17">
      <c r="B24">
        <v>110020</v>
      </c>
      <c r="C24">
        <v>0</v>
      </c>
      <c r="D24">
        <v>1</v>
      </c>
      <c r="E24">
        <v>100000</v>
      </c>
      <c r="F24">
        <v>0</v>
      </c>
      <c r="G24" s="135" t="s">
        <v>34</v>
      </c>
      <c r="H24">
        <v>0</v>
      </c>
      <c r="I24">
        <v>1</v>
      </c>
      <c r="J24">
        <v>1</v>
      </c>
      <c r="K24">
        <v>0</v>
      </c>
      <c r="M24" s="136">
        <v>110036</v>
      </c>
      <c r="N24" s="100" t="s">
        <v>429</v>
      </c>
      <c r="O24" s="137">
        <v>0</v>
      </c>
      <c r="P24" t="s">
        <v>430</v>
      </c>
      <c r="Q24" s="136" t="str">
        <f t="shared" si="0"/>
        <v>INSERT INTO T_ON_SPOT_HELP VALUES (110020, 0, 1, 100000, 0, GETDATE(), 0, 1, 1, 0, 110036, 0, 'Transshipment'  )</v>
      </c>
    </row>
    <row r="25" spans="2:17">
      <c r="B25">
        <v>110021</v>
      </c>
      <c r="C25">
        <v>0</v>
      </c>
      <c r="D25">
        <v>1</v>
      </c>
      <c r="E25">
        <v>100000</v>
      </c>
      <c r="F25">
        <v>0</v>
      </c>
      <c r="G25" s="135" t="s">
        <v>34</v>
      </c>
      <c r="H25">
        <v>0</v>
      </c>
      <c r="I25">
        <v>1</v>
      </c>
      <c r="J25">
        <v>1</v>
      </c>
      <c r="K25">
        <v>0</v>
      </c>
      <c r="M25" s="136">
        <v>110037</v>
      </c>
      <c r="N25" s="100" t="s">
        <v>431</v>
      </c>
      <c r="O25" s="137">
        <v>0</v>
      </c>
      <c r="P25" t="s">
        <v>446</v>
      </c>
      <c r="Q25" s="136" t="str">
        <f t="shared" si="0"/>
        <v>INSERT INTO T_ON_SPOT_HELP VALUES (110021, 0, 1, 100000, 0, GETDATE(), 0, 1, 1, 0, 110037, 0, 'Place of Taking in Charge'  )</v>
      </c>
    </row>
    <row r="26" spans="2:17">
      <c r="B26">
        <v>110022</v>
      </c>
      <c r="C26">
        <v>0</v>
      </c>
      <c r="D26">
        <v>1</v>
      </c>
      <c r="E26">
        <v>100000</v>
      </c>
      <c r="F26">
        <v>0</v>
      </c>
      <c r="G26" s="135" t="s">
        <v>34</v>
      </c>
      <c r="H26">
        <v>0</v>
      </c>
      <c r="I26">
        <v>1</v>
      </c>
      <c r="J26">
        <v>1</v>
      </c>
      <c r="K26">
        <v>0</v>
      </c>
      <c r="M26" s="136">
        <v>110041</v>
      </c>
      <c r="N26" s="100" t="s">
        <v>436</v>
      </c>
      <c r="O26" s="137">
        <v>0</v>
      </c>
      <c r="P26" t="s">
        <v>495</v>
      </c>
      <c r="Q26" s="136" t="str">
        <f t="shared" si="0"/>
        <v>INSERT INTO T_ON_SPOT_HELP VALUES (110022, 0, 1, 100000, 0, GETDATE(), 0, 1, 1, 0, 110041, 0, 'Port of Loading'  )</v>
      </c>
    </row>
    <row r="27" spans="2:17">
      <c r="B27">
        <v>110023</v>
      </c>
      <c r="C27">
        <v>0</v>
      </c>
      <c r="D27">
        <v>1</v>
      </c>
      <c r="E27">
        <v>100000</v>
      </c>
      <c r="F27">
        <v>0</v>
      </c>
      <c r="G27" s="135" t="s">
        <v>34</v>
      </c>
      <c r="H27">
        <v>0</v>
      </c>
      <c r="I27">
        <v>1</v>
      </c>
      <c r="J27">
        <v>1</v>
      </c>
      <c r="K27">
        <v>0</v>
      </c>
      <c r="M27" s="136">
        <v>110042</v>
      </c>
      <c r="N27" s="100" t="s">
        <v>437</v>
      </c>
      <c r="O27" s="137">
        <v>0</v>
      </c>
      <c r="P27" t="s">
        <v>496</v>
      </c>
      <c r="Q27" s="136" t="str">
        <f t="shared" si="0"/>
        <v>INSERT INTO T_ON_SPOT_HELP VALUES (110023, 0, 1, 100000, 0, GETDATE(), 0, 1, 1, 0, 110042, 0, 'Port of Discharge'  )</v>
      </c>
    </row>
    <row r="28" spans="2:17">
      <c r="B28">
        <v>110024</v>
      </c>
      <c r="C28">
        <v>0</v>
      </c>
      <c r="D28">
        <v>1</v>
      </c>
      <c r="E28">
        <v>100000</v>
      </c>
      <c r="F28">
        <v>0</v>
      </c>
      <c r="G28" s="135" t="s">
        <v>34</v>
      </c>
      <c r="H28">
        <v>0</v>
      </c>
      <c r="I28">
        <v>1</v>
      </c>
      <c r="J28">
        <v>1</v>
      </c>
      <c r="K28">
        <v>0</v>
      </c>
      <c r="M28" s="136">
        <v>110038</v>
      </c>
      <c r="N28" s="100" t="s">
        <v>432</v>
      </c>
      <c r="O28" s="137">
        <v>0</v>
      </c>
      <c r="P28" t="s">
        <v>445</v>
      </c>
      <c r="Q28" s="136" t="str">
        <f t="shared" si="0"/>
        <v>INSERT INTO T_ON_SPOT_HELP VALUES (110024, 0, 1, 100000, 0, GETDATE(), 0, 1, 1, 0, 110038, 0, 'Place of Final Destination'  )</v>
      </c>
    </row>
    <row r="29" spans="2:17">
      <c r="B29">
        <v>110025</v>
      </c>
      <c r="C29">
        <v>0</v>
      </c>
      <c r="D29">
        <v>1</v>
      </c>
      <c r="E29">
        <v>100000</v>
      </c>
      <c r="F29">
        <v>0</v>
      </c>
      <c r="G29" s="135" t="s">
        <v>34</v>
      </c>
      <c r="H29">
        <v>0</v>
      </c>
      <c r="I29">
        <v>1</v>
      </c>
      <c r="J29">
        <v>1</v>
      </c>
      <c r="K29">
        <v>0</v>
      </c>
      <c r="M29" s="136">
        <v>110039</v>
      </c>
      <c r="N29" s="100" t="s">
        <v>433</v>
      </c>
      <c r="O29" s="137">
        <v>0</v>
      </c>
      <c r="P29" t="s">
        <v>476</v>
      </c>
      <c r="Q29" s="136" t="str">
        <f t="shared" si="0"/>
        <v>INSERT INTO T_ON_SPOT_HELP VALUES (110025, 0, 1, 100000, 0, GETDATE(), 0, 1, 1, 0, 110039, 0, 'Latest Date of Shipment'  )</v>
      </c>
    </row>
    <row r="30" spans="2:17">
      <c r="B30">
        <v>110026</v>
      </c>
      <c r="C30">
        <v>0</v>
      </c>
      <c r="D30">
        <v>1</v>
      </c>
      <c r="E30">
        <v>100000</v>
      </c>
      <c r="F30">
        <v>0</v>
      </c>
      <c r="G30" s="135" t="s">
        <v>34</v>
      </c>
      <c r="H30">
        <v>0</v>
      </c>
      <c r="I30">
        <v>1</v>
      </c>
      <c r="J30">
        <v>1</v>
      </c>
      <c r="K30">
        <v>0</v>
      </c>
      <c r="M30" s="136">
        <v>110040</v>
      </c>
      <c r="N30" s="100" t="s">
        <v>434</v>
      </c>
      <c r="O30" s="137">
        <v>0</v>
      </c>
      <c r="P30" t="s">
        <v>435</v>
      </c>
      <c r="Q30" s="136" t="str">
        <f t="shared" si="0"/>
        <v>INSERT INTO T_ON_SPOT_HELP VALUES (110026, 0, 1, 100000, 0, GETDATE(), 0, 1, 1, 0, 110040, 0, 'Shipment Period'  )</v>
      </c>
    </row>
    <row r="31" spans="2:17">
      <c r="B31">
        <v>110027</v>
      </c>
      <c r="C31">
        <v>0</v>
      </c>
      <c r="D31">
        <v>1</v>
      </c>
      <c r="E31">
        <v>100000</v>
      </c>
      <c r="F31">
        <v>0</v>
      </c>
      <c r="G31" s="135" t="s">
        <v>34</v>
      </c>
      <c r="H31">
        <v>0</v>
      </c>
      <c r="I31">
        <v>1</v>
      </c>
      <c r="J31">
        <v>1</v>
      </c>
      <c r="K31">
        <v>0</v>
      </c>
      <c r="M31" s="136">
        <v>110043</v>
      </c>
      <c r="N31" s="100" t="s">
        <v>438</v>
      </c>
      <c r="O31" s="137">
        <v>0</v>
      </c>
      <c r="P31" t="s">
        <v>497</v>
      </c>
      <c r="Q31" s="136" t="str">
        <f t="shared" si="0"/>
        <v>INSERT INTO T_ON_SPOT_HELP VALUES (110027, 0, 1, 100000, 0, GETDATE(), 0, 1, 1, 0, 110043, 0, 'Description of Goods'  )</v>
      </c>
    </row>
    <row r="32" spans="2:17">
      <c r="B32">
        <v>110028</v>
      </c>
      <c r="C32">
        <v>0</v>
      </c>
      <c r="D32">
        <v>1</v>
      </c>
      <c r="E32">
        <v>100000</v>
      </c>
      <c r="F32">
        <v>0</v>
      </c>
      <c r="G32" s="135" t="s">
        <v>34</v>
      </c>
      <c r="H32">
        <v>0</v>
      </c>
      <c r="I32">
        <v>1</v>
      </c>
      <c r="J32">
        <v>1</v>
      </c>
      <c r="K32">
        <v>0</v>
      </c>
      <c r="M32" s="136">
        <v>110045</v>
      </c>
      <c r="N32" s="100" t="s">
        <v>439</v>
      </c>
      <c r="O32" s="137">
        <v>0</v>
      </c>
      <c r="P32" t="s">
        <v>440</v>
      </c>
      <c r="Q32" s="136" t="str">
        <f t="shared" si="0"/>
        <v>INSERT INTO T_ON_SPOT_HELP VALUES (110028, 0, 1, 100000, 0, GETDATE(), 0, 1, 1, 0, 110045, 0, 'Documents Required'  )</v>
      </c>
    </row>
    <row r="33" spans="2:17">
      <c r="B33">
        <v>110029</v>
      </c>
      <c r="C33">
        <v>0</v>
      </c>
      <c r="D33">
        <v>1</v>
      </c>
      <c r="E33">
        <v>100000</v>
      </c>
      <c r="F33">
        <v>0</v>
      </c>
      <c r="G33" s="135" t="s">
        <v>34</v>
      </c>
      <c r="H33">
        <v>0</v>
      </c>
      <c r="I33">
        <v>1</v>
      </c>
      <c r="J33">
        <v>1</v>
      </c>
      <c r="K33">
        <v>0</v>
      </c>
      <c r="M33" s="136">
        <v>110047</v>
      </c>
      <c r="N33" s="100" t="s">
        <v>441</v>
      </c>
      <c r="O33" s="137">
        <v>0</v>
      </c>
      <c r="P33" t="s">
        <v>477</v>
      </c>
      <c r="Q33" s="136" t="str">
        <f t="shared" si="0"/>
        <v>INSERT INTO T_ON_SPOT_HELP VALUES (110029, 0, 1, 100000, 0, GETDATE(), 0, 1, 1, 0, 110047, 0, 'Additional Conditions'  )</v>
      </c>
    </row>
    <row r="34" spans="2:17">
      <c r="B34">
        <v>110030</v>
      </c>
      <c r="C34">
        <v>0</v>
      </c>
      <c r="D34">
        <v>1</v>
      </c>
      <c r="E34">
        <v>100000</v>
      </c>
      <c r="F34">
        <v>0</v>
      </c>
      <c r="G34" s="135" t="s">
        <v>34</v>
      </c>
      <c r="H34">
        <v>0</v>
      </c>
      <c r="I34">
        <v>1</v>
      </c>
      <c r="J34">
        <v>1</v>
      </c>
      <c r="K34">
        <v>0</v>
      </c>
      <c r="M34" s="136">
        <v>110080</v>
      </c>
      <c r="N34" s="100" t="s">
        <v>442</v>
      </c>
      <c r="O34" s="137">
        <v>0</v>
      </c>
      <c r="P34" t="s">
        <v>443</v>
      </c>
      <c r="Q34" s="136" t="str">
        <f t="shared" si="0"/>
        <v>INSERT INTO T_ON_SPOT_HELP VALUES (110030, 0, 1, 100000, 0, GETDATE(), 0, 1, 1, 0, 110080, 0, 'Charges'  )</v>
      </c>
    </row>
    <row r="35" spans="2:17">
      <c r="B35">
        <v>110031</v>
      </c>
      <c r="C35">
        <v>0</v>
      </c>
      <c r="D35">
        <v>1</v>
      </c>
      <c r="E35">
        <v>100000</v>
      </c>
      <c r="F35">
        <v>0</v>
      </c>
      <c r="G35" s="135" t="s">
        <v>34</v>
      </c>
      <c r="H35">
        <v>0</v>
      </c>
      <c r="I35">
        <v>1</v>
      </c>
      <c r="J35">
        <v>1</v>
      </c>
      <c r="K35">
        <v>0</v>
      </c>
      <c r="M35" s="136">
        <v>110049</v>
      </c>
      <c r="N35" s="100">
        <v>48</v>
      </c>
      <c r="O35" s="137">
        <v>0</v>
      </c>
      <c r="P35" t="s">
        <v>498</v>
      </c>
      <c r="Q35" s="136" t="str">
        <f t="shared" si="0"/>
        <v>INSERT INTO T_ON_SPOT_HELP VALUES (110031, 0, 1, 100000, 0, GETDATE(), 0, 1, 1, 0, 110049, 0, 'Period of Presentation'  )</v>
      </c>
    </row>
    <row r="36" spans="2:17">
      <c r="B36">
        <v>110032</v>
      </c>
      <c r="C36">
        <v>0</v>
      </c>
      <c r="D36">
        <v>1</v>
      </c>
      <c r="E36">
        <v>100000</v>
      </c>
      <c r="F36">
        <v>0</v>
      </c>
      <c r="G36" s="135" t="s">
        <v>34</v>
      </c>
      <c r="H36">
        <v>0</v>
      </c>
      <c r="I36">
        <v>1</v>
      </c>
      <c r="J36">
        <v>1</v>
      </c>
      <c r="K36">
        <v>0</v>
      </c>
      <c r="M36" s="136">
        <v>110050</v>
      </c>
      <c r="N36" s="100">
        <v>49</v>
      </c>
      <c r="O36" s="137">
        <v>0</v>
      </c>
      <c r="P36" t="s">
        <v>499</v>
      </c>
      <c r="Q36" s="136" t="str">
        <f t="shared" si="0"/>
        <v>INSERT INTO T_ON_SPOT_HELP VALUES (110032, 0, 1, 100000, 0, GETDATE(), 0, 1, 1, 0, 110050, 0, 'Confiremation Instructions'  )</v>
      </c>
    </row>
    <row r="37" spans="2:17">
      <c r="B37">
        <v>110033</v>
      </c>
      <c r="C37">
        <v>0</v>
      </c>
      <c r="D37">
        <v>1</v>
      </c>
      <c r="E37">
        <v>100000</v>
      </c>
      <c r="F37">
        <v>0</v>
      </c>
      <c r="G37" s="135" t="s">
        <v>34</v>
      </c>
      <c r="H37">
        <v>0</v>
      </c>
      <c r="I37">
        <v>1</v>
      </c>
      <c r="J37">
        <v>1</v>
      </c>
      <c r="K37">
        <v>0</v>
      </c>
      <c r="M37" s="136">
        <v>110059</v>
      </c>
      <c r="N37" s="100" t="s">
        <v>205</v>
      </c>
      <c r="O37" s="137">
        <v>0</v>
      </c>
      <c r="P37" t="s">
        <v>500</v>
      </c>
      <c r="Q37" s="136" t="str">
        <f t="shared" si="0"/>
        <v>INSERT INTO T_ON_SPOT_HELP VALUES (110033, 0, 1, 100000, 0, GETDATE(), 0, 1, 1, 0, 110059, 0, 'Senders Corresondent'  )</v>
      </c>
    </row>
    <row r="38" spans="2:17">
      <c r="B38">
        <v>110034</v>
      </c>
      <c r="C38">
        <v>0</v>
      </c>
      <c r="D38">
        <v>1</v>
      </c>
      <c r="E38">
        <v>100000</v>
      </c>
      <c r="F38">
        <v>0</v>
      </c>
      <c r="G38" s="135" t="s">
        <v>34</v>
      </c>
      <c r="H38">
        <v>0</v>
      </c>
      <c r="I38">
        <v>1</v>
      </c>
      <c r="J38">
        <v>1</v>
      </c>
      <c r="K38">
        <v>0</v>
      </c>
      <c r="M38" s="136">
        <v>110090</v>
      </c>
      <c r="N38" s="100">
        <v>78</v>
      </c>
      <c r="O38" s="137">
        <v>0</v>
      </c>
      <c r="P38" t="s">
        <v>444</v>
      </c>
      <c r="Q38" s="136" t="str">
        <f t="shared" si="0"/>
        <v>INSERT INTO T_ON_SPOT_HELP VALUES (110034, 0, 1, 100000, 0, GETDATE(), 0, 1, 1, 0, 110090, 0, 'Instructions to the Paying/Accepting/Negotiating Bank'  )</v>
      </c>
    </row>
    <row r="39" spans="2:17">
      <c r="B39">
        <v>110035</v>
      </c>
      <c r="C39">
        <v>0</v>
      </c>
      <c r="D39">
        <v>1</v>
      </c>
      <c r="E39">
        <v>100000</v>
      </c>
      <c r="F39">
        <v>0</v>
      </c>
      <c r="G39" s="135" t="s">
        <v>34</v>
      </c>
      <c r="H39">
        <v>0</v>
      </c>
      <c r="I39">
        <v>1</v>
      </c>
      <c r="J39">
        <v>1</v>
      </c>
      <c r="K39">
        <v>0</v>
      </c>
      <c r="M39" s="136">
        <v>110074</v>
      </c>
      <c r="N39" s="100" t="s">
        <v>206</v>
      </c>
      <c r="O39" s="137">
        <v>0</v>
      </c>
      <c r="P39" t="s">
        <v>207</v>
      </c>
      <c r="Q39" s="136" t="str">
        <f t="shared" si="0"/>
        <v>INSERT INTO T_ON_SPOT_HELP VALUES (110035, 0, 1, 100000, 0, GETDATE(), 0, 1, 1, 0, 110074, 0, 'Account With Institution'  )</v>
      </c>
    </row>
    <row r="40" spans="2:17">
      <c r="B40">
        <v>110036</v>
      </c>
      <c r="C40">
        <v>0</v>
      </c>
      <c r="D40">
        <v>1</v>
      </c>
      <c r="E40">
        <v>100000</v>
      </c>
      <c r="F40">
        <v>0</v>
      </c>
      <c r="G40" s="135" t="s">
        <v>34</v>
      </c>
      <c r="H40">
        <v>0</v>
      </c>
      <c r="I40">
        <v>1</v>
      </c>
      <c r="J40">
        <v>1</v>
      </c>
      <c r="K40">
        <v>0</v>
      </c>
      <c r="M40" s="137">
        <v>110083</v>
      </c>
      <c r="N40" s="100">
        <v>72</v>
      </c>
      <c r="O40" s="137">
        <v>0</v>
      </c>
      <c r="P40" t="s">
        <v>209</v>
      </c>
      <c r="Q40" s="136" t="str">
        <f t="shared" si="0"/>
        <v>INSERT INTO T_ON_SPOT_HELP VALUES (110036, 0, 1, 100000, 0, GETDATE(), 0, 1, 1, 0, 110083, 0, 'Sender to Receiver Information'  )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2:N4"/>
  <sheetViews>
    <sheetView topLeftCell="G1" workbookViewId="0">
      <pane xSplit="1" ySplit="3" topLeftCell="H4" activePane="bottomRight" state="frozen"/>
      <selection activeCell="G1" sqref="G1"/>
      <selection pane="topRight" activeCell="H1" sqref="H1"/>
      <selection pane="bottomLeft" activeCell="G4" sqref="G4"/>
      <selection pane="bottomRight" activeCell="J15" sqref="J15"/>
    </sheetView>
  </sheetViews>
  <sheetFormatPr defaultColWidth="8.85546875" defaultRowHeight="15"/>
  <cols>
    <col min="1" max="1" width="13.85546875" bestFit="1" customWidth="1"/>
    <col min="2" max="2" width="12.28515625" bestFit="1" customWidth="1"/>
    <col min="3" max="3" width="9" bestFit="1" customWidth="1"/>
    <col min="4" max="4" width="7.85546875" bestFit="1" customWidth="1"/>
    <col min="5" max="5" width="9.85546875" bestFit="1" customWidth="1"/>
    <col min="6" max="6" width="14.7109375" bestFit="1" customWidth="1"/>
    <col min="7" max="7" width="10.28515625" bestFit="1" customWidth="1"/>
    <col min="8" max="8" width="11.28515625" bestFit="1" customWidth="1"/>
    <col min="9" max="9" width="16.140625" bestFit="1" customWidth="1"/>
    <col min="10" max="10" width="9.140625" bestFit="1" customWidth="1"/>
    <col min="11" max="11" width="13.7109375" bestFit="1" customWidth="1"/>
    <col min="12" max="12" width="18.140625" bestFit="1" customWidth="1"/>
    <col min="13" max="13" width="13.85546875" bestFit="1" customWidth="1"/>
    <col min="14" max="14" width="94" bestFit="1" customWidth="1"/>
  </cols>
  <sheetData>
    <row r="2" spans="1:14" ht="15" customHeight="1">
      <c r="B2" t="s">
        <v>13</v>
      </c>
    </row>
    <row r="3" spans="1:14" ht="15" customHeight="1">
      <c r="B3" t="s">
        <v>42</v>
      </c>
      <c r="C3" t="s">
        <v>21</v>
      </c>
      <c r="D3" t="s">
        <v>22</v>
      </c>
      <c r="E3" t="s">
        <v>23</v>
      </c>
      <c r="F3" t="s">
        <v>24</v>
      </c>
      <c r="G3" t="s">
        <v>25</v>
      </c>
      <c r="H3" t="s">
        <v>26</v>
      </c>
      <c r="I3" t="s">
        <v>138</v>
      </c>
      <c r="J3" t="s">
        <v>139</v>
      </c>
      <c r="K3" t="s">
        <v>372</v>
      </c>
      <c r="L3" t="s">
        <v>371</v>
      </c>
      <c r="M3" t="s">
        <v>140</v>
      </c>
      <c r="N3" s="66" t="str">
        <f>"DELETE " &amp;$B$2 &amp; " WHERE " &amp; $B$3 &amp;" &gt;= " &amp;$B$4</f>
        <v>DELETE T_SYSTEM WHERE id_system_key &gt;= 110000</v>
      </c>
    </row>
    <row r="4" spans="1:14">
      <c r="A4" t="str">
        <f>I4</f>
        <v>nSMART</v>
      </c>
      <c r="B4">
        <v>110000</v>
      </c>
      <c r="C4">
        <v>0</v>
      </c>
      <c r="D4">
        <v>1</v>
      </c>
      <c r="E4">
        <f t="shared" ref="E4" si="0">ID_DS_ENV_KEY</f>
        <v>100000</v>
      </c>
      <c r="F4">
        <v>0</v>
      </c>
      <c r="G4" t="s">
        <v>34</v>
      </c>
      <c r="H4">
        <v>0</v>
      </c>
      <c r="I4" t="s">
        <v>141</v>
      </c>
      <c r="J4">
        <v>1</v>
      </c>
      <c r="L4">
        <v>-2147483648</v>
      </c>
      <c r="M4" t="str">
        <f>I4</f>
        <v>nSMART</v>
      </c>
      <c r="N4" t="str">
        <f>"INSERT INTO "&amp;$B$2&amp;" VALUES("&amp;B4&amp;", "&amp;C4&amp;", "&amp;D4&amp;", "&amp;E4&amp;", "&amp;F4&amp;", "&amp;G4&amp;", "&amp;H4&amp;", '"&amp;I4&amp;"', "&amp;J4&amp;", "&amp;L4&amp;", '"&amp;M4&amp;"' )"</f>
        <v>INSERT INTO T_SYSTEM VALUES(110000, 0, 1, 100000, 0, GETDATE(), 0, 'nSMART', 1, -2147483648, 'nSMART' )</v>
      </c>
    </row>
  </sheetData>
  <pageMargins left="0.7" right="0.7" top="0.75" bottom="0.75" header="0.51180555555555496" footer="0.51180555555555496"/>
  <pageSetup firstPageNumber="0" orientation="portrait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2:AMN4"/>
  <sheetViews>
    <sheetView topLeftCell="I1" workbookViewId="0">
      <pane ySplit="3" topLeftCell="A4" activePane="bottomLeft" state="frozen"/>
      <selection pane="bottomLeft" activeCell="L21" sqref="L21"/>
    </sheetView>
  </sheetViews>
  <sheetFormatPr defaultColWidth="8.85546875" defaultRowHeight="15"/>
  <cols>
    <col min="1" max="1" width="24.28515625" style="11" bestFit="1" customWidth="1"/>
    <col min="2" max="2" width="14.28515625" style="11" customWidth="1"/>
    <col min="3" max="3" width="8.28515625" style="11" bestFit="1" customWidth="1"/>
    <col min="4" max="4" width="7.140625" style="11" bestFit="1" customWidth="1"/>
    <col min="5" max="5" width="9" style="11" bestFit="1" customWidth="1"/>
    <col min="6" max="6" width="13.42578125" style="11" bestFit="1" customWidth="1"/>
    <col min="7" max="7" width="8.7109375" style="11" bestFit="1" customWidth="1"/>
    <col min="8" max="8" width="10.28515625" style="11" bestFit="1" customWidth="1"/>
    <col min="9" max="9" width="28.7109375" style="11" customWidth="1"/>
    <col min="10" max="10" width="11.28515625" style="11" bestFit="1" customWidth="1"/>
    <col min="11" max="11" width="25" style="30" bestFit="1" customWidth="1"/>
    <col min="12" max="12" width="26.42578125" style="11" bestFit="1" customWidth="1"/>
    <col min="13" max="13" width="10.7109375" style="7" bestFit="1" customWidth="1"/>
    <col min="14" max="14" width="24.140625" style="11" bestFit="1" customWidth="1"/>
    <col min="15" max="15" width="5.28515625" style="31" customWidth="1"/>
    <col min="16" max="16" width="23.7109375" style="31" customWidth="1"/>
    <col min="17" max="17" width="43.42578125" style="11" customWidth="1"/>
    <col min="18" max="1028" width="8.85546875" style="11"/>
  </cols>
  <sheetData>
    <row r="2" spans="1:17">
      <c r="B2" s="11" t="s">
        <v>156</v>
      </c>
      <c r="Q2" s="91" t="str">
        <f>"DELETE  "&amp;$B$2&amp;" WHERE "&amp;$B$3&amp;" &gt;= "&amp;$J$4&amp;""</f>
        <v>DELETE  T_TYPE WHERE id_type_key &gt;= 110000</v>
      </c>
    </row>
    <row r="3" spans="1:17">
      <c r="B3" s="11" t="s">
        <v>40</v>
      </c>
      <c r="C3" s="11" t="s">
        <v>21</v>
      </c>
      <c r="D3" s="11" t="s">
        <v>22</v>
      </c>
      <c r="E3" s="11" t="s">
        <v>23</v>
      </c>
      <c r="F3" s="11" t="s">
        <v>24</v>
      </c>
      <c r="G3" s="11" t="s">
        <v>25</v>
      </c>
      <c r="H3" s="11" t="s">
        <v>26</v>
      </c>
      <c r="I3" s="93" t="s">
        <v>374</v>
      </c>
      <c r="J3" s="11" t="s">
        <v>42</v>
      </c>
      <c r="K3" s="30" t="s">
        <v>157</v>
      </c>
      <c r="L3" s="11" t="s">
        <v>39</v>
      </c>
      <c r="M3" s="7" t="s">
        <v>124</v>
      </c>
      <c r="N3" s="11" t="s">
        <v>45</v>
      </c>
      <c r="O3" s="31" t="s">
        <v>33</v>
      </c>
      <c r="P3" s="31" t="s">
        <v>403</v>
      </c>
      <c r="Q3" s="91" t="str">
        <f>"--DELETE  " &amp;$B$2 &amp; "_AUDIT WHERE " &amp; $B$3&amp; " &gt;= "&amp;$J$4&amp;""</f>
        <v>--DELETE  T_TYPE_AUDIT WHERE id_type_key &gt;= 110000</v>
      </c>
    </row>
    <row r="4" spans="1:17">
      <c r="A4" s="11" t="str">
        <f t="shared" ref="A4" si="0">L4</f>
        <v>VALUABLE</v>
      </c>
      <c r="B4" s="11">
        <v>110000</v>
      </c>
      <c r="C4" s="7">
        <v>0</v>
      </c>
      <c r="D4" s="7">
        <v>1</v>
      </c>
      <c r="E4" s="7">
        <f t="shared" ref="E4" si="1">ID_ENV_KEY</f>
        <v>100000</v>
      </c>
      <c r="F4" s="7">
        <v>0</v>
      </c>
      <c r="G4" s="7" t="s">
        <v>34</v>
      </c>
      <c r="H4" s="7">
        <v>0</v>
      </c>
      <c r="I4" s="94" t="s">
        <v>141</v>
      </c>
      <c r="J4" s="7">
        <f>VLOOKUP(I4,T_SYSTEM!A:B,2,0)</f>
        <v>110000</v>
      </c>
      <c r="K4" s="30" t="s">
        <v>146</v>
      </c>
      <c r="L4" s="11" t="s">
        <v>145</v>
      </c>
      <c r="M4" s="7">
        <v>0</v>
      </c>
      <c r="N4" s="30" t="s">
        <v>73</v>
      </c>
      <c r="O4" s="31" t="s">
        <v>37</v>
      </c>
      <c r="Q4" s="11" t="str">
        <f t="shared" ref="Q4" si="2">"INSERT INTO "&amp;$B$2&amp;" VALUES("&amp;B4&amp;", "&amp;C4&amp;", "&amp;D4&amp;", "&amp;E4&amp;", "&amp;F4&amp;", "&amp;G4&amp;", "&amp;H4&amp;", "&amp;J4&amp;", '"&amp;K4&amp;"', '"&amp;L4&amp;"', "&amp;M4&amp;", '"&amp;N4&amp;"', '"&amp;O4&amp;"' )"</f>
        <v>INSERT INTO T_TYPE VALUES(110000, 0, 1, 100000, 0, GETDATE(), 0, 110000, 'PAYMENT', 'VALUABLE', 0, 'T_PAYMENT', '?' )</v>
      </c>
    </row>
  </sheetData>
  <phoneticPr fontId="22" type="noConversion"/>
  <pageMargins left="0.7" right="0.7" top="0.75" bottom="0.75" header="0.51180555555555496" footer="0.51180555555555496"/>
  <pageSetup firstPageNumber="0" orientation="portrait" horizontalDpi="4294967292" vertic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P668"/>
  <sheetViews>
    <sheetView workbookViewId="0">
      <pane ySplit="3" topLeftCell="A4" activePane="bottomLeft" state="frozen"/>
      <selection activeCell="B1" sqref="B1"/>
      <selection pane="bottomLeft" activeCell="C12" sqref="C12"/>
    </sheetView>
  </sheetViews>
  <sheetFormatPr defaultColWidth="11.42578125" defaultRowHeight="15.75" customHeight="1"/>
  <cols>
    <col min="1" max="1" width="42.140625" style="60" bestFit="1" customWidth="1"/>
    <col min="2" max="2" width="15.5703125" style="60" bestFit="1" customWidth="1"/>
    <col min="3" max="3" width="14.140625" style="60" bestFit="1" customWidth="1"/>
    <col min="4" max="4" width="7.28515625" style="60" bestFit="1" customWidth="1"/>
    <col min="5" max="5" width="9.140625" style="60" bestFit="1" customWidth="1"/>
    <col min="6" max="6" width="13.7109375" style="60" bestFit="1" customWidth="1"/>
    <col min="7" max="7" width="8.7109375" style="60" bestFit="1" customWidth="1"/>
    <col min="8" max="8" width="10.7109375" style="60" bestFit="1" customWidth="1"/>
    <col min="9" max="9" width="10.85546875" style="60" bestFit="1" customWidth="1"/>
    <col min="10" max="10" width="12.140625" style="60" bestFit="1" customWidth="1"/>
    <col min="11" max="11" width="25" style="60" bestFit="1" customWidth="1"/>
    <col min="12" max="12" width="9.85546875" style="63" bestFit="1" customWidth="1"/>
    <col min="13" max="13" width="23.7109375" style="75" bestFit="1" customWidth="1"/>
    <col min="14" max="14" width="9.5703125" style="80" bestFit="1" customWidth="1"/>
    <col min="15" max="15" width="34" style="60" bestFit="1" customWidth="1"/>
    <col min="16" max="16" width="111.140625" style="60" bestFit="1" customWidth="1"/>
    <col min="17" max="16384" width="11.42578125" style="60"/>
  </cols>
  <sheetData>
    <row r="1" spans="1:16" ht="15" customHeight="1">
      <c r="B1" s="61"/>
      <c r="C1" s="61"/>
      <c r="D1" s="61"/>
      <c r="E1" s="61"/>
      <c r="F1" s="61"/>
      <c r="G1" s="61"/>
      <c r="H1" s="61"/>
      <c r="I1" s="62"/>
      <c r="J1" s="62"/>
      <c r="K1" s="61"/>
      <c r="M1" s="64"/>
      <c r="N1" s="65"/>
      <c r="O1" s="61"/>
    </row>
    <row r="2" spans="1:16" ht="15" customHeight="1">
      <c r="B2" s="61" t="s">
        <v>363</v>
      </c>
      <c r="C2" s="61"/>
      <c r="D2" s="61"/>
      <c r="E2" s="61"/>
      <c r="F2" s="61"/>
      <c r="G2" s="61"/>
      <c r="H2" s="61"/>
      <c r="I2" s="62"/>
      <c r="J2" s="62"/>
      <c r="K2" s="61"/>
      <c r="M2" s="64"/>
      <c r="N2" s="65"/>
      <c r="O2" s="61"/>
    </row>
    <row r="3" spans="1:16" ht="15" customHeight="1">
      <c r="B3" s="66" t="s">
        <v>364</v>
      </c>
      <c r="C3" s="66" t="s">
        <v>365</v>
      </c>
      <c r="D3" s="66" t="s">
        <v>22</v>
      </c>
      <c r="E3" s="66" t="s">
        <v>23</v>
      </c>
      <c r="F3" s="66" t="s">
        <v>24</v>
      </c>
      <c r="G3" s="66" t="s">
        <v>25</v>
      </c>
      <c r="H3" s="66" t="s">
        <v>26</v>
      </c>
      <c r="I3" s="67" t="s">
        <v>366</v>
      </c>
      <c r="J3" s="68" t="s">
        <v>367</v>
      </c>
      <c r="K3" s="67" t="s">
        <v>39</v>
      </c>
      <c r="L3" s="66" t="s">
        <v>40</v>
      </c>
      <c r="M3" s="69" t="s">
        <v>368</v>
      </c>
      <c r="N3" s="70" t="s">
        <v>369</v>
      </c>
      <c r="O3" s="71" t="s">
        <v>33</v>
      </c>
      <c r="P3" s="66" t="str">
        <f>"DELETE " &amp;$B$2 &amp; " WHERE id_type_value_key &gt;= " &amp;$B$4</f>
        <v>DELETE T_TYPE_VALUE WHERE id_type_value_key &gt;= 110000</v>
      </c>
    </row>
    <row r="4" spans="1:16" ht="15.75" customHeight="1">
      <c r="A4" s="60" t="str">
        <f t="shared" ref="A4" si="0">K4&amp;"."&amp;M4</f>
        <v>NOFAC_ENTITY_TYPE.BUSINESS_ENTITY</v>
      </c>
      <c r="B4" s="61">
        <v>110000</v>
      </c>
      <c r="C4" s="65">
        <v>0</v>
      </c>
      <c r="D4" s="65">
        <v>1</v>
      </c>
      <c r="E4" s="72">
        <f t="shared" ref="E4" si="1">ID_ENV_KEY</f>
        <v>100000</v>
      </c>
      <c r="F4" s="73">
        <f t="shared" ref="F4" si="2">ID_USER_MOD_KEY</f>
        <v>100000</v>
      </c>
      <c r="G4" s="65" t="s">
        <v>34</v>
      </c>
      <c r="H4" s="65">
        <v>10</v>
      </c>
      <c r="I4" s="74" t="s">
        <v>370</v>
      </c>
      <c r="J4" s="61">
        <f>VLOOKUP(I4,[3]T_I8LN!A:B,2,0)</f>
        <v>100000</v>
      </c>
      <c r="K4" s="78" t="s">
        <v>375</v>
      </c>
      <c r="L4" s="61" t="e">
        <f>VLOOKUP(K4,T_TYPE!A:B,2,0)</f>
        <v>#N/A</v>
      </c>
      <c r="M4" s="79" t="s">
        <v>373</v>
      </c>
      <c r="N4" s="84">
        <v>1</v>
      </c>
      <c r="O4" s="92" t="str">
        <f t="shared" ref="O4" si="3">M4</f>
        <v>BUSINESS_ENTITY</v>
      </c>
      <c r="P4" s="76" t="e">
        <f t="shared" ref="P4" si="4">"INSERT INTO "&amp;$B$2&amp;" VALUES("&amp;B4&amp;", "&amp;C4&amp;", "&amp;D4&amp;", "&amp;E4&amp;", "&amp;F4&amp;", "&amp;G4&amp;", "&amp;H4&amp;", "&amp;J4&amp;", "&amp;L4&amp;", '"&amp;M4&amp;"', "&amp;N4&amp;", '"&amp;O4&amp;"' )"</f>
        <v>#N/A</v>
      </c>
    </row>
    <row r="5" spans="1:16" ht="15.75" customHeight="1">
      <c r="B5" s="61"/>
      <c r="C5" s="65"/>
      <c r="D5" s="65"/>
      <c r="E5" s="72"/>
      <c r="F5" s="65"/>
      <c r="G5" s="65"/>
      <c r="H5" s="65"/>
      <c r="I5" s="83"/>
      <c r="J5" s="83"/>
      <c r="K5" s="83"/>
      <c r="L5" s="85"/>
      <c r="M5" s="86"/>
      <c r="N5" s="72"/>
    </row>
    <row r="6" spans="1:16" ht="15.75" customHeight="1">
      <c r="B6" s="61"/>
      <c r="C6" s="65"/>
      <c r="D6" s="65"/>
      <c r="E6" s="72"/>
      <c r="F6" s="65"/>
      <c r="G6" s="65"/>
      <c r="H6" s="65"/>
      <c r="I6" s="83"/>
      <c r="J6" s="83"/>
      <c r="K6" s="83"/>
      <c r="L6" s="85"/>
      <c r="M6" s="86"/>
      <c r="N6" s="72"/>
    </row>
    <row r="7" spans="1:16" ht="15.75" customHeight="1">
      <c r="B7" s="61"/>
      <c r="C7" s="65"/>
      <c r="D7" s="65"/>
      <c r="E7" s="72"/>
      <c r="F7" s="65"/>
      <c r="G7" s="65"/>
      <c r="H7" s="65"/>
      <c r="I7" s="83"/>
      <c r="J7" s="83"/>
      <c r="K7" s="83"/>
      <c r="L7" s="85"/>
      <c r="M7" s="86"/>
      <c r="N7" s="72"/>
    </row>
    <row r="8" spans="1:16" ht="15.75" customHeight="1">
      <c r="B8" s="61"/>
      <c r="C8" s="65"/>
      <c r="D8" s="65"/>
      <c r="E8" s="72"/>
      <c r="F8" s="65"/>
      <c r="G8" s="65"/>
      <c r="H8" s="65"/>
      <c r="I8" s="83"/>
      <c r="J8" s="83"/>
      <c r="K8" s="83"/>
      <c r="L8" s="85"/>
      <c r="M8" s="86"/>
      <c r="N8" s="72"/>
    </row>
    <row r="9" spans="1:16" ht="15.75" customHeight="1">
      <c r="B9" s="61"/>
      <c r="C9" s="65"/>
      <c r="D9" s="65"/>
      <c r="E9" s="72"/>
      <c r="F9" s="65"/>
      <c r="G9" s="65"/>
      <c r="H9" s="65"/>
      <c r="I9" s="83"/>
      <c r="J9" s="83"/>
      <c r="K9" s="83"/>
      <c r="L9" s="85"/>
      <c r="M9" s="86"/>
      <c r="N9" s="72"/>
    </row>
    <row r="10" spans="1:16" ht="15.75" customHeight="1">
      <c r="B10" s="61"/>
      <c r="C10" s="65"/>
      <c r="D10" s="65"/>
      <c r="E10" s="72"/>
      <c r="F10" s="65"/>
      <c r="G10" s="65"/>
      <c r="H10" s="65"/>
      <c r="I10" s="83"/>
      <c r="J10" s="83"/>
      <c r="K10" s="83"/>
      <c r="L10" s="85"/>
      <c r="M10" s="86"/>
      <c r="N10" s="72"/>
    </row>
    <row r="11" spans="1:16" ht="15.75" customHeight="1">
      <c r="B11" s="61"/>
      <c r="C11" s="65"/>
      <c r="D11" s="65"/>
      <c r="E11" s="72"/>
      <c r="F11" s="65"/>
      <c r="G11" s="65"/>
      <c r="H11" s="65"/>
      <c r="I11" s="83"/>
      <c r="J11" s="83"/>
      <c r="K11" s="83"/>
      <c r="L11" s="85"/>
      <c r="M11" s="86"/>
      <c r="N11" s="72"/>
    </row>
    <row r="12" spans="1:16" ht="15.75" customHeight="1">
      <c r="B12" s="61"/>
      <c r="C12" s="65"/>
      <c r="D12" s="65"/>
      <c r="E12" s="72"/>
      <c r="F12" s="65"/>
      <c r="G12" s="65"/>
      <c r="H12" s="65"/>
      <c r="I12" s="83"/>
      <c r="J12" s="83"/>
      <c r="K12" s="83"/>
      <c r="L12" s="85"/>
      <c r="M12" s="86"/>
      <c r="N12" s="72"/>
    </row>
    <row r="13" spans="1:16" ht="15.75" customHeight="1">
      <c r="B13" s="61"/>
      <c r="C13" s="65"/>
      <c r="D13" s="65"/>
      <c r="E13" s="72"/>
      <c r="F13" s="65"/>
      <c r="G13" s="65"/>
      <c r="H13" s="65"/>
      <c r="I13" s="83"/>
      <c r="J13" s="83"/>
      <c r="K13" s="83"/>
      <c r="L13" s="85"/>
      <c r="M13" s="86"/>
      <c r="N13" s="72"/>
    </row>
    <row r="14" spans="1:16" ht="15.75" customHeight="1">
      <c r="B14" s="61"/>
      <c r="C14" s="65"/>
      <c r="D14" s="65"/>
      <c r="E14" s="72"/>
      <c r="F14" s="65"/>
      <c r="G14" s="65"/>
      <c r="H14" s="65"/>
      <c r="I14" s="83"/>
      <c r="J14" s="83"/>
      <c r="K14" s="83"/>
      <c r="L14" s="85"/>
      <c r="M14" s="86"/>
      <c r="N14" s="72"/>
    </row>
    <row r="15" spans="1:16" ht="15.75" customHeight="1">
      <c r="B15" s="61"/>
      <c r="C15" s="65"/>
      <c r="D15" s="65"/>
      <c r="E15" s="72"/>
      <c r="F15" s="65"/>
      <c r="G15" s="65"/>
      <c r="H15" s="65"/>
      <c r="I15" s="83"/>
      <c r="J15" s="83"/>
      <c r="K15" s="83"/>
      <c r="L15" s="85"/>
      <c r="M15" s="86"/>
      <c r="N15" s="72"/>
    </row>
    <row r="16" spans="1:16" ht="15.75" customHeight="1">
      <c r="B16" s="61"/>
      <c r="C16" s="65"/>
      <c r="D16" s="65"/>
      <c r="E16" s="72"/>
      <c r="F16" s="65"/>
      <c r="G16" s="65"/>
      <c r="H16" s="65"/>
      <c r="I16" s="83"/>
      <c r="J16" s="83"/>
      <c r="K16" s="83"/>
      <c r="L16" s="85"/>
      <c r="M16" s="86"/>
      <c r="N16" s="72"/>
    </row>
    <row r="17" spans="2:15" ht="15.75" customHeight="1">
      <c r="B17" s="61"/>
      <c r="C17" s="65"/>
      <c r="D17" s="65"/>
      <c r="E17" s="72"/>
      <c r="F17" s="65"/>
      <c r="G17" s="65"/>
      <c r="H17" s="65"/>
      <c r="I17" s="83"/>
      <c r="J17" s="83"/>
      <c r="K17" s="83"/>
      <c r="L17" s="85"/>
      <c r="M17" s="86"/>
      <c r="N17" s="72"/>
    </row>
    <row r="18" spans="2:15" ht="15.75" customHeight="1">
      <c r="B18" s="61"/>
      <c r="C18" s="65"/>
      <c r="D18" s="65"/>
      <c r="E18" s="72"/>
      <c r="F18" s="65"/>
      <c r="G18" s="65"/>
      <c r="H18" s="65"/>
      <c r="I18" s="83"/>
      <c r="J18" s="83"/>
      <c r="K18" s="83"/>
      <c r="L18" s="85"/>
      <c r="M18" s="86"/>
      <c r="N18" s="72"/>
    </row>
    <row r="19" spans="2:15" ht="15.75" customHeight="1">
      <c r="B19" s="61"/>
      <c r="C19" s="65"/>
      <c r="D19" s="65"/>
      <c r="E19" s="72"/>
      <c r="F19" s="65"/>
      <c r="G19" s="65"/>
      <c r="H19" s="65"/>
      <c r="I19" s="61"/>
      <c r="J19" s="61"/>
      <c r="K19" s="61"/>
      <c r="L19" s="77"/>
      <c r="M19" s="86"/>
      <c r="N19" s="72"/>
    </row>
    <row r="20" spans="2:15" ht="15.75" customHeight="1">
      <c r="B20" s="61"/>
      <c r="C20" s="65"/>
      <c r="D20" s="65"/>
      <c r="E20" s="72"/>
      <c r="F20" s="65"/>
      <c r="G20" s="65"/>
      <c r="H20" s="65"/>
      <c r="I20" s="61"/>
      <c r="J20" s="61"/>
      <c r="K20" s="61"/>
      <c r="L20" s="77"/>
      <c r="M20" s="86"/>
      <c r="N20" s="72"/>
    </row>
    <row r="21" spans="2:15" ht="15.75" customHeight="1">
      <c r="B21" s="61"/>
      <c r="C21" s="65"/>
      <c r="D21" s="65"/>
      <c r="E21" s="72"/>
      <c r="F21" s="65"/>
      <c r="G21" s="65"/>
      <c r="H21" s="65"/>
      <c r="I21" s="61"/>
      <c r="J21" s="61"/>
      <c r="K21" s="61"/>
      <c r="L21" s="77"/>
      <c r="M21" s="86"/>
      <c r="N21" s="72"/>
    </row>
    <row r="22" spans="2:15" ht="15.75" customHeight="1">
      <c r="F22" s="65"/>
      <c r="K22" s="61"/>
    </row>
    <row r="23" spans="2:15" ht="15.75" customHeight="1">
      <c r="B23" s="61"/>
      <c r="C23" s="65"/>
      <c r="D23" s="65"/>
      <c r="E23" s="72"/>
      <c r="F23" s="65"/>
      <c r="G23" s="65"/>
      <c r="H23" s="65"/>
      <c r="I23" s="61"/>
      <c r="J23" s="61"/>
      <c r="K23" s="61"/>
      <c r="L23" s="82"/>
      <c r="M23" s="81"/>
      <c r="N23" s="72"/>
      <c r="O23" s="61"/>
    </row>
    <row r="24" spans="2:15" ht="15.75" customHeight="1">
      <c r="B24" s="61"/>
      <c r="C24" s="65"/>
      <c r="D24" s="65"/>
      <c r="E24" s="72"/>
      <c r="F24" s="65"/>
      <c r="G24" s="65"/>
      <c r="H24" s="65"/>
      <c r="I24" s="61"/>
      <c r="J24" s="61"/>
      <c r="K24" s="61"/>
      <c r="L24" s="82"/>
      <c r="M24" s="81"/>
      <c r="N24" s="72"/>
      <c r="O24" s="61"/>
    </row>
    <row r="25" spans="2:15" ht="15.75" customHeight="1">
      <c r="B25" s="61"/>
      <c r="C25" s="65"/>
      <c r="D25" s="65"/>
      <c r="E25" s="72"/>
      <c r="F25" s="65"/>
      <c r="G25" s="65"/>
      <c r="H25" s="65"/>
      <c r="I25" s="61"/>
      <c r="J25" s="61"/>
      <c r="K25" s="61"/>
      <c r="L25" s="82"/>
      <c r="M25" s="81"/>
      <c r="N25" s="72"/>
      <c r="O25" s="61"/>
    </row>
    <row r="26" spans="2:15" ht="15.75" customHeight="1">
      <c r="B26" s="61"/>
      <c r="C26" s="65"/>
      <c r="D26" s="65"/>
      <c r="E26" s="72"/>
      <c r="F26" s="65"/>
      <c r="G26" s="65"/>
      <c r="H26" s="65"/>
      <c r="I26" s="61"/>
      <c r="J26" s="61"/>
      <c r="K26" s="61"/>
      <c r="L26" s="82"/>
      <c r="M26" s="81"/>
      <c r="N26" s="72"/>
      <c r="O26" s="61"/>
    </row>
    <row r="27" spans="2:15" ht="15.75" customHeight="1">
      <c r="B27" s="61"/>
      <c r="C27" s="65"/>
      <c r="D27" s="65"/>
      <c r="E27" s="72"/>
      <c r="F27" s="65"/>
      <c r="G27" s="65"/>
      <c r="H27" s="65"/>
      <c r="I27" s="61"/>
      <c r="J27" s="61"/>
      <c r="K27" s="61"/>
      <c r="L27" s="82"/>
      <c r="M27" s="81"/>
      <c r="N27" s="72"/>
      <c r="O27" s="61"/>
    </row>
    <row r="28" spans="2:15" ht="15.75" customHeight="1">
      <c r="B28" s="61"/>
      <c r="C28" s="65"/>
      <c r="D28" s="65"/>
      <c r="E28" s="72"/>
      <c r="F28" s="65"/>
      <c r="G28" s="65"/>
      <c r="H28" s="65"/>
      <c r="I28" s="61"/>
      <c r="J28" s="61"/>
      <c r="K28" s="61"/>
      <c r="L28" s="82"/>
      <c r="M28" s="81"/>
      <c r="N28" s="72"/>
      <c r="O28" s="61"/>
    </row>
    <row r="29" spans="2:15" ht="15.75" customHeight="1">
      <c r="B29" s="61"/>
      <c r="C29" s="65"/>
      <c r="D29" s="65"/>
      <c r="E29" s="72"/>
      <c r="F29" s="65"/>
      <c r="G29" s="65"/>
      <c r="H29" s="65"/>
      <c r="I29" s="61"/>
      <c r="J29" s="61"/>
      <c r="K29" s="61"/>
      <c r="L29" s="82"/>
      <c r="M29" s="81"/>
      <c r="N29" s="72"/>
      <c r="O29" s="61"/>
    </row>
    <row r="30" spans="2:15" ht="15.75" customHeight="1">
      <c r="F30" s="65"/>
      <c r="K30" s="61"/>
    </row>
    <row r="31" spans="2:15" ht="15.75" customHeight="1">
      <c r="B31" s="61"/>
      <c r="C31" s="65"/>
      <c r="D31" s="65"/>
      <c r="E31" s="72"/>
      <c r="F31" s="65"/>
      <c r="G31" s="65"/>
      <c r="H31" s="65"/>
      <c r="I31" s="61"/>
      <c r="J31" s="61"/>
      <c r="K31" s="61"/>
      <c r="L31" s="82"/>
      <c r="M31" s="81"/>
      <c r="N31" s="72"/>
    </row>
    <row r="32" spans="2:15" ht="15.75" customHeight="1">
      <c r="B32" s="61"/>
      <c r="C32" s="65"/>
      <c r="D32" s="65"/>
      <c r="E32" s="72"/>
      <c r="F32" s="65"/>
      <c r="G32" s="65"/>
      <c r="H32" s="65"/>
      <c r="I32" s="61"/>
      <c r="J32" s="61"/>
      <c r="K32" s="61"/>
      <c r="L32" s="82"/>
      <c r="M32" s="81"/>
      <c r="N32" s="72"/>
    </row>
    <row r="33" spans="2:14" ht="15.75" customHeight="1">
      <c r="B33" s="61"/>
      <c r="C33" s="65"/>
      <c r="D33" s="65"/>
      <c r="E33" s="72"/>
      <c r="F33" s="65"/>
      <c r="G33" s="65"/>
      <c r="H33" s="65"/>
      <c r="I33" s="61"/>
      <c r="J33" s="61"/>
      <c r="K33" s="61"/>
      <c r="L33" s="82"/>
      <c r="M33" s="81"/>
      <c r="N33" s="72"/>
    </row>
    <row r="34" spans="2:14" ht="15.75" customHeight="1">
      <c r="B34" s="61"/>
      <c r="C34" s="65"/>
      <c r="D34" s="65"/>
      <c r="E34" s="72"/>
      <c r="F34" s="65"/>
      <c r="G34" s="65"/>
      <c r="H34" s="65"/>
      <c r="I34" s="61"/>
      <c r="J34" s="61"/>
      <c r="K34" s="61"/>
      <c r="L34" s="82"/>
      <c r="M34" s="81"/>
      <c r="N34" s="72"/>
    </row>
    <row r="35" spans="2:14" ht="15.75" customHeight="1">
      <c r="B35" s="61"/>
      <c r="C35" s="65"/>
      <c r="D35" s="65"/>
      <c r="E35" s="72"/>
      <c r="F35" s="65"/>
      <c r="G35" s="65"/>
      <c r="H35" s="65"/>
      <c r="I35" s="61"/>
      <c r="J35" s="61"/>
      <c r="K35" s="61"/>
      <c r="L35" s="82"/>
      <c r="M35" s="81"/>
      <c r="N35" s="72"/>
    </row>
    <row r="36" spans="2:14" ht="15.75" customHeight="1">
      <c r="B36" s="61"/>
      <c r="C36" s="65"/>
      <c r="D36" s="65"/>
      <c r="E36" s="72"/>
      <c r="F36" s="65"/>
      <c r="G36" s="65"/>
      <c r="H36" s="65"/>
      <c r="I36" s="61"/>
      <c r="J36" s="61"/>
      <c r="K36" s="61"/>
      <c r="L36" s="82"/>
      <c r="M36" s="81"/>
      <c r="N36" s="72"/>
    </row>
    <row r="37" spans="2:14" ht="15.75" customHeight="1">
      <c r="B37" s="61"/>
      <c r="C37" s="65"/>
      <c r="D37" s="65"/>
      <c r="E37" s="72"/>
      <c r="F37" s="65"/>
      <c r="G37" s="65"/>
      <c r="H37" s="65"/>
      <c r="I37" s="61"/>
      <c r="J37" s="61"/>
      <c r="K37" s="61"/>
      <c r="L37" s="82"/>
      <c r="M37" s="81"/>
      <c r="N37" s="72"/>
    </row>
    <row r="38" spans="2:14" ht="15.75" customHeight="1">
      <c r="B38" s="61"/>
      <c r="C38" s="65"/>
      <c r="D38" s="65"/>
      <c r="E38" s="72"/>
      <c r="F38" s="65"/>
      <c r="G38" s="65"/>
      <c r="H38" s="65"/>
      <c r="I38" s="61"/>
      <c r="J38" s="61"/>
      <c r="K38" s="61"/>
      <c r="L38" s="82"/>
      <c r="M38" s="81"/>
      <c r="N38" s="72"/>
    </row>
    <row r="39" spans="2:14" ht="15.75" customHeight="1">
      <c r="B39" s="61"/>
      <c r="C39" s="65"/>
      <c r="D39" s="65"/>
      <c r="E39" s="72"/>
      <c r="F39" s="65"/>
      <c r="G39" s="65"/>
      <c r="H39" s="65"/>
      <c r="I39" s="61"/>
      <c r="J39" s="61"/>
      <c r="K39" s="61"/>
      <c r="L39" s="82"/>
      <c r="M39" s="81"/>
      <c r="N39" s="72"/>
    </row>
    <row r="40" spans="2:14" ht="15.75" customHeight="1">
      <c r="B40" s="61"/>
      <c r="C40" s="65"/>
      <c r="D40" s="65"/>
      <c r="E40" s="72"/>
      <c r="F40" s="65"/>
      <c r="G40" s="65"/>
      <c r="H40" s="65"/>
      <c r="I40" s="61"/>
      <c r="J40" s="61"/>
      <c r="K40" s="61"/>
      <c r="L40" s="82"/>
      <c r="M40" s="81"/>
      <c r="N40" s="72"/>
    </row>
    <row r="41" spans="2:14" ht="15.75" customHeight="1">
      <c r="B41" s="61"/>
      <c r="C41" s="65"/>
      <c r="D41" s="65"/>
      <c r="E41" s="72"/>
      <c r="F41" s="65"/>
      <c r="G41" s="65"/>
      <c r="H41" s="65"/>
      <c r="I41" s="61"/>
      <c r="J41" s="61"/>
      <c r="K41" s="61"/>
      <c r="L41" s="82"/>
      <c r="M41" s="81"/>
      <c r="N41" s="72"/>
    </row>
    <row r="42" spans="2:14" ht="15.75" customHeight="1">
      <c r="B42" s="61"/>
      <c r="C42" s="65"/>
      <c r="D42" s="65"/>
      <c r="E42" s="72"/>
      <c r="F42" s="65"/>
      <c r="G42" s="65"/>
      <c r="H42" s="65"/>
      <c r="I42" s="61"/>
      <c r="J42" s="61"/>
      <c r="K42" s="61"/>
      <c r="L42" s="82"/>
      <c r="M42" s="81"/>
      <c r="N42" s="72"/>
    </row>
    <row r="43" spans="2:14" ht="15.75" customHeight="1">
      <c r="B43" s="61"/>
      <c r="C43" s="65"/>
      <c r="D43" s="65"/>
      <c r="E43" s="72"/>
      <c r="F43" s="65"/>
      <c r="G43" s="65"/>
      <c r="H43" s="65"/>
      <c r="I43" s="61"/>
      <c r="J43" s="61"/>
      <c r="K43" s="61"/>
      <c r="L43" s="82"/>
      <c r="M43" s="81"/>
      <c r="N43" s="72"/>
    </row>
    <row r="44" spans="2:14" ht="15.75" customHeight="1">
      <c r="B44" s="61"/>
      <c r="C44" s="65"/>
      <c r="D44" s="65"/>
      <c r="E44" s="72"/>
      <c r="F44" s="65"/>
      <c r="G44" s="65"/>
      <c r="H44" s="65"/>
      <c r="I44" s="61"/>
      <c r="J44" s="61"/>
      <c r="K44" s="61"/>
      <c r="L44" s="82"/>
      <c r="M44" s="81"/>
      <c r="N44" s="72"/>
    </row>
    <row r="45" spans="2:14" ht="15.75" customHeight="1">
      <c r="B45" s="61"/>
      <c r="C45" s="65"/>
      <c r="D45" s="65"/>
      <c r="E45" s="72"/>
      <c r="F45" s="65"/>
      <c r="G45" s="65"/>
      <c r="H45" s="65"/>
      <c r="I45" s="61"/>
      <c r="J45" s="61"/>
      <c r="K45" s="61"/>
      <c r="L45" s="82"/>
      <c r="M45" s="81"/>
      <c r="N45" s="72"/>
    </row>
    <row r="46" spans="2:14" ht="15.75" customHeight="1">
      <c r="B46" s="61"/>
      <c r="C46" s="65"/>
      <c r="D46" s="65"/>
      <c r="E46" s="72"/>
      <c r="F46" s="65"/>
      <c r="G46" s="65"/>
      <c r="H46" s="65"/>
      <c r="I46" s="61"/>
      <c r="J46" s="61"/>
      <c r="K46" s="61"/>
      <c r="L46" s="82"/>
      <c r="M46" s="81"/>
      <c r="N46" s="72"/>
    </row>
    <row r="47" spans="2:14" ht="15.75" customHeight="1">
      <c r="B47" s="61"/>
      <c r="C47" s="65"/>
      <c r="D47" s="65"/>
      <c r="E47" s="72"/>
      <c r="F47" s="65"/>
      <c r="G47" s="65"/>
      <c r="H47" s="65"/>
      <c r="I47" s="61"/>
      <c r="J47" s="61"/>
      <c r="K47" s="61"/>
      <c r="L47" s="82"/>
      <c r="M47" s="81"/>
      <c r="N47" s="72"/>
    </row>
    <row r="48" spans="2:14" ht="15.75" customHeight="1">
      <c r="B48" s="61"/>
      <c r="C48" s="65"/>
      <c r="D48" s="65"/>
      <c r="E48" s="72"/>
      <c r="F48" s="65"/>
      <c r="G48" s="65"/>
      <c r="H48" s="65"/>
      <c r="I48" s="61"/>
      <c r="J48" s="61"/>
      <c r="K48" s="61"/>
      <c r="L48" s="82"/>
      <c r="M48" s="81"/>
      <c r="N48" s="72"/>
    </row>
    <row r="49" spans="2:14" ht="15.75" customHeight="1">
      <c r="B49" s="61"/>
      <c r="C49" s="65"/>
      <c r="D49" s="65"/>
      <c r="E49" s="72"/>
      <c r="F49" s="65"/>
      <c r="G49" s="65"/>
      <c r="H49" s="65"/>
      <c r="I49" s="61"/>
      <c r="J49" s="61"/>
      <c r="K49" s="61"/>
      <c r="L49" s="82"/>
      <c r="M49" s="81"/>
      <c r="N49" s="72"/>
    </row>
    <row r="50" spans="2:14" ht="15.75" customHeight="1">
      <c r="B50" s="61"/>
      <c r="C50" s="65"/>
      <c r="D50" s="65"/>
      <c r="E50" s="72"/>
      <c r="F50" s="65"/>
      <c r="G50" s="65"/>
      <c r="H50" s="65"/>
      <c r="I50" s="61"/>
      <c r="J50" s="61"/>
      <c r="K50" s="61"/>
      <c r="L50" s="82"/>
      <c r="M50" s="81"/>
      <c r="N50" s="72"/>
    </row>
    <row r="51" spans="2:14" ht="15.75" customHeight="1">
      <c r="B51" s="61"/>
      <c r="C51" s="65"/>
      <c r="D51" s="65"/>
      <c r="E51" s="72"/>
      <c r="F51" s="65"/>
      <c r="G51" s="65"/>
      <c r="H51" s="65"/>
      <c r="I51" s="61"/>
      <c r="J51" s="61"/>
      <c r="K51" s="61"/>
      <c r="L51" s="82"/>
      <c r="M51" s="81"/>
      <c r="N51" s="72"/>
    </row>
    <row r="52" spans="2:14" ht="15.75" customHeight="1">
      <c r="B52" s="61"/>
      <c r="C52" s="65"/>
      <c r="D52" s="65"/>
      <c r="E52" s="72"/>
      <c r="F52" s="65"/>
      <c r="G52" s="65"/>
      <c r="H52" s="65"/>
      <c r="I52" s="61"/>
      <c r="J52" s="61"/>
      <c r="K52" s="61"/>
      <c r="L52" s="82"/>
      <c r="M52" s="81"/>
      <c r="N52" s="72"/>
    </row>
    <row r="53" spans="2:14" ht="15.75" customHeight="1">
      <c r="B53" s="61"/>
      <c r="C53" s="65"/>
      <c r="D53" s="65"/>
      <c r="E53" s="72"/>
      <c r="F53" s="65"/>
      <c r="G53" s="65"/>
      <c r="H53" s="65"/>
      <c r="I53" s="61"/>
      <c r="J53" s="61"/>
      <c r="K53" s="61"/>
      <c r="L53" s="82"/>
      <c r="M53" s="81"/>
      <c r="N53" s="72"/>
    </row>
    <row r="54" spans="2:14" ht="15.75" customHeight="1">
      <c r="B54" s="61"/>
      <c r="C54" s="65"/>
      <c r="D54" s="65"/>
      <c r="E54" s="72"/>
      <c r="F54" s="65"/>
      <c r="G54" s="65"/>
      <c r="H54" s="65"/>
      <c r="I54" s="61"/>
      <c r="J54" s="61"/>
      <c r="K54" s="61"/>
      <c r="L54" s="82"/>
      <c r="M54" s="81"/>
      <c r="N54" s="72"/>
    </row>
    <row r="55" spans="2:14" ht="15.75" customHeight="1">
      <c r="B55" s="61"/>
      <c r="C55" s="65"/>
      <c r="D55" s="65"/>
      <c r="E55" s="72"/>
      <c r="F55" s="65"/>
      <c r="G55" s="65"/>
      <c r="H55" s="65"/>
      <c r="I55" s="61"/>
      <c r="J55" s="61"/>
      <c r="K55" s="61"/>
      <c r="L55" s="82"/>
      <c r="M55" s="81"/>
      <c r="N55" s="72"/>
    </row>
    <row r="56" spans="2:14" ht="15.75" customHeight="1">
      <c r="B56" s="61"/>
      <c r="C56" s="65"/>
      <c r="D56" s="65"/>
      <c r="E56" s="72"/>
      <c r="F56" s="65"/>
      <c r="G56" s="65"/>
      <c r="H56" s="65"/>
      <c r="I56" s="61"/>
      <c r="J56" s="61"/>
      <c r="K56" s="61"/>
      <c r="L56" s="82"/>
      <c r="M56" s="81"/>
      <c r="N56" s="72"/>
    </row>
    <row r="57" spans="2:14" ht="15.75" customHeight="1">
      <c r="B57" s="61"/>
      <c r="C57" s="65"/>
      <c r="D57" s="65"/>
      <c r="E57" s="72"/>
      <c r="F57" s="65"/>
      <c r="G57" s="65"/>
      <c r="H57" s="65"/>
      <c r="I57" s="61"/>
      <c r="J57" s="61"/>
      <c r="K57" s="61"/>
      <c r="L57" s="82"/>
      <c r="M57" s="81"/>
      <c r="N57" s="72"/>
    </row>
    <row r="58" spans="2:14" ht="15.75" customHeight="1">
      <c r="B58" s="61"/>
      <c r="C58" s="65"/>
      <c r="D58" s="65"/>
      <c r="E58" s="72"/>
      <c r="F58" s="65"/>
      <c r="G58" s="65"/>
      <c r="H58" s="65"/>
      <c r="I58" s="61"/>
      <c r="J58" s="61"/>
      <c r="K58" s="61"/>
      <c r="L58" s="82"/>
      <c r="M58" s="81"/>
      <c r="N58" s="72"/>
    </row>
    <row r="59" spans="2:14" ht="15.75" customHeight="1">
      <c r="B59" s="61"/>
      <c r="C59" s="65"/>
      <c r="D59" s="65"/>
      <c r="E59" s="72"/>
      <c r="F59" s="65"/>
      <c r="G59" s="65"/>
      <c r="H59" s="65"/>
      <c r="I59" s="61"/>
      <c r="J59" s="61"/>
      <c r="K59" s="61"/>
      <c r="L59" s="82"/>
      <c r="M59" s="81"/>
      <c r="N59" s="72"/>
    </row>
    <row r="60" spans="2:14" ht="15.75" customHeight="1">
      <c r="B60" s="61"/>
      <c r="C60" s="65"/>
      <c r="D60" s="65"/>
      <c r="E60" s="72"/>
      <c r="F60" s="65"/>
      <c r="G60" s="65"/>
      <c r="H60" s="65"/>
      <c r="I60" s="61"/>
      <c r="J60" s="61"/>
      <c r="K60" s="61"/>
      <c r="L60" s="82"/>
      <c r="M60" s="81"/>
      <c r="N60" s="72"/>
    </row>
    <row r="61" spans="2:14" ht="15.75" customHeight="1">
      <c r="B61" s="61"/>
      <c r="C61" s="65"/>
      <c r="D61" s="65"/>
      <c r="E61" s="72"/>
      <c r="F61" s="65"/>
      <c r="G61" s="65"/>
      <c r="H61" s="65"/>
      <c r="I61" s="61"/>
      <c r="J61" s="61"/>
      <c r="K61" s="61"/>
      <c r="L61" s="82"/>
      <c r="M61" s="81"/>
      <c r="N61" s="72"/>
    </row>
    <row r="62" spans="2:14" ht="15.75" customHeight="1">
      <c r="B62" s="61"/>
      <c r="C62" s="65"/>
      <c r="D62" s="65"/>
      <c r="E62" s="72"/>
      <c r="F62" s="65"/>
      <c r="G62" s="65"/>
      <c r="H62" s="65"/>
      <c r="I62" s="61"/>
      <c r="J62" s="61"/>
      <c r="K62" s="61"/>
      <c r="L62" s="82"/>
      <c r="M62" s="81"/>
      <c r="N62" s="72"/>
    </row>
    <row r="63" spans="2:14" ht="15.75" customHeight="1">
      <c r="B63" s="61"/>
      <c r="C63" s="65"/>
      <c r="D63" s="65"/>
      <c r="E63" s="72"/>
      <c r="F63" s="65"/>
      <c r="G63" s="65"/>
      <c r="H63" s="65"/>
      <c r="I63" s="61"/>
      <c r="J63" s="61"/>
      <c r="K63" s="61"/>
      <c r="L63" s="82"/>
      <c r="M63" s="81"/>
      <c r="N63" s="72"/>
    </row>
    <row r="64" spans="2:14" ht="15.75" customHeight="1">
      <c r="B64" s="61"/>
      <c r="C64" s="65"/>
      <c r="D64" s="65"/>
      <c r="E64" s="72"/>
      <c r="F64" s="65"/>
      <c r="G64" s="65"/>
      <c r="H64" s="65"/>
      <c r="I64" s="61"/>
      <c r="J64" s="61"/>
      <c r="K64" s="61"/>
      <c r="L64" s="82"/>
      <c r="M64" s="81"/>
      <c r="N64" s="72"/>
    </row>
    <row r="65" spans="2:14" ht="15.75" customHeight="1">
      <c r="B65" s="61"/>
      <c r="C65" s="65"/>
      <c r="D65" s="65"/>
      <c r="E65" s="72"/>
      <c r="F65" s="65"/>
      <c r="G65" s="65"/>
      <c r="H65" s="65"/>
      <c r="I65" s="61"/>
      <c r="J65" s="61"/>
      <c r="K65" s="61"/>
      <c r="L65" s="82"/>
      <c r="M65" s="81"/>
      <c r="N65" s="72"/>
    </row>
    <row r="66" spans="2:14" ht="15.75" customHeight="1">
      <c r="B66" s="61"/>
      <c r="C66" s="65"/>
      <c r="D66" s="65"/>
      <c r="E66" s="72"/>
      <c r="F66" s="65"/>
      <c r="G66" s="65"/>
      <c r="H66" s="65"/>
      <c r="I66" s="61"/>
      <c r="J66" s="61"/>
      <c r="K66" s="61"/>
      <c r="L66" s="82"/>
      <c r="M66" s="81"/>
      <c r="N66" s="72"/>
    </row>
    <row r="67" spans="2:14" ht="15.75" customHeight="1">
      <c r="B67" s="61"/>
      <c r="C67" s="65"/>
      <c r="D67" s="65"/>
      <c r="E67" s="72"/>
      <c r="F67" s="65"/>
      <c r="G67" s="65"/>
      <c r="H67" s="65"/>
      <c r="I67" s="61"/>
      <c r="J67" s="61"/>
      <c r="K67" s="61"/>
      <c r="L67" s="82"/>
      <c r="M67" s="81"/>
      <c r="N67" s="72"/>
    </row>
    <row r="68" spans="2:14" ht="15.75" customHeight="1">
      <c r="B68" s="61"/>
      <c r="C68" s="65"/>
      <c r="D68" s="65"/>
      <c r="E68" s="72"/>
      <c r="F68" s="65"/>
      <c r="G68" s="65"/>
      <c r="H68" s="65"/>
      <c r="I68" s="61"/>
      <c r="J68" s="61"/>
      <c r="K68" s="61"/>
      <c r="L68" s="82"/>
      <c r="M68" s="81"/>
      <c r="N68" s="72"/>
    </row>
    <row r="69" spans="2:14" ht="15.75" customHeight="1">
      <c r="B69" s="61"/>
      <c r="C69" s="65"/>
      <c r="D69" s="65"/>
      <c r="E69" s="72"/>
      <c r="F69" s="65"/>
      <c r="G69" s="65"/>
      <c r="H69" s="65"/>
      <c r="I69" s="61"/>
      <c r="J69" s="61"/>
      <c r="K69" s="61"/>
      <c r="L69" s="82"/>
      <c r="M69" s="81"/>
      <c r="N69" s="72"/>
    </row>
    <row r="70" spans="2:14" ht="15.75" customHeight="1">
      <c r="B70" s="61"/>
      <c r="C70" s="65"/>
      <c r="D70" s="65"/>
      <c r="E70" s="72"/>
      <c r="F70" s="65"/>
      <c r="G70" s="65"/>
      <c r="H70" s="65"/>
      <c r="I70" s="61"/>
      <c r="J70" s="61"/>
      <c r="K70" s="61"/>
      <c r="L70" s="82"/>
      <c r="M70" s="81"/>
      <c r="N70" s="72"/>
    </row>
    <row r="71" spans="2:14" ht="15.75" customHeight="1">
      <c r="B71" s="61"/>
      <c r="C71" s="65"/>
      <c r="D71" s="65"/>
      <c r="E71" s="72"/>
      <c r="F71" s="65"/>
      <c r="G71" s="65"/>
      <c r="H71" s="65"/>
      <c r="I71" s="61"/>
      <c r="J71" s="61"/>
      <c r="K71" s="61"/>
      <c r="L71" s="82"/>
      <c r="M71" s="81"/>
      <c r="N71" s="72"/>
    </row>
    <row r="72" spans="2:14" ht="15.75" customHeight="1">
      <c r="B72" s="61"/>
      <c r="C72" s="65"/>
      <c r="D72" s="65"/>
      <c r="E72" s="72"/>
      <c r="F72" s="65"/>
      <c r="G72" s="65"/>
      <c r="H72" s="65"/>
      <c r="I72" s="61"/>
      <c r="J72" s="61"/>
      <c r="K72" s="61"/>
      <c r="L72" s="82"/>
      <c r="M72" s="81"/>
      <c r="N72" s="72"/>
    </row>
    <row r="73" spans="2:14" ht="15.75" customHeight="1">
      <c r="B73" s="61"/>
      <c r="C73" s="65"/>
      <c r="D73" s="65"/>
      <c r="E73" s="72"/>
      <c r="F73" s="65"/>
      <c r="G73" s="65"/>
      <c r="H73" s="65"/>
      <c r="I73" s="61"/>
      <c r="J73" s="61"/>
      <c r="K73" s="61"/>
      <c r="L73" s="82"/>
      <c r="M73" s="81"/>
      <c r="N73" s="72"/>
    </row>
    <row r="74" spans="2:14" ht="15.75" customHeight="1">
      <c r="B74" s="61"/>
      <c r="C74" s="65"/>
      <c r="D74" s="65"/>
      <c r="E74" s="72"/>
      <c r="F74" s="65"/>
      <c r="G74" s="65"/>
      <c r="H74" s="65"/>
      <c r="I74" s="61"/>
      <c r="J74" s="61"/>
      <c r="K74" s="61"/>
      <c r="L74" s="82"/>
      <c r="M74" s="81"/>
      <c r="N74" s="72"/>
    </row>
    <row r="75" spans="2:14" ht="15.75" customHeight="1">
      <c r="B75" s="61"/>
      <c r="C75" s="65"/>
      <c r="D75" s="65"/>
      <c r="E75" s="72"/>
      <c r="F75" s="65"/>
      <c r="G75" s="65"/>
      <c r="H75" s="65"/>
      <c r="I75" s="61"/>
      <c r="J75" s="61"/>
      <c r="K75" s="61"/>
      <c r="L75" s="82"/>
      <c r="M75" s="81"/>
      <c r="N75" s="72"/>
    </row>
    <row r="76" spans="2:14" ht="15.75" customHeight="1">
      <c r="B76" s="61"/>
      <c r="C76" s="65"/>
      <c r="D76" s="65"/>
      <c r="E76" s="72"/>
      <c r="F76" s="65"/>
      <c r="G76" s="65"/>
      <c r="H76" s="65"/>
      <c r="I76" s="61"/>
      <c r="J76" s="61"/>
      <c r="K76" s="61"/>
      <c r="L76" s="82"/>
      <c r="M76" s="81"/>
      <c r="N76" s="72"/>
    </row>
    <row r="77" spans="2:14" ht="15.75" customHeight="1">
      <c r="B77" s="61"/>
      <c r="C77" s="65"/>
      <c r="D77" s="65"/>
      <c r="E77" s="72"/>
      <c r="F77" s="65"/>
      <c r="G77" s="65"/>
      <c r="H77" s="65"/>
      <c r="I77" s="61"/>
      <c r="J77" s="61"/>
      <c r="K77" s="61"/>
      <c r="L77" s="82"/>
      <c r="M77" s="81"/>
      <c r="N77" s="72"/>
    </row>
    <row r="78" spans="2:14" ht="15.75" customHeight="1">
      <c r="B78" s="61"/>
      <c r="C78" s="65"/>
      <c r="D78" s="65"/>
      <c r="E78" s="72"/>
      <c r="F78" s="65"/>
      <c r="G78" s="65"/>
      <c r="H78" s="65"/>
      <c r="I78" s="61"/>
      <c r="J78" s="61"/>
      <c r="K78" s="61"/>
      <c r="L78" s="82"/>
      <c r="M78" s="81"/>
      <c r="N78" s="72"/>
    </row>
    <row r="79" spans="2:14" ht="15.75" customHeight="1">
      <c r="B79" s="61"/>
      <c r="C79" s="65"/>
      <c r="D79" s="65"/>
      <c r="E79" s="72"/>
      <c r="F79" s="65"/>
      <c r="G79" s="65"/>
      <c r="H79" s="65"/>
      <c r="I79" s="61"/>
      <c r="J79" s="61"/>
      <c r="K79" s="61"/>
      <c r="L79" s="82"/>
      <c r="M79" s="81"/>
      <c r="N79" s="72"/>
    </row>
    <row r="80" spans="2:14" ht="15.75" customHeight="1">
      <c r="B80" s="61"/>
      <c r="C80" s="65"/>
      <c r="D80" s="65"/>
      <c r="E80" s="72"/>
      <c r="F80" s="65"/>
      <c r="G80" s="65"/>
      <c r="H80" s="65"/>
      <c r="I80" s="61"/>
      <c r="J80" s="61"/>
      <c r="K80" s="61"/>
      <c r="L80" s="82"/>
      <c r="M80" s="81"/>
      <c r="N80" s="72"/>
    </row>
    <row r="81" spans="2:14" ht="15.75" customHeight="1">
      <c r="B81" s="61"/>
      <c r="C81" s="65"/>
      <c r="D81" s="65"/>
      <c r="E81" s="72"/>
      <c r="F81" s="65"/>
      <c r="G81" s="65"/>
      <c r="H81" s="65"/>
      <c r="I81" s="61"/>
      <c r="J81" s="61"/>
      <c r="K81" s="61"/>
      <c r="L81" s="82"/>
      <c r="M81" s="81"/>
      <c r="N81" s="72"/>
    </row>
    <row r="82" spans="2:14" ht="15.75" customHeight="1">
      <c r="B82" s="61"/>
      <c r="C82" s="65"/>
      <c r="D82" s="65"/>
      <c r="E82" s="72"/>
      <c r="F82" s="65"/>
      <c r="G82" s="65"/>
      <c r="H82" s="65"/>
      <c r="I82" s="61"/>
      <c r="J82" s="61"/>
      <c r="K82" s="61"/>
      <c r="L82" s="82"/>
      <c r="M82" s="81"/>
      <c r="N82" s="72"/>
    </row>
    <row r="83" spans="2:14" ht="15.75" customHeight="1">
      <c r="B83" s="61"/>
      <c r="C83" s="65"/>
      <c r="D83" s="65"/>
      <c r="E83" s="72"/>
      <c r="F83" s="65"/>
      <c r="G83" s="65"/>
      <c r="H83" s="65"/>
      <c r="I83" s="61"/>
      <c r="J83" s="61"/>
      <c r="K83" s="61"/>
      <c r="L83" s="82"/>
      <c r="M83" s="81"/>
      <c r="N83" s="72"/>
    </row>
    <row r="84" spans="2:14" ht="15.75" customHeight="1">
      <c r="B84" s="61"/>
      <c r="C84" s="65"/>
      <c r="D84" s="65"/>
      <c r="E84" s="72"/>
      <c r="F84" s="65"/>
      <c r="G84" s="65"/>
      <c r="H84" s="65"/>
      <c r="I84" s="61"/>
      <c r="J84" s="61"/>
      <c r="K84" s="61"/>
      <c r="L84" s="82"/>
      <c r="M84" s="81"/>
      <c r="N84" s="72"/>
    </row>
    <row r="85" spans="2:14" ht="15.75" customHeight="1">
      <c r="B85" s="61"/>
      <c r="C85" s="65"/>
      <c r="D85" s="65"/>
      <c r="E85" s="72"/>
      <c r="F85" s="65"/>
      <c r="G85" s="65"/>
      <c r="H85" s="65"/>
      <c r="I85" s="61"/>
      <c r="J85" s="61"/>
      <c r="K85" s="61"/>
      <c r="L85" s="82"/>
      <c r="M85" s="81"/>
      <c r="N85" s="72"/>
    </row>
    <row r="86" spans="2:14" ht="15.75" customHeight="1">
      <c r="B86" s="61"/>
      <c r="C86" s="65"/>
      <c r="D86" s="65"/>
      <c r="E86" s="72"/>
      <c r="F86" s="65"/>
      <c r="G86" s="65"/>
      <c r="H86" s="65"/>
      <c r="I86" s="61"/>
      <c r="J86" s="61"/>
      <c r="K86" s="61"/>
      <c r="L86" s="82"/>
      <c r="M86" s="81"/>
      <c r="N86" s="72"/>
    </row>
    <row r="87" spans="2:14" ht="15.75" customHeight="1">
      <c r="B87" s="61"/>
      <c r="C87" s="65"/>
      <c r="D87" s="65"/>
      <c r="E87" s="72"/>
      <c r="F87" s="65"/>
      <c r="G87" s="65"/>
      <c r="H87" s="65"/>
      <c r="I87" s="61"/>
      <c r="J87" s="61"/>
      <c r="K87" s="61"/>
      <c r="L87" s="82"/>
      <c r="M87" s="81"/>
      <c r="N87" s="72"/>
    </row>
    <row r="88" spans="2:14" ht="15.75" customHeight="1">
      <c r="B88" s="61"/>
      <c r="C88" s="65"/>
      <c r="D88" s="65"/>
      <c r="E88" s="72"/>
      <c r="F88" s="65"/>
      <c r="G88" s="65"/>
      <c r="H88" s="65"/>
      <c r="I88" s="61"/>
      <c r="J88" s="61"/>
      <c r="K88" s="61"/>
      <c r="L88" s="82"/>
      <c r="M88" s="81"/>
      <c r="N88" s="72"/>
    </row>
    <row r="89" spans="2:14" ht="15.75" customHeight="1">
      <c r="B89" s="61"/>
      <c r="C89" s="65"/>
      <c r="D89" s="65"/>
      <c r="E89" s="72"/>
      <c r="F89" s="65"/>
      <c r="G89" s="65"/>
      <c r="H89" s="65"/>
      <c r="I89" s="61"/>
      <c r="J89" s="61"/>
      <c r="K89" s="61"/>
      <c r="L89" s="82"/>
      <c r="M89" s="81"/>
      <c r="N89" s="72"/>
    </row>
    <row r="90" spans="2:14" ht="15.75" customHeight="1">
      <c r="B90" s="61"/>
      <c r="C90" s="65"/>
      <c r="D90" s="65"/>
      <c r="E90" s="72"/>
      <c r="F90" s="65"/>
      <c r="G90" s="65"/>
      <c r="H90" s="65"/>
      <c r="I90" s="61"/>
      <c r="J90" s="61"/>
      <c r="K90" s="61"/>
      <c r="L90" s="82"/>
      <c r="M90" s="81"/>
      <c r="N90" s="72"/>
    </row>
    <row r="91" spans="2:14" ht="15.75" customHeight="1">
      <c r="B91" s="61"/>
      <c r="C91" s="65"/>
      <c r="D91" s="65"/>
      <c r="E91" s="72"/>
      <c r="F91" s="65"/>
      <c r="G91" s="65"/>
      <c r="H91" s="65"/>
      <c r="I91" s="61"/>
      <c r="J91" s="61"/>
      <c r="K91" s="61"/>
      <c r="L91" s="82"/>
      <c r="M91" s="81"/>
      <c r="N91" s="72"/>
    </row>
    <row r="92" spans="2:14" ht="15.75" customHeight="1">
      <c r="B92" s="61"/>
      <c r="C92" s="65"/>
      <c r="D92" s="65"/>
      <c r="E92" s="72"/>
      <c r="F92" s="65"/>
      <c r="G92" s="65"/>
      <c r="H92" s="65"/>
      <c r="I92" s="61"/>
      <c r="J92" s="61"/>
      <c r="K92" s="61"/>
      <c r="L92" s="82"/>
      <c r="M92" s="81"/>
      <c r="N92" s="72"/>
    </row>
    <row r="93" spans="2:14" ht="15.75" customHeight="1">
      <c r="B93" s="61"/>
      <c r="C93" s="65"/>
      <c r="D93" s="65"/>
      <c r="E93" s="72"/>
      <c r="F93" s="65"/>
      <c r="G93" s="65"/>
      <c r="H93" s="65"/>
      <c r="I93" s="61"/>
      <c r="J93" s="61"/>
      <c r="K93" s="61"/>
      <c r="L93" s="82"/>
      <c r="M93" s="81"/>
      <c r="N93" s="72"/>
    </row>
    <row r="94" spans="2:14" ht="15.75" customHeight="1">
      <c r="B94" s="61"/>
      <c r="C94" s="65"/>
      <c r="D94" s="65"/>
      <c r="E94" s="72"/>
      <c r="F94" s="65"/>
      <c r="G94" s="65"/>
      <c r="H94" s="65"/>
      <c r="I94" s="61"/>
      <c r="J94" s="61"/>
      <c r="K94" s="61"/>
      <c r="L94" s="82"/>
      <c r="M94" s="81"/>
      <c r="N94" s="72"/>
    </row>
    <row r="95" spans="2:14" ht="15.75" customHeight="1">
      <c r="F95" s="65"/>
      <c r="K95" s="61"/>
    </row>
    <row r="96" spans="2:14" ht="15.75" customHeight="1">
      <c r="B96" s="61"/>
      <c r="C96" s="65"/>
      <c r="D96" s="65"/>
      <c r="E96" s="72"/>
      <c r="F96" s="65"/>
      <c r="G96" s="65"/>
      <c r="H96" s="65"/>
      <c r="I96" s="61"/>
      <c r="J96" s="61"/>
      <c r="K96" s="61"/>
      <c r="L96" s="82"/>
      <c r="M96" s="81"/>
      <c r="N96" s="72"/>
    </row>
    <row r="97" spans="2:14" ht="15.75" customHeight="1">
      <c r="B97" s="61"/>
      <c r="C97" s="65"/>
      <c r="D97" s="65"/>
      <c r="E97" s="72"/>
      <c r="F97" s="65"/>
      <c r="G97" s="65"/>
      <c r="H97" s="65"/>
      <c r="I97" s="61"/>
      <c r="J97" s="61"/>
      <c r="K97" s="61"/>
      <c r="L97" s="82"/>
      <c r="M97" s="81"/>
      <c r="N97" s="72"/>
    </row>
    <row r="98" spans="2:14" ht="15.75" customHeight="1">
      <c r="B98" s="61"/>
      <c r="C98" s="65"/>
      <c r="D98" s="65"/>
      <c r="E98" s="72"/>
      <c r="F98" s="65"/>
      <c r="G98" s="65"/>
      <c r="H98" s="65"/>
      <c r="I98" s="61"/>
      <c r="J98" s="61"/>
      <c r="K98" s="61"/>
      <c r="L98" s="82"/>
      <c r="M98" s="81"/>
      <c r="N98" s="72"/>
    </row>
    <row r="99" spans="2:14" ht="15.75" customHeight="1">
      <c r="B99" s="61"/>
      <c r="C99" s="65"/>
      <c r="D99" s="65"/>
      <c r="E99" s="72"/>
      <c r="F99" s="65"/>
      <c r="G99" s="65"/>
      <c r="H99" s="65"/>
      <c r="I99" s="61"/>
      <c r="J99" s="61"/>
      <c r="K99" s="61"/>
      <c r="L99" s="82"/>
      <c r="M99" s="81"/>
      <c r="N99" s="72"/>
    </row>
    <row r="100" spans="2:14" ht="15.75" customHeight="1">
      <c r="B100" s="61"/>
      <c r="C100" s="65"/>
      <c r="D100" s="65"/>
      <c r="E100" s="72"/>
      <c r="F100" s="65"/>
      <c r="G100" s="65"/>
      <c r="H100" s="65"/>
      <c r="I100" s="61"/>
      <c r="J100" s="61"/>
      <c r="K100" s="61"/>
      <c r="L100" s="82"/>
      <c r="M100" s="81"/>
      <c r="N100" s="72"/>
    </row>
    <row r="101" spans="2:14" ht="15.75" customHeight="1">
      <c r="B101" s="61"/>
      <c r="C101" s="65"/>
      <c r="D101" s="65"/>
      <c r="E101" s="72"/>
      <c r="F101" s="65"/>
      <c r="G101" s="65"/>
      <c r="H101" s="65"/>
      <c r="I101" s="61"/>
      <c r="J101" s="61"/>
      <c r="K101" s="61"/>
      <c r="L101" s="82"/>
      <c r="M101" s="81"/>
      <c r="N101" s="72"/>
    </row>
    <row r="102" spans="2:14" ht="15.75" customHeight="1">
      <c r="B102" s="61"/>
      <c r="C102" s="65"/>
      <c r="D102" s="65"/>
      <c r="E102" s="72"/>
      <c r="F102" s="65"/>
      <c r="G102" s="65"/>
      <c r="H102" s="65"/>
      <c r="I102" s="61"/>
      <c r="J102" s="61"/>
      <c r="K102" s="61"/>
      <c r="L102" s="82"/>
      <c r="M102" s="81"/>
      <c r="N102" s="72"/>
    </row>
    <row r="103" spans="2:14" ht="15.75" customHeight="1">
      <c r="B103" s="61"/>
      <c r="C103" s="65"/>
      <c r="D103" s="65"/>
      <c r="E103" s="72"/>
      <c r="F103" s="65"/>
      <c r="G103" s="65"/>
      <c r="H103" s="65"/>
      <c r="I103" s="61"/>
      <c r="J103" s="61"/>
      <c r="K103" s="61"/>
      <c r="L103" s="82"/>
      <c r="M103" s="81"/>
      <c r="N103" s="72"/>
    </row>
    <row r="104" spans="2:14" ht="15.75" customHeight="1">
      <c r="B104" s="61"/>
      <c r="C104" s="65"/>
      <c r="D104" s="65"/>
      <c r="E104" s="72"/>
      <c r="F104" s="65"/>
      <c r="G104" s="65"/>
      <c r="H104" s="65"/>
      <c r="I104" s="61"/>
      <c r="J104" s="61"/>
      <c r="K104" s="61"/>
      <c r="L104" s="82"/>
      <c r="M104" s="81"/>
      <c r="N104" s="72"/>
    </row>
    <row r="105" spans="2:14" ht="15.75" customHeight="1">
      <c r="B105" s="61"/>
      <c r="C105" s="65"/>
      <c r="D105" s="65"/>
      <c r="E105" s="72"/>
      <c r="F105" s="65"/>
      <c r="G105" s="65"/>
      <c r="H105" s="65"/>
      <c r="I105" s="61"/>
      <c r="J105" s="61"/>
      <c r="K105" s="61"/>
      <c r="L105" s="82"/>
      <c r="M105" s="81"/>
      <c r="N105" s="72"/>
    </row>
    <row r="106" spans="2:14" ht="15.75" customHeight="1">
      <c r="B106" s="61"/>
      <c r="C106" s="65"/>
      <c r="D106" s="65"/>
      <c r="E106" s="72"/>
      <c r="F106" s="65"/>
      <c r="G106" s="65"/>
      <c r="H106" s="65"/>
      <c r="I106" s="61"/>
      <c r="J106" s="61"/>
      <c r="K106" s="61"/>
      <c r="L106" s="82"/>
      <c r="M106" s="81"/>
      <c r="N106" s="72"/>
    </row>
    <row r="107" spans="2:14" ht="15.75" customHeight="1">
      <c r="B107" s="61"/>
      <c r="C107" s="65"/>
      <c r="D107" s="65"/>
      <c r="E107" s="72"/>
      <c r="F107" s="65"/>
      <c r="G107" s="65"/>
      <c r="H107" s="65"/>
      <c r="I107" s="61"/>
      <c r="J107" s="61"/>
      <c r="K107" s="61"/>
      <c r="L107" s="82"/>
      <c r="M107" s="81"/>
      <c r="N107" s="72"/>
    </row>
    <row r="108" spans="2:14" ht="15.75" customHeight="1">
      <c r="B108" s="61"/>
      <c r="C108" s="65"/>
      <c r="D108" s="65"/>
      <c r="E108" s="72"/>
      <c r="F108" s="65"/>
      <c r="G108" s="65"/>
      <c r="H108" s="65"/>
      <c r="I108" s="61"/>
      <c r="J108" s="61"/>
      <c r="K108" s="61"/>
      <c r="L108" s="82"/>
      <c r="M108" s="81"/>
      <c r="N108" s="72"/>
    </row>
    <row r="109" spans="2:14" ht="15.75" customHeight="1">
      <c r="B109" s="61"/>
      <c r="C109" s="65"/>
      <c r="D109" s="65"/>
      <c r="E109" s="72"/>
      <c r="F109" s="65"/>
      <c r="G109" s="65"/>
      <c r="H109" s="65"/>
      <c r="I109" s="61"/>
      <c r="J109" s="61"/>
      <c r="K109" s="61"/>
      <c r="L109" s="82"/>
      <c r="M109" s="81"/>
      <c r="N109" s="72"/>
    </row>
    <row r="110" spans="2:14" ht="15.75" customHeight="1">
      <c r="B110" s="61"/>
      <c r="C110" s="65"/>
      <c r="D110" s="65"/>
      <c r="E110" s="72"/>
      <c r="F110" s="65"/>
      <c r="G110" s="65"/>
      <c r="H110" s="65"/>
      <c r="I110" s="61"/>
      <c r="J110" s="61"/>
      <c r="K110" s="61"/>
      <c r="L110" s="82"/>
      <c r="M110" s="81"/>
      <c r="N110" s="72"/>
    </row>
    <row r="111" spans="2:14" ht="15.75" customHeight="1">
      <c r="B111" s="61"/>
      <c r="C111" s="65"/>
      <c r="D111" s="65"/>
      <c r="E111" s="72"/>
      <c r="F111" s="65"/>
      <c r="G111" s="65"/>
      <c r="H111" s="65"/>
      <c r="I111" s="61"/>
      <c r="J111" s="61"/>
      <c r="K111" s="61"/>
      <c r="L111" s="82"/>
      <c r="M111" s="81"/>
      <c r="N111" s="72"/>
    </row>
    <row r="112" spans="2:14" ht="15.75" customHeight="1">
      <c r="B112" s="61"/>
      <c r="C112" s="65"/>
      <c r="D112" s="65"/>
      <c r="E112" s="72"/>
      <c r="F112" s="65"/>
      <c r="G112" s="65"/>
      <c r="H112" s="65"/>
      <c r="I112" s="61"/>
      <c r="J112" s="61"/>
      <c r="K112" s="61"/>
      <c r="L112" s="82"/>
      <c r="M112" s="81"/>
      <c r="N112" s="72"/>
    </row>
    <row r="113" spans="2:14" ht="15.75" customHeight="1">
      <c r="B113" s="61"/>
      <c r="C113" s="65"/>
      <c r="D113" s="65"/>
      <c r="E113" s="72"/>
      <c r="F113" s="65"/>
      <c r="G113" s="65"/>
      <c r="H113" s="65"/>
      <c r="I113" s="61"/>
      <c r="J113" s="61"/>
      <c r="K113" s="61"/>
      <c r="L113" s="82"/>
      <c r="M113" s="81"/>
      <c r="N113" s="72"/>
    </row>
    <row r="114" spans="2:14" ht="15.75" customHeight="1">
      <c r="B114" s="61"/>
      <c r="C114" s="65"/>
      <c r="D114" s="65"/>
      <c r="E114" s="72"/>
      <c r="F114" s="65"/>
      <c r="G114" s="65"/>
      <c r="H114" s="65"/>
      <c r="I114" s="61"/>
      <c r="J114" s="61"/>
      <c r="K114" s="61"/>
      <c r="L114" s="82"/>
      <c r="M114" s="81"/>
      <c r="N114" s="72"/>
    </row>
    <row r="115" spans="2:14" ht="15.75" customHeight="1">
      <c r="B115" s="61"/>
      <c r="C115" s="65"/>
      <c r="D115" s="65"/>
      <c r="E115" s="72"/>
      <c r="F115" s="65"/>
      <c r="G115" s="65"/>
      <c r="H115" s="65"/>
      <c r="I115" s="61"/>
      <c r="J115" s="61"/>
      <c r="K115" s="61"/>
      <c r="L115" s="82"/>
      <c r="M115" s="81"/>
      <c r="N115" s="72"/>
    </row>
    <row r="116" spans="2:14" ht="15.75" customHeight="1">
      <c r="B116" s="61"/>
      <c r="C116" s="65"/>
      <c r="D116" s="65"/>
      <c r="E116" s="72"/>
      <c r="F116" s="65"/>
      <c r="G116" s="65"/>
      <c r="H116" s="65"/>
      <c r="I116" s="61"/>
      <c r="J116" s="61"/>
      <c r="K116" s="61"/>
      <c r="L116" s="82"/>
      <c r="M116" s="81"/>
      <c r="N116" s="72"/>
    </row>
    <row r="117" spans="2:14" ht="15.75" customHeight="1">
      <c r="B117" s="61"/>
      <c r="C117" s="65"/>
      <c r="D117" s="65"/>
      <c r="E117" s="72"/>
      <c r="F117" s="65"/>
      <c r="G117" s="65"/>
      <c r="H117" s="65"/>
      <c r="I117" s="61"/>
      <c r="J117" s="61"/>
      <c r="K117" s="61"/>
      <c r="L117" s="82"/>
      <c r="M117" s="81"/>
      <c r="N117" s="72"/>
    </row>
    <row r="118" spans="2:14" ht="15.75" customHeight="1">
      <c r="B118" s="61"/>
      <c r="C118" s="65"/>
      <c r="D118" s="65"/>
      <c r="E118" s="72"/>
      <c r="F118" s="65"/>
      <c r="G118" s="65"/>
      <c r="H118" s="65"/>
      <c r="I118" s="61"/>
      <c r="J118" s="61"/>
      <c r="K118" s="61"/>
      <c r="L118" s="82"/>
      <c r="M118" s="81"/>
      <c r="N118" s="72"/>
    </row>
    <row r="119" spans="2:14" ht="15.75" customHeight="1">
      <c r="B119" s="61"/>
      <c r="C119" s="65"/>
      <c r="D119" s="65"/>
      <c r="E119" s="72"/>
      <c r="F119" s="65"/>
      <c r="G119" s="65"/>
      <c r="H119" s="65"/>
      <c r="I119" s="61"/>
      <c r="J119" s="61"/>
      <c r="K119" s="61"/>
      <c r="L119" s="82"/>
      <c r="M119" s="81"/>
      <c r="N119" s="72"/>
    </row>
    <row r="120" spans="2:14" ht="15.75" customHeight="1">
      <c r="B120" s="61"/>
      <c r="C120" s="65"/>
      <c r="D120" s="65"/>
      <c r="E120" s="72"/>
      <c r="F120" s="65"/>
      <c r="G120" s="65"/>
      <c r="H120" s="65"/>
      <c r="I120" s="61"/>
      <c r="J120" s="61"/>
      <c r="K120" s="61"/>
      <c r="L120" s="82"/>
      <c r="M120" s="81"/>
      <c r="N120" s="72"/>
    </row>
    <row r="121" spans="2:14" ht="15.75" customHeight="1">
      <c r="B121" s="61"/>
      <c r="C121" s="65"/>
      <c r="D121" s="65"/>
      <c r="E121" s="72"/>
      <c r="F121" s="65"/>
      <c r="G121" s="65"/>
      <c r="H121" s="65"/>
      <c r="I121" s="61"/>
      <c r="J121" s="61"/>
      <c r="K121" s="61"/>
      <c r="L121" s="82"/>
      <c r="M121" s="81"/>
      <c r="N121" s="72"/>
    </row>
    <row r="122" spans="2:14" ht="15.75" customHeight="1">
      <c r="B122" s="61"/>
      <c r="C122" s="65"/>
      <c r="D122" s="65"/>
      <c r="E122" s="72"/>
      <c r="F122" s="65"/>
      <c r="G122" s="65"/>
      <c r="H122" s="65"/>
      <c r="I122" s="61"/>
      <c r="J122" s="61"/>
      <c r="K122" s="61"/>
      <c r="L122" s="82"/>
      <c r="M122" s="81"/>
      <c r="N122" s="72"/>
    </row>
    <row r="123" spans="2:14" ht="15.75" customHeight="1">
      <c r="B123" s="61"/>
      <c r="C123" s="65"/>
      <c r="D123" s="65"/>
      <c r="E123" s="72"/>
      <c r="F123" s="65"/>
      <c r="G123" s="65"/>
      <c r="H123" s="65"/>
      <c r="I123" s="61"/>
      <c r="J123" s="61"/>
      <c r="K123" s="61"/>
      <c r="L123" s="82"/>
      <c r="M123" s="81"/>
      <c r="N123" s="72"/>
    </row>
    <row r="124" spans="2:14" ht="15.75" customHeight="1">
      <c r="B124" s="61"/>
      <c r="C124" s="65"/>
      <c r="D124" s="65"/>
      <c r="E124" s="72"/>
      <c r="F124" s="65"/>
      <c r="G124" s="65"/>
      <c r="H124" s="65"/>
      <c r="I124" s="61"/>
      <c r="J124" s="61"/>
      <c r="K124" s="61"/>
      <c r="L124" s="82"/>
      <c r="M124" s="81"/>
      <c r="N124" s="72"/>
    </row>
    <row r="125" spans="2:14" ht="15.75" customHeight="1">
      <c r="B125" s="61"/>
      <c r="C125" s="65"/>
      <c r="D125" s="65"/>
      <c r="E125" s="72"/>
      <c r="F125" s="65"/>
      <c r="G125" s="65"/>
      <c r="H125" s="65"/>
      <c r="I125" s="61"/>
      <c r="J125" s="61"/>
      <c r="K125" s="61"/>
      <c r="L125" s="82"/>
      <c r="M125" s="81"/>
      <c r="N125" s="72"/>
    </row>
    <row r="126" spans="2:14" ht="15.75" customHeight="1">
      <c r="B126" s="61"/>
      <c r="C126" s="65"/>
      <c r="D126" s="65"/>
      <c r="E126" s="72"/>
      <c r="F126" s="65"/>
      <c r="G126" s="65"/>
      <c r="H126" s="65"/>
      <c r="I126" s="61"/>
      <c r="J126" s="61"/>
      <c r="K126" s="61"/>
      <c r="L126" s="82"/>
      <c r="M126" s="81"/>
      <c r="N126" s="72"/>
    </row>
    <row r="127" spans="2:14" ht="15.75" customHeight="1">
      <c r="B127" s="61"/>
      <c r="C127" s="65"/>
      <c r="D127" s="65"/>
      <c r="E127" s="72"/>
      <c r="F127" s="65"/>
      <c r="G127" s="65"/>
      <c r="H127" s="65"/>
      <c r="I127" s="61"/>
      <c r="J127" s="61"/>
      <c r="K127" s="61"/>
      <c r="L127" s="82"/>
      <c r="M127" s="81"/>
      <c r="N127" s="72"/>
    </row>
    <row r="128" spans="2:14" ht="15.75" customHeight="1">
      <c r="B128" s="61"/>
      <c r="C128" s="65"/>
      <c r="D128" s="65"/>
      <c r="E128" s="72"/>
      <c r="F128" s="65"/>
      <c r="G128" s="65"/>
      <c r="H128" s="65"/>
      <c r="I128" s="61"/>
      <c r="J128" s="61"/>
      <c r="K128" s="61"/>
      <c r="L128" s="82"/>
      <c r="M128" s="81"/>
      <c r="N128" s="72"/>
    </row>
    <row r="129" spans="2:14" ht="15.75" customHeight="1">
      <c r="B129" s="61"/>
      <c r="C129" s="65"/>
      <c r="D129" s="65"/>
      <c r="E129" s="72"/>
      <c r="F129" s="65"/>
      <c r="G129" s="65"/>
      <c r="H129" s="65"/>
      <c r="I129" s="61"/>
      <c r="J129" s="61"/>
      <c r="K129" s="61"/>
      <c r="L129" s="82"/>
      <c r="M129" s="81"/>
      <c r="N129" s="72"/>
    </row>
    <row r="130" spans="2:14" ht="15.75" customHeight="1">
      <c r="B130" s="61"/>
      <c r="C130" s="65"/>
      <c r="D130" s="65"/>
      <c r="E130" s="72"/>
      <c r="F130" s="65"/>
      <c r="G130" s="65"/>
      <c r="H130" s="65"/>
      <c r="I130" s="61"/>
      <c r="J130" s="61"/>
      <c r="K130" s="61"/>
      <c r="L130" s="82"/>
      <c r="M130" s="81"/>
      <c r="N130" s="72"/>
    </row>
    <row r="131" spans="2:14" ht="15.75" customHeight="1">
      <c r="B131" s="61"/>
      <c r="C131" s="65"/>
      <c r="D131" s="65"/>
      <c r="E131" s="72"/>
      <c r="F131" s="65"/>
      <c r="G131" s="65"/>
      <c r="H131" s="65"/>
      <c r="I131" s="61"/>
      <c r="J131" s="61"/>
      <c r="K131" s="61"/>
      <c r="L131" s="82"/>
      <c r="M131" s="81"/>
      <c r="N131" s="72"/>
    </row>
    <row r="132" spans="2:14" ht="15.75" customHeight="1">
      <c r="B132" s="61"/>
      <c r="C132" s="65"/>
      <c r="D132" s="65"/>
      <c r="E132" s="72"/>
      <c r="F132" s="65"/>
      <c r="G132" s="65"/>
      <c r="H132" s="65"/>
      <c r="I132" s="61"/>
      <c r="J132" s="61"/>
      <c r="K132" s="61"/>
      <c r="L132" s="82"/>
      <c r="M132" s="81"/>
      <c r="N132" s="72"/>
    </row>
    <row r="133" spans="2:14" ht="15.75" customHeight="1">
      <c r="B133" s="61"/>
      <c r="C133" s="65"/>
      <c r="D133" s="65"/>
      <c r="E133" s="72"/>
      <c r="F133" s="65"/>
      <c r="G133" s="65"/>
      <c r="H133" s="65"/>
      <c r="I133" s="61"/>
      <c r="J133" s="61"/>
      <c r="K133" s="61"/>
      <c r="L133" s="82"/>
      <c r="M133" s="81"/>
      <c r="N133" s="72"/>
    </row>
    <row r="134" spans="2:14" ht="15.75" customHeight="1">
      <c r="B134" s="61"/>
      <c r="C134" s="65"/>
      <c r="D134" s="65"/>
      <c r="E134" s="72"/>
      <c r="F134" s="65"/>
      <c r="G134" s="65"/>
      <c r="H134" s="65"/>
      <c r="I134" s="61"/>
      <c r="J134" s="61"/>
      <c r="K134" s="61"/>
      <c r="L134" s="82"/>
      <c r="M134" s="81"/>
      <c r="N134" s="72"/>
    </row>
    <row r="135" spans="2:14" ht="15.75" customHeight="1">
      <c r="B135" s="61"/>
      <c r="C135" s="65"/>
      <c r="D135" s="65"/>
      <c r="E135" s="72"/>
      <c r="F135" s="65"/>
      <c r="G135" s="65"/>
      <c r="H135" s="65"/>
      <c r="I135" s="61"/>
      <c r="J135" s="61"/>
      <c r="K135" s="61"/>
      <c r="L135" s="82"/>
      <c r="M135" s="81"/>
      <c r="N135" s="72"/>
    </row>
    <row r="136" spans="2:14" ht="15.75" customHeight="1">
      <c r="B136" s="61"/>
      <c r="C136" s="65"/>
      <c r="D136" s="65"/>
      <c r="E136" s="72"/>
      <c r="F136" s="65"/>
      <c r="G136" s="65"/>
      <c r="H136" s="65"/>
      <c r="I136" s="61"/>
      <c r="J136" s="61"/>
      <c r="K136" s="61"/>
      <c r="L136" s="82"/>
      <c r="M136" s="81"/>
      <c r="N136" s="72"/>
    </row>
    <row r="137" spans="2:14" ht="15.75" customHeight="1">
      <c r="B137" s="61"/>
      <c r="C137" s="65"/>
      <c r="D137" s="65"/>
      <c r="E137" s="72"/>
      <c r="F137" s="65"/>
      <c r="G137" s="65"/>
      <c r="H137" s="65"/>
      <c r="I137" s="61"/>
      <c r="J137" s="61"/>
      <c r="K137" s="61"/>
      <c r="L137" s="82"/>
      <c r="M137" s="81"/>
      <c r="N137" s="72"/>
    </row>
    <row r="138" spans="2:14" ht="15.75" customHeight="1">
      <c r="B138" s="61"/>
      <c r="C138" s="65"/>
      <c r="D138" s="65"/>
      <c r="E138" s="72"/>
      <c r="F138" s="65"/>
      <c r="G138" s="65"/>
      <c r="H138" s="65"/>
      <c r="I138" s="61"/>
      <c r="J138" s="61"/>
      <c r="K138" s="61"/>
      <c r="L138" s="82"/>
      <c r="M138" s="81"/>
      <c r="N138" s="72"/>
    </row>
    <row r="139" spans="2:14" ht="15.75" customHeight="1">
      <c r="B139" s="61"/>
      <c r="C139" s="65"/>
      <c r="D139" s="65"/>
      <c r="E139" s="72"/>
      <c r="F139" s="65"/>
      <c r="G139" s="65"/>
      <c r="H139" s="65"/>
      <c r="I139" s="61"/>
      <c r="J139" s="61"/>
      <c r="K139" s="61"/>
      <c r="L139" s="82"/>
      <c r="M139" s="81"/>
      <c r="N139" s="72"/>
    </row>
    <row r="140" spans="2:14" ht="15.75" customHeight="1">
      <c r="B140" s="61"/>
      <c r="C140" s="65"/>
      <c r="D140" s="65"/>
      <c r="E140" s="72"/>
      <c r="F140" s="65"/>
      <c r="G140" s="65"/>
      <c r="H140" s="65"/>
      <c r="I140" s="61"/>
      <c r="J140" s="61"/>
      <c r="K140" s="61"/>
      <c r="L140" s="82"/>
      <c r="M140" s="81"/>
      <c r="N140" s="72"/>
    </row>
    <row r="141" spans="2:14" ht="15.75" customHeight="1">
      <c r="B141" s="61"/>
      <c r="C141" s="65"/>
      <c r="D141" s="65"/>
      <c r="E141" s="72"/>
      <c r="F141" s="65"/>
      <c r="G141" s="65"/>
      <c r="H141" s="65"/>
      <c r="I141" s="61"/>
      <c r="J141" s="61"/>
      <c r="K141" s="61"/>
      <c r="L141" s="82"/>
      <c r="M141" s="81"/>
      <c r="N141" s="72"/>
    </row>
    <row r="142" spans="2:14" ht="15.75" customHeight="1">
      <c r="B142" s="61"/>
      <c r="C142" s="65"/>
      <c r="D142" s="65"/>
      <c r="E142" s="72"/>
      <c r="F142" s="65"/>
      <c r="G142" s="65"/>
      <c r="H142" s="65"/>
      <c r="I142" s="61"/>
      <c r="J142" s="61"/>
      <c r="K142" s="61"/>
      <c r="L142" s="82"/>
      <c r="M142" s="81"/>
      <c r="N142" s="72"/>
    </row>
    <row r="143" spans="2:14" ht="15.75" customHeight="1">
      <c r="B143" s="61"/>
      <c r="C143" s="65"/>
      <c r="D143" s="65"/>
      <c r="E143" s="72"/>
      <c r="F143" s="65"/>
      <c r="G143" s="65"/>
      <c r="H143" s="65"/>
      <c r="I143" s="61"/>
      <c r="J143" s="61"/>
      <c r="K143" s="61"/>
      <c r="L143" s="82"/>
      <c r="M143" s="81"/>
      <c r="N143" s="72"/>
    </row>
    <row r="144" spans="2:14" ht="15.75" customHeight="1">
      <c r="B144" s="61"/>
      <c r="C144" s="65"/>
      <c r="D144" s="65"/>
      <c r="E144" s="72"/>
      <c r="F144" s="65"/>
      <c r="G144" s="65"/>
      <c r="H144" s="65"/>
      <c r="I144" s="61"/>
      <c r="J144" s="61"/>
      <c r="K144" s="61"/>
      <c r="L144" s="82"/>
      <c r="M144" s="81"/>
      <c r="N144" s="72"/>
    </row>
    <row r="145" spans="2:14" ht="15.75" customHeight="1">
      <c r="B145" s="61"/>
      <c r="C145" s="65"/>
      <c r="D145" s="65"/>
      <c r="E145" s="72"/>
      <c r="F145" s="65"/>
      <c r="G145" s="65"/>
      <c r="H145" s="65"/>
      <c r="I145" s="61"/>
      <c r="J145" s="61"/>
      <c r="K145" s="61"/>
      <c r="L145" s="82"/>
      <c r="M145" s="81"/>
      <c r="N145" s="72"/>
    </row>
    <row r="146" spans="2:14" ht="15.75" customHeight="1">
      <c r="B146" s="61"/>
      <c r="C146" s="65"/>
      <c r="D146" s="65"/>
      <c r="E146" s="72"/>
      <c r="F146" s="65"/>
      <c r="G146" s="65"/>
      <c r="H146" s="65"/>
      <c r="I146" s="61"/>
      <c r="J146" s="61"/>
      <c r="K146" s="61"/>
      <c r="L146" s="82"/>
      <c r="M146" s="81"/>
      <c r="N146" s="72"/>
    </row>
    <row r="147" spans="2:14" ht="15.75" customHeight="1">
      <c r="B147" s="61"/>
      <c r="C147" s="65"/>
      <c r="D147" s="65"/>
      <c r="E147" s="72"/>
      <c r="F147" s="65"/>
      <c r="G147" s="65"/>
      <c r="H147" s="65"/>
      <c r="I147" s="61"/>
      <c r="J147" s="61"/>
      <c r="K147" s="61"/>
      <c r="L147" s="82"/>
      <c r="M147" s="81"/>
      <c r="N147" s="72"/>
    </row>
    <row r="148" spans="2:14" ht="15.75" customHeight="1">
      <c r="B148" s="61"/>
      <c r="C148" s="65"/>
      <c r="D148" s="65"/>
      <c r="E148" s="72"/>
      <c r="F148" s="65"/>
      <c r="G148" s="65"/>
      <c r="H148" s="65"/>
      <c r="I148" s="61"/>
      <c r="J148" s="61"/>
      <c r="K148" s="61"/>
      <c r="L148" s="82"/>
      <c r="M148" s="81"/>
      <c r="N148" s="72"/>
    </row>
    <row r="149" spans="2:14" ht="15.75" customHeight="1">
      <c r="B149" s="61"/>
      <c r="C149" s="65"/>
      <c r="D149" s="65"/>
      <c r="E149" s="72"/>
      <c r="F149" s="65"/>
      <c r="G149" s="65"/>
      <c r="H149" s="65"/>
      <c r="I149" s="61"/>
      <c r="J149" s="61"/>
      <c r="K149" s="61"/>
      <c r="L149" s="82"/>
      <c r="M149" s="81"/>
      <c r="N149" s="72"/>
    </row>
    <row r="150" spans="2:14" ht="15.75" customHeight="1">
      <c r="B150" s="61"/>
      <c r="C150" s="65"/>
      <c r="D150" s="65"/>
      <c r="E150" s="72"/>
      <c r="F150" s="65"/>
      <c r="G150" s="65"/>
      <c r="H150" s="65"/>
      <c r="I150" s="61"/>
      <c r="J150" s="61"/>
      <c r="K150" s="61"/>
      <c r="L150" s="82"/>
      <c r="M150" s="81"/>
      <c r="N150" s="72"/>
    </row>
    <row r="151" spans="2:14" ht="15.75" customHeight="1">
      <c r="B151" s="61"/>
      <c r="C151" s="65"/>
      <c r="D151" s="65"/>
      <c r="E151" s="72"/>
      <c r="F151" s="65"/>
      <c r="G151" s="65"/>
      <c r="H151" s="65"/>
      <c r="I151" s="61"/>
      <c r="J151" s="61"/>
      <c r="K151" s="61"/>
      <c r="L151" s="82"/>
      <c r="M151" s="81"/>
      <c r="N151" s="72"/>
    </row>
    <row r="152" spans="2:14" ht="15.75" customHeight="1">
      <c r="B152" s="61"/>
      <c r="C152" s="65"/>
      <c r="D152" s="65"/>
      <c r="E152" s="72"/>
      <c r="F152" s="65"/>
      <c r="G152" s="65"/>
      <c r="H152" s="65"/>
      <c r="I152" s="61"/>
      <c r="J152" s="61"/>
      <c r="K152" s="61"/>
      <c r="L152" s="82"/>
      <c r="M152" s="81"/>
      <c r="N152" s="72"/>
    </row>
    <row r="153" spans="2:14" ht="15.75" customHeight="1">
      <c r="B153" s="61"/>
      <c r="C153" s="65"/>
      <c r="D153" s="65"/>
      <c r="E153" s="72"/>
      <c r="F153" s="65"/>
      <c r="G153" s="65"/>
      <c r="H153" s="65"/>
      <c r="I153" s="61"/>
      <c r="J153" s="61"/>
      <c r="K153" s="61"/>
      <c r="L153" s="82"/>
      <c r="M153" s="81"/>
      <c r="N153" s="72"/>
    </row>
    <row r="154" spans="2:14" ht="15.75" customHeight="1">
      <c r="B154" s="61"/>
      <c r="C154" s="65"/>
      <c r="D154" s="65"/>
      <c r="E154" s="72"/>
      <c r="F154" s="65"/>
      <c r="G154" s="65"/>
      <c r="H154" s="65"/>
      <c r="I154" s="61"/>
      <c r="J154" s="61"/>
      <c r="K154" s="61"/>
      <c r="L154" s="82"/>
      <c r="M154" s="81"/>
      <c r="N154" s="72"/>
    </row>
    <row r="155" spans="2:14" ht="15.75" customHeight="1">
      <c r="B155" s="61"/>
      <c r="C155" s="65"/>
      <c r="D155" s="65"/>
      <c r="E155" s="72"/>
      <c r="F155" s="65"/>
      <c r="G155" s="65"/>
      <c r="H155" s="65"/>
      <c r="I155" s="61"/>
      <c r="J155" s="61"/>
      <c r="K155" s="61"/>
      <c r="L155" s="82"/>
      <c r="M155" s="81"/>
      <c r="N155" s="72"/>
    </row>
    <row r="156" spans="2:14" ht="15.75" customHeight="1">
      <c r="B156" s="61"/>
      <c r="C156" s="65"/>
      <c r="D156" s="65"/>
      <c r="E156" s="72"/>
      <c r="F156" s="65"/>
      <c r="G156" s="65"/>
      <c r="H156" s="65"/>
      <c r="I156" s="61"/>
      <c r="J156" s="61"/>
      <c r="K156" s="61"/>
      <c r="L156" s="82"/>
      <c r="M156" s="81"/>
      <c r="N156" s="72"/>
    </row>
    <row r="157" spans="2:14" ht="15.75" customHeight="1">
      <c r="B157" s="61"/>
      <c r="C157" s="65"/>
      <c r="D157" s="65"/>
      <c r="E157" s="72"/>
      <c r="F157" s="65"/>
      <c r="G157" s="65"/>
      <c r="H157" s="65"/>
      <c r="I157" s="61"/>
      <c r="J157" s="61"/>
      <c r="K157" s="61"/>
      <c r="L157" s="82"/>
      <c r="M157" s="81"/>
      <c r="N157" s="72"/>
    </row>
    <row r="158" spans="2:14" ht="15.75" customHeight="1">
      <c r="B158" s="61"/>
      <c r="C158" s="65"/>
      <c r="D158" s="65"/>
      <c r="E158" s="72"/>
      <c r="F158" s="65"/>
      <c r="G158" s="65"/>
      <c r="H158" s="65"/>
      <c r="I158" s="61"/>
      <c r="J158" s="61"/>
      <c r="K158" s="61"/>
      <c r="L158" s="82"/>
      <c r="M158" s="81"/>
      <c r="N158" s="72"/>
    </row>
    <row r="159" spans="2:14" ht="15.75" customHeight="1">
      <c r="B159" s="61"/>
      <c r="C159" s="65"/>
      <c r="D159" s="65"/>
      <c r="E159" s="72"/>
      <c r="F159" s="65"/>
      <c r="G159" s="65"/>
      <c r="H159" s="65"/>
      <c r="I159" s="61"/>
      <c r="J159" s="61"/>
      <c r="K159" s="61"/>
      <c r="L159" s="82"/>
      <c r="M159" s="81"/>
      <c r="N159" s="72"/>
    </row>
    <row r="160" spans="2:14" ht="15.75" customHeight="1">
      <c r="B160" s="61"/>
      <c r="C160" s="65"/>
      <c r="D160" s="65"/>
      <c r="E160" s="72"/>
      <c r="F160" s="65"/>
      <c r="G160" s="65"/>
      <c r="H160" s="65"/>
      <c r="I160" s="61"/>
      <c r="J160" s="61"/>
      <c r="K160" s="61"/>
      <c r="L160" s="82"/>
      <c r="M160" s="81"/>
      <c r="N160" s="72"/>
    </row>
    <row r="161" spans="2:14" ht="15.75" customHeight="1">
      <c r="B161" s="61"/>
      <c r="C161" s="65"/>
      <c r="D161" s="65"/>
      <c r="E161" s="72"/>
      <c r="F161" s="65"/>
      <c r="G161" s="65"/>
      <c r="H161" s="65"/>
      <c r="I161" s="61"/>
      <c r="J161" s="61"/>
      <c r="K161" s="61"/>
      <c r="L161" s="82"/>
      <c r="M161" s="81"/>
      <c r="N161" s="72"/>
    </row>
    <row r="162" spans="2:14" ht="15.75" customHeight="1">
      <c r="B162" s="61"/>
      <c r="C162" s="65"/>
      <c r="D162" s="65"/>
      <c r="E162" s="72"/>
      <c r="F162" s="65"/>
      <c r="G162" s="65"/>
      <c r="H162" s="65"/>
      <c r="I162" s="61"/>
      <c r="J162" s="61"/>
      <c r="K162" s="61"/>
      <c r="L162" s="82"/>
      <c r="M162" s="81"/>
      <c r="N162" s="72"/>
    </row>
    <row r="163" spans="2:14" ht="15.75" customHeight="1">
      <c r="B163" s="61"/>
      <c r="C163" s="65"/>
      <c r="D163" s="65"/>
      <c r="E163" s="72"/>
      <c r="F163" s="65"/>
      <c r="G163" s="65"/>
      <c r="H163" s="65"/>
      <c r="I163" s="61"/>
      <c r="J163" s="61"/>
      <c r="K163" s="61"/>
      <c r="L163" s="82"/>
      <c r="M163" s="81"/>
      <c r="N163" s="72"/>
    </row>
    <row r="164" spans="2:14" ht="15.75" customHeight="1">
      <c r="B164" s="61"/>
      <c r="C164" s="65"/>
      <c r="D164" s="65"/>
      <c r="E164" s="72"/>
      <c r="F164" s="65"/>
      <c r="G164" s="65"/>
      <c r="H164" s="65"/>
      <c r="I164" s="61"/>
      <c r="J164" s="61"/>
      <c r="K164" s="61"/>
      <c r="L164" s="82"/>
      <c r="M164" s="81"/>
      <c r="N164" s="72"/>
    </row>
    <row r="165" spans="2:14" ht="15.75" customHeight="1">
      <c r="B165" s="61"/>
      <c r="C165" s="65"/>
      <c r="D165" s="65"/>
      <c r="E165" s="72"/>
      <c r="F165" s="65"/>
      <c r="G165" s="65"/>
      <c r="H165" s="65"/>
      <c r="I165" s="61"/>
      <c r="J165" s="61"/>
      <c r="K165" s="61"/>
      <c r="L165" s="82"/>
      <c r="M165" s="81"/>
      <c r="N165" s="72"/>
    </row>
    <row r="166" spans="2:14" ht="15.75" customHeight="1">
      <c r="B166" s="61"/>
      <c r="C166" s="65"/>
      <c r="D166" s="65"/>
      <c r="E166" s="72"/>
      <c r="F166" s="65"/>
      <c r="G166" s="65"/>
      <c r="H166" s="65"/>
      <c r="I166" s="61"/>
      <c r="J166" s="61"/>
      <c r="K166" s="61"/>
      <c r="L166" s="82"/>
      <c r="M166" s="81"/>
      <c r="N166" s="72"/>
    </row>
    <row r="167" spans="2:14" ht="15.75" customHeight="1">
      <c r="B167" s="61"/>
      <c r="C167" s="65"/>
      <c r="D167" s="65"/>
      <c r="E167" s="72"/>
      <c r="F167" s="65"/>
      <c r="G167" s="65"/>
      <c r="H167" s="65"/>
      <c r="I167" s="61"/>
      <c r="J167" s="61"/>
      <c r="K167" s="61"/>
      <c r="L167" s="82"/>
      <c r="M167" s="81"/>
      <c r="N167" s="72"/>
    </row>
    <row r="168" spans="2:14" ht="15.75" customHeight="1">
      <c r="B168" s="61"/>
      <c r="C168" s="65"/>
      <c r="D168" s="65"/>
      <c r="E168" s="72"/>
      <c r="F168" s="65"/>
      <c r="G168" s="65"/>
      <c r="H168" s="65"/>
      <c r="I168" s="61"/>
      <c r="J168" s="61"/>
      <c r="K168" s="61"/>
      <c r="L168" s="82"/>
      <c r="M168" s="81"/>
      <c r="N168" s="72"/>
    </row>
    <row r="169" spans="2:14" ht="15.75" customHeight="1">
      <c r="B169" s="61"/>
      <c r="C169" s="65"/>
      <c r="D169" s="65"/>
      <c r="E169" s="72"/>
      <c r="F169" s="65"/>
      <c r="G169" s="65"/>
      <c r="H169" s="65"/>
      <c r="I169" s="61"/>
      <c r="J169" s="61"/>
      <c r="K169" s="61"/>
      <c r="L169" s="82"/>
      <c r="M169" s="81"/>
      <c r="N169" s="72"/>
    </row>
    <row r="170" spans="2:14" ht="15.75" customHeight="1">
      <c r="B170" s="61"/>
      <c r="C170" s="65"/>
      <c r="D170" s="65"/>
      <c r="E170" s="72"/>
      <c r="F170" s="65"/>
      <c r="G170" s="65"/>
      <c r="H170" s="65"/>
      <c r="I170" s="61"/>
      <c r="J170" s="61"/>
      <c r="K170" s="61"/>
      <c r="L170" s="82"/>
      <c r="M170" s="81"/>
      <c r="N170" s="72"/>
    </row>
    <row r="171" spans="2:14" ht="15.75" customHeight="1">
      <c r="B171" s="61"/>
      <c r="C171" s="65"/>
      <c r="D171" s="65"/>
      <c r="E171" s="72"/>
      <c r="F171" s="65"/>
      <c r="G171" s="65"/>
      <c r="H171" s="65"/>
      <c r="I171" s="61"/>
      <c r="J171" s="61"/>
      <c r="K171" s="61"/>
      <c r="L171" s="82"/>
      <c r="M171" s="81"/>
      <c r="N171" s="72"/>
    </row>
    <row r="172" spans="2:14" ht="15.75" customHeight="1">
      <c r="B172" s="61"/>
      <c r="C172" s="65"/>
      <c r="D172" s="65"/>
      <c r="E172" s="72"/>
      <c r="F172" s="65"/>
      <c r="G172" s="65"/>
      <c r="H172" s="65"/>
      <c r="I172" s="61"/>
      <c r="J172" s="61"/>
      <c r="K172" s="61"/>
      <c r="L172" s="82"/>
      <c r="M172" s="81"/>
      <c r="N172" s="72"/>
    </row>
    <row r="173" spans="2:14" ht="15.75" customHeight="1">
      <c r="B173" s="61"/>
      <c r="C173" s="65"/>
      <c r="D173" s="65"/>
      <c r="E173" s="72"/>
      <c r="F173" s="65"/>
      <c r="G173" s="65"/>
      <c r="H173" s="65"/>
      <c r="I173" s="61"/>
      <c r="J173" s="61"/>
      <c r="K173" s="61"/>
      <c r="L173" s="82"/>
      <c r="M173" s="81"/>
      <c r="N173" s="72"/>
    </row>
    <row r="174" spans="2:14" ht="15.75" customHeight="1">
      <c r="B174" s="61"/>
      <c r="C174" s="65"/>
      <c r="D174" s="65"/>
      <c r="E174" s="72"/>
      <c r="F174" s="65"/>
      <c r="G174" s="65"/>
      <c r="H174" s="65"/>
      <c r="I174" s="61"/>
      <c r="J174" s="61"/>
      <c r="K174" s="61"/>
      <c r="L174" s="82"/>
      <c r="M174" s="81"/>
      <c r="N174" s="72"/>
    </row>
    <row r="175" spans="2:14" ht="15.75" customHeight="1">
      <c r="B175" s="61"/>
      <c r="C175" s="65"/>
      <c r="D175" s="65"/>
      <c r="E175" s="72"/>
      <c r="F175" s="65"/>
      <c r="G175" s="65"/>
      <c r="H175" s="65"/>
      <c r="I175" s="61"/>
      <c r="J175" s="61"/>
      <c r="K175" s="61"/>
      <c r="L175" s="82"/>
      <c r="M175" s="81"/>
      <c r="N175" s="72"/>
    </row>
    <row r="176" spans="2:14" ht="15.75" customHeight="1">
      <c r="B176" s="61"/>
      <c r="C176" s="65"/>
      <c r="D176" s="65"/>
      <c r="E176" s="72"/>
      <c r="F176" s="65"/>
      <c r="G176" s="65"/>
      <c r="H176" s="65"/>
      <c r="I176" s="61"/>
      <c r="J176" s="61"/>
      <c r="K176" s="61"/>
      <c r="L176" s="82"/>
      <c r="M176" s="81"/>
      <c r="N176" s="72"/>
    </row>
    <row r="177" spans="2:14" ht="15.75" customHeight="1">
      <c r="B177" s="61"/>
      <c r="C177" s="65"/>
      <c r="D177" s="65"/>
      <c r="E177" s="72"/>
      <c r="F177" s="65"/>
      <c r="G177" s="65"/>
      <c r="H177" s="65"/>
      <c r="I177" s="61"/>
      <c r="J177" s="61"/>
      <c r="K177" s="61"/>
      <c r="L177" s="82"/>
      <c r="M177" s="81"/>
      <c r="N177" s="72"/>
    </row>
    <row r="178" spans="2:14" ht="15.75" customHeight="1">
      <c r="B178" s="61"/>
      <c r="C178" s="65"/>
      <c r="D178" s="65"/>
      <c r="E178" s="72"/>
      <c r="F178" s="65"/>
      <c r="G178" s="65"/>
      <c r="H178" s="65"/>
      <c r="I178" s="61"/>
      <c r="J178" s="61"/>
      <c r="K178" s="61"/>
      <c r="L178" s="82"/>
      <c r="M178" s="81"/>
      <c r="N178" s="72"/>
    </row>
    <row r="179" spans="2:14" ht="15.75" customHeight="1">
      <c r="B179" s="61"/>
      <c r="C179" s="65"/>
      <c r="D179" s="65"/>
      <c r="E179" s="72"/>
      <c r="F179" s="65"/>
      <c r="G179" s="65"/>
      <c r="H179" s="65"/>
      <c r="I179" s="61"/>
      <c r="J179" s="61"/>
      <c r="K179" s="61"/>
      <c r="L179" s="82"/>
      <c r="M179" s="81"/>
      <c r="N179" s="72"/>
    </row>
    <row r="180" spans="2:14" ht="15.75" customHeight="1">
      <c r="B180" s="61"/>
      <c r="C180" s="65"/>
      <c r="D180" s="65"/>
      <c r="E180" s="72"/>
      <c r="F180" s="65"/>
      <c r="G180" s="65"/>
      <c r="H180" s="65"/>
      <c r="I180" s="61"/>
      <c r="J180" s="61"/>
      <c r="K180" s="61"/>
      <c r="L180" s="82"/>
      <c r="M180" s="81"/>
      <c r="N180" s="72"/>
    </row>
    <row r="181" spans="2:14" ht="15.75" customHeight="1">
      <c r="B181" s="61"/>
      <c r="C181" s="65"/>
      <c r="D181" s="65"/>
      <c r="E181" s="72"/>
      <c r="F181" s="65"/>
      <c r="G181" s="65"/>
      <c r="H181" s="65"/>
      <c r="I181" s="61"/>
      <c r="J181" s="61"/>
      <c r="K181" s="61"/>
      <c r="L181" s="82"/>
      <c r="M181" s="81"/>
      <c r="N181" s="72"/>
    </row>
    <row r="182" spans="2:14" ht="15.75" customHeight="1">
      <c r="B182" s="61"/>
      <c r="C182" s="65"/>
      <c r="D182" s="65"/>
      <c r="E182" s="72"/>
      <c r="F182" s="65"/>
      <c r="G182" s="65"/>
      <c r="H182" s="65"/>
      <c r="I182" s="61"/>
      <c r="J182" s="61"/>
      <c r="K182" s="61"/>
      <c r="L182" s="82"/>
      <c r="M182" s="81"/>
      <c r="N182" s="72"/>
    </row>
    <row r="183" spans="2:14" ht="15.75" customHeight="1">
      <c r="B183" s="61"/>
      <c r="C183" s="65"/>
      <c r="D183" s="65"/>
      <c r="E183" s="72"/>
      <c r="F183" s="65"/>
      <c r="G183" s="65"/>
      <c r="H183" s="65"/>
      <c r="I183" s="61"/>
      <c r="J183" s="61"/>
      <c r="K183" s="61"/>
      <c r="L183" s="82"/>
      <c r="M183" s="81"/>
      <c r="N183" s="72"/>
    </row>
    <row r="184" spans="2:14" ht="15.75" customHeight="1">
      <c r="B184" s="61"/>
      <c r="C184" s="65"/>
      <c r="D184" s="65"/>
      <c r="E184" s="72"/>
      <c r="F184" s="65"/>
      <c r="G184" s="65"/>
      <c r="H184" s="65"/>
      <c r="I184" s="61"/>
      <c r="J184" s="61"/>
      <c r="K184" s="61"/>
      <c r="L184" s="82"/>
      <c r="M184" s="81"/>
      <c r="N184" s="72"/>
    </row>
    <row r="185" spans="2:14" ht="15.75" customHeight="1">
      <c r="B185" s="61"/>
      <c r="C185" s="65"/>
      <c r="D185" s="65"/>
      <c r="E185" s="72"/>
      <c r="F185" s="65"/>
      <c r="G185" s="65"/>
      <c r="H185" s="65"/>
      <c r="I185" s="61"/>
      <c r="J185" s="61"/>
      <c r="K185" s="61"/>
      <c r="L185" s="82"/>
      <c r="M185" s="81"/>
      <c r="N185" s="72"/>
    </row>
    <row r="186" spans="2:14" ht="15.75" customHeight="1">
      <c r="B186" s="61"/>
      <c r="C186" s="65"/>
      <c r="D186" s="65"/>
      <c r="E186" s="72"/>
      <c r="F186" s="65"/>
      <c r="G186" s="65"/>
      <c r="H186" s="65"/>
      <c r="I186" s="61"/>
      <c r="J186" s="61"/>
      <c r="K186" s="61"/>
      <c r="L186" s="82"/>
      <c r="M186" s="81"/>
      <c r="N186" s="72"/>
    </row>
    <row r="187" spans="2:14" ht="15.75" customHeight="1">
      <c r="B187" s="61"/>
      <c r="C187" s="65"/>
      <c r="D187" s="65"/>
      <c r="E187" s="72"/>
      <c r="F187" s="65"/>
      <c r="G187" s="65"/>
      <c r="H187" s="65"/>
      <c r="I187" s="61"/>
      <c r="J187" s="61"/>
      <c r="K187" s="61"/>
      <c r="L187" s="82"/>
      <c r="M187" s="81"/>
      <c r="N187" s="72"/>
    </row>
    <row r="188" spans="2:14" ht="15.75" customHeight="1">
      <c r="B188" s="61"/>
      <c r="C188" s="65"/>
      <c r="D188" s="65"/>
      <c r="E188" s="72"/>
      <c r="F188" s="65"/>
      <c r="G188" s="65"/>
      <c r="H188" s="65"/>
      <c r="I188" s="61"/>
      <c r="J188" s="61"/>
      <c r="K188" s="61"/>
      <c r="L188" s="82"/>
      <c r="M188" s="81"/>
      <c r="N188" s="72"/>
    </row>
    <row r="189" spans="2:14" ht="15.75" customHeight="1">
      <c r="B189" s="61"/>
      <c r="C189" s="65"/>
      <c r="D189" s="65"/>
      <c r="E189" s="72"/>
      <c r="F189" s="65"/>
      <c r="G189" s="65"/>
      <c r="H189" s="65"/>
      <c r="I189" s="61"/>
      <c r="J189" s="61"/>
      <c r="K189" s="61"/>
      <c r="L189" s="82"/>
      <c r="M189" s="81"/>
      <c r="N189" s="72"/>
    </row>
    <row r="190" spans="2:14" ht="15.75" customHeight="1">
      <c r="B190" s="61"/>
      <c r="C190" s="65"/>
      <c r="D190" s="65"/>
      <c r="E190" s="72"/>
      <c r="F190" s="65"/>
      <c r="G190" s="65"/>
      <c r="H190" s="65"/>
      <c r="I190" s="61"/>
      <c r="J190" s="61"/>
      <c r="K190" s="61"/>
      <c r="L190" s="82"/>
      <c r="M190" s="81"/>
      <c r="N190" s="72"/>
    </row>
    <row r="191" spans="2:14" ht="15.75" customHeight="1">
      <c r="B191" s="61"/>
      <c r="C191" s="65"/>
      <c r="D191" s="65"/>
      <c r="E191" s="72"/>
      <c r="F191" s="65"/>
      <c r="G191" s="65"/>
      <c r="H191" s="65"/>
      <c r="I191" s="61"/>
      <c r="J191" s="61"/>
      <c r="K191" s="61"/>
      <c r="L191" s="82"/>
      <c r="M191" s="81"/>
      <c r="N191" s="72"/>
    </row>
    <row r="192" spans="2:14" ht="15.75" customHeight="1">
      <c r="B192" s="61"/>
      <c r="C192" s="65"/>
      <c r="D192" s="65"/>
      <c r="E192" s="72"/>
      <c r="F192" s="65"/>
      <c r="G192" s="65"/>
      <c r="H192" s="65"/>
      <c r="I192" s="61"/>
      <c r="J192" s="61"/>
      <c r="K192" s="61"/>
      <c r="L192" s="82"/>
      <c r="M192" s="81"/>
      <c r="N192" s="72"/>
    </row>
    <row r="193" spans="2:14" ht="15.75" customHeight="1">
      <c r="B193" s="61"/>
      <c r="C193" s="65"/>
      <c r="D193" s="65"/>
      <c r="E193" s="72"/>
      <c r="F193" s="65"/>
      <c r="G193" s="65"/>
      <c r="H193" s="65"/>
      <c r="I193" s="61"/>
      <c r="J193" s="61"/>
      <c r="K193" s="61"/>
      <c r="L193" s="82"/>
      <c r="M193" s="81"/>
      <c r="N193" s="72"/>
    </row>
    <row r="194" spans="2:14" ht="15.75" customHeight="1">
      <c r="B194" s="61"/>
      <c r="C194" s="65"/>
      <c r="D194" s="65"/>
      <c r="E194" s="72"/>
      <c r="F194" s="65"/>
      <c r="G194" s="65"/>
      <c r="H194" s="65"/>
      <c r="I194" s="61"/>
      <c r="J194" s="61"/>
      <c r="K194" s="61"/>
      <c r="L194" s="82"/>
      <c r="M194" s="81"/>
      <c r="N194" s="72"/>
    </row>
    <row r="195" spans="2:14" ht="15.75" customHeight="1">
      <c r="B195" s="61"/>
      <c r="C195" s="65"/>
      <c r="D195" s="65"/>
      <c r="E195" s="72"/>
      <c r="F195" s="65"/>
      <c r="G195" s="65"/>
      <c r="H195" s="65"/>
      <c r="I195" s="61"/>
      <c r="J195" s="61"/>
      <c r="K195" s="61"/>
      <c r="L195" s="82"/>
      <c r="M195" s="81"/>
      <c r="N195" s="72"/>
    </row>
    <row r="196" spans="2:14" ht="15.75" customHeight="1">
      <c r="B196" s="61"/>
      <c r="C196" s="65"/>
      <c r="D196" s="65"/>
      <c r="E196" s="72"/>
      <c r="F196" s="65"/>
      <c r="G196" s="65"/>
      <c r="H196" s="65"/>
      <c r="I196" s="61"/>
      <c r="J196" s="61"/>
      <c r="K196" s="61"/>
      <c r="L196" s="82"/>
      <c r="M196" s="81"/>
      <c r="N196" s="72"/>
    </row>
    <row r="197" spans="2:14" ht="15.75" customHeight="1">
      <c r="B197" s="61"/>
      <c r="C197" s="65"/>
      <c r="D197" s="65"/>
      <c r="E197" s="72"/>
      <c r="F197" s="65"/>
      <c r="G197" s="65"/>
      <c r="H197" s="65"/>
      <c r="I197" s="61"/>
      <c r="J197" s="61"/>
      <c r="K197" s="61"/>
      <c r="L197" s="82"/>
      <c r="M197" s="81"/>
      <c r="N197" s="72"/>
    </row>
    <row r="198" spans="2:14" ht="15.75" customHeight="1">
      <c r="B198" s="61"/>
      <c r="C198" s="65"/>
      <c r="D198" s="65"/>
      <c r="E198" s="72"/>
      <c r="F198" s="65"/>
      <c r="G198" s="65"/>
      <c r="H198" s="65"/>
      <c r="I198" s="61"/>
      <c r="J198" s="61"/>
      <c r="K198" s="61"/>
      <c r="L198" s="82"/>
      <c r="M198" s="81"/>
      <c r="N198" s="72"/>
    </row>
    <row r="199" spans="2:14" ht="15.75" customHeight="1">
      <c r="B199" s="61"/>
      <c r="C199" s="65"/>
      <c r="D199" s="65"/>
      <c r="E199" s="72"/>
      <c r="F199" s="65"/>
      <c r="G199" s="65"/>
      <c r="H199" s="65"/>
      <c r="I199" s="61"/>
      <c r="J199" s="61"/>
      <c r="K199" s="61"/>
      <c r="L199" s="82"/>
      <c r="M199" s="81"/>
      <c r="N199" s="72"/>
    </row>
    <row r="200" spans="2:14" ht="15.75" customHeight="1">
      <c r="B200" s="61"/>
      <c r="C200" s="65"/>
      <c r="D200" s="65"/>
      <c r="E200" s="72"/>
      <c r="F200" s="65"/>
      <c r="G200" s="65"/>
      <c r="H200" s="65"/>
      <c r="I200" s="61"/>
      <c r="J200" s="61"/>
      <c r="K200" s="61"/>
      <c r="L200" s="82"/>
      <c r="M200" s="81"/>
      <c r="N200" s="72"/>
    </row>
    <row r="201" spans="2:14" ht="15.75" customHeight="1">
      <c r="B201" s="61"/>
      <c r="C201" s="65"/>
      <c r="D201" s="65"/>
      <c r="E201" s="72"/>
      <c r="F201" s="65"/>
      <c r="G201" s="65"/>
      <c r="H201" s="65"/>
      <c r="I201" s="61"/>
      <c r="J201" s="61"/>
      <c r="K201" s="61"/>
      <c r="L201" s="82"/>
      <c r="M201" s="81"/>
      <c r="N201" s="72"/>
    </row>
    <row r="202" spans="2:14" ht="15.75" customHeight="1">
      <c r="B202" s="61"/>
      <c r="C202" s="65"/>
      <c r="D202" s="65"/>
      <c r="E202" s="72"/>
      <c r="F202" s="65"/>
      <c r="G202" s="65"/>
      <c r="H202" s="65"/>
      <c r="I202" s="61"/>
      <c r="J202" s="61"/>
      <c r="K202" s="61"/>
      <c r="L202" s="82"/>
      <c r="M202" s="81"/>
      <c r="N202" s="72"/>
    </row>
    <row r="203" spans="2:14" ht="15.75" customHeight="1">
      <c r="B203" s="61"/>
      <c r="C203" s="65"/>
      <c r="D203" s="65"/>
      <c r="E203" s="72"/>
      <c r="F203" s="65"/>
      <c r="G203" s="65"/>
      <c r="H203" s="65"/>
      <c r="I203" s="61"/>
      <c r="J203" s="61"/>
      <c r="K203" s="61"/>
      <c r="L203" s="82"/>
      <c r="M203" s="81"/>
      <c r="N203" s="72"/>
    </row>
    <row r="204" spans="2:14" ht="15.75" customHeight="1">
      <c r="B204" s="61"/>
      <c r="C204" s="65"/>
      <c r="D204" s="65"/>
      <c r="E204" s="72"/>
      <c r="F204" s="65"/>
      <c r="G204" s="65"/>
      <c r="H204" s="65"/>
      <c r="I204" s="61"/>
      <c r="J204" s="61"/>
      <c r="K204" s="61"/>
      <c r="L204" s="82"/>
      <c r="M204" s="81"/>
      <c r="N204" s="72"/>
    </row>
    <row r="205" spans="2:14" ht="15.75" customHeight="1">
      <c r="B205" s="61"/>
      <c r="C205" s="65"/>
      <c r="D205" s="65"/>
      <c r="E205" s="72"/>
      <c r="F205" s="65"/>
      <c r="G205" s="65"/>
      <c r="H205" s="65"/>
      <c r="I205" s="61"/>
      <c r="J205" s="61"/>
      <c r="K205" s="61"/>
      <c r="L205" s="82"/>
      <c r="M205" s="81"/>
      <c r="N205" s="72"/>
    </row>
    <row r="206" spans="2:14" ht="15.75" customHeight="1">
      <c r="B206" s="61"/>
      <c r="C206" s="65"/>
      <c r="D206" s="65"/>
      <c r="E206" s="72"/>
      <c r="F206" s="65"/>
      <c r="G206" s="65"/>
      <c r="H206" s="65"/>
      <c r="I206" s="61"/>
      <c r="J206" s="61"/>
      <c r="K206" s="61"/>
      <c r="L206" s="82"/>
      <c r="M206" s="81"/>
      <c r="N206" s="72"/>
    </row>
    <row r="207" spans="2:14" ht="15.75" customHeight="1">
      <c r="B207" s="61"/>
      <c r="C207" s="65"/>
      <c r="D207" s="65"/>
      <c r="E207" s="72"/>
      <c r="F207" s="65"/>
      <c r="G207" s="65"/>
      <c r="H207" s="65"/>
      <c r="I207" s="61"/>
      <c r="J207" s="61"/>
      <c r="K207" s="61"/>
      <c r="L207" s="82"/>
      <c r="M207" s="81"/>
      <c r="N207" s="72"/>
    </row>
    <row r="208" spans="2:14" ht="15.75" customHeight="1">
      <c r="B208" s="61"/>
      <c r="C208" s="65"/>
      <c r="D208" s="65"/>
      <c r="E208" s="72"/>
      <c r="F208" s="65"/>
      <c r="G208" s="65"/>
      <c r="H208" s="65"/>
      <c r="I208" s="61"/>
      <c r="J208" s="61"/>
      <c r="K208" s="61"/>
      <c r="L208" s="82"/>
      <c r="M208" s="81"/>
      <c r="N208" s="72"/>
    </row>
    <row r="209" spans="2:14" ht="15.75" customHeight="1">
      <c r="B209" s="61"/>
      <c r="C209" s="65"/>
      <c r="D209" s="65"/>
      <c r="E209" s="72"/>
      <c r="F209" s="65"/>
      <c r="G209" s="65"/>
      <c r="H209" s="65"/>
      <c r="I209" s="61"/>
      <c r="J209" s="61"/>
      <c r="K209" s="61"/>
      <c r="L209" s="82"/>
      <c r="M209" s="81"/>
      <c r="N209" s="72"/>
    </row>
    <row r="210" spans="2:14" ht="15.75" customHeight="1">
      <c r="B210" s="61"/>
      <c r="C210" s="65"/>
      <c r="D210" s="65"/>
      <c r="E210" s="72"/>
      <c r="F210" s="65"/>
      <c r="G210" s="65"/>
      <c r="H210" s="65"/>
      <c r="I210" s="61"/>
      <c r="J210" s="61"/>
      <c r="K210" s="61"/>
      <c r="L210" s="82"/>
      <c r="M210" s="81"/>
      <c r="N210" s="72"/>
    </row>
    <row r="211" spans="2:14" ht="15.75" customHeight="1">
      <c r="B211" s="61"/>
      <c r="C211" s="65"/>
      <c r="D211" s="65"/>
      <c r="E211" s="72"/>
      <c r="F211" s="65"/>
      <c r="G211" s="65"/>
      <c r="H211" s="65"/>
      <c r="I211" s="61"/>
      <c r="J211" s="61"/>
      <c r="K211" s="61"/>
      <c r="L211" s="82"/>
      <c r="M211" s="81"/>
      <c r="N211" s="72"/>
    </row>
    <row r="212" spans="2:14" ht="15.75" customHeight="1">
      <c r="B212" s="61"/>
      <c r="C212" s="65"/>
      <c r="D212" s="65"/>
      <c r="E212" s="72"/>
      <c r="F212" s="65"/>
      <c r="G212" s="65"/>
      <c r="H212" s="65"/>
      <c r="I212" s="61"/>
      <c r="J212" s="61"/>
      <c r="K212" s="61"/>
      <c r="L212" s="82"/>
      <c r="M212" s="81"/>
      <c r="N212" s="72"/>
    </row>
    <row r="213" spans="2:14" ht="15.75" customHeight="1">
      <c r="B213" s="61"/>
      <c r="C213" s="65"/>
      <c r="D213" s="65"/>
      <c r="E213" s="72"/>
      <c r="F213" s="65"/>
      <c r="G213" s="65"/>
      <c r="H213" s="65"/>
      <c r="I213" s="61"/>
      <c r="J213" s="61"/>
      <c r="K213" s="61"/>
      <c r="L213" s="82"/>
      <c r="M213" s="81"/>
      <c r="N213" s="72"/>
    </row>
    <row r="214" spans="2:14" ht="15.75" customHeight="1">
      <c r="B214" s="61"/>
      <c r="C214" s="65"/>
      <c r="D214" s="65"/>
      <c r="E214" s="72"/>
      <c r="F214" s="65"/>
      <c r="G214" s="65"/>
      <c r="H214" s="65"/>
      <c r="I214" s="61"/>
      <c r="J214" s="61"/>
      <c r="K214" s="61"/>
      <c r="L214" s="82"/>
      <c r="M214" s="81"/>
      <c r="N214" s="72"/>
    </row>
    <row r="215" spans="2:14" ht="15.75" customHeight="1">
      <c r="B215" s="61"/>
      <c r="C215" s="65"/>
      <c r="D215" s="65"/>
      <c r="E215" s="72"/>
      <c r="F215" s="65"/>
      <c r="G215" s="65"/>
      <c r="H215" s="65"/>
      <c r="I215" s="61"/>
      <c r="J215" s="61"/>
      <c r="K215" s="61"/>
      <c r="L215" s="82"/>
      <c r="M215" s="81"/>
      <c r="N215" s="72"/>
    </row>
    <row r="216" spans="2:14" ht="15.75" customHeight="1">
      <c r="B216" s="61"/>
      <c r="C216" s="65"/>
      <c r="D216" s="65"/>
      <c r="E216" s="72"/>
      <c r="F216" s="65"/>
      <c r="G216" s="65"/>
      <c r="H216" s="65"/>
      <c r="I216" s="61"/>
      <c r="J216" s="61"/>
      <c r="K216" s="61"/>
      <c r="L216" s="82"/>
      <c r="M216" s="81"/>
      <c r="N216" s="72"/>
    </row>
    <row r="217" spans="2:14" ht="15.75" customHeight="1">
      <c r="B217" s="61"/>
      <c r="C217" s="65"/>
      <c r="D217" s="65"/>
      <c r="E217" s="72"/>
      <c r="F217" s="65"/>
      <c r="G217" s="65"/>
      <c r="H217" s="65"/>
      <c r="I217" s="61"/>
      <c r="J217" s="61"/>
      <c r="K217" s="61"/>
      <c r="L217" s="82"/>
      <c r="M217" s="81"/>
      <c r="N217" s="72"/>
    </row>
    <row r="218" spans="2:14" ht="15.75" customHeight="1">
      <c r="B218" s="61"/>
      <c r="C218" s="65"/>
      <c r="D218" s="65"/>
      <c r="E218" s="72"/>
      <c r="F218" s="65"/>
      <c r="G218" s="65"/>
      <c r="H218" s="65"/>
      <c r="I218" s="61"/>
      <c r="J218" s="61"/>
      <c r="K218" s="61"/>
      <c r="L218" s="82"/>
      <c r="M218" s="81"/>
      <c r="N218" s="72"/>
    </row>
    <row r="219" spans="2:14" ht="15.75" customHeight="1">
      <c r="B219" s="61"/>
      <c r="C219" s="65"/>
      <c r="D219" s="65"/>
      <c r="E219" s="72"/>
      <c r="F219" s="65"/>
      <c r="G219" s="65"/>
      <c r="H219" s="65"/>
      <c r="I219" s="61"/>
      <c r="J219" s="61"/>
      <c r="K219" s="61"/>
      <c r="L219" s="82"/>
      <c r="M219" s="81"/>
      <c r="N219" s="72"/>
    </row>
    <row r="220" spans="2:14" ht="15.75" customHeight="1">
      <c r="B220" s="61"/>
      <c r="C220" s="65"/>
      <c r="D220" s="65"/>
      <c r="E220" s="72"/>
      <c r="F220" s="65"/>
      <c r="G220" s="65"/>
      <c r="H220" s="65"/>
      <c r="I220" s="61"/>
      <c r="J220" s="61"/>
      <c r="K220" s="61"/>
      <c r="L220" s="82"/>
      <c r="M220" s="81"/>
      <c r="N220" s="72"/>
    </row>
    <row r="221" spans="2:14" ht="15.75" customHeight="1">
      <c r="B221" s="61"/>
      <c r="C221" s="65"/>
      <c r="D221" s="65"/>
      <c r="E221" s="72"/>
      <c r="F221" s="65"/>
      <c r="G221" s="65"/>
      <c r="H221" s="65"/>
      <c r="I221" s="61"/>
      <c r="J221" s="61"/>
      <c r="K221" s="61"/>
      <c r="L221" s="82"/>
      <c r="M221" s="81"/>
      <c r="N221" s="72"/>
    </row>
    <row r="222" spans="2:14" ht="15.75" customHeight="1">
      <c r="B222" s="61"/>
      <c r="C222" s="65"/>
      <c r="D222" s="65"/>
      <c r="E222" s="72"/>
      <c r="F222" s="65"/>
      <c r="G222" s="65"/>
      <c r="H222" s="65"/>
      <c r="I222" s="61"/>
      <c r="J222" s="61"/>
      <c r="K222" s="61"/>
      <c r="L222" s="82"/>
      <c r="M222" s="81"/>
      <c r="N222" s="72"/>
    </row>
    <row r="223" spans="2:14" ht="15.75" customHeight="1">
      <c r="B223" s="61"/>
      <c r="C223" s="65"/>
      <c r="D223" s="65"/>
      <c r="E223" s="72"/>
      <c r="F223" s="65"/>
      <c r="G223" s="65"/>
      <c r="H223" s="65"/>
      <c r="I223" s="61"/>
      <c r="J223" s="61"/>
      <c r="K223" s="61"/>
      <c r="L223" s="82"/>
      <c r="M223" s="81"/>
      <c r="N223" s="72"/>
    </row>
    <row r="224" spans="2:14" ht="15.75" customHeight="1">
      <c r="B224" s="61"/>
      <c r="C224" s="65"/>
      <c r="D224" s="65"/>
      <c r="E224" s="72"/>
      <c r="F224" s="65"/>
      <c r="G224" s="65"/>
      <c r="H224" s="65"/>
      <c r="I224" s="61"/>
      <c r="J224" s="61"/>
      <c r="K224" s="61"/>
      <c r="L224" s="82"/>
      <c r="M224" s="81"/>
      <c r="N224" s="72"/>
    </row>
    <row r="225" spans="2:14" ht="15.75" customHeight="1">
      <c r="B225" s="61"/>
      <c r="C225" s="65"/>
      <c r="D225" s="65"/>
      <c r="E225" s="72"/>
      <c r="F225" s="65"/>
      <c r="G225" s="65"/>
      <c r="H225" s="65"/>
      <c r="I225" s="61"/>
      <c r="J225" s="61"/>
      <c r="K225" s="61"/>
      <c r="L225" s="82"/>
      <c r="M225" s="81"/>
      <c r="N225" s="72"/>
    </row>
    <row r="226" spans="2:14" ht="15.75" customHeight="1">
      <c r="B226" s="61"/>
      <c r="C226" s="65"/>
      <c r="D226" s="65"/>
      <c r="E226" s="72"/>
      <c r="F226" s="65"/>
      <c r="G226" s="65"/>
      <c r="H226" s="65"/>
      <c r="I226" s="61"/>
      <c r="J226" s="61"/>
      <c r="K226" s="61"/>
      <c r="L226" s="82"/>
      <c r="M226" s="81"/>
      <c r="N226" s="72"/>
    </row>
    <row r="227" spans="2:14" ht="15.75" customHeight="1">
      <c r="B227" s="61"/>
      <c r="C227" s="65"/>
      <c r="D227" s="65"/>
      <c r="E227" s="72"/>
      <c r="F227" s="65"/>
      <c r="G227" s="65"/>
      <c r="H227" s="65"/>
      <c r="I227" s="61"/>
      <c r="J227" s="61"/>
      <c r="K227" s="61"/>
      <c r="L227" s="82"/>
      <c r="M227" s="81"/>
      <c r="N227" s="72"/>
    </row>
    <row r="228" spans="2:14" ht="15.75" customHeight="1">
      <c r="B228" s="61"/>
      <c r="C228" s="65"/>
      <c r="D228" s="65"/>
      <c r="E228" s="72"/>
      <c r="F228" s="65"/>
      <c r="G228" s="65"/>
      <c r="H228" s="65"/>
      <c r="I228" s="61"/>
      <c r="J228" s="61"/>
      <c r="K228" s="61"/>
      <c r="L228" s="82"/>
      <c r="M228" s="81"/>
      <c r="N228" s="72"/>
    </row>
    <row r="229" spans="2:14" ht="15.75" customHeight="1">
      <c r="B229" s="61"/>
      <c r="C229" s="65"/>
      <c r="D229" s="65"/>
      <c r="E229" s="72"/>
      <c r="F229" s="65"/>
      <c r="G229" s="65"/>
      <c r="H229" s="65"/>
      <c r="I229" s="61"/>
      <c r="J229" s="61"/>
      <c r="K229" s="61"/>
      <c r="L229" s="82"/>
      <c r="M229" s="81"/>
      <c r="N229" s="72"/>
    </row>
    <row r="230" spans="2:14" ht="15.75" customHeight="1">
      <c r="B230" s="61"/>
      <c r="C230" s="65"/>
      <c r="D230" s="65"/>
      <c r="E230" s="72"/>
      <c r="F230" s="65"/>
      <c r="G230" s="65"/>
      <c r="H230" s="65"/>
      <c r="I230" s="61"/>
      <c r="J230" s="61"/>
      <c r="K230" s="61"/>
      <c r="L230" s="82"/>
      <c r="M230" s="81"/>
      <c r="N230" s="72"/>
    </row>
    <row r="231" spans="2:14" ht="15.75" customHeight="1">
      <c r="B231" s="61"/>
      <c r="C231" s="65"/>
      <c r="D231" s="65"/>
      <c r="E231" s="72"/>
      <c r="F231" s="65"/>
      <c r="G231" s="65"/>
      <c r="H231" s="65"/>
      <c r="I231" s="61"/>
      <c r="J231" s="61"/>
      <c r="K231" s="61"/>
      <c r="L231" s="82"/>
      <c r="M231" s="81"/>
      <c r="N231" s="72"/>
    </row>
    <row r="232" spans="2:14" ht="15.75" customHeight="1">
      <c r="B232" s="61"/>
      <c r="C232" s="65"/>
      <c r="D232" s="65"/>
      <c r="E232" s="72"/>
      <c r="F232" s="65"/>
      <c r="G232" s="65"/>
      <c r="H232" s="65"/>
      <c r="I232" s="61"/>
      <c r="J232" s="61"/>
      <c r="K232" s="61"/>
      <c r="L232" s="82"/>
      <c r="M232" s="81"/>
      <c r="N232" s="72"/>
    </row>
    <row r="233" spans="2:14" ht="15.75" customHeight="1">
      <c r="B233" s="61"/>
      <c r="C233" s="65"/>
      <c r="D233" s="65"/>
      <c r="E233" s="72"/>
      <c r="F233" s="65"/>
      <c r="G233" s="65"/>
      <c r="H233" s="65"/>
      <c r="I233" s="61"/>
      <c r="J233" s="61"/>
      <c r="K233" s="61"/>
      <c r="L233" s="82"/>
      <c r="M233" s="81"/>
      <c r="N233" s="72"/>
    </row>
    <row r="234" spans="2:14" ht="15.75" customHeight="1">
      <c r="B234" s="61"/>
      <c r="C234" s="65"/>
      <c r="D234" s="65"/>
      <c r="E234" s="72"/>
      <c r="F234" s="65"/>
      <c r="G234" s="65"/>
      <c r="H234" s="65"/>
      <c r="I234" s="61"/>
      <c r="J234" s="61"/>
      <c r="K234" s="61"/>
      <c r="L234" s="82"/>
      <c r="M234" s="81"/>
      <c r="N234" s="72"/>
    </row>
    <row r="235" spans="2:14" ht="15.75" customHeight="1">
      <c r="B235" s="61"/>
      <c r="C235" s="65"/>
      <c r="D235" s="65"/>
      <c r="E235" s="72"/>
      <c r="F235" s="65"/>
      <c r="G235" s="65"/>
      <c r="H235" s="65"/>
      <c r="I235" s="61"/>
      <c r="J235" s="61"/>
      <c r="K235" s="61"/>
      <c r="L235" s="82"/>
      <c r="M235" s="81"/>
      <c r="N235" s="72"/>
    </row>
    <row r="236" spans="2:14" ht="15.75" customHeight="1">
      <c r="B236" s="61"/>
      <c r="C236" s="65"/>
      <c r="D236" s="65"/>
      <c r="E236" s="72"/>
      <c r="F236" s="65"/>
      <c r="G236" s="65"/>
      <c r="H236" s="65"/>
      <c r="I236" s="61"/>
      <c r="J236" s="61"/>
      <c r="K236" s="61"/>
      <c r="L236" s="82"/>
      <c r="M236" s="81"/>
      <c r="N236" s="72"/>
    </row>
    <row r="237" spans="2:14" ht="15.75" customHeight="1">
      <c r="B237" s="61"/>
      <c r="C237" s="65"/>
      <c r="D237" s="65"/>
      <c r="E237" s="72"/>
      <c r="F237" s="65"/>
      <c r="G237" s="65"/>
      <c r="H237" s="65"/>
      <c r="I237" s="61"/>
      <c r="J237" s="61"/>
      <c r="K237" s="61"/>
      <c r="L237" s="82"/>
      <c r="M237" s="81"/>
      <c r="N237" s="72"/>
    </row>
    <row r="238" spans="2:14" ht="15.75" customHeight="1">
      <c r="B238" s="61"/>
      <c r="C238" s="65"/>
      <c r="D238" s="65"/>
      <c r="E238" s="72"/>
      <c r="F238" s="65"/>
      <c r="G238" s="65"/>
      <c r="H238" s="65"/>
      <c r="I238" s="61"/>
      <c r="J238" s="61"/>
      <c r="K238" s="61"/>
      <c r="L238" s="82"/>
      <c r="M238" s="81"/>
      <c r="N238" s="72"/>
    </row>
    <row r="239" spans="2:14" ht="15.75" customHeight="1">
      <c r="B239" s="61"/>
      <c r="C239" s="65"/>
      <c r="D239" s="65"/>
      <c r="E239" s="72"/>
      <c r="F239" s="65"/>
      <c r="G239" s="65"/>
      <c r="H239" s="65"/>
      <c r="I239" s="61"/>
      <c r="J239" s="61"/>
      <c r="K239" s="61"/>
      <c r="L239" s="82"/>
      <c r="M239" s="81"/>
      <c r="N239" s="72"/>
    </row>
    <row r="240" spans="2:14" ht="15.75" customHeight="1">
      <c r="B240" s="61"/>
      <c r="C240" s="65"/>
      <c r="D240" s="65"/>
      <c r="E240" s="72"/>
      <c r="F240" s="65"/>
      <c r="G240" s="65"/>
      <c r="H240" s="65"/>
      <c r="I240" s="61"/>
      <c r="J240" s="61"/>
      <c r="K240" s="61"/>
      <c r="L240" s="82"/>
      <c r="M240" s="81"/>
      <c r="N240" s="72"/>
    </row>
    <row r="241" spans="2:14" ht="15.75" customHeight="1">
      <c r="B241" s="61"/>
      <c r="C241" s="65"/>
      <c r="D241" s="65"/>
      <c r="E241" s="72"/>
      <c r="F241" s="65"/>
      <c r="G241" s="65"/>
      <c r="H241" s="65"/>
      <c r="I241" s="61"/>
      <c r="J241" s="61"/>
      <c r="K241" s="61"/>
      <c r="L241" s="82"/>
      <c r="M241" s="81"/>
      <c r="N241" s="72"/>
    </row>
    <row r="242" spans="2:14" ht="15.75" customHeight="1">
      <c r="B242" s="61"/>
      <c r="C242" s="65"/>
      <c r="D242" s="65"/>
      <c r="E242" s="72"/>
      <c r="F242" s="65"/>
      <c r="G242" s="65"/>
      <c r="H242" s="65"/>
      <c r="I242" s="61"/>
      <c r="J242" s="61"/>
      <c r="K242" s="61"/>
      <c r="L242" s="82"/>
      <c r="M242" s="81"/>
      <c r="N242" s="72"/>
    </row>
    <row r="243" spans="2:14" ht="15.75" customHeight="1">
      <c r="B243" s="61"/>
      <c r="C243" s="65"/>
      <c r="D243" s="65"/>
      <c r="E243" s="72"/>
      <c r="F243" s="65"/>
      <c r="G243" s="65"/>
      <c r="H243" s="65"/>
      <c r="I243" s="61"/>
      <c r="J243" s="61"/>
      <c r="K243" s="61"/>
      <c r="L243" s="82"/>
      <c r="M243" s="81"/>
      <c r="N243" s="72"/>
    </row>
    <row r="244" spans="2:14" ht="15.75" customHeight="1">
      <c r="B244" s="61"/>
      <c r="C244" s="65"/>
      <c r="D244" s="65"/>
      <c r="E244" s="72"/>
      <c r="F244" s="65"/>
      <c r="G244" s="65"/>
      <c r="H244" s="65"/>
      <c r="I244" s="61"/>
      <c r="J244" s="61"/>
      <c r="K244" s="61"/>
      <c r="L244" s="82"/>
      <c r="M244" s="81"/>
      <c r="N244" s="72"/>
    </row>
    <row r="245" spans="2:14" ht="15.75" customHeight="1">
      <c r="B245" s="61"/>
      <c r="C245" s="65"/>
      <c r="D245" s="65"/>
      <c r="E245" s="72"/>
      <c r="F245" s="65"/>
      <c r="G245" s="65"/>
      <c r="H245" s="65"/>
      <c r="I245" s="61"/>
      <c r="J245" s="61"/>
      <c r="K245" s="61"/>
      <c r="L245" s="82"/>
      <c r="M245" s="81"/>
      <c r="N245" s="72"/>
    </row>
    <row r="246" spans="2:14" ht="15.75" customHeight="1">
      <c r="B246" s="61"/>
      <c r="C246" s="65"/>
      <c r="D246" s="65"/>
      <c r="E246" s="72"/>
      <c r="F246" s="65"/>
      <c r="G246" s="65"/>
      <c r="H246" s="65"/>
      <c r="I246" s="61"/>
      <c r="J246" s="61"/>
      <c r="K246" s="61"/>
      <c r="L246" s="82"/>
      <c r="M246" s="81"/>
      <c r="N246" s="72"/>
    </row>
    <row r="247" spans="2:14" ht="15.75" customHeight="1">
      <c r="B247" s="61"/>
      <c r="C247" s="65"/>
      <c r="D247" s="65"/>
      <c r="E247" s="72"/>
      <c r="F247" s="65"/>
      <c r="G247" s="65"/>
      <c r="H247" s="65"/>
      <c r="I247" s="61"/>
      <c r="J247" s="61"/>
      <c r="K247" s="61"/>
      <c r="L247" s="82"/>
      <c r="M247" s="81"/>
      <c r="N247" s="72"/>
    </row>
    <row r="248" spans="2:14" ht="15.75" customHeight="1">
      <c r="B248" s="61"/>
      <c r="C248" s="65"/>
      <c r="D248" s="65"/>
      <c r="E248" s="72"/>
      <c r="F248" s="65"/>
      <c r="G248" s="65"/>
      <c r="H248" s="65"/>
      <c r="I248" s="61"/>
      <c r="J248" s="61"/>
      <c r="K248" s="61"/>
      <c r="L248" s="82"/>
      <c r="M248" s="81"/>
      <c r="N248" s="72"/>
    </row>
    <row r="249" spans="2:14" ht="15.75" customHeight="1">
      <c r="B249" s="61"/>
      <c r="C249" s="65"/>
      <c r="D249" s="65"/>
      <c r="E249" s="72"/>
      <c r="F249" s="65"/>
      <c r="G249" s="65"/>
      <c r="H249" s="65"/>
      <c r="I249" s="61"/>
      <c r="J249" s="61"/>
      <c r="K249" s="61"/>
      <c r="L249" s="82"/>
      <c r="M249" s="81"/>
      <c r="N249" s="72"/>
    </row>
    <row r="250" spans="2:14" ht="15.75" customHeight="1">
      <c r="B250" s="61"/>
      <c r="C250" s="65"/>
      <c r="D250" s="65"/>
      <c r="E250" s="72"/>
      <c r="F250" s="65"/>
      <c r="G250" s="65"/>
      <c r="H250" s="65"/>
      <c r="I250" s="61"/>
      <c r="J250" s="61"/>
      <c r="K250" s="61"/>
      <c r="L250" s="82"/>
      <c r="M250" s="81"/>
      <c r="N250" s="72"/>
    </row>
    <row r="251" spans="2:14" ht="15.75" customHeight="1">
      <c r="B251" s="61"/>
      <c r="C251" s="65"/>
      <c r="D251" s="65"/>
      <c r="E251" s="72"/>
      <c r="F251" s="65"/>
      <c r="G251" s="65"/>
      <c r="H251" s="65"/>
      <c r="I251" s="61"/>
      <c r="J251" s="61"/>
      <c r="K251" s="61"/>
      <c r="L251" s="82"/>
      <c r="M251" s="81"/>
      <c r="N251" s="72"/>
    </row>
    <row r="252" spans="2:14" ht="15.75" customHeight="1">
      <c r="B252" s="61"/>
      <c r="C252" s="65"/>
      <c r="D252" s="65"/>
      <c r="E252" s="72"/>
      <c r="F252" s="65"/>
      <c r="G252" s="65"/>
      <c r="H252" s="65"/>
      <c r="I252" s="61"/>
      <c r="J252" s="61"/>
      <c r="K252" s="61"/>
      <c r="L252" s="82"/>
      <c r="M252" s="81"/>
      <c r="N252" s="72"/>
    </row>
    <row r="253" spans="2:14" ht="15.75" customHeight="1">
      <c r="B253" s="61"/>
      <c r="C253" s="65"/>
      <c r="D253" s="65"/>
      <c r="E253" s="72"/>
      <c r="F253" s="65"/>
      <c r="G253" s="65"/>
      <c r="H253" s="65"/>
      <c r="I253" s="61"/>
      <c r="J253" s="61"/>
      <c r="K253" s="61"/>
      <c r="L253" s="82"/>
      <c r="M253" s="81"/>
      <c r="N253" s="72"/>
    </row>
    <row r="254" spans="2:14" ht="15.75" customHeight="1">
      <c r="B254" s="61"/>
      <c r="C254" s="65"/>
      <c r="D254" s="65"/>
      <c r="E254" s="72"/>
      <c r="F254" s="65"/>
      <c r="G254" s="65"/>
      <c r="H254" s="65"/>
      <c r="I254" s="61"/>
      <c r="J254" s="61"/>
      <c r="K254" s="61"/>
      <c r="L254" s="82"/>
      <c r="M254" s="81"/>
      <c r="N254" s="72"/>
    </row>
    <row r="255" spans="2:14" ht="15.75" customHeight="1">
      <c r="B255" s="61"/>
      <c r="C255" s="65"/>
      <c r="D255" s="65"/>
      <c r="E255" s="72"/>
      <c r="F255" s="65"/>
      <c r="G255" s="65"/>
      <c r="H255" s="65"/>
      <c r="I255" s="61"/>
      <c r="J255" s="61"/>
      <c r="K255" s="61"/>
      <c r="L255" s="82"/>
      <c r="M255" s="81"/>
      <c r="N255" s="72"/>
    </row>
    <row r="256" spans="2:14" ht="15.75" customHeight="1">
      <c r="B256" s="61"/>
      <c r="C256" s="65"/>
      <c r="D256" s="65"/>
      <c r="E256" s="72"/>
      <c r="F256" s="65"/>
      <c r="G256" s="65"/>
      <c r="H256" s="65"/>
      <c r="I256" s="61"/>
      <c r="J256" s="61"/>
      <c r="K256" s="61"/>
      <c r="L256" s="82"/>
      <c r="M256" s="81"/>
      <c r="N256" s="72"/>
    </row>
    <row r="257" spans="2:14" ht="15.75" customHeight="1">
      <c r="B257" s="61"/>
      <c r="C257" s="65"/>
      <c r="D257" s="65"/>
      <c r="E257" s="72"/>
      <c r="F257" s="65"/>
      <c r="G257" s="65"/>
      <c r="H257" s="65"/>
      <c r="I257" s="61"/>
      <c r="J257" s="61"/>
      <c r="K257" s="61"/>
      <c r="L257" s="82"/>
      <c r="M257" s="81"/>
      <c r="N257" s="72"/>
    </row>
    <row r="258" spans="2:14" ht="15.75" customHeight="1">
      <c r="B258" s="61"/>
      <c r="C258" s="65"/>
      <c r="D258" s="65"/>
      <c r="E258" s="72"/>
      <c r="F258" s="65"/>
      <c r="G258" s="65"/>
      <c r="H258" s="65"/>
      <c r="I258" s="61"/>
      <c r="J258" s="61"/>
      <c r="K258" s="61"/>
      <c r="L258" s="82"/>
      <c r="M258" s="81"/>
      <c r="N258" s="72"/>
    </row>
    <row r="259" spans="2:14" ht="15.75" customHeight="1">
      <c r="B259" s="61"/>
      <c r="C259" s="65"/>
      <c r="D259" s="65"/>
      <c r="E259" s="72"/>
      <c r="F259" s="65"/>
      <c r="G259" s="65"/>
      <c r="H259" s="65"/>
      <c r="I259" s="61"/>
      <c r="J259" s="61"/>
      <c r="K259" s="61"/>
      <c r="L259" s="82"/>
      <c r="M259" s="81"/>
      <c r="N259" s="72"/>
    </row>
    <row r="260" spans="2:14" ht="15.75" customHeight="1">
      <c r="B260" s="61"/>
      <c r="C260" s="65"/>
      <c r="D260" s="65"/>
      <c r="E260" s="72"/>
      <c r="F260" s="65"/>
      <c r="G260" s="65"/>
      <c r="H260" s="65"/>
      <c r="I260" s="61"/>
      <c r="J260" s="61"/>
      <c r="K260" s="61"/>
      <c r="L260" s="82"/>
      <c r="M260" s="81"/>
      <c r="N260" s="72"/>
    </row>
    <row r="261" spans="2:14" ht="15.75" customHeight="1">
      <c r="B261" s="61"/>
      <c r="C261" s="65"/>
      <c r="D261" s="65"/>
      <c r="E261" s="72"/>
      <c r="F261" s="65"/>
      <c r="G261" s="65"/>
      <c r="H261" s="65"/>
      <c r="I261" s="61"/>
      <c r="J261" s="61"/>
      <c r="K261" s="61"/>
      <c r="L261" s="82"/>
      <c r="M261" s="81"/>
      <c r="N261" s="72"/>
    </row>
    <row r="262" spans="2:14" ht="15.75" customHeight="1">
      <c r="B262" s="61"/>
      <c r="C262" s="65"/>
      <c r="D262" s="65"/>
      <c r="E262" s="72"/>
      <c r="F262" s="65"/>
      <c r="G262" s="65"/>
      <c r="H262" s="65"/>
      <c r="I262" s="61"/>
      <c r="J262" s="61"/>
      <c r="K262" s="61"/>
      <c r="L262" s="82"/>
      <c r="M262" s="81"/>
      <c r="N262" s="72"/>
    </row>
    <row r="263" spans="2:14" ht="15.75" customHeight="1">
      <c r="B263" s="61"/>
      <c r="C263" s="65"/>
      <c r="D263" s="65"/>
      <c r="E263" s="72"/>
      <c r="F263" s="65"/>
      <c r="G263" s="65"/>
      <c r="H263" s="65"/>
      <c r="I263" s="61"/>
      <c r="J263" s="61"/>
      <c r="K263" s="61"/>
      <c r="L263" s="82"/>
      <c r="M263" s="81"/>
      <c r="N263" s="72"/>
    </row>
    <row r="264" spans="2:14" ht="15.75" customHeight="1">
      <c r="B264" s="61"/>
      <c r="C264" s="65"/>
      <c r="D264" s="65"/>
      <c r="E264" s="72"/>
      <c r="F264" s="65"/>
      <c r="G264" s="65"/>
      <c r="H264" s="65"/>
      <c r="I264" s="61"/>
      <c r="J264" s="61"/>
      <c r="K264" s="61"/>
      <c r="L264" s="82"/>
      <c r="M264" s="81"/>
      <c r="N264" s="72"/>
    </row>
    <row r="265" spans="2:14" ht="15.75" customHeight="1">
      <c r="B265" s="61"/>
      <c r="C265" s="65"/>
      <c r="D265" s="65"/>
      <c r="E265" s="72"/>
      <c r="F265" s="65"/>
      <c r="G265" s="65"/>
      <c r="H265" s="65"/>
      <c r="I265" s="61"/>
      <c r="J265" s="61"/>
      <c r="K265" s="61"/>
      <c r="L265" s="82"/>
      <c r="M265" s="81"/>
      <c r="N265" s="72"/>
    </row>
    <row r="266" spans="2:14" ht="15.75" customHeight="1">
      <c r="B266" s="61"/>
      <c r="C266" s="65"/>
      <c r="D266" s="65"/>
      <c r="E266" s="72"/>
      <c r="F266" s="65"/>
      <c r="G266" s="65"/>
      <c r="H266" s="65"/>
      <c r="I266" s="61"/>
      <c r="J266" s="61"/>
      <c r="K266" s="61"/>
      <c r="L266" s="82"/>
      <c r="M266" s="81"/>
      <c r="N266" s="72"/>
    </row>
    <row r="267" spans="2:14" ht="15.75" customHeight="1">
      <c r="B267" s="61"/>
      <c r="C267" s="65"/>
      <c r="D267" s="65"/>
      <c r="E267" s="72"/>
      <c r="F267" s="65"/>
      <c r="G267" s="65"/>
      <c r="H267" s="65"/>
      <c r="I267" s="61"/>
      <c r="J267" s="61"/>
      <c r="K267" s="61"/>
      <c r="L267" s="82"/>
      <c r="M267" s="81"/>
      <c r="N267" s="72"/>
    </row>
    <row r="268" spans="2:14" ht="15.75" customHeight="1">
      <c r="B268" s="61"/>
      <c r="C268" s="65"/>
      <c r="D268" s="65"/>
      <c r="E268" s="72"/>
      <c r="F268" s="65"/>
      <c r="G268" s="65"/>
      <c r="H268" s="65"/>
      <c r="I268" s="61"/>
      <c r="J268" s="61"/>
      <c r="K268" s="61"/>
      <c r="L268" s="82"/>
      <c r="M268" s="81"/>
      <c r="N268" s="72"/>
    </row>
    <row r="269" spans="2:14" ht="15.75" customHeight="1">
      <c r="B269" s="61"/>
      <c r="C269" s="65"/>
      <c r="D269" s="65"/>
      <c r="E269" s="72"/>
      <c r="F269" s="65"/>
      <c r="G269" s="65"/>
      <c r="H269" s="65"/>
      <c r="I269" s="61"/>
      <c r="J269" s="61"/>
      <c r="K269" s="61"/>
      <c r="L269" s="82"/>
      <c r="M269" s="81"/>
      <c r="N269" s="72"/>
    </row>
    <row r="270" spans="2:14" ht="15.75" customHeight="1">
      <c r="B270" s="61"/>
      <c r="C270" s="65"/>
      <c r="D270" s="65"/>
      <c r="E270" s="72"/>
      <c r="F270" s="65"/>
      <c r="G270" s="65"/>
      <c r="H270" s="65"/>
      <c r="I270" s="61"/>
      <c r="J270" s="61"/>
      <c r="K270" s="61"/>
      <c r="L270" s="82"/>
      <c r="M270" s="81"/>
      <c r="N270" s="72"/>
    </row>
    <row r="271" spans="2:14" ht="15.75" customHeight="1">
      <c r="B271" s="61"/>
      <c r="C271" s="65"/>
      <c r="D271" s="65"/>
      <c r="E271" s="72"/>
      <c r="F271" s="65"/>
      <c r="G271" s="65"/>
      <c r="H271" s="65"/>
      <c r="I271" s="61"/>
      <c r="J271" s="61"/>
      <c r="K271" s="61"/>
      <c r="L271" s="82"/>
      <c r="M271" s="81"/>
      <c r="N271" s="72"/>
    </row>
    <row r="272" spans="2:14" ht="15.75" customHeight="1">
      <c r="B272" s="61"/>
      <c r="C272" s="65"/>
      <c r="D272" s="65"/>
      <c r="E272" s="72"/>
      <c r="F272" s="65"/>
      <c r="G272" s="65"/>
      <c r="H272" s="65"/>
      <c r="I272" s="61"/>
      <c r="J272" s="61"/>
      <c r="K272" s="61"/>
      <c r="L272" s="82"/>
      <c r="M272" s="81"/>
      <c r="N272" s="72"/>
    </row>
    <row r="273" spans="2:14" ht="15.75" customHeight="1">
      <c r="B273" s="61"/>
      <c r="C273" s="65"/>
      <c r="D273" s="65"/>
      <c r="E273" s="72"/>
      <c r="F273" s="65"/>
      <c r="G273" s="65"/>
      <c r="H273" s="65"/>
      <c r="I273" s="61"/>
      <c r="J273" s="61"/>
      <c r="K273" s="61"/>
      <c r="L273" s="82"/>
      <c r="M273" s="81"/>
      <c r="N273" s="72"/>
    </row>
    <row r="274" spans="2:14" ht="15.75" customHeight="1">
      <c r="B274" s="61"/>
      <c r="C274" s="65"/>
      <c r="D274" s="65"/>
      <c r="E274" s="72"/>
      <c r="F274" s="65"/>
      <c r="G274" s="65"/>
      <c r="H274" s="65"/>
      <c r="I274" s="61"/>
      <c r="J274" s="61"/>
      <c r="K274" s="61"/>
      <c r="L274" s="82"/>
      <c r="M274" s="81"/>
      <c r="N274" s="72"/>
    </row>
    <row r="275" spans="2:14" ht="15.75" customHeight="1">
      <c r="B275" s="61"/>
      <c r="C275" s="65"/>
      <c r="D275" s="65"/>
      <c r="E275" s="72"/>
      <c r="F275" s="65"/>
      <c r="G275" s="65"/>
      <c r="H275" s="65"/>
      <c r="I275" s="61"/>
      <c r="J275" s="61"/>
      <c r="K275" s="61"/>
      <c r="L275" s="82"/>
      <c r="M275" s="81"/>
      <c r="N275" s="72"/>
    </row>
    <row r="276" spans="2:14" ht="15.75" customHeight="1">
      <c r="B276" s="61"/>
      <c r="C276" s="65"/>
      <c r="D276" s="65"/>
      <c r="E276" s="72"/>
      <c r="F276" s="65"/>
      <c r="G276" s="65"/>
      <c r="H276" s="65"/>
      <c r="I276" s="61"/>
      <c r="J276" s="61"/>
      <c r="K276" s="61"/>
      <c r="L276" s="82"/>
      <c r="M276" s="81"/>
      <c r="N276" s="72"/>
    </row>
    <row r="277" spans="2:14" ht="15.75" customHeight="1">
      <c r="B277" s="61"/>
      <c r="C277" s="65"/>
      <c r="D277" s="65"/>
      <c r="E277" s="72"/>
      <c r="F277" s="65"/>
      <c r="G277" s="65"/>
      <c r="H277" s="65"/>
      <c r="I277" s="61"/>
      <c r="J277" s="61"/>
      <c r="K277" s="61"/>
      <c r="L277" s="82"/>
      <c r="M277" s="81"/>
      <c r="N277" s="72"/>
    </row>
    <row r="278" spans="2:14" ht="15.75" customHeight="1">
      <c r="B278" s="61"/>
      <c r="C278" s="65"/>
      <c r="D278" s="65"/>
      <c r="E278" s="72"/>
      <c r="F278" s="65"/>
      <c r="G278" s="65"/>
      <c r="H278" s="65"/>
      <c r="I278" s="61"/>
      <c r="J278" s="61"/>
      <c r="K278" s="61"/>
      <c r="L278" s="82"/>
      <c r="M278" s="81"/>
      <c r="N278" s="72"/>
    </row>
    <row r="279" spans="2:14" ht="15.75" customHeight="1">
      <c r="B279" s="61"/>
      <c r="C279" s="65"/>
      <c r="D279" s="65"/>
      <c r="E279" s="72"/>
      <c r="F279" s="65"/>
      <c r="G279" s="65"/>
      <c r="H279" s="65"/>
      <c r="I279" s="61"/>
      <c r="J279" s="61"/>
      <c r="K279" s="61"/>
      <c r="L279" s="82"/>
      <c r="M279" s="81"/>
      <c r="N279" s="72"/>
    </row>
    <row r="280" spans="2:14" ht="15.75" customHeight="1">
      <c r="B280" s="61"/>
      <c r="C280" s="65"/>
      <c r="D280" s="65"/>
      <c r="E280" s="72"/>
      <c r="F280" s="65"/>
      <c r="G280" s="65"/>
      <c r="H280" s="65"/>
      <c r="I280" s="61"/>
      <c r="J280" s="61"/>
      <c r="K280" s="61"/>
      <c r="L280" s="82"/>
      <c r="M280" s="81"/>
      <c r="N280" s="72"/>
    </row>
    <row r="281" spans="2:14" ht="15.75" customHeight="1">
      <c r="B281" s="61"/>
      <c r="C281" s="65"/>
      <c r="D281" s="65"/>
      <c r="E281" s="72"/>
      <c r="F281" s="65"/>
      <c r="G281" s="65"/>
      <c r="H281" s="65"/>
      <c r="I281" s="61"/>
      <c r="J281" s="61"/>
      <c r="K281" s="61"/>
      <c r="L281" s="82"/>
      <c r="M281" s="81"/>
      <c r="N281" s="72"/>
    </row>
    <row r="282" spans="2:14" ht="15.75" customHeight="1">
      <c r="B282" s="61"/>
      <c r="C282" s="65"/>
      <c r="D282" s="65"/>
      <c r="E282" s="72"/>
      <c r="F282" s="65"/>
      <c r="G282" s="65"/>
      <c r="H282" s="65"/>
      <c r="I282" s="61"/>
      <c r="J282" s="61"/>
      <c r="K282" s="61"/>
      <c r="L282" s="82"/>
      <c r="M282" s="81"/>
      <c r="N282" s="72"/>
    </row>
    <row r="283" spans="2:14" ht="15.75" customHeight="1">
      <c r="B283" s="61"/>
      <c r="C283" s="65"/>
      <c r="D283" s="65"/>
      <c r="E283" s="72"/>
      <c r="F283" s="65"/>
      <c r="G283" s="65"/>
      <c r="H283" s="65"/>
      <c r="I283" s="61"/>
      <c r="J283" s="61"/>
      <c r="K283" s="61"/>
      <c r="L283" s="82"/>
      <c r="M283" s="81"/>
      <c r="N283" s="72"/>
    </row>
    <row r="284" spans="2:14" ht="15.75" customHeight="1">
      <c r="B284" s="61"/>
      <c r="C284" s="65"/>
      <c r="D284" s="65"/>
      <c r="E284" s="72"/>
      <c r="F284" s="65"/>
      <c r="G284" s="65"/>
      <c r="H284" s="65"/>
      <c r="I284" s="61"/>
      <c r="J284" s="61"/>
      <c r="K284" s="61"/>
      <c r="L284" s="82"/>
      <c r="M284" s="81"/>
      <c r="N284" s="72"/>
    </row>
    <row r="285" spans="2:14" ht="15.75" customHeight="1">
      <c r="B285" s="61"/>
      <c r="C285" s="65"/>
      <c r="D285" s="65"/>
      <c r="E285" s="72"/>
      <c r="F285" s="65"/>
      <c r="G285" s="65"/>
      <c r="H285" s="65"/>
      <c r="I285" s="61"/>
      <c r="J285" s="61"/>
      <c r="K285" s="61"/>
      <c r="L285" s="82"/>
      <c r="M285" s="81"/>
      <c r="N285" s="72"/>
    </row>
    <row r="286" spans="2:14" ht="15.75" customHeight="1">
      <c r="B286" s="61"/>
      <c r="C286" s="65"/>
      <c r="D286" s="65"/>
      <c r="E286" s="72"/>
      <c r="F286" s="65"/>
      <c r="G286" s="65"/>
      <c r="H286" s="65"/>
      <c r="I286" s="61"/>
      <c r="J286" s="61"/>
      <c r="K286" s="61"/>
      <c r="L286" s="82"/>
      <c r="M286" s="81"/>
      <c r="N286" s="72"/>
    </row>
    <row r="287" spans="2:14" ht="15.75" customHeight="1">
      <c r="B287" s="61"/>
      <c r="C287" s="65"/>
      <c r="D287" s="65"/>
      <c r="E287" s="72"/>
      <c r="F287" s="65"/>
      <c r="G287" s="65"/>
      <c r="H287" s="65"/>
      <c r="I287" s="61"/>
      <c r="J287" s="61"/>
      <c r="K287" s="61"/>
      <c r="L287" s="82"/>
      <c r="M287" s="81"/>
      <c r="N287" s="72"/>
    </row>
    <row r="288" spans="2:14" ht="15.75" customHeight="1">
      <c r="B288" s="61"/>
      <c r="C288" s="65"/>
      <c r="D288" s="65"/>
      <c r="E288" s="72"/>
      <c r="F288" s="65"/>
      <c r="G288" s="65"/>
      <c r="H288" s="65"/>
      <c r="I288" s="61"/>
      <c r="J288" s="61"/>
      <c r="K288" s="61"/>
      <c r="L288" s="82"/>
      <c r="M288" s="81"/>
      <c r="N288" s="72"/>
    </row>
    <row r="289" spans="2:14" ht="15.75" customHeight="1">
      <c r="B289" s="61"/>
      <c r="C289" s="65"/>
      <c r="D289" s="65"/>
      <c r="E289" s="72"/>
      <c r="F289" s="65"/>
      <c r="G289" s="65"/>
      <c r="H289" s="65"/>
      <c r="I289" s="61"/>
      <c r="J289" s="61"/>
      <c r="K289" s="61"/>
      <c r="L289" s="82"/>
      <c r="M289" s="81"/>
      <c r="N289" s="72"/>
    </row>
    <row r="290" spans="2:14" ht="15.75" customHeight="1">
      <c r="B290" s="61"/>
      <c r="C290" s="65"/>
      <c r="D290" s="65"/>
      <c r="E290" s="72"/>
      <c r="F290" s="65"/>
      <c r="G290" s="65"/>
      <c r="H290" s="65"/>
      <c r="I290" s="61"/>
      <c r="J290" s="61"/>
      <c r="K290" s="61"/>
      <c r="L290" s="82"/>
      <c r="M290" s="81"/>
      <c r="N290" s="72"/>
    </row>
    <row r="291" spans="2:14" ht="15.75" customHeight="1">
      <c r="B291" s="61"/>
      <c r="C291" s="65"/>
      <c r="D291" s="65"/>
      <c r="E291" s="72"/>
      <c r="F291" s="65"/>
      <c r="G291" s="65"/>
      <c r="H291" s="65"/>
      <c r="I291" s="61"/>
      <c r="J291" s="61"/>
      <c r="K291" s="61"/>
      <c r="L291" s="82"/>
      <c r="M291" s="81"/>
      <c r="N291" s="72"/>
    </row>
    <row r="292" spans="2:14" ht="15.75" customHeight="1">
      <c r="B292" s="61"/>
      <c r="C292" s="65"/>
      <c r="D292" s="65"/>
      <c r="E292" s="72"/>
      <c r="F292" s="65"/>
      <c r="G292" s="65"/>
      <c r="H292" s="65"/>
      <c r="I292" s="61"/>
      <c r="J292" s="61"/>
      <c r="K292" s="61"/>
      <c r="L292" s="82"/>
      <c r="M292" s="81"/>
      <c r="N292" s="72"/>
    </row>
    <row r="293" spans="2:14" ht="15.75" customHeight="1">
      <c r="B293" s="61"/>
      <c r="C293" s="65"/>
      <c r="D293" s="65"/>
      <c r="E293" s="72"/>
      <c r="F293" s="65"/>
      <c r="G293" s="65"/>
      <c r="H293" s="65"/>
      <c r="I293" s="61"/>
      <c r="J293" s="61"/>
      <c r="K293" s="61"/>
      <c r="L293" s="82"/>
      <c r="M293" s="81"/>
      <c r="N293" s="72"/>
    </row>
    <row r="294" spans="2:14" ht="15.75" customHeight="1">
      <c r="B294" s="61"/>
      <c r="C294" s="65"/>
      <c r="D294" s="65"/>
      <c r="E294" s="72"/>
      <c r="F294" s="65"/>
      <c r="G294" s="65"/>
      <c r="H294" s="65"/>
      <c r="I294" s="61"/>
      <c r="J294" s="61"/>
      <c r="K294" s="61"/>
      <c r="L294" s="82"/>
      <c r="M294" s="81"/>
      <c r="N294" s="72"/>
    </row>
    <row r="295" spans="2:14" ht="15.75" customHeight="1">
      <c r="B295" s="61"/>
      <c r="C295" s="65"/>
      <c r="D295" s="65"/>
      <c r="E295" s="72"/>
      <c r="F295" s="65"/>
      <c r="G295" s="65"/>
      <c r="H295" s="65"/>
      <c r="I295" s="61"/>
      <c r="J295" s="61"/>
      <c r="K295" s="61"/>
      <c r="L295" s="82"/>
      <c r="M295" s="81"/>
      <c r="N295" s="72"/>
    </row>
    <row r="296" spans="2:14" ht="15.75" customHeight="1">
      <c r="B296" s="61"/>
      <c r="C296" s="65"/>
      <c r="D296" s="65"/>
      <c r="E296" s="72"/>
      <c r="F296" s="65"/>
      <c r="G296" s="65"/>
      <c r="H296" s="65"/>
      <c r="I296" s="61"/>
      <c r="J296" s="61"/>
      <c r="K296" s="61"/>
      <c r="L296" s="82"/>
      <c r="M296" s="81"/>
      <c r="N296" s="72"/>
    </row>
    <row r="297" spans="2:14" ht="15.75" customHeight="1">
      <c r="B297" s="61"/>
      <c r="C297" s="65"/>
      <c r="D297" s="65"/>
      <c r="E297" s="72"/>
      <c r="F297" s="65"/>
      <c r="G297" s="65"/>
      <c r="H297" s="65"/>
      <c r="I297" s="61"/>
      <c r="J297" s="61"/>
      <c r="K297" s="61"/>
      <c r="L297" s="82"/>
      <c r="M297" s="81"/>
      <c r="N297" s="72"/>
    </row>
    <row r="298" spans="2:14" ht="15.75" customHeight="1">
      <c r="B298" s="61"/>
      <c r="C298" s="65"/>
      <c r="D298" s="65"/>
      <c r="E298" s="72"/>
      <c r="F298" s="65"/>
      <c r="G298" s="65"/>
      <c r="H298" s="65"/>
      <c r="I298" s="61"/>
      <c r="J298" s="61"/>
      <c r="K298" s="61"/>
      <c r="L298" s="82"/>
      <c r="M298" s="81"/>
      <c r="N298" s="72"/>
    </row>
    <row r="299" spans="2:14" ht="15.75" customHeight="1">
      <c r="B299" s="61"/>
      <c r="C299" s="65"/>
      <c r="D299" s="65"/>
      <c r="E299" s="72"/>
      <c r="F299" s="65"/>
      <c r="G299" s="65"/>
      <c r="H299" s="65"/>
      <c r="I299" s="61"/>
      <c r="J299" s="61"/>
      <c r="K299" s="61"/>
      <c r="L299" s="82"/>
      <c r="M299" s="81"/>
      <c r="N299" s="72"/>
    </row>
    <row r="300" spans="2:14" ht="15.75" customHeight="1">
      <c r="B300" s="61"/>
      <c r="C300" s="65"/>
      <c r="D300" s="65"/>
      <c r="E300" s="72"/>
      <c r="F300" s="65"/>
      <c r="G300" s="65"/>
      <c r="H300" s="65"/>
      <c r="I300" s="61"/>
      <c r="J300" s="61"/>
      <c r="K300" s="61"/>
      <c r="L300" s="82"/>
      <c r="M300" s="81"/>
      <c r="N300" s="72"/>
    </row>
    <row r="301" spans="2:14" ht="15.75" customHeight="1">
      <c r="B301" s="61"/>
      <c r="C301" s="65"/>
      <c r="D301" s="65"/>
      <c r="E301" s="72"/>
      <c r="F301" s="65"/>
      <c r="G301" s="65"/>
      <c r="H301" s="65"/>
      <c r="I301" s="61"/>
      <c r="J301" s="61"/>
      <c r="K301" s="61"/>
      <c r="L301" s="82"/>
      <c r="M301" s="81"/>
      <c r="N301" s="72"/>
    </row>
    <row r="302" spans="2:14" ht="15.75" customHeight="1">
      <c r="B302" s="61"/>
      <c r="C302" s="65"/>
      <c r="D302" s="65"/>
      <c r="E302" s="72"/>
      <c r="F302" s="65"/>
      <c r="G302" s="65"/>
      <c r="H302" s="65"/>
      <c r="I302" s="61"/>
      <c r="J302" s="61"/>
      <c r="K302" s="61"/>
      <c r="L302" s="82"/>
      <c r="M302" s="81"/>
      <c r="N302" s="72"/>
    </row>
    <row r="303" spans="2:14" ht="15.75" customHeight="1">
      <c r="B303" s="61"/>
      <c r="C303" s="65"/>
      <c r="D303" s="65"/>
      <c r="E303" s="72"/>
      <c r="F303" s="65"/>
      <c r="G303" s="65"/>
      <c r="H303" s="65"/>
      <c r="I303" s="61"/>
      <c r="J303" s="61"/>
      <c r="K303" s="61"/>
      <c r="L303" s="82"/>
      <c r="M303" s="81"/>
      <c r="N303" s="72"/>
    </row>
    <row r="304" spans="2:14" ht="15.75" customHeight="1">
      <c r="B304" s="61"/>
      <c r="C304" s="65"/>
      <c r="D304" s="65"/>
      <c r="E304" s="72"/>
      <c r="F304" s="65"/>
      <c r="G304" s="65"/>
      <c r="H304" s="65"/>
      <c r="I304" s="61"/>
      <c r="J304" s="61"/>
      <c r="K304" s="61"/>
      <c r="L304" s="82"/>
      <c r="M304" s="81"/>
      <c r="N304" s="72"/>
    </row>
    <row r="305" spans="2:14" ht="15.75" customHeight="1">
      <c r="B305" s="61"/>
      <c r="C305" s="65"/>
      <c r="D305" s="65"/>
      <c r="E305" s="72"/>
      <c r="F305" s="65"/>
      <c r="G305" s="65"/>
      <c r="H305" s="65"/>
      <c r="I305" s="61"/>
      <c r="J305" s="61"/>
      <c r="K305" s="61"/>
      <c r="L305" s="82"/>
      <c r="M305" s="81"/>
      <c r="N305" s="72"/>
    </row>
    <row r="306" spans="2:14" ht="15.75" customHeight="1">
      <c r="B306" s="61"/>
      <c r="C306" s="65"/>
      <c r="D306" s="65"/>
      <c r="E306" s="72"/>
      <c r="F306" s="65"/>
      <c r="G306" s="65"/>
      <c r="H306" s="65"/>
      <c r="I306" s="61"/>
      <c r="J306" s="61"/>
      <c r="K306" s="61"/>
      <c r="L306" s="82"/>
      <c r="M306" s="81"/>
      <c r="N306" s="72"/>
    </row>
    <row r="307" spans="2:14" ht="15.75" customHeight="1">
      <c r="B307" s="61"/>
      <c r="C307" s="65"/>
      <c r="D307" s="65"/>
      <c r="E307" s="72"/>
      <c r="F307" s="65"/>
      <c r="G307" s="65"/>
      <c r="H307" s="65"/>
      <c r="I307" s="61"/>
      <c r="J307" s="61"/>
      <c r="K307" s="61"/>
      <c r="L307" s="82"/>
      <c r="M307" s="81"/>
      <c r="N307" s="72"/>
    </row>
    <row r="308" spans="2:14" ht="15.75" customHeight="1">
      <c r="B308" s="61"/>
      <c r="C308" s="65"/>
      <c r="D308" s="65"/>
      <c r="E308" s="72"/>
      <c r="F308" s="65"/>
      <c r="G308" s="65"/>
      <c r="H308" s="65"/>
      <c r="I308" s="61"/>
      <c r="J308" s="61"/>
      <c r="K308" s="61"/>
      <c r="L308" s="82"/>
      <c r="M308" s="81"/>
      <c r="N308" s="72"/>
    </row>
    <row r="309" spans="2:14" ht="15.75" customHeight="1">
      <c r="B309" s="61"/>
      <c r="C309" s="65"/>
      <c r="D309" s="65"/>
      <c r="E309" s="72"/>
      <c r="F309" s="65"/>
      <c r="G309" s="65"/>
      <c r="H309" s="65"/>
      <c r="I309" s="61"/>
      <c r="J309" s="61"/>
      <c r="K309" s="61"/>
      <c r="L309" s="82"/>
      <c r="M309" s="81"/>
      <c r="N309" s="72"/>
    </row>
    <row r="310" spans="2:14" ht="15.75" customHeight="1">
      <c r="B310" s="61"/>
      <c r="C310" s="65"/>
      <c r="D310" s="65"/>
      <c r="E310" s="72"/>
      <c r="F310" s="65"/>
      <c r="G310" s="65"/>
      <c r="H310" s="65"/>
      <c r="I310" s="61"/>
      <c r="J310" s="61"/>
      <c r="K310" s="61"/>
      <c r="L310" s="82"/>
      <c r="M310" s="81"/>
      <c r="N310" s="72"/>
    </row>
    <row r="311" spans="2:14" ht="15.75" customHeight="1">
      <c r="B311" s="61"/>
      <c r="C311" s="65"/>
      <c r="D311" s="65"/>
      <c r="E311" s="72"/>
      <c r="F311" s="65"/>
      <c r="G311" s="65"/>
      <c r="H311" s="65"/>
      <c r="I311" s="61"/>
      <c r="J311" s="61"/>
      <c r="K311" s="61"/>
      <c r="L311" s="82"/>
      <c r="M311" s="81"/>
      <c r="N311" s="72"/>
    </row>
    <row r="312" spans="2:14" ht="15.75" customHeight="1">
      <c r="B312" s="61"/>
      <c r="C312" s="65"/>
      <c r="D312" s="65"/>
      <c r="E312" s="72"/>
      <c r="F312" s="65"/>
      <c r="G312" s="65"/>
      <c r="H312" s="65"/>
      <c r="I312" s="61"/>
      <c r="J312" s="61"/>
      <c r="K312" s="61"/>
      <c r="L312" s="82"/>
      <c r="M312" s="81"/>
      <c r="N312" s="72"/>
    </row>
    <row r="313" spans="2:14" ht="15.75" customHeight="1">
      <c r="B313" s="61"/>
      <c r="C313" s="65"/>
      <c r="D313" s="65"/>
      <c r="E313" s="72"/>
      <c r="F313" s="65"/>
      <c r="G313" s="65"/>
      <c r="H313" s="65"/>
      <c r="I313" s="61"/>
      <c r="J313" s="61"/>
      <c r="K313" s="61"/>
      <c r="L313" s="82"/>
      <c r="M313" s="81"/>
      <c r="N313" s="72"/>
    </row>
    <row r="314" spans="2:14" ht="15.75" customHeight="1">
      <c r="B314" s="61"/>
      <c r="C314" s="65"/>
      <c r="D314" s="65"/>
      <c r="E314" s="72"/>
      <c r="F314" s="65"/>
      <c r="G314" s="65"/>
      <c r="H314" s="65"/>
      <c r="I314" s="61"/>
      <c r="J314" s="61"/>
      <c r="K314" s="61"/>
      <c r="L314" s="82"/>
      <c r="M314" s="81"/>
      <c r="N314" s="72"/>
    </row>
    <row r="315" spans="2:14" ht="15.75" customHeight="1">
      <c r="B315" s="61"/>
      <c r="C315" s="65"/>
      <c r="D315" s="65"/>
      <c r="E315" s="72"/>
      <c r="F315" s="65"/>
      <c r="G315" s="65"/>
      <c r="H315" s="65"/>
      <c r="I315" s="61"/>
      <c r="J315" s="61"/>
      <c r="K315" s="61"/>
      <c r="L315" s="82"/>
      <c r="M315" s="81"/>
      <c r="N315" s="72"/>
    </row>
    <row r="316" spans="2:14" ht="15.75" customHeight="1">
      <c r="B316" s="61"/>
      <c r="C316" s="65"/>
      <c r="D316" s="65"/>
      <c r="E316" s="72"/>
      <c r="F316" s="65"/>
      <c r="G316" s="65"/>
      <c r="H316" s="65"/>
      <c r="I316" s="61"/>
      <c r="J316" s="61"/>
      <c r="K316" s="61"/>
      <c r="L316" s="82"/>
      <c r="M316" s="81"/>
      <c r="N316" s="72"/>
    </row>
    <row r="317" spans="2:14" ht="15.75" customHeight="1">
      <c r="B317" s="61"/>
      <c r="C317" s="65"/>
      <c r="D317" s="65"/>
      <c r="E317" s="72"/>
      <c r="F317" s="65"/>
      <c r="G317" s="65"/>
      <c r="H317" s="65"/>
      <c r="I317" s="61"/>
      <c r="J317" s="61"/>
      <c r="K317" s="61"/>
      <c r="L317" s="82"/>
      <c r="M317" s="81"/>
      <c r="N317" s="72"/>
    </row>
    <row r="318" spans="2:14" ht="15.75" customHeight="1">
      <c r="B318" s="61"/>
      <c r="C318" s="65"/>
      <c r="D318" s="65"/>
      <c r="E318" s="72"/>
      <c r="F318" s="65"/>
      <c r="G318" s="65"/>
      <c r="H318" s="65"/>
      <c r="I318" s="61"/>
      <c r="J318" s="61"/>
      <c r="K318" s="61"/>
      <c r="L318" s="82"/>
      <c r="M318" s="81"/>
      <c r="N318" s="72"/>
    </row>
    <row r="319" spans="2:14" ht="15.75" customHeight="1">
      <c r="B319" s="61"/>
      <c r="C319" s="65"/>
      <c r="D319" s="65"/>
      <c r="E319" s="72"/>
      <c r="F319" s="65"/>
      <c r="G319" s="65"/>
      <c r="H319" s="65"/>
      <c r="I319" s="61"/>
      <c r="J319" s="61"/>
      <c r="K319" s="61"/>
      <c r="L319" s="82"/>
      <c r="M319" s="81"/>
      <c r="N319" s="72"/>
    </row>
    <row r="320" spans="2:14" ht="15.75" customHeight="1">
      <c r="B320" s="61"/>
      <c r="C320" s="65"/>
      <c r="D320" s="65"/>
      <c r="E320" s="72"/>
      <c r="F320" s="65"/>
      <c r="G320" s="65"/>
      <c r="H320" s="65"/>
      <c r="I320" s="61"/>
      <c r="J320" s="61"/>
      <c r="K320" s="61"/>
      <c r="L320" s="82"/>
      <c r="M320" s="81"/>
      <c r="N320" s="72"/>
    </row>
    <row r="321" spans="2:14" ht="15.75" customHeight="1">
      <c r="B321" s="61"/>
      <c r="C321" s="65"/>
      <c r="D321" s="65"/>
      <c r="E321" s="72"/>
      <c r="F321" s="65"/>
      <c r="G321" s="65"/>
      <c r="H321" s="65"/>
      <c r="I321" s="61"/>
      <c r="J321" s="61"/>
      <c r="K321" s="61"/>
      <c r="L321" s="82"/>
      <c r="M321" s="81"/>
      <c r="N321" s="72"/>
    </row>
    <row r="322" spans="2:14" ht="15.75" customHeight="1">
      <c r="B322" s="61"/>
      <c r="C322" s="65"/>
      <c r="D322" s="65"/>
      <c r="E322" s="72"/>
      <c r="F322" s="65"/>
      <c r="G322" s="65"/>
      <c r="H322" s="65"/>
      <c r="I322" s="61"/>
      <c r="J322" s="61"/>
      <c r="K322" s="61"/>
      <c r="L322" s="82"/>
      <c r="M322" s="81"/>
      <c r="N322" s="72"/>
    </row>
    <row r="323" spans="2:14" ht="15.75" customHeight="1">
      <c r="B323" s="61"/>
      <c r="C323" s="65"/>
      <c r="D323" s="65"/>
      <c r="E323" s="72"/>
      <c r="F323" s="65"/>
      <c r="G323" s="65"/>
      <c r="H323" s="65"/>
      <c r="I323" s="61"/>
      <c r="J323" s="61"/>
      <c r="K323" s="61"/>
      <c r="L323" s="82"/>
      <c r="M323" s="81"/>
      <c r="N323" s="72"/>
    </row>
    <row r="324" spans="2:14" ht="15.75" customHeight="1">
      <c r="B324" s="61"/>
      <c r="C324" s="65"/>
      <c r="D324" s="65"/>
      <c r="E324" s="72"/>
      <c r="F324" s="65"/>
      <c r="G324" s="65"/>
      <c r="H324" s="65"/>
      <c r="I324" s="61"/>
      <c r="J324" s="61"/>
      <c r="K324" s="61"/>
      <c r="L324" s="82"/>
      <c r="M324" s="81"/>
      <c r="N324" s="72"/>
    </row>
    <row r="325" spans="2:14" ht="15.75" customHeight="1">
      <c r="B325" s="61"/>
      <c r="C325" s="65"/>
      <c r="D325" s="65"/>
      <c r="E325" s="72"/>
      <c r="F325" s="65"/>
      <c r="G325" s="65"/>
      <c r="H325" s="65"/>
      <c r="I325" s="61"/>
      <c r="J325" s="61"/>
      <c r="K325" s="61"/>
      <c r="L325" s="82"/>
      <c r="M325" s="81"/>
      <c r="N325" s="72"/>
    </row>
    <row r="326" spans="2:14" ht="15.75" customHeight="1">
      <c r="B326" s="61"/>
      <c r="C326" s="65"/>
      <c r="D326" s="65"/>
      <c r="E326" s="72"/>
      <c r="F326" s="65"/>
      <c r="G326" s="65"/>
      <c r="H326" s="65"/>
      <c r="I326" s="61"/>
      <c r="J326" s="61"/>
      <c r="K326" s="61"/>
      <c r="L326" s="82"/>
      <c r="M326" s="81"/>
      <c r="N326" s="72"/>
    </row>
    <row r="327" spans="2:14" ht="15.75" customHeight="1">
      <c r="B327" s="61"/>
      <c r="C327" s="65"/>
      <c r="D327" s="65"/>
      <c r="E327" s="72"/>
      <c r="F327" s="65"/>
      <c r="G327" s="65"/>
      <c r="H327" s="65"/>
      <c r="I327" s="61"/>
      <c r="J327" s="61"/>
      <c r="K327" s="61"/>
      <c r="L327" s="82"/>
      <c r="M327" s="81"/>
      <c r="N327" s="72"/>
    </row>
    <row r="328" spans="2:14" ht="15.75" customHeight="1">
      <c r="B328" s="61"/>
      <c r="C328" s="65"/>
      <c r="D328" s="65"/>
      <c r="E328" s="72"/>
      <c r="F328" s="65"/>
      <c r="G328" s="65"/>
      <c r="H328" s="65"/>
      <c r="I328" s="61"/>
      <c r="J328" s="61"/>
      <c r="K328" s="61"/>
      <c r="L328" s="82"/>
      <c r="M328" s="81"/>
      <c r="N328" s="72"/>
    </row>
    <row r="329" spans="2:14" ht="15.75" customHeight="1">
      <c r="B329" s="61"/>
      <c r="C329" s="65"/>
      <c r="D329" s="65"/>
      <c r="E329" s="72"/>
      <c r="F329" s="65"/>
      <c r="G329" s="65"/>
      <c r="H329" s="65"/>
      <c r="I329" s="61"/>
      <c r="J329" s="61"/>
      <c r="K329" s="61"/>
      <c r="L329" s="82"/>
      <c r="M329" s="81"/>
      <c r="N329" s="72"/>
    </row>
    <row r="330" spans="2:14" ht="15.75" customHeight="1">
      <c r="B330" s="61"/>
      <c r="C330" s="65"/>
      <c r="D330" s="65"/>
      <c r="E330" s="72"/>
      <c r="F330" s="65"/>
      <c r="G330" s="65"/>
      <c r="H330" s="65"/>
      <c r="I330" s="61"/>
      <c r="J330" s="61"/>
      <c r="K330" s="61"/>
      <c r="L330" s="82"/>
      <c r="M330" s="81"/>
      <c r="N330" s="72"/>
    </row>
    <row r="331" spans="2:14" ht="15.75" customHeight="1">
      <c r="B331" s="61"/>
      <c r="C331" s="65"/>
      <c r="D331" s="65"/>
      <c r="E331" s="72"/>
      <c r="F331" s="65"/>
      <c r="G331" s="65"/>
      <c r="H331" s="65"/>
      <c r="I331" s="61"/>
      <c r="J331" s="61"/>
      <c r="K331" s="61"/>
      <c r="L331" s="82"/>
      <c r="M331" s="81"/>
      <c r="N331" s="72"/>
    </row>
    <row r="332" spans="2:14" ht="15.75" customHeight="1">
      <c r="B332" s="61"/>
      <c r="C332" s="65"/>
      <c r="D332" s="65"/>
      <c r="E332" s="72"/>
      <c r="F332" s="65"/>
      <c r="G332" s="65"/>
      <c r="H332" s="65"/>
      <c r="I332" s="61"/>
      <c r="J332" s="61"/>
      <c r="K332" s="61"/>
      <c r="L332" s="82"/>
      <c r="M332" s="81"/>
      <c r="N332" s="72"/>
    </row>
    <row r="333" spans="2:14" ht="15.75" customHeight="1">
      <c r="B333" s="61"/>
      <c r="C333" s="65"/>
      <c r="D333" s="65"/>
      <c r="E333" s="72"/>
      <c r="F333" s="65"/>
      <c r="G333" s="65"/>
      <c r="H333" s="65"/>
      <c r="I333" s="61"/>
      <c r="J333" s="61"/>
      <c r="K333" s="61"/>
      <c r="L333" s="82"/>
      <c r="M333" s="81"/>
      <c r="N333" s="72"/>
    </row>
    <row r="334" spans="2:14" ht="15.75" customHeight="1">
      <c r="B334" s="61"/>
      <c r="C334" s="65"/>
      <c r="D334" s="65"/>
      <c r="E334" s="72"/>
      <c r="F334" s="65"/>
      <c r="G334" s="65"/>
      <c r="H334" s="65"/>
      <c r="I334" s="61"/>
      <c r="J334" s="61"/>
      <c r="K334" s="61"/>
      <c r="L334" s="82"/>
      <c r="M334" s="81"/>
      <c r="N334" s="72"/>
    </row>
    <row r="335" spans="2:14" ht="15.75" customHeight="1">
      <c r="B335" s="61"/>
      <c r="C335" s="65"/>
      <c r="D335" s="65"/>
      <c r="E335" s="72"/>
      <c r="F335" s="65"/>
      <c r="G335" s="65"/>
      <c r="H335" s="65"/>
      <c r="I335" s="61"/>
      <c r="J335" s="61"/>
      <c r="K335" s="61"/>
      <c r="L335" s="82"/>
      <c r="M335" s="81"/>
      <c r="N335" s="72"/>
    </row>
    <row r="336" spans="2:14" ht="15.75" customHeight="1">
      <c r="B336" s="61"/>
      <c r="C336" s="65"/>
      <c r="D336" s="65"/>
      <c r="E336" s="72"/>
      <c r="F336" s="65"/>
      <c r="G336" s="65"/>
      <c r="H336" s="65"/>
      <c r="I336" s="61"/>
      <c r="J336" s="61"/>
      <c r="K336" s="61"/>
      <c r="L336" s="82"/>
      <c r="M336" s="81"/>
      <c r="N336" s="72"/>
    </row>
    <row r="337" spans="2:14" ht="15.75" customHeight="1">
      <c r="B337" s="61"/>
      <c r="C337" s="65"/>
      <c r="D337" s="65"/>
      <c r="E337" s="72"/>
      <c r="F337" s="65"/>
      <c r="G337" s="65"/>
      <c r="H337" s="65"/>
      <c r="I337" s="61"/>
      <c r="J337" s="61"/>
      <c r="K337" s="61"/>
      <c r="L337" s="82"/>
      <c r="M337" s="81"/>
      <c r="N337" s="72"/>
    </row>
    <row r="338" spans="2:14" ht="15.75" customHeight="1">
      <c r="B338" s="61"/>
      <c r="C338" s="65"/>
      <c r="D338" s="65"/>
      <c r="E338" s="72"/>
      <c r="F338" s="65"/>
      <c r="G338" s="65"/>
      <c r="H338" s="65"/>
      <c r="I338" s="61"/>
      <c r="J338" s="61"/>
      <c r="K338" s="61"/>
      <c r="L338" s="82"/>
      <c r="M338" s="81"/>
      <c r="N338" s="72"/>
    </row>
    <row r="339" spans="2:14" ht="15.75" customHeight="1">
      <c r="B339" s="61"/>
      <c r="C339" s="65"/>
      <c r="D339" s="65"/>
      <c r="E339" s="72"/>
      <c r="F339" s="65"/>
      <c r="G339" s="65"/>
      <c r="H339" s="65"/>
      <c r="I339" s="61"/>
      <c r="J339" s="61"/>
      <c r="K339" s="61"/>
      <c r="L339" s="82"/>
      <c r="M339" s="81"/>
      <c r="N339" s="72"/>
    </row>
    <row r="340" spans="2:14" ht="15.75" customHeight="1">
      <c r="B340" s="61"/>
      <c r="C340" s="65"/>
      <c r="D340" s="65"/>
      <c r="E340" s="72"/>
      <c r="F340" s="65"/>
      <c r="G340" s="65"/>
      <c r="H340" s="65"/>
      <c r="I340" s="61"/>
      <c r="J340" s="61"/>
      <c r="K340" s="61"/>
      <c r="L340" s="82"/>
      <c r="M340" s="81"/>
      <c r="N340" s="72"/>
    </row>
    <row r="341" spans="2:14" ht="15.75" customHeight="1">
      <c r="B341" s="61"/>
      <c r="C341" s="65"/>
      <c r="D341" s="65"/>
      <c r="E341" s="72"/>
      <c r="F341" s="65"/>
      <c r="G341" s="65"/>
      <c r="H341" s="65"/>
      <c r="I341" s="61"/>
      <c r="J341" s="61"/>
      <c r="K341" s="61"/>
      <c r="L341" s="82"/>
      <c r="M341" s="81"/>
      <c r="N341" s="72"/>
    </row>
    <row r="342" spans="2:14" ht="15.75" customHeight="1">
      <c r="B342" s="61"/>
      <c r="C342" s="65"/>
      <c r="D342" s="65"/>
      <c r="E342" s="72"/>
      <c r="F342" s="65"/>
      <c r="G342" s="65"/>
      <c r="H342" s="65"/>
      <c r="I342" s="61"/>
      <c r="J342" s="61"/>
      <c r="K342" s="61"/>
      <c r="L342" s="82"/>
      <c r="M342" s="81"/>
      <c r="N342" s="72"/>
    </row>
    <row r="343" spans="2:14" ht="15.75" customHeight="1">
      <c r="B343" s="61"/>
      <c r="C343" s="65"/>
      <c r="D343" s="65"/>
      <c r="E343" s="72"/>
      <c r="F343" s="65"/>
      <c r="G343" s="65"/>
      <c r="H343" s="65"/>
      <c r="I343" s="61"/>
      <c r="J343" s="61"/>
      <c r="K343" s="61"/>
      <c r="L343" s="82"/>
      <c r="M343" s="81"/>
      <c r="N343" s="72"/>
    </row>
    <row r="344" spans="2:14" ht="15.75" customHeight="1">
      <c r="B344" s="61"/>
      <c r="C344" s="65"/>
      <c r="D344" s="65"/>
      <c r="E344" s="72"/>
      <c r="F344" s="65"/>
      <c r="G344" s="65"/>
      <c r="H344" s="65"/>
      <c r="I344" s="61"/>
      <c r="J344" s="61"/>
      <c r="K344" s="61"/>
      <c r="L344" s="82"/>
      <c r="M344" s="81"/>
      <c r="N344" s="72"/>
    </row>
    <row r="345" spans="2:14" ht="15.75" customHeight="1">
      <c r="B345" s="61"/>
      <c r="C345" s="65"/>
      <c r="D345" s="65"/>
      <c r="E345" s="72"/>
      <c r="F345" s="65"/>
      <c r="G345" s="65"/>
      <c r="H345" s="65"/>
      <c r="I345" s="61"/>
      <c r="J345" s="61"/>
      <c r="K345" s="61"/>
      <c r="L345" s="82"/>
      <c r="M345" s="81"/>
      <c r="N345" s="72"/>
    </row>
    <row r="346" spans="2:14" ht="15.75" customHeight="1">
      <c r="B346" s="61"/>
      <c r="C346" s="65"/>
      <c r="D346" s="65"/>
      <c r="E346" s="72"/>
      <c r="F346" s="65"/>
      <c r="G346" s="65"/>
      <c r="H346" s="65"/>
      <c r="I346" s="61"/>
      <c r="J346" s="61"/>
      <c r="K346" s="61"/>
      <c r="L346" s="82"/>
      <c r="M346" s="81"/>
      <c r="N346" s="72"/>
    </row>
    <row r="347" spans="2:14" ht="15.75" customHeight="1">
      <c r="B347" s="61"/>
      <c r="C347" s="65"/>
      <c r="D347" s="65"/>
      <c r="E347" s="72"/>
      <c r="F347" s="65"/>
      <c r="G347" s="65"/>
      <c r="H347" s="65"/>
      <c r="I347" s="61"/>
      <c r="J347" s="61"/>
      <c r="K347" s="61"/>
      <c r="L347" s="82"/>
      <c r="M347" s="81"/>
      <c r="N347" s="72"/>
    </row>
    <row r="348" spans="2:14" ht="15.75" customHeight="1">
      <c r="B348" s="61"/>
      <c r="C348" s="65"/>
      <c r="D348" s="65"/>
      <c r="E348" s="72"/>
      <c r="F348" s="65"/>
      <c r="G348" s="65"/>
      <c r="H348" s="65"/>
      <c r="I348" s="61"/>
      <c r="J348" s="61"/>
      <c r="K348" s="61"/>
      <c r="L348" s="82"/>
      <c r="M348" s="81"/>
      <c r="N348" s="72"/>
    </row>
    <row r="349" spans="2:14" ht="15.75" customHeight="1">
      <c r="B349" s="61"/>
      <c r="C349" s="65"/>
      <c r="D349" s="65"/>
      <c r="E349" s="72"/>
      <c r="F349" s="65"/>
      <c r="G349" s="65"/>
      <c r="H349" s="65"/>
      <c r="I349" s="61"/>
      <c r="J349" s="61"/>
      <c r="K349" s="61"/>
      <c r="L349" s="82"/>
      <c r="M349" s="81"/>
      <c r="N349" s="72"/>
    </row>
    <row r="350" spans="2:14" ht="15.75" customHeight="1">
      <c r="B350" s="61"/>
      <c r="C350" s="65"/>
      <c r="D350" s="65"/>
      <c r="E350" s="72"/>
      <c r="F350" s="65"/>
      <c r="G350" s="65"/>
      <c r="H350" s="65"/>
      <c r="I350" s="61"/>
      <c r="J350" s="61"/>
      <c r="K350" s="61"/>
      <c r="L350" s="82"/>
      <c r="M350" s="81"/>
      <c r="N350" s="72"/>
    </row>
    <row r="351" spans="2:14" ht="15.75" customHeight="1">
      <c r="B351" s="61"/>
      <c r="C351" s="65"/>
      <c r="D351" s="65"/>
      <c r="E351" s="72"/>
      <c r="F351" s="65"/>
      <c r="G351" s="65"/>
      <c r="H351" s="65"/>
      <c r="I351" s="61"/>
      <c r="J351" s="61"/>
      <c r="K351" s="61"/>
      <c r="L351" s="82"/>
      <c r="M351" s="81"/>
      <c r="N351" s="72"/>
    </row>
    <row r="352" spans="2:14" ht="15.75" customHeight="1">
      <c r="B352" s="61"/>
      <c r="C352" s="65"/>
      <c r="D352" s="65"/>
      <c r="E352" s="72"/>
      <c r="F352" s="65"/>
      <c r="G352" s="65"/>
      <c r="H352" s="65"/>
      <c r="I352" s="61"/>
      <c r="J352" s="61"/>
      <c r="K352" s="61"/>
      <c r="L352" s="82"/>
      <c r="M352" s="81"/>
      <c r="N352" s="72"/>
    </row>
    <row r="353" spans="2:14" ht="15.75" customHeight="1">
      <c r="B353" s="61"/>
      <c r="C353" s="65"/>
      <c r="D353" s="65"/>
      <c r="E353" s="72"/>
      <c r="F353" s="65"/>
      <c r="G353" s="65"/>
      <c r="H353" s="65"/>
      <c r="I353" s="61"/>
      <c r="J353" s="61"/>
      <c r="K353" s="61"/>
      <c r="L353" s="82"/>
      <c r="M353" s="81"/>
      <c r="N353" s="72"/>
    </row>
    <row r="354" spans="2:14" ht="15.75" customHeight="1">
      <c r="B354" s="61"/>
      <c r="C354" s="65"/>
      <c r="D354" s="65"/>
      <c r="E354" s="72"/>
      <c r="F354" s="65"/>
      <c r="G354" s="65"/>
      <c r="H354" s="65"/>
      <c r="I354" s="61"/>
      <c r="J354" s="61"/>
      <c r="K354" s="61"/>
      <c r="L354" s="82"/>
      <c r="M354" s="81"/>
      <c r="N354" s="72"/>
    </row>
    <row r="355" spans="2:14" ht="15.75" customHeight="1">
      <c r="B355" s="61"/>
      <c r="C355" s="65"/>
      <c r="D355" s="65"/>
      <c r="E355" s="72"/>
      <c r="F355" s="65"/>
      <c r="G355" s="65"/>
      <c r="H355" s="65"/>
      <c r="I355" s="61"/>
      <c r="J355" s="61"/>
      <c r="K355" s="61"/>
      <c r="L355" s="82"/>
      <c r="M355" s="81"/>
      <c r="N355" s="72"/>
    </row>
    <row r="356" spans="2:14" ht="15.75" customHeight="1">
      <c r="B356" s="61"/>
      <c r="C356" s="65"/>
      <c r="D356" s="65"/>
      <c r="E356" s="72"/>
      <c r="F356" s="65"/>
      <c r="G356" s="65"/>
      <c r="H356" s="65"/>
      <c r="I356" s="61"/>
      <c r="J356" s="61"/>
      <c r="K356" s="61"/>
      <c r="L356" s="82"/>
      <c r="M356" s="81"/>
      <c r="N356" s="72"/>
    </row>
    <row r="357" spans="2:14" ht="15.75" customHeight="1">
      <c r="B357" s="61"/>
      <c r="C357" s="65"/>
      <c r="D357" s="65"/>
      <c r="E357" s="72"/>
      <c r="F357" s="65"/>
      <c r="G357" s="65"/>
      <c r="H357" s="65"/>
      <c r="I357" s="61"/>
      <c r="J357" s="61"/>
      <c r="K357" s="61"/>
      <c r="L357" s="82"/>
      <c r="M357" s="81"/>
      <c r="N357" s="72"/>
    </row>
    <row r="358" spans="2:14" ht="15.75" customHeight="1">
      <c r="B358" s="61"/>
      <c r="C358" s="65"/>
      <c r="D358" s="65"/>
      <c r="E358" s="72"/>
      <c r="F358" s="65"/>
      <c r="G358" s="65"/>
      <c r="H358" s="65"/>
      <c r="I358" s="61"/>
      <c r="J358" s="61"/>
      <c r="K358" s="61"/>
      <c r="L358" s="82"/>
      <c r="M358" s="81"/>
      <c r="N358" s="72"/>
    </row>
    <row r="359" spans="2:14" ht="15.75" customHeight="1">
      <c r="B359" s="61"/>
      <c r="C359" s="65"/>
      <c r="D359" s="65"/>
      <c r="E359" s="72"/>
      <c r="F359" s="65"/>
      <c r="G359" s="65"/>
      <c r="H359" s="65"/>
      <c r="I359" s="61"/>
      <c r="J359" s="61"/>
      <c r="K359" s="61"/>
      <c r="L359" s="82"/>
      <c r="M359" s="81"/>
      <c r="N359" s="72"/>
    </row>
    <row r="360" spans="2:14" ht="15.75" customHeight="1">
      <c r="B360" s="61"/>
      <c r="C360" s="65"/>
      <c r="D360" s="65"/>
      <c r="E360" s="72"/>
      <c r="F360" s="65"/>
      <c r="G360" s="65"/>
      <c r="H360" s="65"/>
      <c r="I360" s="61"/>
      <c r="J360" s="61"/>
      <c r="K360" s="61"/>
      <c r="L360" s="82"/>
      <c r="M360" s="81"/>
      <c r="N360" s="72"/>
    </row>
    <row r="361" spans="2:14" ht="15.75" customHeight="1">
      <c r="B361" s="61"/>
      <c r="C361" s="65"/>
      <c r="D361" s="65"/>
      <c r="E361" s="72"/>
      <c r="F361" s="65"/>
      <c r="G361" s="65"/>
      <c r="H361" s="65"/>
      <c r="I361" s="61"/>
      <c r="J361" s="61"/>
      <c r="K361" s="61"/>
      <c r="L361" s="82"/>
      <c r="M361" s="81"/>
      <c r="N361" s="72"/>
    </row>
    <row r="362" spans="2:14" ht="15.75" customHeight="1">
      <c r="B362" s="61"/>
      <c r="C362" s="65"/>
      <c r="D362" s="65"/>
      <c r="E362" s="72"/>
      <c r="F362" s="65"/>
      <c r="G362" s="65"/>
      <c r="H362" s="65"/>
      <c r="I362" s="61"/>
      <c r="J362" s="61"/>
      <c r="K362" s="61"/>
      <c r="L362" s="82"/>
      <c r="M362" s="81"/>
      <c r="N362" s="72"/>
    </row>
    <row r="363" spans="2:14" ht="15.75" customHeight="1">
      <c r="B363" s="61"/>
      <c r="C363" s="65"/>
      <c r="D363" s="65"/>
      <c r="E363" s="72"/>
      <c r="F363" s="65"/>
      <c r="G363" s="65"/>
      <c r="H363" s="65"/>
      <c r="I363" s="61"/>
      <c r="J363" s="61"/>
      <c r="K363" s="61"/>
      <c r="L363" s="82"/>
      <c r="M363" s="81"/>
      <c r="N363" s="72"/>
    </row>
    <row r="364" spans="2:14" ht="15.75" customHeight="1">
      <c r="B364" s="61"/>
      <c r="C364" s="65"/>
      <c r="D364" s="65"/>
      <c r="E364" s="72"/>
      <c r="F364" s="65"/>
      <c r="G364" s="65"/>
      <c r="H364" s="65"/>
      <c r="I364" s="61"/>
      <c r="J364" s="61"/>
      <c r="K364" s="61"/>
      <c r="L364" s="82"/>
      <c r="M364" s="81"/>
      <c r="N364" s="72"/>
    </row>
    <row r="365" spans="2:14" ht="15.75" customHeight="1">
      <c r="B365" s="61"/>
      <c r="C365" s="65"/>
      <c r="D365" s="65"/>
      <c r="E365" s="72"/>
      <c r="F365" s="65"/>
      <c r="G365" s="65"/>
      <c r="H365" s="65"/>
      <c r="I365" s="61"/>
      <c r="J365" s="61"/>
      <c r="K365" s="61"/>
      <c r="L365" s="82"/>
      <c r="M365" s="81"/>
      <c r="N365" s="72"/>
    </row>
    <row r="366" spans="2:14" ht="15.75" customHeight="1">
      <c r="B366" s="61"/>
      <c r="C366" s="65"/>
      <c r="D366" s="65"/>
      <c r="E366" s="72"/>
      <c r="F366" s="65"/>
      <c r="G366" s="65"/>
      <c r="H366" s="65"/>
      <c r="I366" s="61"/>
      <c r="J366" s="61"/>
      <c r="K366" s="61"/>
      <c r="L366" s="82"/>
      <c r="M366" s="81"/>
      <c r="N366" s="72"/>
    </row>
    <row r="367" spans="2:14" ht="15.75" customHeight="1">
      <c r="B367" s="61"/>
      <c r="C367" s="65"/>
      <c r="D367" s="65"/>
      <c r="E367" s="72"/>
      <c r="F367" s="65"/>
      <c r="G367" s="65"/>
      <c r="H367" s="65"/>
      <c r="I367" s="61"/>
      <c r="J367" s="61"/>
      <c r="K367" s="61"/>
      <c r="L367" s="82"/>
      <c r="M367" s="81"/>
      <c r="N367" s="72"/>
    </row>
    <row r="368" spans="2:14" ht="15.75" customHeight="1">
      <c r="B368" s="61"/>
      <c r="C368" s="65"/>
      <c r="D368" s="65"/>
      <c r="E368" s="72"/>
      <c r="F368" s="65"/>
      <c r="G368" s="65"/>
      <c r="H368" s="65"/>
      <c r="I368" s="61"/>
      <c r="J368" s="61"/>
      <c r="K368" s="61"/>
      <c r="L368" s="82"/>
      <c r="M368" s="81"/>
      <c r="N368" s="72"/>
    </row>
    <row r="369" spans="2:14" ht="15.75" customHeight="1">
      <c r="B369" s="61"/>
      <c r="C369" s="65"/>
      <c r="D369" s="65"/>
      <c r="E369" s="72"/>
      <c r="F369" s="65"/>
      <c r="G369" s="65"/>
      <c r="H369" s="65"/>
      <c r="I369" s="61"/>
      <c r="J369" s="61"/>
      <c r="K369" s="61"/>
      <c r="L369" s="82"/>
      <c r="M369" s="81"/>
      <c r="N369" s="72"/>
    </row>
    <row r="370" spans="2:14" ht="15.75" customHeight="1">
      <c r="B370" s="61"/>
      <c r="C370" s="65"/>
      <c r="D370" s="65"/>
      <c r="E370" s="72"/>
      <c r="F370" s="65"/>
      <c r="G370" s="65"/>
      <c r="H370" s="65"/>
      <c r="I370" s="61"/>
      <c r="J370" s="61"/>
      <c r="K370" s="61"/>
      <c r="L370" s="82"/>
      <c r="M370" s="81"/>
      <c r="N370" s="72"/>
    </row>
    <row r="371" spans="2:14" ht="15.75" customHeight="1">
      <c r="B371" s="61"/>
      <c r="C371" s="65"/>
      <c r="D371" s="65"/>
      <c r="E371" s="72"/>
      <c r="F371" s="65"/>
      <c r="G371" s="65"/>
      <c r="H371" s="65"/>
      <c r="I371" s="61"/>
      <c r="J371" s="61"/>
      <c r="K371" s="61"/>
      <c r="L371" s="82"/>
      <c r="M371" s="81"/>
      <c r="N371" s="72"/>
    </row>
    <row r="372" spans="2:14" ht="15.75" customHeight="1">
      <c r="B372" s="61"/>
      <c r="C372" s="65"/>
      <c r="D372" s="65"/>
      <c r="E372" s="72"/>
      <c r="F372" s="65"/>
      <c r="G372" s="65"/>
      <c r="H372" s="65"/>
      <c r="I372" s="61"/>
      <c r="J372" s="61"/>
      <c r="K372" s="61"/>
      <c r="L372" s="82"/>
      <c r="M372" s="81"/>
      <c r="N372" s="72"/>
    </row>
    <row r="373" spans="2:14" ht="15.75" customHeight="1">
      <c r="B373" s="61"/>
      <c r="C373" s="65"/>
      <c r="D373" s="65"/>
      <c r="E373" s="72"/>
      <c r="F373" s="65"/>
      <c r="G373" s="65"/>
      <c r="H373" s="65"/>
      <c r="I373" s="61"/>
      <c r="J373" s="61"/>
      <c r="K373" s="61"/>
      <c r="L373" s="82"/>
      <c r="M373" s="81"/>
      <c r="N373" s="72"/>
    </row>
    <row r="374" spans="2:14" ht="15.75" customHeight="1">
      <c r="B374" s="61"/>
      <c r="C374" s="65"/>
      <c r="D374" s="65"/>
      <c r="E374" s="72"/>
      <c r="F374" s="65"/>
      <c r="G374" s="65"/>
      <c r="H374" s="65"/>
      <c r="I374" s="61"/>
      <c r="J374" s="61"/>
      <c r="K374" s="61"/>
      <c r="L374" s="82"/>
      <c r="M374" s="81"/>
      <c r="N374" s="72"/>
    </row>
    <row r="375" spans="2:14" ht="15.75" customHeight="1">
      <c r="B375" s="61"/>
      <c r="C375" s="65"/>
      <c r="D375" s="65"/>
      <c r="E375" s="72"/>
      <c r="F375" s="65"/>
      <c r="G375" s="65"/>
      <c r="H375" s="65"/>
      <c r="I375" s="61"/>
      <c r="J375" s="61"/>
      <c r="K375" s="61"/>
      <c r="L375" s="82"/>
      <c r="M375" s="81"/>
      <c r="N375" s="72"/>
    </row>
    <row r="376" spans="2:14" ht="15.75" customHeight="1">
      <c r="B376" s="61"/>
      <c r="C376" s="65"/>
      <c r="D376" s="65"/>
      <c r="E376" s="72"/>
      <c r="F376" s="65"/>
      <c r="G376" s="65"/>
      <c r="H376" s="65"/>
      <c r="I376" s="61"/>
      <c r="J376" s="61"/>
      <c r="K376" s="61"/>
      <c r="L376" s="82"/>
      <c r="M376" s="81"/>
      <c r="N376" s="72"/>
    </row>
    <row r="377" spans="2:14" ht="15.75" customHeight="1">
      <c r="B377" s="61"/>
      <c r="C377" s="65"/>
      <c r="D377" s="65"/>
      <c r="E377" s="72"/>
      <c r="F377" s="65"/>
      <c r="G377" s="65"/>
      <c r="H377" s="65"/>
      <c r="I377" s="61"/>
      <c r="J377" s="61"/>
      <c r="K377" s="61"/>
      <c r="L377" s="82"/>
      <c r="M377" s="81"/>
      <c r="N377" s="72"/>
    </row>
    <row r="378" spans="2:14" ht="15.75" customHeight="1">
      <c r="B378" s="61"/>
      <c r="C378" s="65"/>
      <c r="D378" s="65"/>
      <c r="E378" s="72"/>
      <c r="F378" s="65"/>
      <c r="G378" s="65"/>
      <c r="H378" s="65"/>
      <c r="I378" s="61"/>
      <c r="J378" s="61"/>
      <c r="K378" s="61"/>
      <c r="L378" s="82"/>
      <c r="M378" s="81"/>
      <c r="N378" s="72"/>
    </row>
    <row r="379" spans="2:14" ht="15.75" customHeight="1">
      <c r="B379" s="61"/>
      <c r="C379" s="65"/>
      <c r="D379" s="65"/>
      <c r="E379" s="72"/>
      <c r="F379" s="65"/>
      <c r="G379" s="65"/>
      <c r="H379" s="65"/>
      <c r="I379" s="61"/>
      <c r="J379" s="61"/>
      <c r="K379" s="61"/>
      <c r="L379" s="82"/>
      <c r="M379" s="81"/>
      <c r="N379" s="72"/>
    </row>
    <row r="380" spans="2:14" ht="15.75" customHeight="1">
      <c r="B380" s="61"/>
      <c r="C380" s="65"/>
      <c r="D380" s="65"/>
      <c r="E380" s="72"/>
      <c r="F380" s="65"/>
      <c r="G380" s="65"/>
      <c r="H380" s="65"/>
      <c r="I380" s="61"/>
      <c r="J380" s="61"/>
      <c r="K380" s="61"/>
      <c r="L380" s="82"/>
      <c r="M380" s="81"/>
      <c r="N380" s="72"/>
    </row>
    <row r="381" spans="2:14" ht="15.75" customHeight="1">
      <c r="B381" s="61"/>
      <c r="C381" s="65"/>
      <c r="D381" s="65"/>
      <c r="E381" s="72"/>
      <c r="F381" s="65"/>
      <c r="G381" s="65"/>
      <c r="H381" s="65"/>
      <c r="I381" s="61"/>
      <c r="J381" s="61"/>
      <c r="K381" s="61"/>
      <c r="L381" s="82"/>
      <c r="M381" s="81"/>
      <c r="N381" s="72"/>
    </row>
    <row r="382" spans="2:14" ht="15.75" customHeight="1">
      <c r="B382" s="61"/>
      <c r="C382" s="65"/>
      <c r="D382" s="65"/>
      <c r="E382" s="72"/>
      <c r="F382" s="65"/>
      <c r="G382" s="65"/>
      <c r="H382" s="65"/>
      <c r="I382" s="61"/>
      <c r="J382" s="61"/>
      <c r="K382" s="61"/>
      <c r="L382" s="82"/>
      <c r="M382" s="81"/>
      <c r="N382" s="72"/>
    </row>
    <row r="383" spans="2:14" ht="15.75" customHeight="1">
      <c r="B383" s="61"/>
      <c r="C383" s="65"/>
      <c r="D383" s="65"/>
      <c r="E383" s="72"/>
      <c r="F383" s="65"/>
      <c r="G383" s="65"/>
      <c r="H383" s="65"/>
      <c r="I383" s="61"/>
      <c r="J383" s="61"/>
      <c r="K383" s="61"/>
      <c r="L383" s="82"/>
      <c r="M383" s="81"/>
      <c r="N383" s="72"/>
    </row>
    <row r="384" spans="2:14" ht="15.75" customHeight="1">
      <c r="B384" s="61"/>
      <c r="C384" s="65"/>
      <c r="D384" s="65"/>
      <c r="E384" s="72"/>
      <c r="F384" s="65"/>
      <c r="G384" s="65"/>
      <c r="H384" s="65"/>
      <c r="I384" s="61"/>
      <c r="J384" s="61"/>
      <c r="K384" s="61"/>
      <c r="L384" s="82"/>
      <c r="M384" s="81"/>
      <c r="N384" s="72"/>
    </row>
    <row r="385" spans="2:14" ht="15.75" customHeight="1">
      <c r="B385" s="61"/>
      <c r="C385" s="65"/>
      <c r="D385" s="65"/>
      <c r="E385" s="72"/>
      <c r="F385" s="65"/>
      <c r="G385" s="65"/>
      <c r="H385" s="65"/>
      <c r="I385" s="61"/>
      <c r="J385" s="61"/>
      <c r="K385" s="61"/>
      <c r="L385" s="82"/>
      <c r="M385" s="81"/>
      <c r="N385" s="72"/>
    </row>
    <row r="386" spans="2:14" ht="15.75" customHeight="1">
      <c r="B386" s="61"/>
      <c r="C386" s="65"/>
      <c r="D386" s="65"/>
      <c r="E386" s="72"/>
      <c r="F386" s="65"/>
      <c r="G386" s="65"/>
      <c r="H386" s="65"/>
      <c r="I386" s="61"/>
      <c r="J386" s="61"/>
      <c r="K386" s="61"/>
      <c r="L386" s="82"/>
      <c r="M386" s="81"/>
      <c r="N386" s="72"/>
    </row>
    <row r="387" spans="2:14" ht="15.75" customHeight="1">
      <c r="B387" s="61"/>
      <c r="C387" s="65"/>
      <c r="D387" s="65"/>
      <c r="E387" s="72"/>
      <c r="F387" s="65"/>
      <c r="G387" s="65"/>
      <c r="H387" s="65"/>
      <c r="I387" s="61"/>
      <c r="J387" s="61"/>
      <c r="K387" s="61"/>
      <c r="L387" s="82"/>
      <c r="M387" s="81"/>
      <c r="N387" s="72"/>
    </row>
    <row r="388" spans="2:14" ht="15.75" customHeight="1">
      <c r="B388" s="61"/>
      <c r="C388" s="65"/>
      <c r="D388" s="65"/>
      <c r="E388" s="72"/>
      <c r="F388" s="65"/>
      <c r="G388" s="65"/>
      <c r="H388" s="65"/>
      <c r="I388" s="61"/>
      <c r="J388" s="61"/>
      <c r="K388" s="61"/>
      <c r="L388" s="82"/>
      <c r="M388" s="81"/>
      <c r="N388" s="72"/>
    </row>
    <row r="389" spans="2:14" ht="15.75" customHeight="1">
      <c r="B389" s="61"/>
      <c r="C389" s="65"/>
      <c r="D389" s="65"/>
      <c r="E389" s="72"/>
      <c r="F389" s="65"/>
      <c r="G389" s="65"/>
      <c r="H389" s="65"/>
      <c r="I389" s="61"/>
      <c r="J389" s="61"/>
      <c r="K389" s="61"/>
      <c r="L389" s="82"/>
      <c r="M389" s="81"/>
      <c r="N389" s="72"/>
    </row>
    <row r="390" spans="2:14" ht="15.75" customHeight="1">
      <c r="B390" s="61"/>
      <c r="C390" s="65"/>
      <c r="D390" s="65"/>
      <c r="E390" s="72"/>
      <c r="F390" s="65"/>
      <c r="G390" s="65"/>
      <c r="H390" s="65"/>
      <c r="I390" s="61"/>
      <c r="J390" s="61"/>
      <c r="K390" s="61"/>
      <c r="L390" s="82"/>
      <c r="M390" s="81"/>
      <c r="N390" s="72"/>
    </row>
    <row r="391" spans="2:14" ht="15.75" customHeight="1">
      <c r="B391" s="61"/>
      <c r="C391" s="65"/>
      <c r="D391" s="65"/>
      <c r="E391" s="72"/>
      <c r="F391" s="65"/>
      <c r="G391" s="65"/>
      <c r="H391" s="65"/>
      <c r="I391" s="61"/>
      <c r="J391" s="61"/>
      <c r="K391" s="61"/>
      <c r="L391" s="82"/>
      <c r="M391" s="81"/>
      <c r="N391" s="72"/>
    </row>
    <row r="392" spans="2:14" ht="15.75" customHeight="1">
      <c r="B392" s="61"/>
      <c r="C392" s="65"/>
      <c r="D392" s="65"/>
      <c r="E392" s="72"/>
      <c r="F392" s="65"/>
      <c r="G392" s="65"/>
      <c r="H392" s="65"/>
      <c r="I392" s="61"/>
      <c r="J392" s="61"/>
      <c r="K392" s="61"/>
      <c r="L392" s="82"/>
      <c r="M392" s="81"/>
      <c r="N392" s="72"/>
    </row>
    <row r="393" spans="2:14" ht="15.75" customHeight="1">
      <c r="B393" s="61"/>
      <c r="C393" s="65"/>
      <c r="D393" s="65"/>
      <c r="E393" s="72"/>
      <c r="F393" s="65"/>
      <c r="G393" s="65"/>
      <c r="H393" s="65"/>
      <c r="I393" s="61"/>
      <c r="J393" s="61"/>
      <c r="K393" s="61"/>
      <c r="L393" s="82"/>
      <c r="M393" s="81"/>
      <c r="N393" s="72"/>
    </row>
    <row r="394" spans="2:14" ht="15.75" customHeight="1">
      <c r="B394" s="61"/>
      <c r="C394" s="65"/>
      <c r="D394" s="65"/>
      <c r="E394" s="72"/>
      <c r="F394" s="65"/>
      <c r="G394" s="65"/>
      <c r="H394" s="65"/>
      <c r="I394" s="61"/>
      <c r="J394" s="61"/>
      <c r="K394" s="61"/>
      <c r="L394" s="82"/>
      <c r="M394" s="81"/>
      <c r="N394" s="72"/>
    </row>
    <row r="395" spans="2:14" ht="15.75" customHeight="1">
      <c r="B395" s="61"/>
      <c r="C395" s="65"/>
      <c r="D395" s="65"/>
      <c r="E395" s="72"/>
      <c r="F395" s="65"/>
      <c r="G395" s="65"/>
      <c r="H395" s="65"/>
      <c r="I395" s="61"/>
      <c r="J395" s="61"/>
      <c r="K395" s="61"/>
      <c r="L395" s="82"/>
      <c r="M395" s="81"/>
      <c r="N395" s="72"/>
    </row>
    <row r="396" spans="2:14" ht="15.75" customHeight="1">
      <c r="B396" s="61"/>
      <c r="C396" s="65"/>
      <c r="D396" s="65"/>
      <c r="E396" s="72"/>
      <c r="F396" s="65"/>
      <c r="G396" s="65"/>
      <c r="H396" s="65"/>
      <c r="I396" s="61"/>
      <c r="J396" s="61"/>
      <c r="K396" s="61"/>
      <c r="L396" s="82"/>
      <c r="M396" s="81"/>
      <c r="N396" s="72"/>
    </row>
    <row r="397" spans="2:14" ht="15.75" customHeight="1">
      <c r="B397" s="61"/>
      <c r="C397" s="65"/>
      <c r="D397" s="65"/>
      <c r="E397" s="72"/>
      <c r="F397" s="65"/>
      <c r="G397" s="65"/>
      <c r="H397" s="65"/>
      <c r="I397" s="61"/>
      <c r="J397" s="61"/>
      <c r="K397" s="61"/>
      <c r="L397" s="82"/>
      <c r="M397" s="81"/>
      <c r="N397" s="72"/>
    </row>
    <row r="398" spans="2:14" ht="15.75" customHeight="1">
      <c r="B398" s="61"/>
      <c r="C398" s="65"/>
      <c r="D398" s="65"/>
      <c r="E398" s="72"/>
      <c r="F398" s="65"/>
      <c r="G398" s="65"/>
      <c r="H398" s="65"/>
      <c r="I398" s="61"/>
      <c r="J398" s="61"/>
      <c r="K398" s="61"/>
      <c r="L398" s="82"/>
      <c r="M398" s="81"/>
      <c r="N398" s="72"/>
    </row>
    <row r="399" spans="2:14" ht="15.75" customHeight="1">
      <c r="B399" s="61"/>
      <c r="C399" s="65"/>
      <c r="D399" s="65"/>
      <c r="E399" s="72"/>
      <c r="F399" s="65"/>
      <c r="G399" s="65"/>
      <c r="H399" s="65"/>
      <c r="I399" s="61"/>
      <c r="J399" s="61"/>
      <c r="K399" s="61"/>
      <c r="L399" s="82"/>
      <c r="M399" s="81"/>
      <c r="N399" s="72"/>
    </row>
    <row r="400" spans="2:14" ht="15.75" customHeight="1">
      <c r="B400" s="61"/>
      <c r="C400" s="65"/>
      <c r="D400" s="65"/>
      <c r="E400" s="72"/>
      <c r="F400" s="65"/>
      <c r="G400" s="65"/>
      <c r="H400" s="65"/>
      <c r="I400" s="61"/>
      <c r="J400" s="61"/>
      <c r="K400" s="61"/>
      <c r="L400" s="82"/>
      <c r="M400" s="81"/>
      <c r="N400" s="72"/>
    </row>
    <row r="401" spans="2:14" ht="15.75" customHeight="1">
      <c r="B401" s="61"/>
      <c r="C401" s="65"/>
      <c r="D401" s="65"/>
      <c r="E401" s="72"/>
      <c r="F401" s="65"/>
      <c r="G401" s="65"/>
      <c r="H401" s="65"/>
      <c r="I401" s="61"/>
      <c r="J401" s="61"/>
      <c r="K401" s="61"/>
      <c r="L401" s="82"/>
      <c r="M401" s="81"/>
      <c r="N401" s="72"/>
    </row>
    <row r="402" spans="2:14" ht="15.75" customHeight="1">
      <c r="B402" s="61"/>
      <c r="C402" s="65"/>
      <c r="D402" s="65"/>
      <c r="E402" s="72"/>
      <c r="F402" s="65"/>
      <c r="G402" s="65"/>
      <c r="H402" s="65"/>
      <c r="I402" s="61"/>
      <c r="J402" s="61"/>
      <c r="K402" s="61"/>
      <c r="L402" s="82"/>
      <c r="M402" s="81"/>
      <c r="N402" s="72"/>
    </row>
    <row r="403" spans="2:14" ht="15.75" customHeight="1">
      <c r="B403" s="61"/>
      <c r="C403" s="65"/>
      <c r="D403" s="65"/>
      <c r="E403" s="72"/>
      <c r="F403" s="65"/>
      <c r="G403" s="65"/>
      <c r="H403" s="65"/>
      <c r="I403" s="61"/>
      <c r="J403" s="61"/>
      <c r="K403" s="61"/>
      <c r="L403" s="82"/>
      <c r="M403" s="81"/>
      <c r="N403" s="72"/>
    </row>
    <row r="404" spans="2:14" ht="15.75" customHeight="1">
      <c r="B404" s="61"/>
      <c r="C404" s="65"/>
      <c r="D404" s="65"/>
      <c r="E404" s="72"/>
      <c r="F404" s="65"/>
      <c r="G404" s="65"/>
      <c r="H404" s="65"/>
      <c r="I404" s="61"/>
      <c r="J404" s="61"/>
      <c r="K404" s="61"/>
      <c r="L404" s="82"/>
      <c r="M404" s="81"/>
      <c r="N404" s="72"/>
    </row>
    <row r="405" spans="2:14" ht="15.75" customHeight="1">
      <c r="B405" s="61"/>
      <c r="C405" s="65"/>
      <c r="D405" s="65"/>
      <c r="E405" s="72"/>
      <c r="F405" s="65"/>
      <c r="G405" s="65"/>
      <c r="H405" s="65"/>
      <c r="I405" s="61"/>
      <c r="J405" s="61"/>
      <c r="K405" s="61"/>
      <c r="L405" s="82"/>
      <c r="M405" s="81"/>
      <c r="N405" s="72"/>
    </row>
    <row r="406" spans="2:14" ht="15.75" customHeight="1">
      <c r="B406" s="61"/>
      <c r="C406" s="65"/>
      <c r="D406" s="65"/>
      <c r="E406" s="72"/>
      <c r="F406" s="65"/>
      <c r="G406" s="65"/>
      <c r="H406" s="65"/>
      <c r="I406" s="61"/>
      <c r="J406" s="61"/>
      <c r="K406" s="61"/>
      <c r="L406" s="82"/>
      <c r="M406" s="81"/>
      <c r="N406" s="72"/>
    </row>
    <row r="407" spans="2:14" ht="15.75" customHeight="1">
      <c r="B407" s="61"/>
      <c r="C407" s="65"/>
      <c r="D407" s="65"/>
      <c r="E407" s="72"/>
      <c r="F407" s="65"/>
      <c r="G407" s="65"/>
      <c r="H407" s="65"/>
      <c r="I407" s="61"/>
      <c r="J407" s="61"/>
      <c r="K407" s="61"/>
      <c r="L407" s="82"/>
      <c r="M407" s="81"/>
      <c r="N407" s="72"/>
    </row>
    <row r="408" spans="2:14" ht="15.75" customHeight="1">
      <c r="B408" s="61"/>
      <c r="C408" s="65"/>
      <c r="D408" s="65"/>
      <c r="E408" s="72"/>
      <c r="F408" s="65"/>
      <c r="G408" s="65"/>
      <c r="H408" s="65"/>
      <c r="I408" s="61"/>
      <c r="J408" s="61"/>
      <c r="K408" s="61"/>
      <c r="L408" s="82"/>
      <c r="M408" s="81"/>
      <c r="N408" s="72"/>
    </row>
    <row r="409" spans="2:14" ht="15.75" customHeight="1">
      <c r="B409" s="61"/>
      <c r="C409" s="65"/>
      <c r="D409" s="65"/>
      <c r="E409" s="72"/>
      <c r="F409" s="65"/>
      <c r="G409" s="65"/>
      <c r="H409" s="65"/>
      <c r="I409" s="61"/>
      <c r="J409" s="61"/>
      <c r="K409" s="61"/>
      <c r="L409" s="82"/>
      <c r="M409" s="81"/>
      <c r="N409" s="72"/>
    </row>
    <row r="410" spans="2:14" ht="15.75" customHeight="1">
      <c r="B410" s="61"/>
      <c r="C410" s="65"/>
      <c r="D410" s="65"/>
      <c r="E410" s="72"/>
      <c r="F410" s="65"/>
      <c r="G410" s="65"/>
      <c r="H410" s="65"/>
      <c r="I410" s="61"/>
      <c r="J410" s="61"/>
      <c r="K410" s="61"/>
      <c r="L410" s="82"/>
      <c r="M410" s="81"/>
      <c r="N410" s="72"/>
    </row>
    <row r="411" spans="2:14" ht="15.75" customHeight="1">
      <c r="B411" s="61"/>
      <c r="C411" s="65"/>
      <c r="D411" s="65"/>
      <c r="E411" s="72"/>
      <c r="F411" s="65"/>
      <c r="G411" s="65"/>
      <c r="H411" s="65"/>
      <c r="I411" s="61"/>
      <c r="J411" s="61"/>
      <c r="K411" s="61"/>
      <c r="L411" s="82"/>
      <c r="M411" s="81"/>
      <c r="N411" s="72"/>
    </row>
    <row r="412" spans="2:14" ht="15.75" customHeight="1">
      <c r="B412" s="61"/>
      <c r="C412" s="65"/>
      <c r="D412" s="65"/>
      <c r="E412" s="72"/>
      <c r="F412" s="65"/>
      <c r="G412" s="65"/>
      <c r="H412" s="65"/>
      <c r="I412" s="61"/>
      <c r="J412" s="61"/>
      <c r="K412" s="61"/>
      <c r="L412" s="82"/>
      <c r="M412" s="81"/>
      <c r="N412" s="72"/>
    </row>
    <row r="413" spans="2:14" ht="15.75" customHeight="1">
      <c r="B413" s="61"/>
      <c r="C413" s="65"/>
      <c r="D413" s="65"/>
      <c r="E413" s="72"/>
      <c r="F413" s="65"/>
      <c r="G413" s="65"/>
      <c r="H413" s="65"/>
      <c r="I413" s="61"/>
      <c r="J413" s="61"/>
      <c r="K413" s="61"/>
      <c r="L413" s="82"/>
      <c r="M413" s="81"/>
      <c r="N413" s="72"/>
    </row>
    <row r="414" spans="2:14" ht="15.75" customHeight="1">
      <c r="B414" s="61"/>
      <c r="C414" s="65"/>
      <c r="D414" s="65"/>
      <c r="E414" s="72"/>
      <c r="F414" s="65"/>
      <c r="G414" s="65"/>
      <c r="H414" s="65"/>
      <c r="I414" s="61"/>
      <c r="J414" s="61"/>
      <c r="K414" s="61"/>
      <c r="L414" s="82"/>
      <c r="M414" s="81"/>
      <c r="N414" s="72"/>
    </row>
    <row r="415" spans="2:14" ht="15.75" customHeight="1">
      <c r="B415" s="61"/>
      <c r="C415" s="65"/>
      <c r="D415" s="65"/>
      <c r="E415" s="72"/>
      <c r="F415" s="65"/>
      <c r="G415" s="65"/>
      <c r="H415" s="65"/>
      <c r="I415" s="61"/>
      <c r="J415" s="61"/>
      <c r="K415" s="61"/>
      <c r="L415" s="82"/>
      <c r="M415" s="81"/>
      <c r="N415" s="72"/>
    </row>
    <row r="416" spans="2:14" ht="15.75" customHeight="1">
      <c r="B416" s="61"/>
      <c r="C416" s="65"/>
      <c r="D416" s="65"/>
      <c r="E416" s="72"/>
      <c r="F416" s="65"/>
      <c r="G416" s="65"/>
      <c r="H416" s="65"/>
      <c r="I416" s="61"/>
      <c r="J416" s="61"/>
      <c r="K416" s="61"/>
      <c r="L416" s="82"/>
      <c r="M416" s="81"/>
      <c r="N416" s="72"/>
    </row>
    <row r="417" spans="2:14" ht="15.75" customHeight="1">
      <c r="B417" s="61"/>
      <c r="C417" s="65"/>
      <c r="D417" s="65"/>
      <c r="E417" s="72"/>
      <c r="F417" s="65"/>
      <c r="G417" s="65"/>
      <c r="H417" s="65"/>
      <c r="I417" s="61"/>
      <c r="J417" s="61"/>
      <c r="K417" s="61"/>
      <c r="L417" s="82"/>
      <c r="M417" s="81"/>
      <c r="N417" s="72"/>
    </row>
    <row r="418" spans="2:14" ht="15.75" customHeight="1">
      <c r="B418" s="61"/>
      <c r="C418" s="65"/>
      <c r="D418" s="65"/>
      <c r="E418" s="72"/>
      <c r="F418" s="65"/>
      <c r="G418" s="65"/>
      <c r="H418" s="65"/>
      <c r="I418" s="61"/>
      <c r="J418" s="61"/>
      <c r="K418" s="61"/>
      <c r="L418" s="82"/>
      <c r="M418" s="81"/>
      <c r="N418" s="72"/>
    </row>
    <row r="419" spans="2:14" ht="15.75" customHeight="1">
      <c r="B419" s="61"/>
      <c r="C419" s="65"/>
      <c r="D419" s="65"/>
      <c r="E419" s="72"/>
      <c r="F419" s="65"/>
      <c r="G419" s="65"/>
      <c r="H419" s="65"/>
      <c r="I419" s="61"/>
      <c r="J419" s="61"/>
      <c r="K419" s="61"/>
      <c r="L419" s="82"/>
      <c r="M419" s="81"/>
      <c r="N419" s="72"/>
    </row>
    <row r="420" spans="2:14" ht="15.75" customHeight="1">
      <c r="B420" s="61"/>
      <c r="C420" s="65"/>
      <c r="D420" s="65"/>
      <c r="E420" s="72"/>
      <c r="F420" s="65"/>
      <c r="G420" s="65"/>
      <c r="H420" s="65"/>
      <c r="I420" s="61"/>
      <c r="J420" s="61"/>
      <c r="K420" s="61"/>
      <c r="L420" s="82"/>
      <c r="M420" s="81"/>
      <c r="N420" s="72"/>
    </row>
    <row r="421" spans="2:14" ht="15.75" customHeight="1">
      <c r="B421" s="61"/>
      <c r="C421" s="65"/>
      <c r="D421" s="65"/>
      <c r="E421" s="72"/>
      <c r="F421" s="65"/>
      <c r="G421" s="65"/>
      <c r="H421" s="65"/>
      <c r="I421" s="61"/>
      <c r="J421" s="61"/>
      <c r="K421" s="61"/>
      <c r="L421" s="82"/>
      <c r="M421" s="81"/>
      <c r="N421" s="72"/>
    </row>
    <row r="422" spans="2:14" ht="15.75" customHeight="1">
      <c r="B422" s="61"/>
      <c r="C422" s="65"/>
      <c r="D422" s="65"/>
      <c r="E422" s="72"/>
      <c r="F422" s="65"/>
      <c r="G422" s="65"/>
      <c r="H422" s="65"/>
      <c r="I422" s="61"/>
      <c r="J422" s="61"/>
      <c r="K422" s="61"/>
      <c r="L422" s="82"/>
      <c r="M422" s="81"/>
      <c r="N422" s="72"/>
    </row>
    <row r="423" spans="2:14" ht="15.75" customHeight="1">
      <c r="B423" s="61"/>
      <c r="C423" s="65"/>
      <c r="D423" s="65"/>
      <c r="E423" s="72"/>
      <c r="F423" s="65"/>
      <c r="G423" s="65"/>
      <c r="H423" s="65"/>
      <c r="I423" s="61"/>
      <c r="J423" s="61"/>
      <c r="K423" s="61"/>
      <c r="L423" s="82"/>
      <c r="M423" s="81"/>
      <c r="N423" s="72"/>
    </row>
    <row r="424" spans="2:14" ht="15.75" customHeight="1">
      <c r="B424" s="61"/>
      <c r="C424" s="65"/>
      <c r="D424" s="65"/>
      <c r="E424" s="72"/>
      <c r="F424" s="65"/>
      <c r="G424" s="65"/>
      <c r="H424" s="65"/>
      <c r="I424" s="61"/>
      <c r="J424" s="61"/>
      <c r="K424" s="61"/>
      <c r="L424" s="82"/>
      <c r="M424" s="81"/>
      <c r="N424" s="72"/>
    </row>
    <row r="425" spans="2:14" ht="15.75" customHeight="1">
      <c r="B425" s="61"/>
      <c r="C425" s="65"/>
      <c r="D425" s="65"/>
      <c r="E425" s="72"/>
      <c r="F425" s="65"/>
      <c r="G425" s="65"/>
      <c r="H425" s="65"/>
      <c r="I425" s="61"/>
      <c r="J425" s="61"/>
      <c r="K425" s="61"/>
      <c r="L425" s="82"/>
      <c r="M425" s="81"/>
      <c r="N425" s="72"/>
    </row>
    <row r="426" spans="2:14" ht="15.75" customHeight="1">
      <c r="B426" s="61"/>
      <c r="C426" s="65"/>
      <c r="D426" s="65"/>
      <c r="E426" s="72"/>
      <c r="F426" s="65"/>
      <c r="G426" s="65"/>
      <c r="H426" s="65"/>
      <c r="I426" s="61"/>
      <c r="J426" s="61"/>
      <c r="K426" s="61"/>
      <c r="L426" s="82"/>
      <c r="M426" s="81"/>
      <c r="N426" s="72"/>
    </row>
    <row r="427" spans="2:14" ht="15.75" customHeight="1">
      <c r="B427" s="61"/>
      <c r="C427" s="65"/>
      <c r="D427" s="65"/>
      <c r="E427" s="72"/>
      <c r="F427" s="65"/>
      <c r="G427" s="65"/>
      <c r="H427" s="65"/>
      <c r="I427" s="61"/>
      <c r="J427" s="61"/>
      <c r="K427" s="61"/>
      <c r="L427" s="82"/>
      <c r="M427" s="81"/>
      <c r="N427" s="72"/>
    </row>
    <row r="428" spans="2:14" ht="15.75" customHeight="1">
      <c r="B428" s="61"/>
      <c r="C428" s="65"/>
      <c r="D428" s="65"/>
      <c r="E428" s="72"/>
      <c r="F428" s="65"/>
      <c r="G428" s="65"/>
      <c r="H428" s="65"/>
      <c r="I428" s="61"/>
      <c r="J428" s="61"/>
      <c r="K428" s="61"/>
      <c r="L428" s="82"/>
      <c r="M428" s="81"/>
      <c r="N428" s="72"/>
    </row>
    <row r="429" spans="2:14" ht="15.75" customHeight="1">
      <c r="B429" s="61"/>
      <c r="C429" s="65"/>
      <c r="D429" s="65"/>
      <c r="E429" s="72"/>
      <c r="F429" s="65"/>
      <c r="G429" s="65"/>
      <c r="H429" s="65"/>
      <c r="I429" s="61"/>
      <c r="J429" s="61"/>
      <c r="K429" s="61"/>
      <c r="L429" s="82"/>
      <c r="M429" s="81"/>
      <c r="N429" s="72"/>
    </row>
    <row r="430" spans="2:14" ht="15.75" customHeight="1">
      <c r="B430" s="61"/>
      <c r="C430" s="65"/>
      <c r="D430" s="65"/>
      <c r="E430" s="72"/>
      <c r="F430" s="65"/>
      <c r="G430" s="65"/>
      <c r="H430" s="65"/>
      <c r="I430" s="61"/>
      <c r="J430" s="61"/>
      <c r="K430" s="61"/>
      <c r="L430" s="82"/>
      <c r="M430" s="81"/>
      <c r="N430" s="72"/>
    </row>
    <row r="431" spans="2:14" ht="15.75" customHeight="1">
      <c r="B431" s="61"/>
      <c r="C431" s="65"/>
      <c r="D431" s="65"/>
      <c r="E431" s="72"/>
      <c r="F431" s="65"/>
      <c r="G431" s="65"/>
      <c r="H431" s="65"/>
      <c r="I431" s="61"/>
      <c r="J431" s="61"/>
      <c r="K431" s="61"/>
      <c r="L431" s="82"/>
      <c r="M431" s="81"/>
      <c r="N431" s="72"/>
    </row>
    <row r="432" spans="2:14" ht="15.75" customHeight="1">
      <c r="B432" s="61"/>
      <c r="C432" s="65"/>
      <c r="D432" s="65"/>
      <c r="E432" s="72"/>
      <c r="F432" s="65"/>
      <c r="G432" s="65"/>
      <c r="H432" s="65"/>
      <c r="I432" s="61"/>
      <c r="J432" s="61"/>
      <c r="K432" s="61"/>
      <c r="L432" s="82"/>
      <c r="M432" s="81"/>
      <c r="N432" s="72"/>
    </row>
    <row r="433" spans="2:14" ht="15.75" customHeight="1">
      <c r="B433" s="61"/>
      <c r="C433" s="65"/>
      <c r="D433" s="65"/>
      <c r="E433" s="72"/>
      <c r="F433" s="65"/>
      <c r="G433" s="65"/>
      <c r="H433" s="65"/>
      <c r="I433" s="61"/>
      <c r="J433" s="61"/>
      <c r="K433" s="61"/>
      <c r="L433" s="82"/>
      <c r="M433" s="81"/>
      <c r="N433" s="72"/>
    </row>
    <row r="434" spans="2:14" ht="15.75" customHeight="1">
      <c r="B434" s="61"/>
      <c r="C434" s="65"/>
      <c r="D434" s="65"/>
      <c r="E434" s="72"/>
      <c r="F434" s="65"/>
      <c r="G434" s="65"/>
      <c r="H434" s="65"/>
      <c r="I434" s="61"/>
      <c r="J434" s="61"/>
      <c r="K434" s="61"/>
      <c r="L434" s="82"/>
      <c r="M434" s="81"/>
      <c r="N434" s="72"/>
    </row>
    <row r="435" spans="2:14" ht="15.75" customHeight="1">
      <c r="B435" s="61"/>
      <c r="C435" s="65"/>
      <c r="D435" s="65"/>
      <c r="E435" s="72"/>
      <c r="F435" s="65"/>
      <c r="G435" s="65"/>
      <c r="H435" s="65"/>
      <c r="I435" s="61"/>
      <c r="J435" s="61"/>
      <c r="K435" s="61"/>
      <c r="L435" s="82"/>
      <c r="M435" s="81"/>
      <c r="N435" s="72"/>
    </row>
    <row r="436" spans="2:14" ht="15.75" customHeight="1">
      <c r="B436" s="61"/>
      <c r="C436" s="65"/>
      <c r="D436" s="65"/>
      <c r="E436" s="72"/>
      <c r="F436" s="65"/>
      <c r="G436" s="65"/>
      <c r="H436" s="65"/>
      <c r="I436" s="61"/>
      <c r="J436" s="61"/>
      <c r="K436" s="61"/>
      <c r="L436" s="82"/>
      <c r="M436" s="81"/>
      <c r="N436" s="72"/>
    </row>
    <row r="437" spans="2:14" ht="15.75" customHeight="1">
      <c r="B437" s="61"/>
      <c r="C437" s="65"/>
      <c r="D437" s="65"/>
      <c r="E437" s="72"/>
      <c r="F437" s="65"/>
      <c r="G437" s="65"/>
      <c r="H437" s="65"/>
      <c r="I437" s="61"/>
      <c r="J437" s="61"/>
      <c r="K437" s="61"/>
      <c r="L437" s="82"/>
      <c r="M437" s="81"/>
      <c r="N437" s="72"/>
    </row>
    <row r="438" spans="2:14" ht="15.75" customHeight="1">
      <c r="B438" s="61"/>
      <c r="C438" s="65"/>
      <c r="D438" s="65"/>
      <c r="E438" s="72"/>
      <c r="F438" s="65"/>
      <c r="G438" s="65"/>
      <c r="H438" s="65"/>
      <c r="I438" s="61"/>
      <c r="J438" s="61"/>
      <c r="K438" s="61"/>
      <c r="L438" s="82"/>
      <c r="M438" s="81"/>
      <c r="N438" s="72"/>
    </row>
    <row r="439" spans="2:14" ht="15.75" customHeight="1">
      <c r="B439" s="61"/>
      <c r="C439" s="65"/>
      <c r="D439" s="65"/>
      <c r="E439" s="72"/>
      <c r="F439" s="65"/>
      <c r="G439" s="65"/>
      <c r="H439" s="65"/>
      <c r="I439" s="61"/>
      <c r="J439" s="61"/>
      <c r="K439" s="61"/>
      <c r="L439" s="82"/>
      <c r="M439" s="81"/>
      <c r="N439" s="72"/>
    </row>
    <row r="440" spans="2:14" ht="15.75" customHeight="1">
      <c r="B440" s="61"/>
      <c r="C440" s="65"/>
      <c r="D440" s="65"/>
      <c r="E440" s="72"/>
      <c r="F440" s="65"/>
      <c r="G440" s="65"/>
      <c r="H440" s="65"/>
      <c r="I440" s="61"/>
      <c r="J440" s="61"/>
      <c r="K440" s="61"/>
      <c r="L440" s="82"/>
      <c r="M440" s="81"/>
      <c r="N440" s="72"/>
    </row>
    <row r="441" spans="2:14" ht="15.75" customHeight="1">
      <c r="B441" s="61"/>
      <c r="C441" s="65"/>
      <c r="D441" s="65"/>
      <c r="E441" s="72"/>
      <c r="F441" s="65"/>
      <c r="G441" s="65"/>
      <c r="H441" s="65"/>
      <c r="I441" s="61"/>
      <c r="J441" s="61"/>
      <c r="K441" s="61"/>
      <c r="L441" s="82"/>
      <c r="M441" s="81"/>
      <c r="N441" s="72"/>
    </row>
    <row r="442" spans="2:14" ht="15.75" customHeight="1">
      <c r="B442" s="61"/>
      <c r="C442" s="65"/>
      <c r="D442" s="65"/>
      <c r="E442" s="72"/>
      <c r="F442" s="65"/>
      <c r="G442" s="65"/>
      <c r="H442" s="65"/>
      <c r="I442" s="61"/>
      <c r="J442" s="61"/>
      <c r="K442" s="61"/>
      <c r="L442" s="82"/>
      <c r="M442" s="81"/>
      <c r="N442" s="72"/>
    </row>
    <row r="443" spans="2:14" ht="15.75" customHeight="1">
      <c r="B443" s="61"/>
      <c r="C443" s="65"/>
      <c r="D443" s="65"/>
      <c r="E443" s="72"/>
      <c r="F443" s="65"/>
      <c r="G443" s="65"/>
      <c r="H443" s="65"/>
      <c r="I443" s="61"/>
      <c r="J443" s="61"/>
      <c r="K443" s="61"/>
      <c r="L443" s="82"/>
      <c r="M443" s="81"/>
      <c r="N443" s="72"/>
    </row>
    <row r="444" spans="2:14" ht="15.75" customHeight="1">
      <c r="B444" s="61"/>
      <c r="C444" s="65"/>
      <c r="D444" s="65"/>
      <c r="E444" s="72"/>
      <c r="F444" s="65"/>
      <c r="G444" s="65"/>
      <c r="H444" s="65"/>
      <c r="I444" s="61"/>
      <c r="J444" s="61"/>
      <c r="K444" s="61"/>
      <c r="L444" s="82"/>
      <c r="M444" s="81"/>
      <c r="N444" s="72"/>
    </row>
    <row r="445" spans="2:14" ht="15.75" customHeight="1">
      <c r="B445" s="61"/>
      <c r="C445" s="65"/>
      <c r="D445" s="65"/>
      <c r="E445" s="72"/>
      <c r="F445" s="65"/>
      <c r="G445" s="65"/>
      <c r="H445" s="65"/>
      <c r="I445" s="61"/>
      <c r="J445" s="61"/>
      <c r="K445" s="61"/>
      <c r="L445" s="82"/>
      <c r="M445" s="81"/>
      <c r="N445" s="72"/>
    </row>
    <row r="446" spans="2:14" ht="15.75" customHeight="1">
      <c r="B446" s="61"/>
      <c r="C446" s="65"/>
      <c r="D446" s="65"/>
      <c r="E446" s="72"/>
      <c r="F446" s="65"/>
      <c r="G446" s="65"/>
      <c r="H446" s="65"/>
      <c r="I446" s="61"/>
      <c r="J446" s="61"/>
      <c r="K446" s="61"/>
      <c r="L446" s="82"/>
      <c r="M446" s="81"/>
      <c r="N446" s="72"/>
    </row>
    <row r="447" spans="2:14" ht="15.75" customHeight="1">
      <c r="B447" s="61"/>
      <c r="C447" s="65"/>
      <c r="D447" s="65"/>
      <c r="E447" s="72"/>
      <c r="F447" s="65"/>
      <c r="G447" s="65"/>
      <c r="H447" s="65"/>
      <c r="I447" s="61"/>
      <c r="J447" s="61"/>
      <c r="K447" s="61"/>
      <c r="L447" s="82"/>
      <c r="M447" s="81"/>
      <c r="N447" s="72"/>
    </row>
    <row r="448" spans="2:14" ht="15.75" customHeight="1">
      <c r="B448" s="61"/>
      <c r="C448" s="65"/>
      <c r="D448" s="65"/>
      <c r="E448" s="72"/>
      <c r="F448" s="65"/>
      <c r="G448" s="65"/>
      <c r="H448" s="65"/>
      <c r="I448" s="61"/>
      <c r="J448" s="61"/>
      <c r="K448" s="61"/>
      <c r="L448" s="82"/>
      <c r="M448" s="81"/>
      <c r="N448" s="72"/>
    </row>
    <row r="449" spans="2:14" ht="15.75" customHeight="1">
      <c r="B449" s="61"/>
      <c r="C449" s="65"/>
      <c r="D449" s="65"/>
      <c r="E449" s="72"/>
      <c r="F449" s="65"/>
      <c r="G449" s="65"/>
      <c r="H449" s="65"/>
      <c r="I449" s="61"/>
      <c r="J449" s="61"/>
      <c r="K449" s="61"/>
      <c r="L449" s="82"/>
      <c r="M449" s="81"/>
      <c r="N449" s="72"/>
    </row>
    <row r="450" spans="2:14" ht="15.75" customHeight="1">
      <c r="B450" s="61"/>
      <c r="C450" s="65"/>
      <c r="D450" s="65"/>
      <c r="E450" s="72"/>
      <c r="F450" s="65"/>
      <c r="G450" s="65"/>
      <c r="H450" s="65"/>
      <c r="I450" s="61"/>
      <c r="J450" s="61"/>
      <c r="K450" s="61"/>
      <c r="L450" s="82"/>
      <c r="M450" s="81"/>
      <c r="N450" s="72"/>
    </row>
    <row r="451" spans="2:14" ht="15.75" customHeight="1">
      <c r="B451" s="61"/>
      <c r="C451" s="65"/>
      <c r="D451" s="65"/>
      <c r="E451" s="72"/>
      <c r="F451" s="65"/>
      <c r="G451" s="65"/>
      <c r="H451" s="65"/>
      <c r="I451" s="61"/>
      <c r="J451" s="61"/>
      <c r="K451" s="61"/>
      <c r="L451" s="82"/>
      <c r="M451" s="81"/>
      <c r="N451" s="72"/>
    </row>
    <row r="452" spans="2:14" ht="15.75" customHeight="1">
      <c r="B452" s="61"/>
      <c r="C452" s="65"/>
      <c r="D452" s="65"/>
      <c r="E452" s="72"/>
      <c r="F452" s="65"/>
      <c r="G452" s="65"/>
      <c r="H452" s="65"/>
      <c r="I452" s="61"/>
      <c r="J452" s="61"/>
      <c r="K452" s="61"/>
      <c r="L452" s="82"/>
      <c r="M452" s="81"/>
      <c r="N452" s="72"/>
    </row>
    <row r="453" spans="2:14" ht="15.75" customHeight="1">
      <c r="B453" s="61"/>
      <c r="C453" s="65"/>
      <c r="D453" s="65"/>
      <c r="E453" s="72"/>
      <c r="F453" s="65"/>
      <c r="G453" s="65"/>
      <c r="H453" s="65"/>
      <c r="I453" s="61"/>
      <c r="J453" s="61"/>
      <c r="K453" s="61"/>
      <c r="L453" s="82"/>
      <c r="M453" s="81"/>
      <c r="N453" s="72"/>
    </row>
    <row r="454" spans="2:14" ht="15.75" customHeight="1">
      <c r="B454" s="61"/>
      <c r="C454" s="65"/>
      <c r="D454" s="65"/>
      <c r="E454" s="72"/>
      <c r="F454" s="65"/>
      <c r="G454" s="65"/>
      <c r="H454" s="65"/>
      <c r="I454" s="61"/>
      <c r="J454" s="61"/>
      <c r="K454" s="61"/>
      <c r="L454" s="82"/>
      <c r="M454" s="81"/>
      <c r="N454" s="72"/>
    </row>
    <row r="455" spans="2:14" ht="15.75" customHeight="1">
      <c r="B455" s="61"/>
      <c r="C455" s="65"/>
      <c r="D455" s="65"/>
      <c r="E455" s="72"/>
      <c r="F455" s="65"/>
      <c r="G455" s="65"/>
      <c r="H455" s="65"/>
      <c r="I455" s="61"/>
      <c r="J455" s="61"/>
      <c r="K455" s="61"/>
      <c r="L455" s="82"/>
      <c r="M455" s="81"/>
      <c r="N455" s="72"/>
    </row>
    <row r="456" spans="2:14" ht="15.75" customHeight="1">
      <c r="B456" s="61"/>
      <c r="C456" s="65"/>
      <c r="D456" s="65"/>
      <c r="E456" s="72"/>
      <c r="F456" s="65"/>
      <c r="G456" s="65"/>
      <c r="H456" s="65"/>
      <c r="I456" s="61"/>
      <c r="J456" s="61"/>
      <c r="K456" s="61"/>
      <c r="L456" s="82"/>
      <c r="M456" s="81"/>
      <c r="N456" s="72"/>
    </row>
    <row r="457" spans="2:14" ht="15.75" customHeight="1">
      <c r="B457" s="61"/>
      <c r="C457" s="65"/>
      <c r="D457" s="65"/>
      <c r="E457" s="72"/>
      <c r="F457" s="65"/>
      <c r="G457" s="65"/>
      <c r="H457" s="65"/>
      <c r="I457" s="61"/>
      <c r="J457" s="61"/>
      <c r="K457" s="61"/>
      <c r="L457" s="82"/>
      <c r="M457" s="81"/>
      <c r="N457" s="72"/>
    </row>
    <row r="458" spans="2:14" ht="15.75" customHeight="1">
      <c r="B458" s="61"/>
      <c r="C458" s="65"/>
      <c r="D458" s="65"/>
      <c r="E458" s="72"/>
      <c r="F458" s="65"/>
      <c r="G458" s="65"/>
      <c r="H458" s="65"/>
      <c r="I458" s="61"/>
      <c r="J458" s="61"/>
      <c r="K458" s="61"/>
      <c r="L458" s="82"/>
      <c r="M458" s="81"/>
      <c r="N458" s="72"/>
    </row>
    <row r="459" spans="2:14" ht="15.75" customHeight="1">
      <c r="B459" s="61"/>
      <c r="C459" s="65"/>
      <c r="D459" s="65"/>
      <c r="E459" s="72"/>
      <c r="F459" s="65"/>
      <c r="G459" s="65"/>
      <c r="H459" s="65"/>
      <c r="I459" s="61"/>
      <c r="J459" s="61"/>
      <c r="K459" s="61"/>
      <c r="L459" s="82"/>
      <c r="M459" s="81"/>
      <c r="N459" s="72"/>
    </row>
    <row r="460" spans="2:14" ht="15.75" customHeight="1">
      <c r="B460" s="61"/>
      <c r="C460" s="65"/>
      <c r="D460" s="65"/>
      <c r="E460" s="72"/>
      <c r="F460" s="65"/>
      <c r="G460" s="65"/>
      <c r="H460" s="65"/>
      <c r="I460" s="61"/>
      <c r="J460" s="61"/>
      <c r="K460" s="61"/>
      <c r="L460" s="82"/>
      <c r="M460" s="81"/>
      <c r="N460" s="72"/>
    </row>
    <row r="461" spans="2:14" ht="15.75" customHeight="1">
      <c r="B461" s="61"/>
      <c r="C461" s="65"/>
      <c r="D461" s="65"/>
      <c r="E461" s="72"/>
      <c r="F461" s="65"/>
      <c r="G461" s="65"/>
      <c r="H461" s="65"/>
      <c r="I461" s="61"/>
      <c r="J461" s="61"/>
      <c r="K461" s="61"/>
      <c r="L461" s="82"/>
      <c r="M461" s="81"/>
      <c r="N461" s="72"/>
    </row>
    <row r="462" spans="2:14" ht="15.75" customHeight="1">
      <c r="B462" s="61"/>
      <c r="C462" s="65"/>
      <c r="D462" s="65"/>
      <c r="E462" s="72"/>
      <c r="F462" s="65"/>
      <c r="G462" s="65"/>
      <c r="H462" s="65"/>
      <c r="I462" s="61"/>
      <c r="J462" s="61"/>
      <c r="K462" s="61"/>
      <c r="L462" s="82"/>
      <c r="M462" s="81"/>
      <c r="N462" s="72"/>
    </row>
    <row r="463" spans="2:14" ht="15.75" customHeight="1">
      <c r="B463" s="61"/>
      <c r="C463" s="65"/>
      <c r="D463" s="65"/>
      <c r="E463" s="72"/>
      <c r="F463" s="65"/>
      <c r="G463" s="65"/>
      <c r="H463" s="65"/>
      <c r="I463" s="61"/>
      <c r="J463" s="61"/>
      <c r="K463" s="61"/>
      <c r="L463" s="82"/>
      <c r="M463" s="81"/>
      <c r="N463" s="72"/>
    </row>
    <row r="464" spans="2:14" ht="15.75" customHeight="1">
      <c r="B464" s="61"/>
      <c r="C464" s="65"/>
      <c r="D464" s="65"/>
      <c r="E464" s="72"/>
      <c r="F464" s="65"/>
      <c r="G464" s="65"/>
      <c r="H464" s="65"/>
      <c r="I464" s="61"/>
      <c r="J464" s="61"/>
      <c r="K464" s="61"/>
      <c r="L464" s="82"/>
      <c r="M464" s="81"/>
      <c r="N464" s="72"/>
    </row>
    <row r="465" spans="2:14" ht="15.75" customHeight="1">
      <c r="B465" s="61"/>
      <c r="C465" s="65"/>
      <c r="D465" s="65"/>
      <c r="E465" s="72"/>
      <c r="F465" s="65"/>
      <c r="G465" s="65"/>
      <c r="H465" s="65"/>
      <c r="I465" s="61"/>
      <c r="J465" s="61"/>
      <c r="K465" s="61"/>
      <c r="L465" s="82"/>
      <c r="M465" s="81"/>
      <c r="N465" s="72"/>
    </row>
    <row r="466" spans="2:14" ht="15.75" customHeight="1">
      <c r="B466" s="61"/>
      <c r="C466" s="65"/>
      <c r="D466" s="65"/>
      <c r="E466" s="72"/>
      <c r="F466" s="65"/>
      <c r="G466" s="65"/>
      <c r="H466" s="65"/>
      <c r="I466" s="61"/>
      <c r="J466" s="61"/>
      <c r="K466" s="61"/>
      <c r="L466" s="82"/>
      <c r="M466" s="81"/>
      <c r="N466" s="72"/>
    </row>
    <row r="467" spans="2:14" ht="15.75" customHeight="1">
      <c r="B467" s="61"/>
      <c r="C467" s="65"/>
      <c r="D467" s="65"/>
      <c r="E467" s="72"/>
      <c r="F467" s="65"/>
      <c r="G467" s="65"/>
      <c r="H467" s="65"/>
      <c r="I467" s="61"/>
      <c r="J467" s="61"/>
      <c r="K467" s="61"/>
      <c r="L467" s="82"/>
      <c r="M467" s="81"/>
      <c r="N467" s="72"/>
    </row>
    <row r="468" spans="2:14" ht="15.75" customHeight="1">
      <c r="B468" s="61"/>
      <c r="C468" s="65"/>
      <c r="D468" s="65"/>
      <c r="E468" s="72"/>
      <c r="F468" s="65"/>
      <c r="G468" s="65"/>
      <c r="H468" s="65"/>
      <c r="I468" s="61"/>
      <c r="J468" s="61"/>
      <c r="K468" s="61"/>
      <c r="L468" s="82"/>
      <c r="M468" s="81"/>
      <c r="N468" s="72"/>
    </row>
    <row r="469" spans="2:14" ht="15.75" customHeight="1">
      <c r="B469" s="61"/>
      <c r="C469" s="65"/>
      <c r="D469" s="65"/>
      <c r="E469" s="72"/>
      <c r="F469" s="65"/>
      <c r="G469" s="65"/>
      <c r="H469" s="65"/>
      <c r="I469" s="61"/>
      <c r="J469" s="61"/>
      <c r="K469" s="61"/>
      <c r="L469" s="82"/>
      <c r="M469" s="81"/>
      <c r="N469" s="72"/>
    </row>
    <row r="470" spans="2:14" ht="15.75" customHeight="1">
      <c r="B470" s="61"/>
      <c r="C470" s="65"/>
      <c r="D470" s="65"/>
      <c r="E470" s="72"/>
      <c r="F470" s="65"/>
      <c r="G470" s="65"/>
      <c r="H470" s="65"/>
      <c r="I470" s="61"/>
      <c r="J470" s="61"/>
      <c r="K470" s="61"/>
      <c r="L470" s="82"/>
      <c r="M470" s="81"/>
      <c r="N470" s="72"/>
    </row>
    <row r="471" spans="2:14" ht="15.75" customHeight="1">
      <c r="B471" s="61"/>
      <c r="C471" s="65"/>
      <c r="D471" s="65"/>
      <c r="E471" s="72"/>
      <c r="F471" s="65"/>
      <c r="G471" s="65"/>
      <c r="H471" s="65"/>
      <c r="I471" s="61"/>
      <c r="J471" s="61"/>
      <c r="K471" s="61"/>
      <c r="L471" s="82"/>
      <c r="M471" s="81"/>
      <c r="N471" s="72"/>
    </row>
    <row r="472" spans="2:14" ht="15.75" customHeight="1">
      <c r="B472" s="61"/>
      <c r="C472" s="65"/>
      <c r="D472" s="65"/>
      <c r="E472" s="72"/>
      <c r="F472" s="65"/>
      <c r="G472" s="65"/>
      <c r="H472" s="65"/>
      <c r="I472" s="61"/>
      <c r="J472" s="61"/>
      <c r="K472" s="61"/>
      <c r="L472" s="82"/>
      <c r="M472" s="81"/>
      <c r="N472" s="72"/>
    </row>
    <row r="473" spans="2:14" ht="15.75" customHeight="1">
      <c r="B473" s="61"/>
      <c r="C473" s="65"/>
      <c r="D473" s="65"/>
      <c r="E473" s="72"/>
      <c r="F473" s="65"/>
      <c r="G473" s="65"/>
      <c r="H473" s="65"/>
      <c r="I473" s="61"/>
      <c r="J473" s="61"/>
      <c r="K473" s="61"/>
      <c r="L473" s="82"/>
      <c r="M473" s="81"/>
      <c r="N473" s="72"/>
    </row>
    <row r="474" spans="2:14" ht="15.75" customHeight="1">
      <c r="B474" s="61"/>
      <c r="C474" s="65"/>
      <c r="D474" s="65"/>
      <c r="E474" s="72"/>
      <c r="F474" s="65"/>
      <c r="G474" s="65"/>
      <c r="H474" s="65"/>
      <c r="I474" s="61"/>
      <c r="J474" s="61"/>
      <c r="K474" s="61"/>
      <c r="L474" s="82"/>
      <c r="M474" s="81"/>
      <c r="N474" s="72"/>
    </row>
    <row r="475" spans="2:14" ht="15.75" customHeight="1">
      <c r="B475" s="61"/>
      <c r="C475" s="65"/>
      <c r="D475" s="65"/>
      <c r="E475" s="72"/>
      <c r="F475" s="65"/>
      <c r="G475" s="65"/>
      <c r="H475" s="65"/>
      <c r="I475" s="61"/>
      <c r="J475" s="61"/>
      <c r="K475" s="61"/>
      <c r="L475" s="82"/>
      <c r="M475" s="81"/>
      <c r="N475" s="72"/>
    </row>
    <row r="476" spans="2:14" ht="15.75" customHeight="1">
      <c r="B476" s="61"/>
      <c r="C476" s="65"/>
      <c r="D476" s="65"/>
      <c r="E476" s="72"/>
      <c r="F476" s="65"/>
      <c r="G476" s="65"/>
      <c r="H476" s="65"/>
      <c r="I476" s="61"/>
      <c r="J476" s="61"/>
      <c r="K476" s="61"/>
      <c r="L476" s="82"/>
      <c r="M476" s="81"/>
      <c r="N476" s="72"/>
    </row>
    <row r="477" spans="2:14" ht="15.75" customHeight="1">
      <c r="B477" s="61"/>
      <c r="C477" s="65"/>
      <c r="D477" s="65"/>
      <c r="E477" s="72"/>
      <c r="F477" s="65"/>
      <c r="G477" s="65"/>
      <c r="H477" s="65"/>
      <c r="I477" s="61"/>
      <c r="J477" s="61"/>
      <c r="K477" s="61"/>
      <c r="L477" s="82"/>
      <c r="M477" s="81"/>
      <c r="N477" s="72"/>
    </row>
    <row r="478" spans="2:14" ht="15.75" customHeight="1">
      <c r="B478" s="61"/>
      <c r="C478" s="65"/>
      <c r="D478" s="65"/>
      <c r="E478" s="72"/>
      <c r="F478" s="65"/>
      <c r="G478" s="65"/>
      <c r="H478" s="65"/>
      <c r="I478" s="61"/>
      <c r="J478" s="61"/>
      <c r="K478" s="61"/>
      <c r="L478" s="82"/>
      <c r="M478" s="81"/>
      <c r="N478" s="72"/>
    </row>
    <row r="479" spans="2:14" ht="15.75" customHeight="1">
      <c r="B479" s="61"/>
      <c r="C479" s="65"/>
      <c r="D479" s="65"/>
      <c r="E479" s="72"/>
      <c r="F479" s="65"/>
      <c r="G479" s="65"/>
      <c r="H479" s="65"/>
      <c r="I479" s="61"/>
      <c r="J479" s="61"/>
      <c r="K479" s="61"/>
      <c r="L479" s="82"/>
      <c r="M479" s="81"/>
      <c r="N479" s="72"/>
    </row>
    <row r="480" spans="2:14" ht="15.75" customHeight="1">
      <c r="B480" s="61"/>
      <c r="C480" s="65"/>
      <c r="D480" s="65"/>
      <c r="E480" s="72"/>
      <c r="F480" s="65"/>
      <c r="G480" s="65"/>
      <c r="H480" s="65"/>
      <c r="I480" s="61"/>
      <c r="J480" s="61"/>
      <c r="K480" s="61"/>
      <c r="L480" s="82"/>
      <c r="M480" s="81"/>
      <c r="N480" s="72"/>
    </row>
    <row r="481" spans="2:14" ht="15.75" customHeight="1">
      <c r="B481" s="61"/>
      <c r="C481" s="65"/>
      <c r="D481" s="65"/>
      <c r="E481" s="72"/>
      <c r="F481" s="65"/>
      <c r="G481" s="65"/>
      <c r="H481" s="65"/>
      <c r="I481" s="61"/>
      <c r="J481" s="61"/>
      <c r="K481" s="61"/>
      <c r="L481" s="82"/>
      <c r="M481" s="81"/>
      <c r="N481" s="72"/>
    </row>
    <row r="482" spans="2:14" ht="15.75" customHeight="1">
      <c r="B482" s="61"/>
      <c r="C482" s="65"/>
      <c r="D482" s="65"/>
      <c r="E482" s="72"/>
      <c r="F482" s="65"/>
      <c r="G482" s="65"/>
      <c r="H482" s="65"/>
      <c r="I482" s="61"/>
      <c r="J482" s="61"/>
      <c r="K482" s="61"/>
      <c r="L482" s="82"/>
      <c r="M482" s="81"/>
      <c r="N482" s="72"/>
    </row>
    <row r="483" spans="2:14" ht="15.75" customHeight="1">
      <c r="B483" s="61"/>
      <c r="C483" s="65"/>
      <c r="D483" s="65"/>
      <c r="E483" s="72"/>
      <c r="F483" s="65"/>
      <c r="G483" s="65"/>
      <c r="H483" s="65"/>
      <c r="I483" s="61"/>
      <c r="J483" s="61"/>
      <c r="K483" s="61"/>
      <c r="L483" s="82"/>
      <c r="M483" s="81"/>
      <c r="N483" s="72"/>
    </row>
    <row r="484" spans="2:14" ht="15.75" customHeight="1">
      <c r="B484" s="61"/>
      <c r="C484" s="65"/>
      <c r="D484" s="65"/>
      <c r="E484" s="72"/>
      <c r="F484" s="65"/>
      <c r="G484" s="65"/>
      <c r="H484" s="65"/>
      <c r="I484" s="61"/>
      <c r="J484" s="61"/>
      <c r="K484" s="61"/>
      <c r="L484" s="82"/>
      <c r="M484" s="81"/>
      <c r="N484" s="72"/>
    </row>
    <row r="485" spans="2:14" ht="15.75" customHeight="1">
      <c r="B485" s="61"/>
      <c r="C485" s="65"/>
      <c r="D485" s="65"/>
      <c r="E485" s="72"/>
      <c r="F485" s="65"/>
      <c r="G485" s="65"/>
      <c r="H485" s="65"/>
      <c r="I485" s="61"/>
      <c r="J485" s="61"/>
      <c r="K485" s="61"/>
      <c r="L485" s="82"/>
      <c r="M485" s="81"/>
      <c r="N485" s="72"/>
    </row>
    <row r="486" spans="2:14" ht="15.75" customHeight="1">
      <c r="B486" s="61"/>
      <c r="C486" s="65"/>
      <c r="D486" s="65"/>
      <c r="E486" s="72"/>
      <c r="F486" s="65"/>
      <c r="G486" s="65"/>
      <c r="H486" s="65"/>
      <c r="I486" s="61"/>
      <c r="J486" s="61"/>
      <c r="K486" s="61"/>
      <c r="L486" s="82"/>
      <c r="M486" s="81"/>
      <c r="N486" s="72"/>
    </row>
    <row r="487" spans="2:14" ht="15.75" customHeight="1">
      <c r="B487" s="61"/>
      <c r="C487" s="65"/>
      <c r="D487" s="65"/>
      <c r="E487" s="72"/>
      <c r="F487" s="65"/>
      <c r="G487" s="65"/>
      <c r="H487" s="65"/>
      <c r="I487" s="61"/>
      <c r="J487" s="61"/>
      <c r="K487" s="61"/>
      <c r="L487" s="82"/>
      <c r="M487" s="81"/>
      <c r="N487" s="72"/>
    </row>
    <row r="488" spans="2:14" ht="15.75" customHeight="1">
      <c r="B488" s="61"/>
      <c r="C488" s="65"/>
      <c r="D488" s="65"/>
      <c r="E488" s="72"/>
      <c r="F488" s="65"/>
      <c r="G488" s="65"/>
      <c r="H488" s="65"/>
      <c r="I488" s="61"/>
      <c r="J488" s="61"/>
      <c r="K488" s="61"/>
      <c r="L488" s="82"/>
      <c r="M488" s="81"/>
      <c r="N488" s="72"/>
    </row>
    <row r="489" spans="2:14" ht="15.75" customHeight="1">
      <c r="B489" s="61"/>
      <c r="C489" s="65"/>
      <c r="D489" s="65"/>
      <c r="E489" s="72"/>
      <c r="F489" s="65"/>
      <c r="G489" s="65"/>
      <c r="H489" s="65"/>
      <c r="I489" s="61"/>
      <c r="J489" s="61"/>
      <c r="K489" s="61"/>
      <c r="L489" s="82"/>
      <c r="M489" s="81"/>
      <c r="N489" s="72"/>
    </row>
    <row r="490" spans="2:14" ht="15.75" customHeight="1">
      <c r="B490" s="61"/>
      <c r="C490" s="65"/>
      <c r="D490" s="65"/>
      <c r="E490" s="72"/>
      <c r="F490" s="65"/>
      <c r="G490" s="65"/>
      <c r="H490" s="65"/>
      <c r="I490" s="61"/>
      <c r="J490" s="61"/>
      <c r="K490" s="61"/>
      <c r="L490" s="82"/>
      <c r="M490" s="81"/>
      <c r="N490" s="72"/>
    </row>
    <row r="491" spans="2:14" ht="15.75" customHeight="1">
      <c r="B491" s="61"/>
      <c r="C491" s="65"/>
      <c r="D491" s="65"/>
      <c r="E491" s="72"/>
      <c r="F491" s="65"/>
      <c r="G491" s="65"/>
      <c r="H491" s="65"/>
      <c r="I491" s="61"/>
      <c r="J491" s="61"/>
      <c r="K491" s="61"/>
      <c r="L491" s="82"/>
      <c r="M491" s="81"/>
      <c r="N491" s="72"/>
    </row>
    <row r="492" spans="2:14" ht="15.75" customHeight="1">
      <c r="B492" s="61"/>
      <c r="C492" s="65"/>
      <c r="D492" s="65"/>
      <c r="E492" s="72"/>
      <c r="F492" s="65"/>
      <c r="G492" s="65"/>
      <c r="H492" s="65"/>
      <c r="I492" s="61"/>
      <c r="J492" s="61"/>
      <c r="K492" s="61"/>
      <c r="L492" s="82"/>
      <c r="M492" s="81"/>
      <c r="N492" s="72"/>
    </row>
    <row r="493" spans="2:14" ht="15.75" customHeight="1">
      <c r="B493" s="61"/>
      <c r="C493" s="65"/>
      <c r="D493" s="65"/>
      <c r="E493" s="72"/>
      <c r="F493" s="65"/>
      <c r="G493" s="65"/>
      <c r="H493" s="65"/>
      <c r="I493" s="61"/>
      <c r="J493" s="61"/>
      <c r="K493" s="61"/>
      <c r="L493" s="82"/>
      <c r="M493" s="81"/>
      <c r="N493" s="72"/>
    </row>
    <row r="494" spans="2:14" ht="15.75" customHeight="1">
      <c r="B494" s="61"/>
      <c r="C494" s="65"/>
      <c r="D494" s="65"/>
      <c r="E494" s="72"/>
      <c r="F494" s="65"/>
      <c r="G494" s="65"/>
      <c r="H494" s="65"/>
      <c r="I494" s="61"/>
      <c r="J494" s="61"/>
      <c r="K494" s="61"/>
      <c r="L494" s="82"/>
      <c r="M494" s="81"/>
      <c r="N494" s="72"/>
    </row>
    <row r="495" spans="2:14" ht="15.75" customHeight="1">
      <c r="B495" s="61"/>
      <c r="C495" s="65"/>
      <c r="D495" s="65"/>
      <c r="E495" s="72"/>
      <c r="F495" s="65"/>
      <c r="G495" s="65"/>
      <c r="H495" s="65"/>
      <c r="I495" s="61"/>
      <c r="J495" s="61"/>
      <c r="K495" s="61"/>
      <c r="L495" s="82"/>
      <c r="M495" s="81"/>
      <c r="N495" s="72"/>
    </row>
    <row r="496" spans="2:14" ht="15.75" customHeight="1">
      <c r="B496" s="61"/>
      <c r="C496" s="65"/>
      <c r="D496" s="65"/>
      <c r="E496" s="72"/>
      <c r="F496" s="65"/>
      <c r="G496" s="65"/>
      <c r="H496" s="65"/>
      <c r="I496" s="61"/>
      <c r="J496" s="61"/>
      <c r="K496" s="61"/>
      <c r="L496" s="82"/>
      <c r="M496" s="81"/>
      <c r="N496" s="72"/>
    </row>
    <row r="497" spans="2:14" ht="15.75" customHeight="1">
      <c r="B497" s="61"/>
      <c r="C497" s="65"/>
      <c r="D497" s="65"/>
      <c r="E497" s="72"/>
      <c r="F497" s="65"/>
      <c r="G497" s="65"/>
      <c r="H497" s="65"/>
      <c r="I497" s="61"/>
      <c r="J497" s="61"/>
      <c r="K497" s="61"/>
      <c r="L497" s="82"/>
      <c r="M497" s="81"/>
      <c r="N497" s="72"/>
    </row>
    <row r="498" spans="2:14" ht="15.75" customHeight="1">
      <c r="B498" s="61"/>
      <c r="C498" s="65"/>
      <c r="D498" s="65"/>
      <c r="E498" s="72"/>
      <c r="F498" s="65"/>
      <c r="G498" s="65"/>
      <c r="H498" s="65"/>
      <c r="I498" s="61"/>
      <c r="J498" s="61"/>
      <c r="K498" s="61"/>
      <c r="L498" s="82"/>
      <c r="M498" s="81"/>
      <c r="N498" s="72"/>
    </row>
    <row r="499" spans="2:14" ht="15.75" customHeight="1">
      <c r="B499" s="61"/>
      <c r="C499" s="65"/>
      <c r="D499" s="65"/>
      <c r="E499" s="72"/>
      <c r="F499" s="65"/>
      <c r="G499" s="65"/>
      <c r="H499" s="65"/>
      <c r="I499" s="61"/>
      <c r="J499" s="61"/>
      <c r="K499" s="61"/>
      <c r="L499" s="82"/>
      <c r="M499" s="81"/>
      <c r="N499" s="72"/>
    </row>
    <row r="500" spans="2:14" ht="15.75" customHeight="1">
      <c r="B500" s="61"/>
      <c r="C500" s="65"/>
      <c r="D500" s="65"/>
      <c r="E500" s="72"/>
      <c r="F500" s="65"/>
      <c r="G500" s="65"/>
      <c r="H500" s="65"/>
      <c r="I500" s="61"/>
      <c r="J500" s="61"/>
      <c r="K500" s="61"/>
      <c r="L500" s="82"/>
      <c r="M500" s="81"/>
      <c r="N500" s="72"/>
    </row>
    <row r="501" spans="2:14" ht="15.75" customHeight="1">
      <c r="B501" s="61"/>
      <c r="C501" s="65"/>
      <c r="D501" s="65"/>
      <c r="E501" s="72"/>
      <c r="F501" s="65"/>
      <c r="G501" s="65"/>
      <c r="H501" s="65"/>
      <c r="I501" s="61"/>
      <c r="J501" s="61"/>
      <c r="K501" s="61"/>
      <c r="L501" s="82"/>
      <c r="M501" s="81"/>
      <c r="N501" s="72"/>
    </row>
    <row r="502" spans="2:14" ht="15.75" customHeight="1">
      <c r="B502" s="61"/>
      <c r="C502" s="65"/>
      <c r="D502" s="65"/>
      <c r="E502" s="72"/>
      <c r="F502" s="65"/>
      <c r="G502" s="65"/>
      <c r="H502" s="65"/>
      <c r="I502" s="61"/>
      <c r="J502" s="61"/>
      <c r="K502" s="61"/>
      <c r="L502" s="82"/>
      <c r="M502" s="81"/>
      <c r="N502" s="72"/>
    </row>
    <row r="503" spans="2:14" ht="15.75" customHeight="1">
      <c r="B503" s="61"/>
      <c r="C503" s="65"/>
      <c r="D503" s="65"/>
      <c r="E503" s="72"/>
      <c r="F503" s="65"/>
      <c r="G503" s="65"/>
      <c r="H503" s="65"/>
      <c r="I503" s="61"/>
      <c r="J503" s="61"/>
      <c r="K503" s="61"/>
      <c r="L503" s="82"/>
      <c r="M503" s="81"/>
      <c r="N503" s="72"/>
    </row>
    <row r="504" spans="2:14" ht="15.75" customHeight="1">
      <c r="B504" s="61"/>
      <c r="C504" s="65"/>
      <c r="D504" s="65"/>
      <c r="E504" s="72"/>
      <c r="F504" s="65"/>
      <c r="G504" s="65"/>
      <c r="H504" s="65"/>
      <c r="I504" s="61"/>
      <c r="J504" s="61"/>
      <c r="K504" s="61"/>
      <c r="L504" s="82"/>
      <c r="M504" s="81"/>
      <c r="N504" s="72"/>
    </row>
    <row r="505" spans="2:14" ht="15.75" customHeight="1">
      <c r="B505" s="61"/>
      <c r="C505" s="65"/>
      <c r="D505" s="65"/>
      <c r="E505" s="72"/>
      <c r="F505" s="65"/>
      <c r="G505" s="65"/>
      <c r="H505" s="65"/>
      <c r="I505" s="61"/>
      <c r="J505" s="61"/>
      <c r="K505" s="61"/>
      <c r="L505" s="82"/>
      <c r="M505" s="81"/>
      <c r="N505" s="72"/>
    </row>
    <row r="506" spans="2:14" ht="15.75" customHeight="1">
      <c r="B506" s="61"/>
      <c r="C506" s="65"/>
      <c r="D506" s="65"/>
      <c r="E506" s="72"/>
      <c r="F506" s="65"/>
      <c r="G506" s="65"/>
      <c r="H506" s="65"/>
      <c r="I506" s="61"/>
      <c r="J506" s="61"/>
      <c r="K506" s="61"/>
      <c r="L506" s="82"/>
      <c r="M506" s="81"/>
      <c r="N506" s="72"/>
    </row>
    <row r="507" spans="2:14" ht="15.75" customHeight="1">
      <c r="B507" s="61"/>
      <c r="C507" s="65"/>
      <c r="D507" s="65"/>
      <c r="E507" s="72"/>
      <c r="F507" s="65"/>
      <c r="G507" s="65"/>
      <c r="H507" s="65"/>
      <c r="I507" s="61"/>
      <c r="J507" s="61"/>
      <c r="K507" s="61"/>
      <c r="L507" s="82"/>
      <c r="M507" s="81"/>
      <c r="N507" s="72"/>
    </row>
    <row r="508" spans="2:14" ht="15.75" customHeight="1">
      <c r="B508" s="61"/>
      <c r="C508" s="65"/>
      <c r="D508" s="65"/>
      <c r="E508" s="72"/>
      <c r="F508" s="65"/>
      <c r="G508" s="65"/>
      <c r="H508" s="65"/>
      <c r="I508" s="61"/>
      <c r="J508" s="61"/>
      <c r="K508" s="61"/>
      <c r="L508" s="82"/>
      <c r="M508" s="81"/>
      <c r="N508" s="72"/>
    </row>
    <row r="509" spans="2:14" ht="15.75" customHeight="1">
      <c r="B509" s="61"/>
      <c r="C509" s="65"/>
      <c r="D509" s="65"/>
      <c r="E509" s="72"/>
      <c r="F509" s="65"/>
      <c r="G509" s="65"/>
      <c r="H509" s="65"/>
      <c r="I509" s="61"/>
      <c r="J509" s="61"/>
      <c r="K509" s="61"/>
      <c r="L509" s="82"/>
      <c r="M509" s="81"/>
      <c r="N509" s="72"/>
    </row>
    <row r="510" spans="2:14" ht="15.75" customHeight="1">
      <c r="B510" s="61"/>
      <c r="C510" s="65"/>
      <c r="D510" s="65"/>
      <c r="E510" s="72"/>
      <c r="F510" s="65"/>
      <c r="G510" s="65"/>
      <c r="H510" s="65"/>
      <c r="I510" s="61"/>
      <c r="J510" s="61"/>
      <c r="K510" s="61"/>
      <c r="L510" s="82"/>
      <c r="M510" s="81"/>
      <c r="N510" s="72"/>
    </row>
    <row r="511" spans="2:14" ht="15.75" customHeight="1">
      <c r="B511" s="61"/>
      <c r="C511" s="65"/>
      <c r="D511" s="65"/>
      <c r="E511" s="72"/>
      <c r="F511" s="65"/>
      <c r="G511" s="65"/>
      <c r="H511" s="65"/>
      <c r="I511" s="61"/>
      <c r="J511" s="61"/>
      <c r="K511" s="61"/>
      <c r="L511" s="82"/>
      <c r="M511" s="81"/>
      <c r="N511" s="72"/>
    </row>
    <row r="512" spans="2:14" ht="15.75" customHeight="1">
      <c r="B512" s="61"/>
      <c r="C512" s="65"/>
      <c r="D512" s="65"/>
      <c r="E512" s="72"/>
      <c r="F512" s="65"/>
      <c r="G512" s="65"/>
      <c r="H512" s="65"/>
      <c r="I512" s="61"/>
      <c r="J512" s="61"/>
      <c r="K512" s="61"/>
      <c r="L512" s="82"/>
      <c r="M512" s="81"/>
      <c r="N512" s="72"/>
    </row>
    <row r="513" spans="2:14" ht="15.75" customHeight="1">
      <c r="B513" s="61"/>
      <c r="C513" s="65"/>
      <c r="D513" s="65"/>
      <c r="E513" s="72"/>
      <c r="F513" s="65"/>
      <c r="G513" s="65"/>
      <c r="H513" s="65"/>
      <c r="I513" s="61"/>
      <c r="J513" s="61"/>
      <c r="K513" s="61"/>
      <c r="L513" s="82"/>
      <c r="M513" s="81"/>
      <c r="N513" s="72"/>
    </row>
    <row r="514" spans="2:14" ht="15.75" customHeight="1">
      <c r="B514" s="61"/>
      <c r="C514" s="65"/>
      <c r="D514" s="65"/>
      <c r="E514" s="72"/>
      <c r="F514" s="65"/>
      <c r="G514" s="65"/>
      <c r="H514" s="65"/>
      <c r="I514" s="61"/>
      <c r="J514" s="61"/>
      <c r="K514" s="61"/>
      <c r="L514" s="82"/>
      <c r="M514" s="81"/>
      <c r="N514" s="72"/>
    </row>
    <row r="515" spans="2:14" ht="15.75" customHeight="1">
      <c r="B515" s="61"/>
      <c r="C515" s="65"/>
      <c r="D515" s="65"/>
      <c r="E515" s="72"/>
      <c r="F515" s="65"/>
      <c r="G515" s="65"/>
      <c r="H515" s="65"/>
      <c r="I515" s="61"/>
      <c r="J515" s="61"/>
      <c r="K515" s="61"/>
      <c r="L515" s="82"/>
      <c r="M515" s="81"/>
      <c r="N515" s="72"/>
    </row>
    <row r="516" spans="2:14" ht="15.75" customHeight="1">
      <c r="B516" s="61"/>
      <c r="C516" s="65"/>
      <c r="D516" s="65"/>
      <c r="E516" s="72"/>
      <c r="F516" s="65"/>
      <c r="G516" s="65"/>
      <c r="H516" s="65"/>
      <c r="I516" s="61"/>
      <c r="J516" s="61"/>
      <c r="K516" s="61"/>
      <c r="L516" s="82"/>
      <c r="M516" s="81"/>
      <c r="N516" s="72"/>
    </row>
    <row r="517" spans="2:14" ht="15.75" customHeight="1">
      <c r="B517" s="61"/>
      <c r="C517" s="65"/>
      <c r="D517" s="65"/>
      <c r="E517" s="72"/>
      <c r="F517" s="65"/>
      <c r="G517" s="65"/>
      <c r="H517" s="65"/>
      <c r="I517" s="61"/>
      <c r="J517" s="61"/>
      <c r="K517" s="61"/>
      <c r="L517" s="82"/>
      <c r="M517" s="81"/>
      <c r="N517" s="72"/>
    </row>
    <row r="518" spans="2:14" ht="15.75" customHeight="1">
      <c r="B518" s="61"/>
      <c r="C518" s="65"/>
      <c r="D518" s="65"/>
      <c r="E518" s="72"/>
      <c r="F518" s="65"/>
      <c r="G518" s="65"/>
      <c r="H518" s="65"/>
      <c r="I518" s="61"/>
      <c r="J518" s="61"/>
      <c r="K518" s="61"/>
      <c r="L518" s="82"/>
      <c r="M518" s="81"/>
      <c r="N518" s="72"/>
    </row>
    <row r="519" spans="2:14" ht="15.75" customHeight="1">
      <c r="B519" s="61"/>
      <c r="C519" s="65"/>
      <c r="D519" s="65"/>
      <c r="E519" s="72"/>
      <c r="F519" s="65"/>
      <c r="G519" s="65"/>
      <c r="H519" s="65"/>
      <c r="I519" s="61"/>
      <c r="J519" s="61"/>
      <c r="K519" s="61"/>
      <c r="L519" s="82"/>
      <c r="M519" s="81"/>
      <c r="N519" s="72"/>
    </row>
    <row r="520" spans="2:14" ht="15.75" customHeight="1">
      <c r="B520" s="61"/>
      <c r="C520" s="65"/>
      <c r="D520" s="65"/>
      <c r="E520" s="72"/>
      <c r="F520" s="65"/>
      <c r="G520" s="65"/>
      <c r="H520" s="65"/>
      <c r="I520" s="61"/>
      <c r="J520" s="61"/>
      <c r="K520" s="61"/>
      <c r="L520" s="82"/>
      <c r="M520" s="81"/>
      <c r="N520" s="72"/>
    </row>
    <row r="521" spans="2:14" ht="15.75" customHeight="1">
      <c r="B521" s="61"/>
      <c r="C521" s="65"/>
      <c r="D521" s="65"/>
      <c r="E521" s="72"/>
      <c r="F521" s="65"/>
      <c r="G521" s="65"/>
      <c r="H521" s="65"/>
      <c r="I521" s="61"/>
      <c r="J521" s="61"/>
      <c r="K521" s="61"/>
      <c r="L521" s="82"/>
      <c r="M521" s="81"/>
      <c r="N521" s="72"/>
    </row>
    <row r="522" spans="2:14" ht="15.75" customHeight="1">
      <c r="B522" s="61"/>
      <c r="C522" s="65"/>
      <c r="D522" s="65"/>
      <c r="E522" s="72"/>
      <c r="F522" s="65"/>
      <c r="G522" s="65"/>
      <c r="H522" s="65"/>
      <c r="I522" s="61"/>
      <c r="J522" s="61"/>
      <c r="K522" s="61"/>
      <c r="L522" s="82"/>
      <c r="M522" s="81"/>
      <c r="N522" s="72"/>
    </row>
    <row r="523" spans="2:14" ht="15.75" customHeight="1">
      <c r="B523" s="61"/>
      <c r="C523" s="65"/>
      <c r="D523" s="65"/>
      <c r="E523" s="72"/>
      <c r="F523" s="65"/>
      <c r="G523" s="65"/>
      <c r="H523" s="65"/>
      <c r="I523" s="61"/>
      <c r="J523" s="61"/>
      <c r="K523" s="61"/>
      <c r="L523" s="82"/>
      <c r="M523" s="81"/>
      <c r="N523" s="72"/>
    </row>
    <row r="524" spans="2:14" ht="15.75" customHeight="1">
      <c r="B524" s="61"/>
      <c r="C524" s="65"/>
      <c r="D524" s="65"/>
      <c r="E524" s="72"/>
      <c r="F524" s="65"/>
      <c r="G524" s="65"/>
      <c r="H524" s="65"/>
      <c r="I524" s="61"/>
      <c r="J524" s="61"/>
      <c r="K524" s="61"/>
      <c r="L524" s="82"/>
      <c r="M524" s="81"/>
      <c r="N524" s="72"/>
    </row>
    <row r="525" spans="2:14" ht="15.75" customHeight="1">
      <c r="B525" s="61"/>
      <c r="C525" s="65"/>
      <c r="D525" s="65"/>
      <c r="E525" s="72"/>
      <c r="F525" s="65"/>
      <c r="G525" s="65"/>
      <c r="H525" s="65"/>
      <c r="I525" s="61"/>
      <c r="J525" s="61"/>
      <c r="K525" s="61"/>
      <c r="L525" s="82"/>
      <c r="M525" s="81"/>
      <c r="N525" s="72"/>
    </row>
    <row r="526" spans="2:14" ht="15.75" customHeight="1">
      <c r="B526" s="61"/>
      <c r="C526" s="65"/>
      <c r="D526" s="65"/>
      <c r="E526" s="72"/>
      <c r="F526" s="65"/>
      <c r="G526" s="65"/>
      <c r="H526" s="65"/>
      <c r="I526" s="61"/>
      <c r="J526" s="61"/>
      <c r="K526" s="61"/>
      <c r="L526" s="82"/>
      <c r="M526" s="81"/>
      <c r="N526" s="72"/>
    </row>
    <row r="527" spans="2:14" ht="15.75" customHeight="1">
      <c r="B527" s="61"/>
      <c r="C527" s="65"/>
      <c r="D527" s="65"/>
      <c r="E527" s="72"/>
      <c r="F527" s="65"/>
      <c r="G527" s="65"/>
      <c r="H527" s="65"/>
      <c r="I527" s="61"/>
      <c r="J527" s="61"/>
      <c r="K527" s="61"/>
      <c r="L527" s="82"/>
      <c r="M527" s="81"/>
      <c r="N527" s="72"/>
    </row>
    <row r="528" spans="2:14" ht="15.75" customHeight="1">
      <c r="B528" s="61"/>
      <c r="C528" s="65"/>
      <c r="D528" s="65"/>
      <c r="E528" s="72"/>
      <c r="F528" s="65"/>
      <c r="G528" s="65"/>
      <c r="H528" s="65"/>
      <c r="I528" s="61"/>
      <c r="J528" s="61"/>
      <c r="K528" s="61"/>
      <c r="L528" s="82"/>
      <c r="M528" s="81"/>
      <c r="N528" s="72"/>
    </row>
    <row r="529" spans="2:14" ht="15.75" customHeight="1">
      <c r="B529" s="61"/>
      <c r="C529" s="65"/>
      <c r="D529" s="65"/>
      <c r="E529" s="72"/>
      <c r="F529" s="65"/>
      <c r="G529" s="65"/>
      <c r="H529" s="65"/>
      <c r="I529" s="61"/>
      <c r="J529" s="61"/>
      <c r="K529" s="61"/>
      <c r="L529" s="82"/>
      <c r="M529" s="81"/>
      <c r="N529" s="72"/>
    </row>
    <row r="530" spans="2:14" ht="15.75" customHeight="1">
      <c r="B530" s="61"/>
      <c r="C530" s="65"/>
      <c r="D530" s="65"/>
      <c r="E530" s="72"/>
      <c r="F530" s="65"/>
      <c r="G530" s="65"/>
      <c r="H530" s="65"/>
      <c r="I530" s="61"/>
      <c r="J530" s="61"/>
      <c r="K530" s="61"/>
      <c r="L530" s="82"/>
      <c r="M530" s="81"/>
      <c r="N530" s="72"/>
    </row>
    <row r="531" spans="2:14" ht="15.75" customHeight="1">
      <c r="B531" s="61"/>
      <c r="C531" s="65"/>
      <c r="D531" s="65"/>
      <c r="E531" s="72"/>
      <c r="F531" s="65"/>
      <c r="G531" s="65"/>
      <c r="H531" s="65"/>
      <c r="I531" s="61"/>
      <c r="J531" s="61"/>
      <c r="K531" s="61"/>
      <c r="L531" s="82"/>
      <c r="M531" s="81"/>
      <c r="N531" s="72"/>
    </row>
    <row r="532" spans="2:14" ht="15.75" customHeight="1">
      <c r="B532" s="61"/>
      <c r="C532" s="65"/>
      <c r="D532" s="65"/>
      <c r="E532" s="72"/>
      <c r="F532" s="65"/>
      <c r="G532" s="65"/>
      <c r="H532" s="65"/>
      <c r="I532" s="61"/>
      <c r="J532" s="61"/>
      <c r="K532" s="61"/>
      <c r="L532" s="82"/>
      <c r="M532" s="81"/>
      <c r="N532" s="72"/>
    </row>
    <row r="533" spans="2:14" ht="15.75" customHeight="1">
      <c r="B533" s="61"/>
      <c r="C533" s="65"/>
      <c r="D533" s="65"/>
      <c r="E533" s="72"/>
      <c r="F533" s="65"/>
      <c r="G533" s="65"/>
      <c r="H533" s="65"/>
      <c r="I533" s="61"/>
      <c r="J533" s="61"/>
      <c r="K533" s="61"/>
      <c r="L533" s="82"/>
      <c r="M533" s="81"/>
      <c r="N533" s="72"/>
    </row>
    <row r="534" spans="2:14" ht="15.75" customHeight="1">
      <c r="B534" s="61"/>
      <c r="C534" s="65"/>
      <c r="D534" s="65"/>
      <c r="E534" s="72"/>
      <c r="F534" s="65"/>
      <c r="G534" s="65"/>
      <c r="H534" s="65"/>
      <c r="I534" s="61"/>
      <c r="J534" s="61"/>
      <c r="K534" s="61"/>
      <c r="L534" s="82"/>
      <c r="M534" s="81"/>
      <c r="N534" s="72"/>
    </row>
    <row r="535" spans="2:14" ht="15.75" customHeight="1">
      <c r="B535" s="61"/>
      <c r="C535" s="65"/>
      <c r="D535" s="65"/>
      <c r="E535" s="72"/>
      <c r="F535" s="65"/>
      <c r="G535" s="65"/>
      <c r="H535" s="65"/>
      <c r="I535" s="61"/>
      <c r="J535" s="61"/>
      <c r="K535" s="61"/>
      <c r="L535" s="82"/>
      <c r="M535" s="81"/>
      <c r="N535" s="72"/>
    </row>
    <row r="536" spans="2:14" ht="15.75" customHeight="1">
      <c r="B536" s="61"/>
      <c r="C536" s="65"/>
      <c r="D536" s="65"/>
      <c r="E536" s="72"/>
      <c r="F536" s="65"/>
      <c r="G536" s="65"/>
      <c r="H536" s="65"/>
      <c r="I536" s="61"/>
      <c r="J536" s="61"/>
      <c r="K536" s="61"/>
      <c r="L536" s="82"/>
      <c r="M536" s="81"/>
      <c r="N536" s="72"/>
    </row>
    <row r="537" spans="2:14" ht="15.75" customHeight="1">
      <c r="B537" s="61"/>
      <c r="C537" s="65"/>
      <c r="D537" s="65"/>
      <c r="E537" s="72"/>
      <c r="F537" s="65"/>
      <c r="G537" s="65"/>
      <c r="H537" s="65"/>
      <c r="I537" s="61"/>
      <c r="J537" s="61"/>
      <c r="K537" s="61"/>
      <c r="L537" s="82"/>
      <c r="M537" s="81"/>
      <c r="N537" s="72"/>
    </row>
    <row r="538" spans="2:14" ht="15.75" customHeight="1">
      <c r="B538" s="61"/>
      <c r="C538" s="65"/>
      <c r="D538" s="65"/>
      <c r="E538" s="72"/>
      <c r="F538" s="65"/>
      <c r="G538" s="65"/>
      <c r="H538" s="65"/>
      <c r="I538" s="61"/>
      <c r="J538" s="61"/>
      <c r="K538" s="61"/>
      <c r="L538" s="82"/>
      <c r="M538" s="81"/>
      <c r="N538" s="72"/>
    </row>
    <row r="539" spans="2:14" ht="15.75" customHeight="1">
      <c r="B539" s="61"/>
      <c r="C539" s="65"/>
      <c r="D539" s="65"/>
      <c r="E539" s="72"/>
      <c r="F539" s="65"/>
      <c r="G539" s="65"/>
      <c r="H539" s="65"/>
      <c r="I539" s="61"/>
      <c r="J539" s="61"/>
      <c r="K539" s="61"/>
      <c r="L539" s="82"/>
      <c r="M539" s="81"/>
      <c r="N539" s="72"/>
    </row>
    <row r="540" spans="2:14" ht="15.75" customHeight="1">
      <c r="B540" s="61"/>
      <c r="C540" s="65"/>
      <c r="D540" s="65"/>
      <c r="E540" s="72"/>
      <c r="F540" s="65"/>
      <c r="G540" s="65"/>
      <c r="H540" s="65"/>
      <c r="I540" s="61"/>
      <c r="J540" s="61"/>
      <c r="K540" s="61"/>
      <c r="L540" s="82"/>
      <c r="M540" s="81"/>
      <c r="N540" s="72"/>
    </row>
    <row r="541" spans="2:14" ht="15.75" customHeight="1">
      <c r="B541" s="61"/>
      <c r="C541" s="65"/>
      <c r="D541" s="65"/>
      <c r="E541" s="72"/>
      <c r="F541" s="65"/>
      <c r="G541" s="65"/>
      <c r="H541" s="65"/>
      <c r="I541" s="61"/>
      <c r="J541" s="61"/>
      <c r="K541" s="61"/>
      <c r="L541" s="82"/>
      <c r="M541" s="81"/>
      <c r="N541" s="72"/>
    </row>
    <row r="542" spans="2:14" ht="15.75" customHeight="1">
      <c r="B542" s="61"/>
      <c r="C542" s="65"/>
      <c r="D542" s="65"/>
      <c r="E542" s="72"/>
      <c r="F542" s="65"/>
      <c r="G542" s="65"/>
      <c r="H542" s="65"/>
      <c r="I542" s="61"/>
      <c r="J542" s="61"/>
      <c r="K542" s="61"/>
      <c r="L542" s="82"/>
      <c r="M542" s="81"/>
      <c r="N542" s="72"/>
    </row>
    <row r="543" spans="2:14" ht="15.75" customHeight="1">
      <c r="B543" s="61"/>
      <c r="C543" s="65"/>
      <c r="D543" s="65"/>
      <c r="E543" s="72"/>
      <c r="F543" s="65"/>
      <c r="G543" s="65"/>
      <c r="H543" s="65"/>
      <c r="I543" s="61"/>
      <c r="J543" s="61"/>
      <c r="K543" s="61"/>
      <c r="L543" s="82"/>
      <c r="M543" s="81"/>
      <c r="N543" s="72"/>
    </row>
    <row r="544" spans="2:14" ht="15.75" customHeight="1">
      <c r="B544" s="61"/>
      <c r="C544" s="65"/>
      <c r="D544" s="65"/>
      <c r="E544" s="72"/>
      <c r="F544" s="65"/>
      <c r="G544" s="65"/>
      <c r="H544" s="65"/>
      <c r="I544" s="61"/>
      <c r="J544" s="61"/>
      <c r="K544" s="61"/>
      <c r="L544" s="82"/>
      <c r="M544" s="81"/>
      <c r="N544" s="72"/>
    </row>
    <row r="545" spans="2:14" ht="15.75" customHeight="1">
      <c r="B545" s="61"/>
      <c r="C545" s="65"/>
      <c r="D545" s="65"/>
      <c r="E545" s="72"/>
      <c r="F545" s="65"/>
      <c r="G545" s="65"/>
      <c r="H545" s="65"/>
      <c r="I545" s="61"/>
      <c r="J545" s="61"/>
      <c r="K545" s="61"/>
      <c r="L545" s="82"/>
      <c r="M545" s="81"/>
      <c r="N545" s="72"/>
    </row>
    <row r="546" spans="2:14" ht="15.75" customHeight="1">
      <c r="B546" s="61"/>
      <c r="C546" s="65"/>
      <c r="D546" s="65"/>
      <c r="E546" s="72"/>
      <c r="F546" s="65"/>
      <c r="G546" s="65"/>
      <c r="H546" s="65"/>
      <c r="I546" s="61"/>
      <c r="J546" s="61"/>
      <c r="K546" s="61"/>
      <c r="L546" s="82"/>
      <c r="M546" s="81"/>
      <c r="N546" s="72"/>
    </row>
    <row r="547" spans="2:14" ht="15.75" customHeight="1">
      <c r="B547" s="61"/>
      <c r="C547" s="65"/>
      <c r="D547" s="65"/>
      <c r="E547" s="72"/>
      <c r="F547" s="65"/>
      <c r="G547" s="65"/>
      <c r="H547" s="65"/>
      <c r="I547" s="61"/>
      <c r="J547" s="61"/>
      <c r="K547" s="61"/>
      <c r="L547" s="82"/>
      <c r="M547" s="81"/>
      <c r="N547" s="72"/>
    </row>
    <row r="548" spans="2:14" ht="15.75" customHeight="1">
      <c r="B548" s="61"/>
      <c r="C548" s="65"/>
      <c r="D548" s="65"/>
      <c r="E548" s="72"/>
      <c r="F548" s="65"/>
      <c r="G548" s="65"/>
      <c r="H548" s="65"/>
      <c r="I548" s="61"/>
      <c r="J548" s="61"/>
      <c r="K548" s="61"/>
      <c r="L548" s="82"/>
      <c r="M548" s="81"/>
      <c r="N548" s="72"/>
    </row>
    <row r="549" spans="2:14" ht="15.75" customHeight="1">
      <c r="B549" s="61"/>
      <c r="C549" s="65"/>
      <c r="D549" s="65"/>
      <c r="E549" s="72"/>
      <c r="F549" s="65"/>
      <c r="G549" s="65"/>
      <c r="H549" s="65"/>
      <c r="I549" s="61"/>
      <c r="J549" s="61"/>
      <c r="K549" s="61"/>
      <c r="L549" s="82"/>
      <c r="M549" s="81"/>
      <c r="N549" s="72"/>
    </row>
    <row r="550" spans="2:14" ht="15.75" customHeight="1">
      <c r="B550" s="61"/>
      <c r="C550" s="65"/>
      <c r="D550" s="65"/>
      <c r="E550" s="72"/>
      <c r="F550" s="65"/>
      <c r="G550" s="65"/>
      <c r="H550" s="65"/>
      <c r="I550" s="61"/>
      <c r="J550" s="61"/>
      <c r="K550" s="61"/>
      <c r="L550" s="82"/>
      <c r="M550" s="81"/>
      <c r="N550" s="72"/>
    </row>
    <row r="551" spans="2:14" ht="15.75" customHeight="1">
      <c r="B551" s="61"/>
      <c r="C551" s="65"/>
      <c r="D551" s="65"/>
      <c r="E551" s="72"/>
      <c r="F551" s="65"/>
      <c r="G551" s="65"/>
      <c r="H551" s="65"/>
      <c r="I551" s="61"/>
      <c r="J551" s="61"/>
      <c r="K551" s="61"/>
      <c r="L551" s="82"/>
      <c r="M551" s="81"/>
      <c r="N551" s="72"/>
    </row>
    <row r="552" spans="2:14" ht="15.75" customHeight="1">
      <c r="B552" s="61"/>
      <c r="C552" s="65"/>
      <c r="D552" s="65"/>
      <c r="E552" s="72"/>
      <c r="F552" s="65"/>
      <c r="G552" s="65"/>
      <c r="H552" s="65"/>
      <c r="I552" s="61"/>
      <c r="J552" s="61"/>
      <c r="K552" s="61"/>
      <c r="L552" s="82"/>
      <c r="M552" s="81"/>
      <c r="N552" s="72"/>
    </row>
    <row r="553" spans="2:14" ht="15.75" customHeight="1">
      <c r="B553" s="61"/>
      <c r="C553" s="65"/>
      <c r="D553" s="65"/>
      <c r="E553" s="72"/>
      <c r="F553" s="65"/>
      <c r="G553" s="65"/>
      <c r="H553" s="65"/>
      <c r="I553" s="61"/>
      <c r="J553" s="61"/>
      <c r="K553" s="61"/>
      <c r="L553" s="82"/>
      <c r="M553" s="81"/>
      <c r="N553" s="72"/>
    </row>
    <row r="554" spans="2:14" ht="15.75" customHeight="1">
      <c r="B554" s="61"/>
      <c r="C554" s="65"/>
      <c r="D554" s="65"/>
      <c r="E554" s="72"/>
      <c r="F554" s="65"/>
      <c r="G554" s="65"/>
      <c r="H554" s="65"/>
      <c r="I554" s="61"/>
      <c r="J554" s="61"/>
      <c r="K554" s="61"/>
      <c r="L554" s="82"/>
      <c r="M554" s="81"/>
      <c r="N554" s="72"/>
    </row>
    <row r="555" spans="2:14" ht="15.75" customHeight="1">
      <c r="B555" s="61"/>
      <c r="C555" s="65"/>
      <c r="D555" s="65"/>
      <c r="E555" s="72"/>
      <c r="F555" s="65"/>
      <c r="G555" s="65"/>
      <c r="H555" s="65"/>
      <c r="I555" s="61"/>
      <c r="J555" s="61"/>
      <c r="K555" s="61"/>
      <c r="L555" s="82"/>
      <c r="M555" s="81"/>
      <c r="N555" s="72"/>
    </row>
    <row r="556" spans="2:14" ht="15.75" customHeight="1">
      <c r="B556" s="61"/>
      <c r="C556" s="65"/>
      <c r="D556" s="65"/>
      <c r="E556" s="72"/>
      <c r="F556" s="65"/>
      <c r="G556" s="65"/>
      <c r="H556" s="65"/>
      <c r="I556" s="61"/>
      <c r="J556" s="61"/>
      <c r="K556" s="61"/>
      <c r="L556" s="82"/>
      <c r="M556" s="81"/>
      <c r="N556" s="72"/>
    </row>
    <row r="557" spans="2:14" ht="15.75" customHeight="1">
      <c r="B557" s="61"/>
      <c r="C557" s="65"/>
      <c r="D557" s="65"/>
      <c r="E557" s="72"/>
      <c r="F557" s="65"/>
      <c r="G557" s="65"/>
      <c r="H557" s="65"/>
      <c r="I557" s="61"/>
      <c r="J557" s="61"/>
      <c r="K557" s="61"/>
      <c r="L557" s="82"/>
      <c r="M557" s="81"/>
      <c r="N557" s="72"/>
    </row>
    <row r="558" spans="2:14" ht="15.75" customHeight="1">
      <c r="B558" s="61"/>
      <c r="C558" s="65"/>
      <c r="D558" s="65"/>
      <c r="E558" s="72"/>
      <c r="F558" s="65"/>
      <c r="G558" s="65"/>
      <c r="H558" s="65"/>
      <c r="I558" s="61"/>
      <c r="J558" s="61"/>
      <c r="K558" s="61"/>
      <c r="L558" s="82"/>
      <c r="M558" s="81"/>
      <c r="N558" s="72"/>
    </row>
    <row r="559" spans="2:14" ht="15.75" customHeight="1">
      <c r="B559" s="61"/>
      <c r="C559" s="65"/>
      <c r="D559" s="65"/>
      <c r="E559" s="72"/>
      <c r="F559" s="65"/>
      <c r="G559" s="65"/>
      <c r="H559" s="65"/>
      <c r="I559" s="61"/>
      <c r="J559" s="61"/>
      <c r="K559" s="61"/>
      <c r="L559" s="82"/>
      <c r="M559" s="81"/>
      <c r="N559" s="72"/>
    </row>
    <row r="560" spans="2:14" ht="15.75" customHeight="1">
      <c r="B560" s="61"/>
      <c r="C560" s="65"/>
      <c r="D560" s="65"/>
      <c r="E560" s="72"/>
      <c r="F560" s="65"/>
      <c r="G560" s="65"/>
      <c r="H560" s="65"/>
      <c r="I560" s="61"/>
      <c r="J560" s="61"/>
      <c r="K560" s="61"/>
      <c r="L560" s="82"/>
      <c r="M560" s="81"/>
      <c r="N560" s="72"/>
    </row>
    <row r="561" spans="2:14" ht="15.75" customHeight="1">
      <c r="B561" s="61"/>
      <c r="C561" s="65"/>
      <c r="D561" s="65"/>
      <c r="E561" s="72"/>
      <c r="F561" s="65"/>
      <c r="G561" s="65"/>
      <c r="H561" s="65"/>
      <c r="I561" s="61"/>
      <c r="J561" s="61"/>
      <c r="K561" s="61"/>
      <c r="L561" s="82"/>
      <c r="M561" s="81"/>
      <c r="N561" s="72"/>
    </row>
    <row r="562" spans="2:14" ht="15.75" customHeight="1">
      <c r="B562" s="61"/>
      <c r="C562" s="65"/>
      <c r="D562" s="65"/>
      <c r="E562" s="72"/>
      <c r="F562" s="65"/>
      <c r="G562" s="65"/>
      <c r="H562" s="65"/>
      <c r="I562" s="61"/>
      <c r="J562" s="61"/>
      <c r="K562" s="61"/>
      <c r="L562" s="82"/>
      <c r="M562" s="81"/>
      <c r="N562" s="72"/>
    </row>
    <row r="563" spans="2:14" ht="15.75" customHeight="1">
      <c r="B563" s="61"/>
      <c r="C563" s="65"/>
      <c r="D563" s="65"/>
      <c r="E563" s="72"/>
      <c r="F563" s="65"/>
      <c r="G563" s="65"/>
      <c r="H563" s="65"/>
      <c r="I563" s="61"/>
      <c r="J563" s="61"/>
      <c r="K563" s="61"/>
      <c r="L563" s="82"/>
      <c r="M563" s="81"/>
      <c r="N563" s="72"/>
    </row>
    <row r="564" spans="2:14" ht="15.75" customHeight="1">
      <c r="B564" s="61"/>
      <c r="C564" s="65"/>
      <c r="D564" s="65"/>
      <c r="E564" s="72"/>
      <c r="F564" s="65"/>
      <c r="G564" s="65"/>
      <c r="H564" s="65"/>
      <c r="I564" s="61"/>
      <c r="J564" s="61"/>
      <c r="K564" s="61"/>
      <c r="L564" s="82"/>
      <c r="M564" s="81"/>
      <c r="N564" s="72"/>
    </row>
    <row r="565" spans="2:14" ht="15.75" customHeight="1">
      <c r="B565" s="61"/>
      <c r="C565" s="65"/>
      <c r="D565" s="65"/>
      <c r="E565" s="72"/>
      <c r="F565" s="65"/>
      <c r="G565" s="65"/>
      <c r="H565" s="65"/>
      <c r="I565" s="61"/>
      <c r="J565" s="61"/>
      <c r="K565" s="61"/>
      <c r="L565" s="82"/>
      <c r="M565" s="81"/>
      <c r="N565" s="72"/>
    </row>
    <row r="566" spans="2:14" ht="15.75" customHeight="1">
      <c r="B566" s="61"/>
      <c r="C566" s="65"/>
      <c r="D566" s="65"/>
      <c r="E566" s="72"/>
      <c r="F566" s="65"/>
      <c r="G566" s="65"/>
      <c r="H566" s="65"/>
      <c r="I566" s="61"/>
      <c r="J566" s="61"/>
      <c r="K566" s="61"/>
      <c r="L566" s="82"/>
      <c r="M566" s="81"/>
      <c r="N566" s="72"/>
    </row>
    <row r="567" spans="2:14" ht="15.75" customHeight="1">
      <c r="B567" s="61"/>
      <c r="C567" s="65"/>
      <c r="D567" s="65"/>
      <c r="E567" s="72"/>
      <c r="F567" s="65"/>
      <c r="G567" s="65"/>
      <c r="H567" s="65"/>
      <c r="I567" s="61"/>
      <c r="J567" s="61"/>
      <c r="K567" s="61"/>
      <c r="L567" s="82"/>
      <c r="M567" s="81"/>
      <c r="N567" s="72"/>
    </row>
    <row r="568" spans="2:14" ht="15.75" customHeight="1">
      <c r="B568" s="61"/>
      <c r="C568" s="65"/>
      <c r="D568" s="65"/>
      <c r="E568" s="72"/>
      <c r="F568" s="65"/>
      <c r="G568" s="65"/>
      <c r="H568" s="65"/>
      <c r="I568" s="61"/>
      <c r="J568" s="61"/>
      <c r="K568" s="61"/>
      <c r="L568" s="82"/>
      <c r="M568" s="81"/>
      <c r="N568" s="72"/>
    </row>
    <row r="569" spans="2:14" ht="15.75" customHeight="1">
      <c r="B569" s="61"/>
      <c r="C569" s="65"/>
      <c r="D569" s="65"/>
      <c r="E569" s="72"/>
      <c r="F569" s="65"/>
      <c r="G569" s="65"/>
      <c r="H569" s="65"/>
      <c r="I569" s="61"/>
      <c r="J569" s="61"/>
      <c r="K569" s="61"/>
      <c r="L569" s="82"/>
      <c r="M569" s="81"/>
      <c r="N569" s="72"/>
    </row>
    <row r="570" spans="2:14" ht="15.75" customHeight="1">
      <c r="B570" s="61"/>
      <c r="C570" s="65"/>
      <c r="D570" s="65"/>
      <c r="E570" s="72"/>
      <c r="F570" s="65"/>
      <c r="G570" s="65"/>
      <c r="H570" s="65"/>
      <c r="I570" s="61"/>
      <c r="J570" s="61"/>
      <c r="K570" s="61"/>
      <c r="L570" s="82"/>
      <c r="M570" s="81"/>
      <c r="N570" s="72"/>
    </row>
    <row r="571" spans="2:14" ht="15.75" customHeight="1">
      <c r="B571" s="61"/>
      <c r="C571" s="65"/>
      <c r="D571" s="65"/>
      <c r="E571" s="72"/>
      <c r="F571" s="65"/>
      <c r="G571" s="65"/>
      <c r="H571" s="65"/>
      <c r="I571" s="61"/>
      <c r="J571" s="61"/>
      <c r="K571" s="61"/>
      <c r="L571" s="82"/>
      <c r="M571" s="81"/>
      <c r="N571" s="72"/>
    </row>
    <row r="572" spans="2:14" ht="15.75" customHeight="1">
      <c r="B572" s="61"/>
      <c r="C572" s="65"/>
      <c r="D572" s="65"/>
      <c r="E572" s="72"/>
      <c r="F572" s="65"/>
      <c r="G572" s="65"/>
      <c r="H572" s="65"/>
      <c r="I572" s="61"/>
      <c r="J572" s="61"/>
      <c r="K572" s="61"/>
      <c r="L572" s="82"/>
      <c r="M572" s="81"/>
      <c r="N572" s="72"/>
    </row>
    <row r="573" spans="2:14" ht="15.75" customHeight="1">
      <c r="B573" s="61"/>
      <c r="C573" s="65"/>
      <c r="D573" s="65"/>
      <c r="E573" s="72"/>
      <c r="F573" s="65"/>
      <c r="G573" s="65"/>
      <c r="H573" s="65"/>
      <c r="I573" s="61"/>
      <c r="J573" s="61"/>
      <c r="K573" s="61"/>
      <c r="L573" s="82"/>
      <c r="M573" s="81"/>
      <c r="N573" s="72"/>
    </row>
    <row r="574" spans="2:14" ht="15.75" customHeight="1">
      <c r="B574" s="61"/>
      <c r="C574" s="65"/>
      <c r="D574" s="65"/>
      <c r="E574" s="72"/>
      <c r="F574" s="65"/>
      <c r="G574" s="65"/>
      <c r="H574" s="65"/>
      <c r="I574" s="61"/>
      <c r="J574" s="61"/>
      <c r="K574" s="61"/>
      <c r="L574" s="82"/>
      <c r="M574" s="81"/>
      <c r="N574" s="72"/>
    </row>
    <row r="575" spans="2:14" ht="15.75" customHeight="1">
      <c r="B575" s="61"/>
      <c r="C575" s="65"/>
      <c r="D575" s="65"/>
      <c r="E575" s="72"/>
      <c r="F575" s="65"/>
      <c r="G575" s="65"/>
      <c r="H575" s="65"/>
      <c r="I575" s="61"/>
      <c r="J575" s="61"/>
      <c r="K575" s="61"/>
      <c r="L575" s="82"/>
      <c r="M575" s="81"/>
      <c r="N575" s="72"/>
    </row>
    <row r="576" spans="2:14" ht="15.75" customHeight="1">
      <c r="B576" s="61"/>
      <c r="C576" s="65"/>
      <c r="D576" s="65"/>
      <c r="E576" s="72"/>
      <c r="F576" s="65"/>
      <c r="G576" s="65"/>
      <c r="H576" s="65"/>
      <c r="I576" s="61"/>
      <c r="J576" s="61"/>
      <c r="K576" s="61"/>
      <c r="L576" s="82"/>
      <c r="M576" s="81"/>
      <c r="N576" s="72"/>
    </row>
    <row r="577" spans="2:14" ht="15.75" customHeight="1">
      <c r="B577" s="61"/>
      <c r="C577" s="65"/>
      <c r="D577" s="65"/>
      <c r="E577" s="72"/>
      <c r="F577" s="65"/>
      <c r="G577" s="65"/>
      <c r="H577" s="65"/>
      <c r="I577" s="61"/>
      <c r="J577" s="61"/>
      <c r="K577" s="61"/>
      <c r="L577" s="82"/>
      <c r="M577" s="81"/>
      <c r="N577" s="72"/>
    </row>
    <row r="578" spans="2:14" ht="15.75" customHeight="1">
      <c r="B578" s="61"/>
      <c r="C578" s="65"/>
      <c r="D578" s="65"/>
      <c r="E578" s="72"/>
      <c r="F578" s="65"/>
      <c r="G578" s="65"/>
      <c r="H578" s="65"/>
      <c r="I578" s="61"/>
      <c r="J578" s="61"/>
      <c r="K578" s="61"/>
      <c r="L578" s="82"/>
      <c r="M578" s="81"/>
      <c r="N578" s="72"/>
    </row>
    <row r="579" spans="2:14" ht="15.75" customHeight="1">
      <c r="B579" s="61"/>
      <c r="C579" s="65"/>
      <c r="D579" s="65"/>
      <c r="E579" s="72"/>
      <c r="F579" s="65"/>
      <c r="G579" s="65"/>
      <c r="H579" s="65"/>
      <c r="I579" s="61"/>
      <c r="J579" s="61"/>
      <c r="K579" s="61"/>
      <c r="L579" s="82"/>
      <c r="M579" s="81"/>
      <c r="N579" s="72"/>
    </row>
    <row r="580" spans="2:14" ht="15.75" customHeight="1">
      <c r="B580" s="61"/>
      <c r="C580" s="65"/>
      <c r="D580" s="65"/>
      <c r="E580" s="72"/>
      <c r="F580" s="65"/>
      <c r="G580" s="65"/>
      <c r="H580" s="65"/>
      <c r="I580" s="61"/>
      <c r="J580" s="61"/>
      <c r="K580" s="61"/>
      <c r="L580" s="82"/>
      <c r="M580" s="81"/>
      <c r="N580" s="72"/>
    </row>
    <row r="581" spans="2:14" ht="15.75" customHeight="1">
      <c r="B581" s="61"/>
      <c r="C581" s="65"/>
      <c r="D581" s="65"/>
      <c r="E581" s="72"/>
      <c r="F581" s="65"/>
      <c r="G581" s="65"/>
      <c r="H581" s="65"/>
      <c r="I581" s="61"/>
      <c r="J581" s="61"/>
      <c r="K581" s="61"/>
      <c r="L581" s="82"/>
      <c r="M581" s="81"/>
      <c r="N581" s="72"/>
    </row>
    <row r="582" spans="2:14" ht="15.75" customHeight="1">
      <c r="B582" s="61"/>
      <c r="C582" s="65"/>
      <c r="D582" s="65"/>
      <c r="E582" s="72"/>
      <c r="F582" s="65"/>
      <c r="G582" s="65"/>
      <c r="H582" s="65"/>
      <c r="I582" s="61"/>
      <c r="J582" s="61"/>
      <c r="K582" s="61"/>
      <c r="L582" s="82"/>
      <c r="M582" s="81"/>
      <c r="N582" s="72"/>
    </row>
    <row r="583" spans="2:14" ht="15.75" customHeight="1">
      <c r="B583" s="61"/>
      <c r="C583" s="65"/>
      <c r="D583" s="65"/>
      <c r="E583" s="72"/>
      <c r="F583" s="65"/>
      <c r="G583" s="65"/>
      <c r="H583" s="65"/>
      <c r="I583" s="61"/>
      <c r="J583" s="61"/>
      <c r="K583" s="61"/>
      <c r="L583" s="82"/>
      <c r="M583" s="81"/>
      <c r="N583" s="72"/>
    </row>
    <row r="584" spans="2:14" ht="15.75" customHeight="1">
      <c r="B584" s="61"/>
      <c r="C584" s="65"/>
      <c r="D584" s="65"/>
      <c r="E584" s="72"/>
      <c r="F584" s="65"/>
      <c r="G584" s="65"/>
      <c r="H584" s="65"/>
      <c r="I584" s="61"/>
      <c r="J584" s="61"/>
      <c r="K584" s="61"/>
      <c r="L584" s="82"/>
      <c r="M584" s="81"/>
      <c r="N584" s="72"/>
    </row>
    <row r="585" spans="2:14" ht="15.75" customHeight="1">
      <c r="B585" s="61"/>
      <c r="C585" s="65"/>
      <c r="D585" s="65"/>
      <c r="E585" s="72"/>
      <c r="F585" s="65"/>
      <c r="G585" s="65"/>
      <c r="H585" s="65"/>
      <c r="I585" s="61"/>
      <c r="J585" s="61"/>
      <c r="K585" s="61"/>
      <c r="L585" s="82"/>
      <c r="M585" s="81"/>
      <c r="N585" s="72"/>
    </row>
    <row r="586" spans="2:14" ht="15.75" customHeight="1">
      <c r="B586" s="61"/>
      <c r="C586" s="65"/>
      <c r="D586" s="65"/>
      <c r="E586" s="72"/>
      <c r="F586" s="65"/>
      <c r="G586" s="65"/>
      <c r="H586" s="65"/>
      <c r="I586" s="61"/>
      <c r="J586" s="61"/>
      <c r="K586" s="61"/>
      <c r="L586" s="82"/>
      <c r="M586" s="81"/>
      <c r="N586" s="72"/>
    </row>
    <row r="587" spans="2:14" ht="15.75" customHeight="1">
      <c r="B587" s="61"/>
      <c r="C587" s="65"/>
      <c r="D587" s="65"/>
      <c r="E587" s="72"/>
      <c r="F587" s="65"/>
      <c r="G587" s="65"/>
      <c r="H587" s="65"/>
      <c r="I587" s="61"/>
      <c r="J587" s="61"/>
      <c r="K587" s="61"/>
      <c r="L587" s="82"/>
      <c r="M587" s="81"/>
      <c r="N587" s="72"/>
    </row>
    <row r="588" spans="2:14" ht="15.75" customHeight="1">
      <c r="B588" s="61"/>
      <c r="C588" s="65"/>
      <c r="D588" s="65"/>
      <c r="E588" s="72"/>
      <c r="F588" s="65"/>
      <c r="G588" s="65"/>
      <c r="H588" s="65"/>
      <c r="I588" s="61"/>
      <c r="J588" s="61"/>
      <c r="K588" s="61"/>
      <c r="L588" s="82"/>
      <c r="M588" s="81"/>
      <c r="N588" s="72"/>
    </row>
    <row r="589" spans="2:14" ht="15.75" customHeight="1">
      <c r="B589" s="61"/>
      <c r="C589" s="65"/>
      <c r="D589" s="65"/>
      <c r="E589" s="72"/>
      <c r="F589" s="65"/>
      <c r="G589" s="65"/>
      <c r="H589" s="65"/>
      <c r="I589" s="61"/>
      <c r="J589" s="61"/>
      <c r="K589" s="61"/>
      <c r="L589" s="82"/>
      <c r="M589" s="81"/>
      <c r="N589" s="72"/>
    </row>
    <row r="590" spans="2:14" ht="15.75" customHeight="1">
      <c r="B590" s="61"/>
      <c r="C590" s="65"/>
      <c r="D590" s="65"/>
      <c r="E590" s="72"/>
      <c r="F590" s="65"/>
      <c r="G590" s="65"/>
      <c r="H590" s="65"/>
      <c r="I590" s="61"/>
      <c r="J590" s="61"/>
      <c r="K590" s="61"/>
      <c r="L590" s="82"/>
      <c r="M590" s="81"/>
      <c r="N590" s="72"/>
    </row>
    <row r="591" spans="2:14" ht="15.75" customHeight="1">
      <c r="B591" s="61"/>
      <c r="C591" s="65"/>
      <c r="D591" s="65"/>
      <c r="E591" s="72"/>
      <c r="F591" s="65"/>
      <c r="G591" s="65"/>
      <c r="H591" s="65"/>
      <c r="I591" s="61"/>
      <c r="J591" s="61"/>
      <c r="K591" s="61"/>
      <c r="L591" s="82"/>
      <c r="M591" s="81"/>
      <c r="N591" s="72"/>
    </row>
    <row r="592" spans="2:14" ht="15.75" customHeight="1">
      <c r="B592" s="61"/>
      <c r="C592" s="65"/>
      <c r="D592" s="65"/>
      <c r="E592" s="72"/>
      <c r="F592" s="65"/>
      <c r="G592" s="65"/>
      <c r="H592" s="65"/>
      <c r="I592" s="61"/>
      <c r="J592" s="61"/>
      <c r="K592" s="61"/>
      <c r="L592" s="82"/>
      <c r="M592" s="81"/>
      <c r="N592" s="72"/>
    </row>
    <row r="593" spans="2:14" ht="15.75" customHeight="1">
      <c r="B593" s="61"/>
      <c r="C593" s="65"/>
      <c r="D593" s="65"/>
      <c r="E593" s="72"/>
      <c r="F593" s="65"/>
      <c r="G593" s="65"/>
      <c r="H593" s="65"/>
      <c r="I593" s="61"/>
      <c r="J593" s="61"/>
      <c r="K593" s="61"/>
      <c r="L593" s="82"/>
      <c r="M593" s="81"/>
      <c r="N593" s="72"/>
    </row>
    <row r="594" spans="2:14" ht="15.75" customHeight="1">
      <c r="B594" s="61"/>
      <c r="C594" s="65"/>
      <c r="D594" s="65"/>
      <c r="E594" s="72"/>
      <c r="F594" s="65"/>
      <c r="G594" s="65"/>
      <c r="H594" s="65"/>
      <c r="I594" s="61"/>
      <c r="J594" s="61"/>
      <c r="K594" s="61"/>
      <c r="L594" s="82"/>
      <c r="M594" s="81"/>
      <c r="N594" s="72"/>
    </row>
    <row r="595" spans="2:14" ht="15.75" customHeight="1">
      <c r="B595" s="61"/>
      <c r="C595" s="65"/>
      <c r="D595" s="65"/>
      <c r="E595" s="72"/>
      <c r="F595" s="65"/>
      <c r="G595" s="65"/>
      <c r="H595" s="65"/>
      <c r="I595" s="61"/>
      <c r="J595" s="61"/>
      <c r="K595" s="61"/>
      <c r="L595" s="82"/>
      <c r="M595" s="81"/>
      <c r="N595" s="72"/>
    </row>
    <row r="596" spans="2:14" ht="15.75" customHeight="1">
      <c r="B596" s="61"/>
      <c r="C596" s="65"/>
      <c r="D596" s="65"/>
      <c r="E596" s="72"/>
      <c r="F596" s="65"/>
      <c r="G596" s="65"/>
      <c r="H596" s="65"/>
      <c r="I596" s="61"/>
      <c r="J596" s="61"/>
      <c r="K596" s="61"/>
      <c r="L596" s="82"/>
      <c r="M596" s="81"/>
      <c r="N596" s="72"/>
    </row>
    <row r="597" spans="2:14" ht="15.75" customHeight="1">
      <c r="B597" s="61"/>
      <c r="C597" s="65"/>
      <c r="D597" s="65"/>
      <c r="E597" s="72"/>
      <c r="F597" s="65"/>
      <c r="G597" s="65"/>
      <c r="H597" s="65"/>
      <c r="I597" s="61"/>
      <c r="J597" s="61"/>
      <c r="K597" s="61"/>
      <c r="L597" s="82"/>
      <c r="M597" s="81"/>
      <c r="N597" s="72"/>
    </row>
    <row r="598" spans="2:14" ht="15.75" customHeight="1">
      <c r="B598" s="61"/>
      <c r="C598" s="65"/>
      <c r="D598" s="65"/>
      <c r="E598" s="72"/>
      <c r="F598" s="65"/>
      <c r="G598" s="65"/>
      <c r="H598" s="65"/>
      <c r="I598" s="61"/>
      <c r="J598" s="61"/>
      <c r="K598" s="61"/>
      <c r="L598" s="82"/>
      <c r="M598" s="81"/>
      <c r="N598" s="72"/>
    </row>
    <row r="599" spans="2:14" ht="15.75" customHeight="1">
      <c r="B599" s="61"/>
      <c r="C599" s="65"/>
      <c r="D599" s="65"/>
      <c r="E599" s="72"/>
      <c r="F599" s="65"/>
      <c r="G599" s="65"/>
      <c r="H599" s="65"/>
      <c r="I599" s="61"/>
      <c r="J599" s="61"/>
      <c r="K599" s="61"/>
      <c r="L599" s="82"/>
      <c r="M599" s="81"/>
      <c r="N599" s="72"/>
    </row>
    <row r="600" spans="2:14" ht="15.75" customHeight="1">
      <c r="B600" s="61"/>
      <c r="C600" s="65"/>
      <c r="D600" s="65"/>
      <c r="E600" s="72"/>
      <c r="F600" s="65"/>
      <c r="G600" s="65"/>
      <c r="H600" s="65"/>
      <c r="I600" s="61"/>
      <c r="J600" s="61"/>
      <c r="K600" s="61"/>
      <c r="L600" s="82"/>
      <c r="M600" s="81"/>
      <c r="N600" s="72"/>
    </row>
    <row r="601" spans="2:14" ht="15.75" customHeight="1">
      <c r="B601" s="61"/>
      <c r="C601" s="65"/>
      <c r="D601" s="65"/>
      <c r="E601" s="72"/>
      <c r="F601" s="65"/>
      <c r="G601" s="65"/>
      <c r="H601" s="65"/>
      <c r="I601" s="61"/>
      <c r="J601" s="61"/>
      <c r="K601" s="61"/>
      <c r="L601" s="82"/>
      <c r="M601" s="81"/>
      <c r="N601" s="72"/>
    </row>
    <row r="602" spans="2:14" ht="15.75" customHeight="1">
      <c r="B602" s="61"/>
      <c r="C602" s="65"/>
      <c r="D602" s="65"/>
      <c r="E602" s="72"/>
      <c r="F602" s="65"/>
      <c r="G602" s="65"/>
      <c r="H602" s="65"/>
      <c r="I602" s="61"/>
      <c r="J602" s="61"/>
      <c r="K602" s="61"/>
      <c r="L602" s="82"/>
      <c r="M602" s="81"/>
      <c r="N602" s="72"/>
    </row>
    <row r="603" spans="2:14" ht="15.75" customHeight="1">
      <c r="B603" s="61"/>
      <c r="C603" s="65"/>
      <c r="D603" s="65"/>
      <c r="E603" s="72"/>
      <c r="F603" s="65"/>
      <c r="G603" s="65"/>
      <c r="H603" s="65"/>
      <c r="I603" s="61"/>
      <c r="J603" s="61"/>
      <c r="K603" s="61"/>
      <c r="L603" s="82"/>
      <c r="M603" s="81"/>
      <c r="N603" s="72"/>
    </row>
    <row r="604" spans="2:14" ht="15.75" customHeight="1">
      <c r="B604" s="61"/>
      <c r="C604" s="65"/>
      <c r="D604" s="65"/>
      <c r="E604" s="72"/>
      <c r="F604" s="65"/>
      <c r="G604" s="65"/>
      <c r="H604" s="65"/>
      <c r="I604" s="61"/>
      <c r="J604" s="61"/>
      <c r="K604" s="61"/>
      <c r="L604" s="82"/>
      <c r="M604" s="81"/>
      <c r="N604" s="72"/>
    </row>
    <row r="605" spans="2:14" ht="15.75" customHeight="1">
      <c r="B605" s="61"/>
      <c r="C605" s="65"/>
      <c r="D605" s="65"/>
      <c r="E605" s="72"/>
      <c r="F605" s="65"/>
      <c r="G605" s="65"/>
      <c r="H605" s="65"/>
      <c r="I605" s="61"/>
      <c r="J605" s="61"/>
      <c r="K605" s="61"/>
      <c r="L605" s="82"/>
      <c r="M605" s="81"/>
      <c r="N605" s="72"/>
    </row>
    <row r="606" spans="2:14" ht="15.75" customHeight="1">
      <c r="B606" s="61"/>
      <c r="C606" s="65"/>
      <c r="D606" s="65"/>
      <c r="E606" s="72"/>
      <c r="F606" s="65"/>
      <c r="G606" s="65"/>
      <c r="H606" s="65"/>
      <c r="I606" s="61"/>
      <c r="J606" s="61"/>
      <c r="K606" s="61"/>
      <c r="L606" s="82"/>
      <c r="M606" s="81"/>
      <c r="N606" s="72"/>
    </row>
    <row r="607" spans="2:14" ht="15.75" customHeight="1">
      <c r="B607" s="61"/>
      <c r="C607" s="65"/>
      <c r="D607" s="65"/>
      <c r="E607" s="72"/>
      <c r="F607" s="65"/>
      <c r="G607" s="65"/>
      <c r="H607" s="65"/>
      <c r="I607" s="61"/>
      <c r="J607" s="61"/>
      <c r="K607" s="61"/>
      <c r="L607" s="82"/>
      <c r="M607" s="81"/>
      <c r="N607" s="72"/>
    </row>
    <row r="608" spans="2:14" ht="15.75" customHeight="1">
      <c r="B608" s="61"/>
      <c r="C608" s="65"/>
      <c r="D608" s="65"/>
      <c r="E608" s="72"/>
      <c r="F608" s="65"/>
      <c r="G608" s="65"/>
      <c r="H608" s="65"/>
      <c r="I608" s="61"/>
      <c r="J608" s="61"/>
      <c r="K608" s="61"/>
      <c r="L608" s="82"/>
      <c r="M608" s="81"/>
      <c r="N608" s="72"/>
    </row>
    <row r="609" spans="2:14" ht="15.75" customHeight="1">
      <c r="B609" s="61"/>
      <c r="C609" s="65"/>
      <c r="D609" s="65"/>
      <c r="E609" s="72"/>
      <c r="F609" s="65"/>
      <c r="G609" s="65"/>
      <c r="H609" s="65"/>
      <c r="I609" s="61"/>
      <c r="J609" s="61"/>
      <c r="K609" s="61"/>
      <c r="L609" s="82"/>
      <c r="M609" s="81"/>
      <c r="N609" s="72"/>
    </row>
    <row r="610" spans="2:14" ht="15.75" customHeight="1">
      <c r="B610" s="61"/>
      <c r="C610" s="65"/>
      <c r="D610" s="65"/>
      <c r="E610" s="72"/>
      <c r="F610" s="65"/>
      <c r="G610" s="65"/>
      <c r="H610" s="65"/>
      <c r="I610" s="61"/>
      <c r="J610" s="61"/>
      <c r="K610" s="61"/>
      <c r="L610" s="82"/>
      <c r="M610" s="81"/>
      <c r="N610" s="72"/>
    </row>
    <row r="611" spans="2:14" ht="15.75" customHeight="1">
      <c r="B611" s="61"/>
      <c r="C611" s="65"/>
      <c r="D611" s="65"/>
      <c r="E611" s="72"/>
      <c r="F611" s="65"/>
      <c r="G611" s="65"/>
      <c r="H611" s="65"/>
      <c r="I611" s="61"/>
      <c r="J611" s="61"/>
      <c r="K611" s="61"/>
      <c r="L611" s="82"/>
      <c r="M611" s="81"/>
      <c r="N611" s="72"/>
    </row>
    <row r="612" spans="2:14" ht="15.75" customHeight="1">
      <c r="B612" s="61"/>
      <c r="C612" s="65"/>
      <c r="D612" s="65"/>
      <c r="E612" s="72"/>
      <c r="F612" s="65"/>
      <c r="G612" s="65"/>
      <c r="H612" s="65"/>
      <c r="I612" s="61"/>
      <c r="J612" s="61"/>
      <c r="K612" s="61"/>
      <c r="L612" s="82"/>
      <c r="M612" s="81"/>
      <c r="N612" s="72"/>
    </row>
    <row r="613" spans="2:14" ht="15.75" customHeight="1">
      <c r="B613" s="61"/>
      <c r="C613" s="65"/>
      <c r="D613" s="65"/>
      <c r="E613" s="72"/>
      <c r="F613" s="65"/>
      <c r="G613" s="65"/>
      <c r="H613" s="65"/>
      <c r="I613" s="61"/>
      <c r="J613" s="61"/>
      <c r="K613" s="61"/>
      <c r="L613" s="82"/>
      <c r="M613" s="81"/>
      <c r="N613" s="72"/>
    </row>
    <row r="614" spans="2:14" ht="15.75" customHeight="1">
      <c r="B614" s="61"/>
      <c r="C614" s="65"/>
      <c r="D614" s="65"/>
      <c r="E614" s="72"/>
      <c r="F614" s="65"/>
      <c r="G614" s="65"/>
      <c r="H614" s="65"/>
      <c r="I614" s="61"/>
      <c r="J614" s="61"/>
      <c r="K614" s="61"/>
      <c r="L614" s="82"/>
      <c r="M614" s="81"/>
      <c r="N614" s="72"/>
    </row>
    <row r="615" spans="2:14" ht="15.75" customHeight="1">
      <c r="B615" s="61"/>
      <c r="C615" s="65"/>
      <c r="D615" s="65"/>
      <c r="E615" s="72"/>
      <c r="F615" s="65"/>
      <c r="G615" s="65"/>
      <c r="H615" s="65"/>
      <c r="I615" s="61"/>
      <c r="J615" s="61"/>
      <c r="K615" s="61"/>
      <c r="L615" s="82"/>
      <c r="M615" s="81"/>
      <c r="N615" s="72"/>
    </row>
    <row r="616" spans="2:14" ht="15.75" customHeight="1">
      <c r="B616" s="61"/>
      <c r="C616" s="65"/>
      <c r="D616" s="65"/>
      <c r="E616" s="72"/>
      <c r="F616" s="65"/>
      <c r="G616" s="65"/>
      <c r="H616" s="65"/>
      <c r="I616" s="61"/>
      <c r="J616" s="61"/>
      <c r="K616" s="61"/>
      <c r="L616" s="82"/>
      <c r="M616" s="81"/>
      <c r="N616" s="72"/>
    </row>
    <row r="617" spans="2:14" ht="15.75" customHeight="1">
      <c r="B617" s="61"/>
      <c r="C617" s="65"/>
      <c r="D617" s="65"/>
      <c r="E617" s="72"/>
      <c r="F617" s="65"/>
      <c r="G617" s="65"/>
      <c r="H617" s="65"/>
      <c r="I617" s="61"/>
      <c r="J617" s="61"/>
      <c r="K617" s="61"/>
      <c r="L617" s="82"/>
      <c r="M617" s="81"/>
      <c r="N617" s="72"/>
    </row>
    <row r="618" spans="2:14" ht="15.75" customHeight="1">
      <c r="B618" s="61"/>
      <c r="C618" s="65"/>
      <c r="D618" s="65"/>
      <c r="E618" s="72"/>
      <c r="F618" s="65"/>
      <c r="G618" s="65"/>
      <c r="H618" s="65"/>
      <c r="I618" s="61"/>
      <c r="J618" s="61"/>
      <c r="K618" s="61"/>
      <c r="L618" s="82"/>
      <c r="M618" s="81"/>
      <c r="N618" s="72"/>
    </row>
    <row r="619" spans="2:14" ht="15.75" customHeight="1">
      <c r="B619" s="61"/>
      <c r="C619" s="65"/>
      <c r="D619" s="65"/>
      <c r="E619" s="72"/>
      <c r="F619" s="65"/>
      <c r="G619" s="65"/>
      <c r="H619" s="65"/>
      <c r="I619" s="61"/>
      <c r="J619" s="61"/>
      <c r="K619" s="61"/>
      <c r="L619" s="82"/>
      <c r="M619" s="81"/>
      <c r="N619" s="72"/>
    </row>
    <row r="620" spans="2:14" ht="15.75" customHeight="1">
      <c r="B620" s="61"/>
      <c r="C620" s="65"/>
      <c r="D620" s="65"/>
      <c r="E620" s="72"/>
      <c r="F620" s="65"/>
      <c r="G620" s="65"/>
      <c r="H620" s="65"/>
      <c r="I620" s="61"/>
      <c r="J620" s="61"/>
      <c r="K620" s="61"/>
      <c r="L620" s="82"/>
      <c r="M620" s="81"/>
      <c r="N620" s="72"/>
    </row>
    <row r="621" spans="2:14" ht="15.75" customHeight="1">
      <c r="B621" s="61"/>
      <c r="C621" s="65"/>
      <c r="D621" s="65"/>
      <c r="E621" s="72"/>
      <c r="F621" s="65"/>
      <c r="G621" s="65"/>
      <c r="H621" s="65"/>
      <c r="I621" s="61"/>
      <c r="J621" s="61"/>
      <c r="K621" s="61"/>
      <c r="L621" s="82"/>
      <c r="M621" s="81"/>
      <c r="N621" s="72"/>
    </row>
    <row r="622" spans="2:14" ht="15.75" customHeight="1">
      <c r="B622" s="61"/>
      <c r="C622" s="65"/>
      <c r="D622" s="65"/>
      <c r="E622" s="72"/>
      <c r="F622" s="65"/>
      <c r="G622" s="65"/>
      <c r="H622" s="65"/>
      <c r="I622" s="61"/>
      <c r="J622" s="61"/>
      <c r="K622" s="61"/>
      <c r="L622" s="82"/>
      <c r="M622" s="81"/>
      <c r="N622" s="72"/>
    </row>
    <row r="623" spans="2:14" ht="15.75" customHeight="1">
      <c r="B623" s="61"/>
      <c r="C623" s="65"/>
      <c r="D623" s="65"/>
      <c r="E623" s="72"/>
      <c r="F623" s="65"/>
      <c r="G623" s="65"/>
      <c r="H623" s="65"/>
      <c r="I623" s="61"/>
      <c r="J623" s="61"/>
      <c r="K623" s="61"/>
      <c r="L623" s="82"/>
      <c r="M623" s="81"/>
      <c r="N623" s="72"/>
    </row>
    <row r="624" spans="2:14" ht="15.75" customHeight="1">
      <c r="B624" s="61"/>
      <c r="C624" s="65"/>
      <c r="D624" s="65"/>
      <c r="E624" s="72"/>
      <c r="F624" s="65"/>
      <c r="G624" s="65"/>
      <c r="H624" s="65"/>
      <c r="I624" s="61"/>
      <c r="J624" s="61"/>
      <c r="K624" s="61"/>
      <c r="L624" s="82"/>
      <c r="M624" s="81"/>
      <c r="N624" s="72"/>
    </row>
    <row r="625" spans="2:14" ht="15.75" customHeight="1">
      <c r="B625" s="61"/>
      <c r="C625" s="65"/>
      <c r="D625" s="65"/>
      <c r="E625" s="72"/>
      <c r="F625" s="65"/>
      <c r="G625" s="65"/>
      <c r="H625" s="65"/>
      <c r="I625" s="61"/>
      <c r="J625" s="61"/>
      <c r="K625" s="61"/>
      <c r="L625" s="82"/>
      <c r="M625" s="81"/>
      <c r="N625" s="72"/>
    </row>
    <row r="626" spans="2:14" ht="15.75" customHeight="1">
      <c r="B626" s="61"/>
      <c r="C626" s="65"/>
      <c r="D626" s="65"/>
      <c r="E626" s="72"/>
      <c r="F626" s="65"/>
      <c r="G626" s="65"/>
      <c r="H626" s="65"/>
      <c r="I626" s="61"/>
      <c r="J626" s="61"/>
      <c r="K626" s="61"/>
      <c r="L626" s="82"/>
      <c r="M626" s="81"/>
      <c r="N626" s="72"/>
    </row>
    <row r="627" spans="2:14" ht="15.75" customHeight="1">
      <c r="B627" s="61"/>
      <c r="C627" s="65"/>
      <c r="D627" s="65"/>
      <c r="E627" s="72"/>
      <c r="F627" s="65"/>
      <c r="G627" s="65"/>
      <c r="H627" s="65"/>
      <c r="I627" s="61"/>
      <c r="J627" s="61"/>
      <c r="K627" s="61"/>
      <c r="L627" s="82"/>
      <c r="M627" s="81"/>
      <c r="N627" s="72"/>
    </row>
    <row r="628" spans="2:14" ht="15.75" customHeight="1">
      <c r="B628" s="61"/>
      <c r="C628" s="65"/>
      <c r="D628" s="65"/>
      <c r="E628" s="72"/>
      <c r="F628" s="65"/>
      <c r="G628" s="65"/>
      <c r="H628" s="65"/>
      <c r="I628" s="61"/>
      <c r="J628" s="61"/>
      <c r="K628" s="61"/>
      <c r="L628" s="82"/>
      <c r="M628" s="81"/>
      <c r="N628" s="72"/>
    </row>
    <row r="629" spans="2:14" ht="15.75" customHeight="1">
      <c r="B629" s="61"/>
      <c r="C629" s="65"/>
      <c r="D629" s="65"/>
      <c r="E629" s="72"/>
      <c r="F629" s="65"/>
      <c r="G629" s="65"/>
      <c r="H629" s="65"/>
      <c r="I629" s="61"/>
      <c r="J629" s="61"/>
      <c r="K629" s="61"/>
      <c r="L629" s="82"/>
      <c r="M629" s="81"/>
      <c r="N629" s="72"/>
    </row>
    <row r="630" spans="2:14" ht="15.75" customHeight="1">
      <c r="B630" s="61"/>
      <c r="C630" s="65"/>
      <c r="D630" s="65"/>
      <c r="E630" s="72"/>
      <c r="F630" s="65"/>
      <c r="G630" s="65"/>
      <c r="H630" s="65"/>
      <c r="I630" s="61"/>
      <c r="J630" s="61"/>
      <c r="K630" s="61"/>
      <c r="L630" s="82"/>
      <c r="M630" s="81"/>
      <c r="N630" s="72"/>
    </row>
    <row r="631" spans="2:14" ht="15.75" customHeight="1">
      <c r="F631" s="65"/>
      <c r="K631" s="61"/>
    </row>
    <row r="632" spans="2:14" ht="15.75" customHeight="1">
      <c r="B632" s="61"/>
      <c r="C632" s="65"/>
      <c r="D632" s="65"/>
      <c r="E632" s="72"/>
      <c r="F632" s="65"/>
      <c r="G632" s="65"/>
      <c r="H632" s="65"/>
      <c r="I632" s="61"/>
      <c r="J632" s="61"/>
      <c r="K632" s="61"/>
      <c r="L632" s="77"/>
      <c r="M632" s="86"/>
      <c r="N632" s="72"/>
    </row>
    <row r="633" spans="2:14" ht="15.75" customHeight="1">
      <c r="B633" s="61"/>
      <c r="C633" s="65"/>
      <c r="D633" s="65"/>
      <c r="E633" s="72"/>
      <c r="F633" s="65"/>
      <c r="G633" s="65"/>
      <c r="H633" s="65"/>
      <c r="I633" s="61"/>
      <c r="J633" s="61"/>
      <c r="K633" s="61"/>
      <c r="L633" s="77"/>
      <c r="M633" s="86"/>
      <c r="N633" s="72"/>
    </row>
    <row r="634" spans="2:14" ht="15.75" customHeight="1">
      <c r="B634" s="61"/>
      <c r="C634" s="65"/>
      <c r="D634" s="65"/>
      <c r="E634" s="72"/>
      <c r="F634" s="65"/>
      <c r="G634" s="65"/>
      <c r="H634" s="65"/>
      <c r="I634" s="61"/>
      <c r="J634" s="61"/>
      <c r="K634" s="61"/>
      <c r="L634" s="77"/>
      <c r="M634" s="86"/>
      <c r="N634" s="72"/>
    </row>
    <row r="635" spans="2:14" ht="15.75" customHeight="1">
      <c r="B635" s="61"/>
      <c r="C635" s="65"/>
      <c r="D635" s="65"/>
      <c r="E635" s="72"/>
      <c r="F635" s="65"/>
      <c r="G635" s="65"/>
      <c r="H635" s="65"/>
      <c r="I635" s="61"/>
      <c r="J635" s="61"/>
      <c r="K635" s="61"/>
      <c r="L635" s="77"/>
      <c r="M635" s="86"/>
      <c r="N635" s="72"/>
    </row>
    <row r="636" spans="2:14" ht="15.75" customHeight="1">
      <c r="B636" s="61"/>
      <c r="C636" s="65"/>
      <c r="D636" s="65"/>
      <c r="E636" s="72"/>
      <c r="F636" s="65"/>
      <c r="G636" s="65"/>
      <c r="H636" s="65"/>
      <c r="I636" s="61"/>
      <c r="J636" s="61"/>
      <c r="K636" s="61"/>
      <c r="L636" s="77"/>
      <c r="M636" s="86"/>
      <c r="N636" s="72"/>
    </row>
    <row r="637" spans="2:14" ht="15.75" customHeight="1">
      <c r="B637" s="61"/>
      <c r="C637" s="65"/>
      <c r="D637" s="65"/>
      <c r="E637" s="72"/>
      <c r="F637" s="65"/>
      <c r="G637" s="65"/>
      <c r="H637" s="65"/>
      <c r="I637" s="61"/>
      <c r="J637" s="61"/>
      <c r="K637" s="61"/>
      <c r="L637" s="77"/>
      <c r="M637" s="86"/>
      <c r="N637" s="72"/>
    </row>
    <row r="638" spans="2:14" ht="15.75" customHeight="1">
      <c r="B638" s="61"/>
      <c r="C638" s="65"/>
      <c r="D638" s="65"/>
      <c r="E638" s="72"/>
      <c r="F638" s="65"/>
      <c r="G638" s="65"/>
      <c r="H638" s="65"/>
      <c r="I638" s="61"/>
      <c r="J638" s="61"/>
      <c r="K638" s="61"/>
      <c r="L638" s="77"/>
      <c r="M638" s="86"/>
      <c r="N638" s="72"/>
    </row>
    <row r="639" spans="2:14" ht="15.75" customHeight="1">
      <c r="B639" s="61"/>
      <c r="C639" s="65"/>
      <c r="D639" s="65"/>
      <c r="E639" s="72"/>
      <c r="F639" s="65"/>
      <c r="G639" s="65"/>
      <c r="H639" s="65"/>
      <c r="I639" s="61"/>
      <c r="J639" s="61"/>
      <c r="K639" s="61"/>
      <c r="L639" s="77"/>
      <c r="M639" s="86"/>
      <c r="N639" s="72"/>
    </row>
    <row r="640" spans="2:14" ht="15.75" customHeight="1">
      <c r="B640" s="61"/>
      <c r="C640" s="65"/>
      <c r="D640" s="65"/>
      <c r="E640" s="72"/>
      <c r="F640" s="65"/>
      <c r="G640" s="65"/>
      <c r="H640" s="65"/>
      <c r="I640" s="61"/>
      <c r="J640" s="61"/>
      <c r="K640" s="61"/>
      <c r="L640" s="77"/>
      <c r="M640" s="86"/>
      <c r="N640" s="72"/>
    </row>
    <row r="641" spans="2:14" ht="15.75" customHeight="1">
      <c r="B641" s="61"/>
      <c r="C641" s="65"/>
      <c r="D641" s="65"/>
      <c r="E641" s="72"/>
      <c r="F641" s="65"/>
      <c r="G641" s="65"/>
      <c r="H641" s="65"/>
      <c r="I641" s="61"/>
      <c r="J641" s="61"/>
      <c r="K641" s="61"/>
      <c r="L641" s="77"/>
      <c r="M641" s="86"/>
      <c r="N641" s="72"/>
    </row>
    <row r="642" spans="2:14" ht="15.75" customHeight="1">
      <c r="B642" s="61"/>
      <c r="C642" s="65"/>
      <c r="D642" s="65"/>
      <c r="E642" s="72"/>
      <c r="F642" s="65"/>
      <c r="G642" s="65"/>
      <c r="H642" s="65"/>
      <c r="I642" s="61"/>
      <c r="J642" s="61"/>
      <c r="K642" s="61"/>
      <c r="L642" s="77"/>
      <c r="M642" s="86"/>
      <c r="N642" s="72"/>
    </row>
    <row r="643" spans="2:14" ht="15.75" customHeight="1">
      <c r="B643" s="61"/>
      <c r="C643" s="65"/>
      <c r="D643" s="65"/>
      <c r="E643" s="72"/>
      <c r="F643" s="65"/>
      <c r="G643" s="65"/>
      <c r="H643" s="65"/>
      <c r="I643" s="61"/>
      <c r="J643" s="61"/>
      <c r="K643" s="61"/>
      <c r="L643" s="77"/>
      <c r="M643" s="86"/>
      <c r="N643" s="72"/>
    </row>
    <row r="644" spans="2:14" ht="15.75" customHeight="1">
      <c r="B644" s="61"/>
      <c r="C644" s="65"/>
      <c r="D644" s="65"/>
      <c r="E644" s="72"/>
      <c r="F644" s="65"/>
      <c r="G644" s="65"/>
      <c r="H644" s="65"/>
      <c r="I644" s="61"/>
      <c r="J644" s="61"/>
      <c r="K644" s="61"/>
      <c r="L644" s="77"/>
      <c r="M644" s="86"/>
      <c r="N644" s="72"/>
    </row>
    <row r="645" spans="2:14" ht="15.75" customHeight="1">
      <c r="B645" s="61"/>
      <c r="C645" s="65"/>
      <c r="D645" s="65"/>
      <c r="E645" s="72"/>
      <c r="F645" s="65"/>
      <c r="G645" s="65"/>
      <c r="H645" s="65"/>
      <c r="I645" s="61"/>
      <c r="J645" s="61"/>
      <c r="K645" s="61"/>
      <c r="L645" s="77"/>
      <c r="M645" s="86"/>
      <c r="N645" s="72"/>
    </row>
    <row r="646" spans="2:14" ht="15.75" customHeight="1">
      <c r="B646" s="61"/>
      <c r="C646" s="65"/>
      <c r="D646" s="65"/>
      <c r="E646" s="72"/>
      <c r="F646" s="65"/>
      <c r="G646" s="65"/>
      <c r="H646" s="65"/>
      <c r="I646" s="61"/>
      <c r="J646" s="61"/>
      <c r="K646" s="61"/>
      <c r="L646" s="77"/>
      <c r="M646" s="86"/>
      <c r="N646" s="72"/>
    </row>
    <row r="647" spans="2:14" ht="15.75" customHeight="1">
      <c r="B647" s="61"/>
      <c r="C647" s="65"/>
      <c r="D647" s="65"/>
      <c r="E647" s="72"/>
      <c r="F647" s="65"/>
      <c r="G647" s="65"/>
      <c r="H647" s="65"/>
      <c r="I647" s="61"/>
      <c r="J647" s="61"/>
      <c r="K647" s="61"/>
      <c r="L647" s="77"/>
      <c r="M647" s="86"/>
      <c r="N647" s="72"/>
    </row>
    <row r="648" spans="2:14" ht="15.75" customHeight="1">
      <c r="B648" s="61"/>
      <c r="C648" s="65"/>
      <c r="D648" s="65"/>
      <c r="E648" s="72"/>
      <c r="F648" s="65"/>
      <c r="G648" s="65"/>
      <c r="H648" s="65"/>
      <c r="I648" s="61"/>
      <c r="J648" s="61"/>
      <c r="K648" s="61"/>
      <c r="L648" s="77"/>
      <c r="M648" s="86"/>
      <c r="N648" s="72"/>
    </row>
    <row r="649" spans="2:14" ht="15.75" customHeight="1">
      <c r="B649" s="61"/>
      <c r="C649" s="65"/>
      <c r="D649" s="65"/>
      <c r="E649" s="72"/>
      <c r="F649" s="65"/>
      <c r="G649" s="65"/>
      <c r="H649" s="65"/>
      <c r="I649" s="61"/>
      <c r="J649" s="61"/>
      <c r="K649" s="61"/>
      <c r="L649" s="77"/>
      <c r="M649" s="86"/>
      <c r="N649" s="72"/>
    </row>
    <row r="650" spans="2:14" ht="15.75" customHeight="1">
      <c r="B650" s="61"/>
      <c r="C650" s="65"/>
      <c r="D650" s="65"/>
      <c r="E650" s="72"/>
      <c r="F650" s="65"/>
      <c r="G650" s="65"/>
      <c r="H650" s="65"/>
      <c r="I650" s="61"/>
      <c r="J650" s="61"/>
      <c r="K650" s="61"/>
      <c r="L650" s="77"/>
      <c r="M650" s="86"/>
      <c r="N650" s="72"/>
    </row>
    <row r="651" spans="2:14" ht="15.75" customHeight="1">
      <c r="B651" s="61"/>
      <c r="C651" s="65"/>
      <c r="D651" s="65"/>
      <c r="E651" s="72"/>
      <c r="F651" s="65"/>
      <c r="G651" s="65"/>
      <c r="H651" s="65"/>
      <c r="I651" s="61"/>
      <c r="J651" s="61"/>
      <c r="K651" s="61"/>
      <c r="L651" s="77"/>
      <c r="M651" s="86"/>
      <c r="N651" s="72"/>
    </row>
    <row r="652" spans="2:14" ht="15.75" customHeight="1">
      <c r="B652" s="61"/>
      <c r="C652" s="65"/>
      <c r="D652" s="65"/>
      <c r="E652" s="72"/>
      <c r="F652" s="65"/>
      <c r="G652" s="65"/>
      <c r="H652" s="65"/>
      <c r="I652" s="61"/>
      <c r="J652" s="61"/>
      <c r="K652" s="61"/>
      <c r="L652" s="77"/>
      <c r="M652" s="86"/>
      <c r="N652" s="72"/>
    </row>
    <row r="653" spans="2:14" ht="15.75" customHeight="1">
      <c r="B653" s="61"/>
      <c r="C653" s="65"/>
      <c r="D653" s="65"/>
      <c r="E653" s="72"/>
      <c r="F653" s="65"/>
      <c r="G653" s="65"/>
      <c r="H653" s="65"/>
      <c r="I653" s="61"/>
      <c r="J653" s="61"/>
      <c r="K653" s="61"/>
      <c r="L653" s="77"/>
      <c r="M653" s="86"/>
      <c r="N653" s="72"/>
    </row>
    <row r="654" spans="2:14" ht="15.75" customHeight="1">
      <c r="B654" s="61"/>
      <c r="C654" s="65"/>
      <c r="D654" s="65"/>
      <c r="E654" s="72"/>
      <c r="F654" s="65"/>
      <c r="G654" s="65"/>
      <c r="H654" s="65"/>
      <c r="I654" s="61"/>
      <c r="J654" s="61"/>
      <c r="K654" s="61"/>
      <c r="L654" s="77"/>
      <c r="M654" s="86"/>
      <c r="N654" s="72"/>
    </row>
    <row r="655" spans="2:14" ht="15.75" customHeight="1">
      <c r="B655" s="61"/>
      <c r="C655" s="65"/>
      <c r="D655" s="65"/>
      <c r="E655" s="72"/>
      <c r="F655" s="65"/>
      <c r="G655" s="65"/>
      <c r="H655" s="65"/>
      <c r="I655" s="61"/>
      <c r="J655" s="61"/>
      <c r="K655" s="61"/>
      <c r="L655" s="77"/>
      <c r="M655" s="86"/>
      <c r="N655" s="72"/>
    </row>
    <row r="656" spans="2:14" ht="15.75" customHeight="1">
      <c r="B656" s="61"/>
      <c r="C656" s="65"/>
      <c r="D656" s="65"/>
      <c r="E656" s="72"/>
      <c r="F656" s="65"/>
      <c r="G656" s="65"/>
      <c r="H656" s="65"/>
      <c r="I656" s="61"/>
      <c r="J656" s="61"/>
      <c r="K656" s="61"/>
      <c r="L656" s="77"/>
      <c r="M656" s="86"/>
      <c r="N656" s="72"/>
    </row>
    <row r="657" spans="2:14" ht="15.75" customHeight="1">
      <c r="B657" s="61"/>
      <c r="C657" s="65"/>
      <c r="D657" s="65"/>
      <c r="E657" s="72"/>
      <c r="F657" s="65"/>
      <c r="G657" s="65"/>
      <c r="H657" s="65"/>
      <c r="I657" s="61"/>
      <c r="J657" s="61"/>
      <c r="K657" s="61"/>
      <c r="L657" s="77"/>
      <c r="M657" s="86"/>
      <c r="N657" s="72"/>
    </row>
    <row r="658" spans="2:14" ht="15.75" customHeight="1">
      <c r="B658" s="61"/>
      <c r="C658" s="65"/>
      <c r="D658" s="65"/>
      <c r="E658" s="72"/>
      <c r="F658" s="65"/>
      <c r="G658" s="65"/>
      <c r="H658" s="65"/>
      <c r="I658" s="61"/>
      <c r="J658" s="61"/>
      <c r="K658" s="61"/>
      <c r="L658" s="77"/>
      <c r="M658" s="86"/>
      <c r="N658" s="72"/>
    </row>
    <row r="659" spans="2:14" ht="15.75" customHeight="1">
      <c r="B659" s="61"/>
      <c r="C659" s="65"/>
      <c r="D659" s="65"/>
      <c r="E659" s="72"/>
      <c r="F659" s="65"/>
      <c r="G659" s="65"/>
      <c r="H659" s="65"/>
      <c r="I659" s="61"/>
      <c r="J659" s="61"/>
      <c r="K659" s="61"/>
      <c r="L659" s="77"/>
      <c r="M659" s="86"/>
      <c r="N659" s="72"/>
    </row>
    <row r="660" spans="2:14" ht="15.75" customHeight="1">
      <c r="B660" s="61"/>
      <c r="C660" s="65"/>
      <c r="D660" s="65"/>
      <c r="E660" s="72"/>
      <c r="F660" s="65"/>
      <c r="G660" s="65"/>
      <c r="H660" s="65"/>
      <c r="I660" s="61"/>
      <c r="J660" s="61"/>
      <c r="K660" s="61"/>
      <c r="L660" s="77"/>
      <c r="M660" s="86"/>
      <c r="N660" s="72"/>
    </row>
    <row r="661" spans="2:14" ht="15.75" customHeight="1">
      <c r="B661" s="61"/>
      <c r="C661" s="65"/>
      <c r="D661" s="65"/>
      <c r="E661" s="72"/>
      <c r="F661" s="65"/>
      <c r="G661" s="65"/>
      <c r="H661" s="65"/>
      <c r="I661" s="61"/>
      <c r="J661" s="61"/>
      <c r="K661" s="61"/>
      <c r="L661" s="77"/>
      <c r="M661" s="86"/>
      <c r="N661" s="72"/>
    </row>
    <row r="662" spans="2:14" ht="15.75" customHeight="1">
      <c r="B662" s="61"/>
      <c r="C662" s="65"/>
      <c r="D662" s="65"/>
      <c r="E662" s="72"/>
      <c r="F662" s="65"/>
      <c r="G662" s="65"/>
      <c r="H662" s="65"/>
      <c r="I662" s="61"/>
      <c r="J662" s="61"/>
      <c r="K662" s="61"/>
      <c r="L662" s="77"/>
      <c r="M662" s="86"/>
      <c r="N662" s="72"/>
    </row>
    <row r="663" spans="2:14" ht="15.75" customHeight="1">
      <c r="B663" s="61"/>
      <c r="C663" s="65"/>
      <c r="D663" s="65"/>
      <c r="E663" s="72"/>
      <c r="F663" s="65"/>
      <c r="G663" s="65"/>
      <c r="H663" s="65"/>
      <c r="I663" s="61"/>
      <c r="J663" s="61"/>
      <c r="K663" s="61"/>
      <c r="L663" s="77"/>
      <c r="M663" s="86"/>
      <c r="N663" s="72"/>
    </row>
    <row r="664" spans="2:14" ht="15.75" customHeight="1">
      <c r="B664" s="61"/>
      <c r="C664" s="65"/>
      <c r="D664" s="65"/>
      <c r="E664" s="72"/>
      <c r="F664" s="65"/>
      <c r="G664" s="65"/>
      <c r="H664" s="65"/>
      <c r="I664" s="61"/>
      <c r="J664" s="61"/>
      <c r="K664" s="61"/>
      <c r="L664" s="77"/>
      <c r="M664" s="86"/>
      <c r="N664" s="72"/>
    </row>
    <row r="665" spans="2:14" ht="15.75" customHeight="1">
      <c r="B665" s="61"/>
      <c r="C665" s="65"/>
      <c r="D665" s="65"/>
      <c r="E665" s="72"/>
      <c r="F665" s="65"/>
      <c r="G665" s="65"/>
      <c r="H665" s="65"/>
      <c r="I665" s="61"/>
      <c r="J665" s="61"/>
      <c r="K665" s="61"/>
      <c r="L665" s="87"/>
      <c r="M665" s="86"/>
      <c r="N665" s="72"/>
    </row>
    <row r="666" spans="2:14" ht="15.75" customHeight="1">
      <c r="F666" s="65"/>
    </row>
    <row r="667" spans="2:14" ht="15.75" customHeight="1">
      <c r="B667" s="61"/>
      <c r="C667" s="65"/>
      <c r="D667" s="65"/>
      <c r="E667" s="72"/>
      <c r="F667" s="65"/>
      <c r="G667" s="65"/>
      <c r="H667" s="65"/>
      <c r="I667" s="61"/>
      <c r="J667" s="61"/>
      <c r="K667" s="61"/>
      <c r="L667" s="88"/>
      <c r="M667" s="89"/>
      <c r="N667" s="72"/>
    </row>
    <row r="668" spans="2:14" ht="15.75" customHeight="1">
      <c r="B668" s="61"/>
      <c r="C668" s="65"/>
      <c r="D668" s="65"/>
      <c r="E668" s="72"/>
      <c r="F668" s="65"/>
      <c r="G668" s="65"/>
      <c r="H668" s="65"/>
      <c r="I668" s="61"/>
      <c r="J668" s="61"/>
      <c r="K668" s="61"/>
      <c r="L668" s="88"/>
      <c r="M668" s="90"/>
      <c r="N668" s="72"/>
    </row>
  </sheetData>
  <pageMargins left="0.75" right="0.75" top="1" bottom="1" header="0.5" footer="0.5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4"/>
  <sheetViews>
    <sheetView workbookViewId="0">
      <pane xSplit="8" ySplit="3" topLeftCell="I4" activePane="bottomRight" state="frozen"/>
      <selection pane="topRight" activeCell="I1" sqref="I1"/>
      <selection pane="bottomLeft" activeCell="A4" sqref="A4"/>
      <selection pane="bottomRight" activeCell="J13" sqref="J13"/>
    </sheetView>
  </sheetViews>
  <sheetFormatPr defaultColWidth="8.85546875" defaultRowHeight="15"/>
  <cols>
    <col min="2" max="2" width="12.7109375" bestFit="1" customWidth="1"/>
    <col min="3" max="3" width="10" hidden="1" customWidth="1"/>
    <col min="4" max="4" width="7.85546875" hidden="1" customWidth="1"/>
    <col min="5" max="5" width="9.85546875" hidden="1" customWidth="1"/>
    <col min="6" max="6" width="14.7109375" hidden="1" customWidth="1"/>
    <col min="7" max="7" width="9.28515625" hidden="1" customWidth="1"/>
    <col min="8" max="8" width="11.28515625" hidden="1" customWidth="1"/>
    <col min="9" max="9" width="23.85546875" bestFit="1" customWidth="1"/>
    <col min="10" max="12" width="16.7109375" customWidth="1"/>
    <col min="13" max="13" width="19.42578125" bestFit="1" customWidth="1"/>
    <col min="14" max="14" width="28.42578125" bestFit="1" customWidth="1"/>
    <col min="15" max="15" width="17" style="2" bestFit="1" customWidth="1"/>
    <col min="16" max="16" width="15.140625" style="2" bestFit="1" customWidth="1"/>
    <col min="17" max="17" width="14.42578125" bestFit="1" customWidth="1"/>
    <col min="18" max="18" width="11.7109375" bestFit="1" customWidth="1"/>
    <col min="19" max="19" width="11" bestFit="1" customWidth="1"/>
    <col min="20" max="20" width="130.7109375" bestFit="1" customWidth="1"/>
  </cols>
  <sheetData>
    <row r="2" spans="2:20" ht="15" customHeight="1">
      <c r="B2" t="s">
        <v>163</v>
      </c>
    </row>
    <row r="3" spans="2:20" ht="15" customHeight="1">
      <c r="B3" t="s">
        <v>58</v>
      </c>
      <c r="C3" t="s">
        <v>390</v>
      </c>
      <c r="D3" t="s">
        <v>22</v>
      </c>
      <c r="E3" t="s">
        <v>23</v>
      </c>
      <c r="F3" t="s">
        <v>24</v>
      </c>
      <c r="G3" t="s">
        <v>25</v>
      </c>
      <c r="H3" t="s">
        <v>26</v>
      </c>
      <c r="I3" s="94" t="s">
        <v>335</v>
      </c>
      <c r="J3" t="s">
        <v>453</v>
      </c>
      <c r="K3" s="94" t="s">
        <v>452</v>
      </c>
      <c r="L3" t="s">
        <v>454</v>
      </c>
      <c r="M3" t="s">
        <v>336</v>
      </c>
      <c r="N3" t="s">
        <v>337</v>
      </c>
      <c r="O3" s="34" t="s">
        <v>338</v>
      </c>
      <c r="P3" s="2" t="s">
        <v>339</v>
      </c>
      <c r="Q3" t="s">
        <v>340</v>
      </c>
      <c r="R3" t="s">
        <v>341</v>
      </c>
      <c r="S3" t="s">
        <v>342</v>
      </c>
      <c r="T3" s="25" t="str">
        <f>"TRUNCATE TABLE " &amp;$B$2</f>
        <v>TRUNCATE TABLE T_PREFERENCE</v>
      </c>
    </row>
    <row r="4" spans="2:20" ht="15" customHeight="1">
      <c r="B4" s="7">
        <v>110000</v>
      </c>
      <c r="C4" s="2">
        <v>0</v>
      </c>
      <c r="D4" s="2">
        <v>1</v>
      </c>
      <c r="E4" s="2">
        <f t="shared" ref="E4" si="0">ID_ENV_KEY</f>
        <v>100000</v>
      </c>
      <c r="F4" s="2">
        <f t="shared" ref="F4" si="1">ID_USER_MOD_KEY</f>
        <v>100000</v>
      </c>
      <c r="G4" s="2" t="s">
        <v>34</v>
      </c>
      <c r="H4" s="2">
        <v>0</v>
      </c>
      <c r="I4" s="101" t="s">
        <v>451</v>
      </c>
      <c r="J4" s="57">
        <f>VLOOKUP(I4,[3]T_TYPE_VALUE!$A:$C,3,0)</f>
        <v>100021</v>
      </c>
      <c r="K4" s="57"/>
      <c r="L4" s="57">
        <v>0</v>
      </c>
      <c r="M4" t="s">
        <v>162</v>
      </c>
      <c r="N4" t="s">
        <v>343</v>
      </c>
      <c r="O4" s="2" t="s">
        <v>109</v>
      </c>
      <c r="P4" s="2" t="s">
        <v>391</v>
      </c>
      <c r="Q4">
        <v>1</v>
      </c>
      <c r="R4">
        <v>0</v>
      </c>
      <c r="S4" t="s">
        <v>37</v>
      </c>
      <c r="T4" t="str">
        <f>"INSERT INTO "&amp;$B$2&amp;" VALUES("&amp;B4&amp;", "&amp;C4&amp;", "&amp;D4&amp;", "&amp;E4&amp;", "&amp;F4&amp;", "&amp;G4&amp;", "&amp;H4&amp;", "&amp;J4&amp;", "&amp;L4&amp;",'"&amp;M4&amp;"', '"&amp;N4&amp;"', '"&amp;P4&amp;"', "&amp;Q4&amp;", "&amp;R4&amp;", '"&amp;S4&amp;"')"</f>
        <v>INSERT INTO T_PREFERENCE VALUES(110000, 0, 1, 100000, 100000, GETDATE(), 0, 100021, 0,'SYS_PREF', 'DEFAULT_REGION_ID', 'DAC', 1, 0, '?')</v>
      </c>
    </row>
  </sheetData>
  <pageMargins left="0.7" right="0.7" top="0.75" bottom="0.75" header="0.51180555555555496" footer="0.51180555555555496"/>
  <pageSetup firstPageNumber="0" orientation="portrait" horizontalDpi="4294967292" verticalDpi="4294967292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Z102"/>
  <sheetViews>
    <sheetView workbookViewId="0">
      <pane xSplit="12" ySplit="3" topLeftCell="M4" activePane="bottomRight" state="frozen"/>
      <selection pane="topRight" activeCell="M1" sqref="M1"/>
      <selection pane="bottomLeft" activeCell="A4" sqref="A4"/>
      <selection pane="bottomRight" activeCell="O17" sqref="O17"/>
    </sheetView>
  </sheetViews>
  <sheetFormatPr defaultColWidth="8.85546875" defaultRowHeight="12"/>
  <cols>
    <col min="1" max="1" width="8.85546875" style="109"/>
    <col min="2" max="2" width="15.85546875" style="108" bestFit="1" customWidth="1"/>
    <col min="3" max="3" width="8.28515625" style="109" hidden="1" customWidth="1"/>
    <col min="4" max="4" width="7.28515625" style="109" hidden="1" customWidth="1"/>
    <col min="5" max="5" width="9.140625" style="109" hidden="1" customWidth="1"/>
    <col min="6" max="6" width="13.7109375" style="109" hidden="1" customWidth="1"/>
    <col min="7" max="7" width="8.85546875" style="109" hidden="1" customWidth="1"/>
    <col min="8" max="8" width="10.5703125" style="109" hidden="1" customWidth="1"/>
    <col min="9" max="9" width="10.140625" style="109" hidden="1" customWidth="1"/>
    <col min="10" max="10" width="10.85546875" style="109" hidden="1" customWidth="1"/>
    <col min="11" max="11" width="11.5703125" style="109" hidden="1" customWidth="1"/>
    <col min="12" max="12" width="9.85546875" style="109" hidden="1" customWidth="1"/>
    <col min="13" max="13" width="12.28515625" style="109" bestFit="1" customWidth="1"/>
    <col min="14" max="14" width="14.140625" style="108" bestFit="1" customWidth="1"/>
    <col min="15" max="15" width="17" style="109" bestFit="1" customWidth="1"/>
    <col min="16" max="16" width="10" style="108" bestFit="1" customWidth="1"/>
    <col min="17" max="17" width="16.140625" style="108" bestFit="1" customWidth="1"/>
    <col min="18" max="18" width="12.28515625" style="108" bestFit="1" customWidth="1"/>
    <col min="19" max="19" width="12" style="108" bestFit="1" customWidth="1"/>
    <col min="20" max="20" width="16.140625" style="109" bestFit="1" customWidth="1"/>
    <col min="21" max="21" width="8" style="109" bestFit="1" customWidth="1"/>
    <col min="22" max="22" width="14.140625" style="108" bestFit="1" customWidth="1"/>
    <col min="23" max="23" width="8.5703125" style="108" bestFit="1" customWidth="1"/>
    <col min="24" max="25" width="10.42578125" style="108" bestFit="1" customWidth="1"/>
    <col min="26" max="26" width="120.28515625" style="109" bestFit="1" customWidth="1"/>
    <col min="27" max="16384" width="8.85546875" style="109"/>
  </cols>
  <sheetData>
    <row r="2" spans="2:26" ht="15" customHeight="1">
      <c r="B2" s="108" t="s">
        <v>193</v>
      </c>
    </row>
    <row r="3" spans="2:26" s="111" customFormat="1" ht="15" customHeight="1">
      <c r="B3" s="110" t="s">
        <v>54</v>
      </c>
      <c r="C3" s="111" t="s">
        <v>21</v>
      </c>
      <c r="D3" s="111" t="s">
        <v>22</v>
      </c>
      <c r="E3" s="111" t="s">
        <v>23</v>
      </c>
      <c r="F3" s="111" t="s">
        <v>24</v>
      </c>
      <c r="G3" s="111" t="s">
        <v>25</v>
      </c>
      <c r="H3" s="111" t="s">
        <v>26</v>
      </c>
      <c r="I3" s="111" t="s">
        <v>28</v>
      </c>
      <c r="J3" s="111" t="s">
        <v>30</v>
      </c>
      <c r="K3" s="111" t="s">
        <v>125</v>
      </c>
      <c r="L3" s="111" t="s">
        <v>126</v>
      </c>
      <c r="M3" s="112" t="s">
        <v>39</v>
      </c>
      <c r="N3" s="110" t="s">
        <v>194</v>
      </c>
      <c r="O3" s="112" t="s">
        <v>195</v>
      </c>
      <c r="P3" s="110" t="s">
        <v>196</v>
      </c>
      <c r="Q3" s="110" t="s">
        <v>197</v>
      </c>
      <c r="R3" s="113" t="s">
        <v>39</v>
      </c>
      <c r="S3" s="110" t="s">
        <v>198</v>
      </c>
      <c r="T3" s="112" t="s">
        <v>199</v>
      </c>
      <c r="U3" s="111" t="s">
        <v>200</v>
      </c>
      <c r="V3" s="110" t="s">
        <v>201</v>
      </c>
      <c r="W3" s="110" t="s">
        <v>41</v>
      </c>
      <c r="X3" s="110" t="s">
        <v>124</v>
      </c>
      <c r="Y3" s="110" t="s">
        <v>410</v>
      </c>
      <c r="Z3" s="111" t="str">
        <f>"TRUNCATE TABLE " &amp;$B$2</f>
        <v>TRUNCATE TABLE T_GENERIC_MAP</v>
      </c>
    </row>
    <row r="4" spans="2:26" ht="15" customHeight="1">
      <c r="B4" s="108">
        <v>110000</v>
      </c>
      <c r="C4" s="108">
        <v>0</v>
      </c>
      <c r="D4" s="108">
        <v>1</v>
      </c>
      <c r="E4" s="108">
        <f t="shared" ref="E4" si="0">ID_ENV_KEY</f>
        <v>100000</v>
      </c>
      <c r="F4" s="108">
        <f t="shared" ref="F4" si="1">ID_USER_MOD_KEY</f>
        <v>100000</v>
      </c>
      <c r="G4" s="108" t="s">
        <v>34</v>
      </c>
      <c r="H4" s="108">
        <v>0</v>
      </c>
      <c r="I4" s="108">
        <v>0</v>
      </c>
      <c r="J4" s="108">
        <v>0</v>
      </c>
      <c r="K4" s="108" t="s">
        <v>34</v>
      </c>
      <c r="L4" s="108" t="s">
        <v>202</v>
      </c>
      <c r="M4" s="114" t="s">
        <v>158</v>
      </c>
      <c r="N4" s="108">
        <f>VLOOKUP(M4,[3]T_TYPE!$A:$B,2,0)</f>
        <v>100001</v>
      </c>
      <c r="O4" s="115" t="s">
        <v>167</v>
      </c>
      <c r="P4" s="116">
        <f>VLOOKUP(O4,T_GROUP!$A:$B,2,0)</f>
        <v>110001</v>
      </c>
      <c r="Q4" s="116">
        <v>0</v>
      </c>
      <c r="R4" s="116" t="s">
        <v>160</v>
      </c>
      <c r="S4" s="108">
        <f>VLOOKUP(R4,[4]T_TYPE!$A:$B,2,0)</f>
        <v>100002</v>
      </c>
      <c r="T4" s="115" t="s">
        <v>168</v>
      </c>
      <c r="U4" s="115">
        <f>VLOOKUP(T4,T_ROLE!$A:$B,2,0)</f>
        <v>110002</v>
      </c>
      <c r="V4" s="116">
        <v>0</v>
      </c>
      <c r="W4" s="116">
        <v>1</v>
      </c>
      <c r="X4" s="116">
        <v>1</v>
      </c>
      <c r="Y4" s="116" t="s">
        <v>37</v>
      </c>
      <c r="Z4" s="109" t="str">
        <f>"INSERT INTO "&amp;$B$2&amp;" VALUES("&amp;B4&amp;", "&amp;C4&amp;", "&amp;D4&amp;", "&amp;E4&amp;", "&amp;F4&amp;", "&amp;G4&amp;", "&amp;H4&amp;", "&amp;I4&amp;", "&amp;J4&amp;", "&amp;K4&amp;", '"&amp;L4&amp;"', "&amp;N4&amp;", "&amp;P4&amp;", "&amp;Q4&amp;", "&amp;S4&amp;", "&amp;U4&amp;", "&amp;V4&amp;", "&amp;W4&amp;", "&amp;X4&amp;",'"&amp;Y4&amp;"' )"</f>
        <v>INSERT INTO T_GENERIC_MAP VALUES(110000, 0, 1, 100000, 100000, GETDATE(), 0, 0, 0, GETDATE(), '31 Dec 9999', 100001, 110001, 0, 100002, 110002, 0, 1, 1,'?' )</v>
      </c>
    </row>
    <row r="5" spans="2:26">
      <c r="C5" s="117"/>
      <c r="D5" s="117"/>
      <c r="E5" s="117"/>
      <c r="F5" s="117"/>
      <c r="G5" s="117"/>
      <c r="H5" s="117"/>
      <c r="I5" s="117"/>
      <c r="J5" s="117"/>
      <c r="K5" s="117"/>
      <c r="L5" s="117"/>
      <c r="M5" s="118"/>
    </row>
    <row r="6" spans="2:26">
      <c r="C6" s="117"/>
      <c r="D6" s="117"/>
      <c r="E6" s="117"/>
      <c r="F6" s="117"/>
      <c r="G6" s="117"/>
      <c r="H6" s="117"/>
      <c r="I6" s="117"/>
      <c r="J6" s="117"/>
      <c r="K6" s="117"/>
      <c r="L6" s="117"/>
      <c r="M6" s="118"/>
    </row>
    <row r="7" spans="2:26">
      <c r="C7" s="117"/>
      <c r="D7" s="117"/>
      <c r="E7" s="117"/>
      <c r="F7" s="117"/>
      <c r="G7" s="117"/>
      <c r="H7" s="117"/>
      <c r="I7" s="117"/>
      <c r="J7" s="117"/>
      <c r="K7" s="117"/>
      <c r="L7" s="117"/>
      <c r="M7" s="118"/>
    </row>
    <row r="8" spans="2:26">
      <c r="C8" s="117"/>
      <c r="D8" s="117"/>
      <c r="E8" s="117"/>
      <c r="F8" s="117"/>
      <c r="G8" s="117"/>
      <c r="H8" s="117"/>
      <c r="I8" s="117"/>
      <c r="J8" s="117"/>
      <c r="K8" s="117"/>
      <c r="L8" s="117"/>
      <c r="M8" s="118"/>
    </row>
    <row r="9" spans="2:26">
      <c r="C9" s="117"/>
      <c r="D9" s="117"/>
      <c r="E9" s="117"/>
      <c r="F9" s="117"/>
      <c r="G9" s="117"/>
      <c r="H9" s="117"/>
      <c r="I9" s="117"/>
      <c r="J9" s="117"/>
      <c r="K9" s="117"/>
      <c r="L9" s="117"/>
      <c r="M9" s="118"/>
    </row>
    <row r="10" spans="2:26">
      <c r="C10" s="117"/>
      <c r="D10" s="117"/>
      <c r="E10" s="117"/>
      <c r="F10" s="117"/>
      <c r="G10" s="117"/>
      <c r="H10" s="117"/>
      <c r="I10" s="117"/>
      <c r="J10" s="117"/>
      <c r="K10" s="117"/>
      <c r="L10" s="117"/>
      <c r="M10" s="118"/>
    </row>
    <row r="11" spans="2:26">
      <c r="C11" s="117"/>
      <c r="D11" s="117"/>
      <c r="E11" s="117"/>
      <c r="F11" s="117"/>
      <c r="G11" s="117"/>
      <c r="H11" s="117"/>
      <c r="I11" s="117"/>
      <c r="J11" s="117"/>
      <c r="K11" s="117"/>
      <c r="L11" s="117"/>
      <c r="M11" s="118"/>
    </row>
    <row r="12" spans="2:26">
      <c r="C12" s="117"/>
      <c r="D12" s="117"/>
      <c r="E12" s="117"/>
      <c r="F12" s="117"/>
      <c r="G12" s="117"/>
      <c r="H12" s="117"/>
      <c r="I12" s="117"/>
      <c r="J12" s="117"/>
      <c r="K12" s="117"/>
      <c r="L12" s="117"/>
      <c r="M12" s="118"/>
    </row>
    <row r="13" spans="2:26">
      <c r="C13" s="117"/>
      <c r="D13" s="117"/>
      <c r="E13" s="117"/>
      <c r="F13" s="117"/>
      <c r="G13" s="117"/>
      <c r="H13" s="117"/>
      <c r="I13" s="117"/>
      <c r="J13" s="117"/>
      <c r="K13" s="117"/>
      <c r="L13" s="117"/>
      <c r="M13" s="118"/>
    </row>
    <row r="14" spans="2:26">
      <c r="C14" s="117"/>
      <c r="D14" s="117"/>
      <c r="E14" s="117"/>
      <c r="F14" s="117"/>
      <c r="G14" s="117"/>
      <c r="H14" s="117"/>
      <c r="I14" s="117"/>
      <c r="J14" s="117"/>
      <c r="K14" s="117"/>
      <c r="L14" s="117"/>
      <c r="M14" s="118"/>
    </row>
    <row r="15" spans="2:26">
      <c r="C15" s="117"/>
      <c r="D15" s="117"/>
      <c r="E15" s="117"/>
      <c r="F15" s="117"/>
      <c r="G15" s="117"/>
      <c r="H15" s="117"/>
      <c r="I15" s="117"/>
      <c r="J15" s="117"/>
      <c r="K15" s="117"/>
      <c r="L15" s="117"/>
      <c r="M15" s="118"/>
    </row>
    <row r="16" spans="2:26">
      <c r="C16" s="117"/>
      <c r="D16" s="117"/>
      <c r="E16" s="117"/>
      <c r="F16" s="117"/>
      <c r="G16" s="117"/>
      <c r="H16" s="117"/>
      <c r="I16" s="117"/>
      <c r="J16" s="117"/>
      <c r="K16" s="117"/>
      <c r="L16" s="117"/>
      <c r="M16" s="118"/>
    </row>
    <row r="17" spans="3:13">
      <c r="C17" s="117"/>
      <c r="D17" s="117"/>
      <c r="E17" s="117"/>
      <c r="F17" s="117"/>
      <c r="G17" s="117"/>
      <c r="H17" s="117"/>
      <c r="I17" s="117"/>
      <c r="J17" s="117"/>
      <c r="K17" s="117"/>
      <c r="L17" s="117"/>
      <c r="M17" s="118"/>
    </row>
    <row r="18" spans="3:13">
      <c r="C18" s="117"/>
      <c r="D18" s="117"/>
      <c r="E18" s="117"/>
      <c r="F18" s="117"/>
      <c r="G18" s="117"/>
      <c r="H18" s="117"/>
      <c r="I18" s="117"/>
      <c r="J18" s="117"/>
      <c r="K18" s="117"/>
      <c r="L18" s="117"/>
      <c r="M18" s="118"/>
    </row>
    <row r="19" spans="3:13"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8"/>
    </row>
    <row r="20" spans="3:13">
      <c r="C20" s="117"/>
      <c r="D20" s="117"/>
      <c r="E20" s="117"/>
      <c r="F20" s="117"/>
      <c r="G20" s="117"/>
      <c r="H20" s="117"/>
      <c r="I20" s="117"/>
      <c r="J20" s="117"/>
      <c r="K20" s="117"/>
      <c r="L20" s="117"/>
      <c r="M20" s="118"/>
    </row>
    <row r="21" spans="3:13">
      <c r="C21" s="117"/>
      <c r="D21" s="117"/>
      <c r="E21" s="117"/>
      <c r="F21" s="117"/>
      <c r="G21" s="117"/>
      <c r="H21" s="117"/>
      <c r="I21" s="117"/>
      <c r="J21" s="117"/>
      <c r="K21" s="117"/>
      <c r="L21" s="117"/>
      <c r="M21" s="118"/>
    </row>
    <row r="22" spans="3:13">
      <c r="C22" s="117"/>
      <c r="D22" s="117"/>
      <c r="E22" s="117"/>
      <c r="F22" s="117"/>
      <c r="G22" s="117"/>
      <c r="H22" s="117"/>
      <c r="I22" s="117"/>
      <c r="J22" s="117"/>
      <c r="K22" s="117"/>
      <c r="L22" s="117"/>
      <c r="M22" s="118"/>
    </row>
    <row r="23" spans="3:13">
      <c r="C23" s="117"/>
      <c r="D23" s="117"/>
      <c r="E23" s="117"/>
      <c r="F23" s="117"/>
      <c r="G23" s="117"/>
      <c r="H23" s="117"/>
      <c r="I23" s="117"/>
      <c r="J23" s="117"/>
      <c r="K23" s="117"/>
      <c r="L23" s="117"/>
      <c r="M23" s="118"/>
    </row>
    <row r="24" spans="3:13">
      <c r="C24" s="117"/>
      <c r="D24" s="117"/>
      <c r="E24" s="117"/>
      <c r="F24" s="117"/>
      <c r="G24" s="117"/>
      <c r="H24" s="117"/>
      <c r="I24" s="117"/>
      <c r="J24" s="117"/>
      <c r="K24" s="117"/>
      <c r="L24" s="117"/>
      <c r="M24" s="118"/>
    </row>
    <row r="25" spans="3:13">
      <c r="C25" s="117"/>
      <c r="D25" s="117"/>
      <c r="E25" s="117"/>
      <c r="F25" s="117"/>
      <c r="G25" s="117"/>
      <c r="H25" s="117"/>
      <c r="I25" s="117"/>
      <c r="J25" s="117"/>
      <c r="K25" s="117"/>
      <c r="L25" s="117"/>
      <c r="M25" s="118"/>
    </row>
    <row r="26" spans="3:13">
      <c r="C26" s="117"/>
      <c r="D26" s="117"/>
      <c r="E26" s="117"/>
      <c r="F26" s="117"/>
      <c r="G26" s="117"/>
      <c r="H26" s="117"/>
      <c r="I26" s="117"/>
      <c r="J26" s="117"/>
      <c r="K26" s="117"/>
      <c r="L26" s="117"/>
      <c r="M26" s="118"/>
    </row>
    <row r="27" spans="3:13">
      <c r="C27" s="117"/>
      <c r="D27" s="117"/>
      <c r="E27" s="117"/>
      <c r="F27" s="117"/>
      <c r="G27" s="117"/>
      <c r="H27" s="117"/>
      <c r="I27" s="117"/>
      <c r="J27" s="117"/>
      <c r="K27" s="117"/>
      <c r="L27" s="117"/>
      <c r="M27" s="118"/>
    </row>
    <row r="28" spans="3:13">
      <c r="C28" s="117"/>
      <c r="D28" s="117"/>
      <c r="E28" s="117"/>
      <c r="F28" s="117"/>
      <c r="G28" s="117"/>
      <c r="H28" s="117"/>
      <c r="I28" s="117"/>
      <c r="J28" s="117"/>
      <c r="K28" s="117"/>
      <c r="L28" s="117"/>
      <c r="M28" s="118"/>
    </row>
    <row r="29" spans="3:13">
      <c r="C29" s="117"/>
      <c r="D29" s="117"/>
      <c r="E29" s="117"/>
      <c r="F29" s="117"/>
      <c r="G29" s="117"/>
      <c r="H29" s="117"/>
      <c r="I29" s="117"/>
      <c r="J29" s="117"/>
      <c r="K29" s="117"/>
      <c r="L29" s="117"/>
      <c r="M29" s="118"/>
    </row>
    <row r="30" spans="3:13">
      <c r="C30" s="117"/>
      <c r="D30" s="117"/>
      <c r="E30" s="117"/>
      <c r="F30" s="117"/>
      <c r="G30" s="117"/>
      <c r="H30" s="117"/>
      <c r="I30" s="117"/>
      <c r="J30" s="117"/>
      <c r="K30" s="117"/>
      <c r="L30" s="117"/>
      <c r="M30" s="118"/>
    </row>
    <row r="31" spans="3:13">
      <c r="C31" s="117"/>
      <c r="D31" s="117"/>
      <c r="E31" s="117"/>
      <c r="F31" s="117"/>
      <c r="G31" s="117"/>
      <c r="H31" s="117"/>
      <c r="I31" s="117"/>
      <c r="J31" s="117"/>
      <c r="K31" s="117"/>
      <c r="L31" s="117"/>
      <c r="M31" s="118"/>
    </row>
    <row r="32" spans="3:13">
      <c r="C32" s="117"/>
      <c r="D32" s="117"/>
      <c r="E32" s="117"/>
      <c r="F32" s="117"/>
      <c r="G32" s="117"/>
      <c r="H32" s="117"/>
      <c r="I32" s="117"/>
      <c r="J32" s="117"/>
      <c r="K32" s="117"/>
      <c r="L32" s="117"/>
      <c r="M32" s="118"/>
    </row>
    <row r="33" spans="3:13">
      <c r="C33" s="117"/>
      <c r="D33" s="117"/>
      <c r="E33" s="117"/>
      <c r="F33" s="117"/>
      <c r="G33" s="117"/>
      <c r="H33" s="117"/>
      <c r="I33" s="117"/>
      <c r="J33" s="117"/>
      <c r="K33" s="117"/>
      <c r="L33" s="117"/>
      <c r="M33" s="118"/>
    </row>
    <row r="34" spans="3:13">
      <c r="C34" s="117"/>
      <c r="D34" s="117"/>
      <c r="E34" s="117"/>
      <c r="F34" s="117"/>
      <c r="G34" s="117"/>
      <c r="H34" s="117"/>
      <c r="I34" s="117"/>
      <c r="J34" s="117"/>
      <c r="K34" s="117"/>
      <c r="L34" s="117"/>
      <c r="M34" s="118"/>
    </row>
    <row r="35" spans="3:13">
      <c r="C35" s="117"/>
      <c r="D35" s="117"/>
      <c r="E35" s="117"/>
      <c r="F35" s="117"/>
      <c r="G35" s="117"/>
      <c r="H35" s="117"/>
      <c r="I35" s="117"/>
      <c r="J35" s="117"/>
      <c r="K35" s="117"/>
      <c r="L35" s="117"/>
      <c r="M35" s="118"/>
    </row>
    <row r="36" spans="3:13">
      <c r="C36" s="117"/>
      <c r="D36" s="117"/>
      <c r="E36" s="117"/>
      <c r="F36" s="117"/>
      <c r="G36" s="117"/>
      <c r="H36" s="117"/>
      <c r="I36" s="117"/>
      <c r="J36" s="117"/>
      <c r="K36" s="117"/>
      <c r="L36" s="117"/>
      <c r="M36" s="118"/>
    </row>
    <row r="37" spans="3:13">
      <c r="C37" s="117"/>
      <c r="D37" s="117"/>
      <c r="E37" s="117"/>
      <c r="F37" s="117"/>
      <c r="G37" s="117"/>
      <c r="H37" s="117"/>
      <c r="I37" s="117"/>
      <c r="J37" s="117"/>
      <c r="K37" s="117"/>
      <c r="L37" s="117"/>
      <c r="M37" s="118"/>
    </row>
    <row r="38" spans="3:13">
      <c r="C38" s="117"/>
      <c r="D38" s="117"/>
      <c r="E38" s="117"/>
      <c r="F38" s="117"/>
      <c r="G38" s="117"/>
      <c r="H38" s="117"/>
      <c r="I38" s="117"/>
      <c r="J38" s="117"/>
      <c r="K38" s="117"/>
      <c r="L38" s="117"/>
      <c r="M38" s="118"/>
    </row>
    <row r="39" spans="3:13">
      <c r="C39" s="117"/>
      <c r="D39" s="117"/>
      <c r="E39" s="117"/>
      <c r="F39" s="117"/>
      <c r="G39" s="117"/>
      <c r="H39" s="117"/>
      <c r="I39" s="117"/>
      <c r="J39" s="117"/>
      <c r="K39" s="117"/>
      <c r="L39" s="117"/>
      <c r="M39" s="118"/>
    </row>
    <row r="40" spans="3:13">
      <c r="C40" s="117"/>
      <c r="D40" s="117"/>
      <c r="E40" s="117"/>
      <c r="F40" s="117"/>
      <c r="G40" s="117"/>
      <c r="H40" s="117"/>
      <c r="I40" s="117"/>
      <c r="J40" s="117"/>
      <c r="K40" s="117"/>
      <c r="L40" s="117"/>
      <c r="M40" s="118"/>
    </row>
    <row r="41" spans="3:13">
      <c r="C41" s="117"/>
      <c r="D41" s="117"/>
      <c r="E41" s="117"/>
      <c r="F41" s="117"/>
      <c r="G41" s="117"/>
      <c r="H41" s="117"/>
      <c r="I41" s="117"/>
      <c r="J41" s="117"/>
      <c r="K41" s="117"/>
      <c r="L41" s="117"/>
      <c r="M41" s="118"/>
    </row>
    <row r="42" spans="3:13">
      <c r="C42" s="117"/>
      <c r="D42" s="117"/>
      <c r="E42" s="117"/>
      <c r="F42" s="117"/>
      <c r="G42" s="117"/>
      <c r="H42" s="117"/>
      <c r="I42" s="117"/>
      <c r="J42" s="117"/>
      <c r="K42" s="117"/>
      <c r="L42" s="117"/>
      <c r="M42" s="118"/>
    </row>
    <row r="43" spans="3:13">
      <c r="C43" s="117"/>
      <c r="D43" s="117"/>
      <c r="E43" s="117"/>
      <c r="F43" s="117"/>
      <c r="G43" s="117"/>
      <c r="H43" s="117"/>
      <c r="I43" s="117"/>
      <c r="J43" s="117"/>
      <c r="K43" s="117"/>
      <c r="L43" s="117"/>
      <c r="M43" s="118"/>
    </row>
    <row r="44" spans="3:13">
      <c r="C44" s="117"/>
      <c r="D44" s="117"/>
      <c r="E44" s="117"/>
      <c r="F44" s="117"/>
      <c r="G44" s="117"/>
      <c r="H44" s="117"/>
      <c r="I44" s="117"/>
      <c r="J44" s="117"/>
      <c r="K44" s="117"/>
      <c r="L44" s="117"/>
      <c r="M44" s="118"/>
    </row>
    <row r="45" spans="3:13">
      <c r="C45" s="117"/>
      <c r="D45" s="117"/>
      <c r="E45" s="117"/>
      <c r="F45" s="117"/>
      <c r="G45" s="117"/>
      <c r="H45" s="117"/>
      <c r="I45" s="117"/>
      <c r="J45" s="117"/>
      <c r="K45" s="117"/>
      <c r="L45" s="117"/>
      <c r="M45" s="118"/>
    </row>
    <row r="46" spans="3:13">
      <c r="C46" s="117"/>
      <c r="D46" s="117"/>
      <c r="E46" s="117"/>
      <c r="F46" s="117"/>
      <c r="G46" s="117"/>
      <c r="H46" s="117"/>
      <c r="I46" s="117"/>
      <c r="J46" s="117"/>
      <c r="K46" s="117"/>
      <c r="L46" s="117"/>
      <c r="M46" s="118"/>
    </row>
    <row r="47" spans="3:13">
      <c r="C47" s="117"/>
      <c r="D47" s="117"/>
      <c r="E47" s="117"/>
      <c r="F47" s="117"/>
      <c r="G47" s="117"/>
      <c r="H47" s="117"/>
      <c r="I47" s="117"/>
      <c r="J47" s="117"/>
      <c r="K47" s="117"/>
      <c r="L47" s="117"/>
      <c r="M47" s="118"/>
    </row>
    <row r="48" spans="3:13">
      <c r="C48" s="117"/>
      <c r="D48" s="117"/>
      <c r="E48" s="117"/>
      <c r="F48" s="117"/>
      <c r="G48" s="117"/>
      <c r="H48" s="117"/>
      <c r="I48" s="117"/>
      <c r="J48" s="117"/>
      <c r="K48" s="117"/>
      <c r="L48" s="117"/>
      <c r="M48" s="118"/>
    </row>
    <row r="49" spans="3:13">
      <c r="C49" s="117"/>
      <c r="D49" s="117"/>
      <c r="E49" s="117"/>
      <c r="F49" s="117"/>
      <c r="G49" s="117"/>
      <c r="H49" s="117"/>
      <c r="I49" s="117"/>
      <c r="J49" s="117"/>
      <c r="K49" s="117"/>
      <c r="L49" s="117"/>
      <c r="M49" s="118"/>
    </row>
    <row r="50" spans="3:13">
      <c r="C50" s="117"/>
      <c r="D50" s="117"/>
      <c r="E50" s="117"/>
      <c r="F50" s="117"/>
      <c r="G50" s="117"/>
      <c r="H50" s="117"/>
      <c r="I50" s="117"/>
      <c r="J50" s="117"/>
      <c r="K50" s="117"/>
      <c r="L50" s="117"/>
      <c r="M50" s="118"/>
    </row>
    <row r="51" spans="3:13">
      <c r="C51" s="117"/>
      <c r="D51" s="117"/>
      <c r="E51" s="117"/>
      <c r="F51" s="117"/>
      <c r="G51" s="117"/>
      <c r="H51" s="117"/>
      <c r="I51" s="117"/>
      <c r="J51" s="117"/>
      <c r="K51" s="117"/>
      <c r="L51" s="117"/>
      <c r="M51" s="118"/>
    </row>
    <row r="52" spans="3:13">
      <c r="C52" s="117"/>
      <c r="D52" s="117"/>
      <c r="E52" s="117"/>
      <c r="F52" s="117"/>
      <c r="G52" s="117"/>
      <c r="H52" s="117"/>
      <c r="I52" s="117"/>
      <c r="J52" s="117"/>
      <c r="K52" s="117"/>
      <c r="L52" s="117"/>
      <c r="M52" s="118"/>
    </row>
    <row r="53" spans="3:13">
      <c r="C53" s="117"/>
      <c r="D53" s="117"/>
      <c r="E53" s="117"/>
      <c r="F53" s="117"/>
      <c r="G53" s="117"/>
      <c r="H53" s="117"/>
      <c r="I53" s="117"/>
      <c r="J53" s="117"/>
      <c r="K53" s="117"/>
      <c r="L53" s="117"/>
      <c r="M53" s="118"/>
    </row>
    <row r="54" spans="3:13">
      <c r="C54" s="117"/>
      <c r="D54" s="117"/>
      <c r="E54" s="117"/>
      <c r="F54" s="117"/>
      <c r="G54" s="117"/>
      <c r="H54" s="117"/>
      <c r="I54" s="117"/>
      <c r="J54" s="117"/>
      <c r="K54" s="117"/>
      <c r="L54" s="117"/>
      <c r="M54" s="118"/>
    </row>
    <row r="55" spans="3:13">
      <c r="C55" s="117"/>
      <c r="D55" s="117"/>
      <c r="E55" s="117"/>
      <c r="F55" s="117"/>
      <c r="G55" s="117"/>
      <c r="H55" s="117"/>
      <c r="I55" s="117"/>
      <c r="J55" s="117"/>
      <c r="K55" s="117"/>
      <c r="L55" s="117"/>
      <c r="M55" s="118"/>
    </row>
    <row r="56" spans="3:13">
      <c r="C56" s="117"/>
      <c r="D56" s="117"/>
      <c r="E56" s="117"/>
      <c r="F56" s="117"/>
      <c r="G56" s="117"/>
      <c r="H56" s="117"/>
      <c r="I56" s="117"/>
      <c r="J56" s="117"/>
      <c r="K56" s="117"/>
      <c r="L56" s="117"/>
      <c r="M56" s="118"/>
    </row>
    <row r="57" spans="3:13">
      <c r="C57" s="117"/>
      <c r="D57" s="117"/>
      <c r="E57" s="117"/>
      <c r="F57" s="117"/>
      <c r="G57" s="117"/>
      <c r="H57" s="117"/>
      <c r="I57" s="117"/>
      <c r="J57" s="117"/>
      <c r="K57" s="117"/>
      <c r="L57" s="117"/>
      <c r="M57" s="118"/>
    </row>
    <row r="58" spans="3:13">
      <c r="C58" s="117"/>
      <c r="D58" s="117"/>
      <c r="E58" s="117"/>
      <c r="F58" s="117"/>
      <c r="G58" s="117"/>
      <c r="H58" s="117"/>
      <c r="I58" s="117"/>
      <c r="J58" s="117"/>
      <c r="K58" s="117"/>
      <c r="L58" s="117"/>
      <c r="M58" s="118"/>
    </row>
    <row r="59" spans="3:13">
      <c r="C59" s="117"/>
      <c r="D59" s="117"/>
      <c r="E59" s="117"/>
      <c r="F59" s="117"/>
      <c r="G59" s="117"/>
      <c r="H59" s="117"/>
      <c r="I59" s="117"/>
      <c r="J59" s="117"/>
      <c r="K59" s="117"/>
      <c r="L59" s="117"/>
      <c r="M59" s="118"/>
    </row>
    <row r="60" spans="3:13">
      <c r="C60" s="117"/>
      <c r="D60" s="117"/>
      <c r="E60" s="117"/>
      <c r="F60" s="117"/>
      <c r="G60" s="117"/>
      <c r="H60" s="117"/>
      <c r="I60" s="117"/>
      <c r="J60" s="117"/>
      <c r="K60" s="117"/>
      <c r="L60" s="117"/>
      <c r="M60" s="118"/>
    </row>
    <row r="61" spans="3:13">
      <c r="C61" s="117"/>
      <c r="D61" s="117"/>
      <c r="E61" s="117"/>
      <c r="F61" s="117"/>
      <c r="G61" s="117"/>
      <c r="H61" s="117"/>
      <c r="I61" s="117"/>
      <c r="J61" s="117"/>
      <c r="K61" s="117"/>
      <c r="L61" s="117"/>
      <c r="M61" s="118"/>
    </row>
    <row r="62" spans="3:13">
      <c r="C62" s="117"/>
      <c r="D62" s="117"/>
      <c r="E62" s="117"/>
      <c r="F62" s="117"/>
      <c r="G62" s="117"/>
      <c r="H62" s="117"/>
      <c r="I62" s="117"/>
      <c r="J62" s="117"/>
      <c r="K62" s="117"/>
      <c r="L62" s="117"/>
      <c r="M62" s="118"/>
    </row>
    <row r="63" spans="3:13">
      <c r="C63" s="117"/>
      <c r="D63" s="117"/>
      <c r="E63" s="117"/>
      <c r="F63" s="117"/>
      <c r="G63" s="117"/>
      <c r="H63" s="117"/>
      <c r="I63" s="117"/>
      <c r="J63" s="117"/>
      <c r="K63" s="117"/>
      <c r="L63" s="117"/>
      <c r="M63" s="118"/>
    </row>
    <row r="64" spans="3:13">
      <c r="C64" s="117"/>
      <c r="D64" s="117"/>
      <c r="E64" s="117"/>
      <c r="F64" s="117"/>
      <c r="G64" s="117"/>
      <c r="H64" s="117"/>
      <c r="I64" s="117"/>
      <c r="J64" s="117"/>
      <c r="K64" s="117"/>
      <c r="L64" s="117"/>
      <c r="M64" s="118"/>
    </row>
    <row r="65" spans="3:13">
      <c r="C65" s="117"/>
      <c r="D65" s="117"/>
      <c r="E65" s="117"/>
      <c r="F65" s="117"/>
      <c r="G65" s="117"/>
      <c r="H65" s="117"/>
      <c r="I65" s="117"/>
      <c r="J65" s="117"/>
      <c r="K65" s="117"/>
      <c r="L65" s="117"/>
      <c r="M65" s="118"/>
    </row>
    <row r="66" spans="3:13">
      <c r="C66" s="117"/>
      <c r="D66" s="117"/>
      <c r="E66" s="117"/>
      <c r="F66" s="117"/>
      <c r="G66" s="117"/>
      <c r="H66" s="117"/>
      <c r="I66" s="117"/>
      <c r="J66" s="117"/>
      <c r="K66" s="117"/>
      <c r="L66" s="117"/>
      <c r="M66" s="118"/>
    </row>
    <row r="67" spans="3:13">
      <c r="C67" s="117"/>
      <c r="D67" s="117"/>
      <c r="E67" s="117"/>
      <c r="F67" s="117"/>
      <c r="G67" s="117"/>
      <c r="H67" s="117"/>
      <c r="I67" s="117"/>
      <c r="J67" s="117"/>
      <c r="K67" s="117"/>
      <c r="L67" s="117"/>
      <c r="M67" s="118"/>
    </row>
    <row r="68" spans="3:13">
      <c r="C68" s="117"/>
      <c r="D68" s="117"/>
      <c r="E68" s="117"/>
      <c r="F68" s="117"/>
      <c r="G68" s="117"/>
      <c r="H68" s="117"/>
      <c r="I68" s="117"/>
      <c r="J68" s="117"/>
      <c r="K68" s="117"/>
      <c r="L68" s="117"/>
      <c r="M68" s="118"/>
    </row>
    <row r="69" spans="3:13">
      <c r="C69" s="117"/>
      <c r="D69" s="117"/>
      <c r="E69" s="117"/>
      <c r="F69" s="117"/>
      <c r="G69" s="117"/>
      <c r="H69" s="117"/>
      <c r="I69" s="117"/>
      <c r="J69" s="117"/>
      <c r="K69" s="117"/>
      <c r="L69" s="117"/>
      <c r="M69" s="118"/>
    </row>
    <row r="70" spans="3:13">
      <c r="C70" s="117"/>
      <c r="D70" s="117"/>
      <c r="E70" s="117"/>
      <c r="F70" s="117"/>
      <c r="G70" s="117"/>
      <c r="H70" s="117"/>
      <c r="I70" s="117"/>
      <c r="J70" s="117"/>
      <c r="K70" s="117"/>
      <c r="L70" s="117"/>
      <c r="M70" s="118"/>
    </row>
    <row r="71" spans="3:13">
      <c r="C71" s="117"/>
      <c r="D71" s="117"/>
      <c r="E71" s="117"/>
      <c r="F71" s="117"/>
      <c r="G71" s="117"/>
      <c r="H71" s="117"/>
      <c r="I71" s="117"/>
      <c r="J71" s="117"/>
      <c r="K71" s="117"/>
      <c r="L71" s="117"/>
      <c r="M71" s="118"/>
    </row>
    <row r="72" spans="3:13">
      <c r="C72" s="117"/>
      <c r="D72" s="117"/>
      <c r="E72" s="117"/>
      <c r="F72" s="117"/>
      <c r="G72" s="117"/>
      <c r="H72" s="117"/>
      <c r="I72" s="117"/>
      <c r="J72" s="117"/>
      <c r="K72" s="117"/>
      <c r="L72" s="117"/>
      <c r="M72" s="118"/>
    </row>
    <row r="73" spans="3:13">
      <c r="C73" s="117"/>
      <c r="D73" s="117"/>
      <c r="E73" s="117"/>
      <c r="F73" s="117"/>
      <c r="G73" s="117"/>
      <c r="H73" s="117"/>
      <c r="I73" s="117"/>
      <c r="J73" s="117"/>
      <c r="K73" s="117"/>
      <c r="L73" s="117"/>
      <c r="M73" s="118"/>
    </row>
    <row r="74" spans="3:13">
      <c r="C74" s="117"/>
      <c r="D74" s="117"/>
      <c r="E74" s="117"/>
      <c r="F74" s="117"/>
      <c r="G74" s="117"/>
      <c r="H74" s="117"/>
      <c r="I74" s="117"/>
      <c r="J74" s="117"/>
      <c r="K74" s="117"/>
      <c r="L74" s="117"/>
      <c r="M74" s="118"/>
    </row>
    <row r="75" spans="3:13">
      <c r="C75" s="117"/>
      <c r="D75" s="117"/>
      <c r="E75" s="117"/>
      <c r="F75" s="117"/>
      <c r="G75" s="117"/>
      <c r="H75" s="117"/>
      <c r="I75" s="117"/>
      <c r="J75" s="117"/>
      <c r="K75" s="117"/>
      <c r="L75" s="117"/>
      <c r="M75" s="118"/>
    </row>
    <row r="76" spans="3:13">
      <c r="C76" s="117"/>
      <c r="D76" s="117"/>
      <c r="E76" s="117"/>
      <c r="F76" s="117"/>
      <c r="G76" s="117"/>
      <c r="H76" s="117"/>
      <c r="I76" s="117"/>
      <c r="J76" s="117"/>
      <c r="K76" s="117"/>
      <c r="L76" s="117"/>
      <c r="M76" s="118"/>
    </row>
    <row r="77" spans="3:13">
      <c r="C77" s="117"/>
      <c r="D77" s="117"/>
      <c r="E77" s="117"/>
      <c r="F77" s="117"/>
      <c r="G77" s="117"/>
      <c r="H77" s="117"/>
      <c r="I77" s="117"/>
      <c r="J77" s="117"/>
      <c r="K77" s="117"/>
      <c r="L77" s="117"/>
      <c r="M77" s="118"/>
    </row>
    <row r="78" spans="3:13">
      <c r="C78" s="117"/>
      <c r="D78" s="117"/>
      <c r="E78" s="117"/>
      <c r="F78" s="117"/>
      <c r="G78" s="117"/>
      <c r="H78" s="117"/>
      <c r="I78" s="117"/>
      <c r="J78" s="117"/>
      <c r="K78" s="117"/>
      <c r="L78" s="117"/>
      <c r="M78" s="118"/>
    </row>
    <row r="79" spans="3:13">
      <c r="C79" s="117"/>
      <c r="D79" s="117"/>
      <c r="E79" s="117"/>
      <c r="F79" s="117"/>
      <c r="G79" s="117"/>
      <c r="H79" s="117"/>
      <c r="I79" s="117"/>
      <c r="J79" s="117"/>
      <c r="K79" s="117"/>
      <c r="L79" s="117"/>
      <c r="M79" s="118"/>
    </row>
    <row r="80" spans="3:13">
      <c r="C80" s="117"/>
      <c r="D80" s="117"/>
      <c r="E80" s="117"/>
      <c r="F80" s="117"/>
      <c r="G80" s="117"/>
      <c r="H80" s="117"/>
      <c r="I80" s="117"/>
      <c r="J80" s="117"/>
      <c r="K80" s="117"/>
      <c r="L80" s="117"/>
      <c r="M80" s="118"/>
    </row>
    <row r="81" spans="3:13">
      <c r="C81" s="117"/>
      <c r="D81" s="117"/>
      <c r="E81" s="117"/>
      <c r="F81" s="117"/>
      <c r="G81" s="117"/>
      <c r="H81" s="117"/>
      <c r="I81" s="117"/>
      <c r="J81" s="117"/>
      <c r="K81" s="117"/>
      <c r="L81" s="117"/>
      <c r="M81" s="118"/>
    </row>
    <row r="82" spans="3:13">
      <c r="C82" s="117"/>
      <c r="D82" s="117"/>
      <c r="E82" s="117"/>
      <c r="F82" s="117"/>
      <c r="G82" s="117"/>
      <c r="H82" s="117"/>
      <c r="I82" s="117"/>
      <c r="J82" s="117"/>
      <c r="K82" s="117"/>
      <c r="L82" s="117"/>
      <c r="M82" s="118"/>
    </row>
    <row r="83" spans="3:13">
      <c r="C83" s="117"/>
      <c r="D83" s="117"/>
      <c r="E83" s="117"/>
      <c r="F83" s="117"/>
      <c r="G83" s="117"/>
      <c r="H83" s="117"/>
      <c r="I83" s="117"/>
      <c r="J83" s="117"/>
      <c r="K83" s="117"/>
      <c r="L83" s="117"/>
      <c r="M83" s="118"/>
    </row>
    <row r="84" spans="3:13">
      <c r="C84" s="117"/>
      <c r="D84" s="117"/>
      <c r="E84" s="117"/>
      <c r="F84" s="117"/>
      <c r="G84" s="117"/>
      <c r="H84" s="117"/>
      <c r="I84" s="117"/>
      <c r="J84" s="117"/>
      <c r="K84" s="117"/>
      <c r="L84" s="117"/>
      <c r="M84" s="118"/>
    </row>
    <row r="85" spans="3:13">
      <c r="C85" s="117"/>
      <c r="D85" s="117"/>
      <c r="E85" s="117"/>
      <c r="F85" s="117"/>
      <c r="G85" s="117"/>
      <c r="H85" s="117"/>
      <c r="I85" s="117"/>
      <c r="J85" s="117"/>
      <c r="K85" s="117"/>
      <c r="L85" s="117"/>
      <c r="M85" s="118"/>
    </row>
    <row r="86" spans="3:13">
      <c r="C86" s="117"/>
      <c r="D86" s="117"/>
      <c r="E86" s="117"/>
      <c r="F86" s="117"/>
      <c r="G86" s="117"/>
      <c r="H86" s="117"/>
      <c r="I86" s="117"/>
      <c r="J86" s="117"/>
      <c r="K86" s="117"/>
      <c r="L86" s="117"/>
      <c r="M86" s="118"/>
    </row>
    <row r="87" spans="3:13">
      <c r="C87" s="117"/>
      <c r="D87" s="117"/>
      <c r="E87" s="117"/>
      <c r="F87" s="117"/>
      <c r="G87" s="117"/>
      <c r="H87" s="117"/>
      <c r="I87" s="117"/>
      <c r="J87" s="117"/>
      <c r="K87" s="117"/>
      <c r="L87" s="117"/>
      <c r="M87" s="118"/>
    </row>
    <row r="88" spans="3:13">
      <c r="C88" s="117"/>
      <c r="D88" s="117"/>
      <c r="E88" s="117"/>
      <c r="F88" s="117"/>
      <c r="G88" s="117"/>
      <c r="H88" s="117"/>
      <c r="I88" s="117"/>
      <c r="J88" s="117"/>
      <c r="K88" s="117"/>
      <c r="L88" s="117"/>
      <c r="M88" s="118"/>
    </row>
    <row r="89" spans="3:13">
      <c r="C89" s="117"/>
      <c r="D89" s="117"/>
      <c r="E89" s="117"/>
      <c r="F89" s="117"/>
      <c r="G89" s="117"/>
      <c r="H89" s="117"/>
      <c r="I89" s="117"/>
      <c r="J89" s="117"/>
      <c r="K89" s="117"/>
      <c r="L89" s="117"/>
      <c r="M89" s="118"/>
    </row>
    <row r="90" spans="3:13">
      <c r="C90" s="117"/>
      <c r="D90" s="117"/>
      <c r="E90" s="117"/>
      <c r="F90" s="117"/>
      <c r="G90" s="117"/>
      <c r="H90" s="117"/>
      <c r="I90" s="117"/>
      <c r="J90" s="117"/>
      <c r="K90" s="117"/>
      <c r="L90" s="117"/>
      <c r="M90" s="118"/>
    </row>
    <row r="91" spans="3:13">
      <c r="C91" s="117"/>
      <c r="D91" s="117"/>
      <c r="E91" s="117"/>
      <c r="F91" s="117"/>
      <c r="G91" s="117"/>
      <c r="H91" s="117"/>
      <c r="I91" s="117"/>
      <c r="J91" s="117"/>
      <c r="K91" s="117"/>
      <c r="L91" s="117"/>
      <c r="M91" s="118"/>
    </row>
    <row r="92" spans="3:13">
      <c r="C92" s="117"/>
      <c r="D92" s="117"/>
      <c r="E92" s="117"/>
      <c r="F92" s="117"/>
      <c r="G92" s="117"/>
      <c r="H92" s="117"/>
      <c r="I92" s="117"/>
      <c r="J92" s="117"/>
      <c r="K92" s="117"/>
      <c r="L92" s="117"/>
      <c r="M92" s="118"/>
    </row>
    <row r="93" spans="3:13">
      <c r="C93" s="117"/>
      <c r="D93" s="117"/>
      <c r="E93" s="117"/>
      <c r="F93" s="117"/>
      <c r="G93" s="117"/>
      <c r="H93" s="117"/>
      <c r="I93" s="117"/>
      <c r="J93" s="117"/>
      <c r="K93" s="117"/>
      <c r="L93" s="117"/>
      <c r="M93" s="118"/>
    </row>
    <row r="94" spans="3:13">
      <c r="C94" s="117"/>
      <c r="D94" s="117"/>
      <c r="E94" s="117"/>
      <c r="F94" s="117"/>
      <c r="G94" s="117"/>
      <c r="H94" s="117"/>
      <c r="I94" s="117"/>
      <c r="J94" s="117"/>
      <c r="K94" s="117"/>
      <c r="L94" s="117"/>
      <c r="M94" s="118"/>
    </row>
    <row r="95" spans="3:13">
      <c r="C95" s="117"/>
      <c r="D95" s="117"/>
      <c r="E95" s="117"/>
      <c r="F95" s="117"/>
      <c r="G95" s="117"/>
      <c r="H95" s="117"/>
      <c r="I95" s="117"/>
      <c r="J95" s="117"/>
      <c r="K95" s="117"/>
      <c r="L95" s="117"/>
      <c r="M95" s="118"/>
    </row>
    <row r="96" spans="3:13">
      <c r="C96" s="117"/>
      <c r="D96" s="117"/>
      <c r="E96" s="117"/>
      <c r="F96" s="117"/>
      <c r="G96" s="117"/>
      <c r="H96" s="117"/>
      <c r="I96" s="117"/>
      <c r="J96" s="117"/>
      <c r="K96" s="117"/>
      <c r="L96" s="117"/>
      <c r="M96" s="118"/>
    </row>
    <row r="97" spans="3:13">
      <c r="C97" s="117"/>
      <c r="D97" s="117"/>
      <c r="E97" s="117"/>
      <c r="F97" s="117"/>
      <c r="G97" s="117"/>
      <c r="H97" s="117"/>
      <c r="I97" s="117"/>
      <c r="J97" s="117"/>
      <c r="K97" s="117"/>
      <c r="L97" s="117"/>
      <c r="M97" s="118"/>
    </row>
    <row r="98" spans="3:13">
      <c r="C98" s="117"/>
      <c r="D98" s="117"/>
      <c r="E98" s="117"/>
      <c r="F98" s="117"/>
      <c r="G98" s="117"/>
      <c r="H98" s="117"/>
      <c r="I98" s="117"/>
      <c r="J98" s="117"/>
      <c r="K98" s="117"/>
      <c r="L98" s="117"/>
      <c r="M98" s="118"/>
    </row>
    <row r="99" spans="3:13">
      <c r="C99" s="117"/>
      <c r="D99" s="117"/>
      <c r="E99" s="117"/>
      <c r="F99" s="117"/>
      <c r="G99" s="117"/>
      <c r="H99" s="117"/>
      <c r="I99" s="117"/>
      <c r="J99" s="117"/>
      <c r="K99" s="117"/>
      <c r="L99" s="117"/>
      <c r="M99" s="118"/>
    </row>
    <row r="100" spans="3:13">
      <c r="C100" s="117"/>
      <c r="D100" s="117"/>
      <c r="E100" s="117"/>
      <c r="F100" s="117"/>
      <c r="G100" s="117"/>
      <c r="H100" s="117"/>
      <c r="I100" s="117"/>
      <c r="J100" s="117"/>
      <c r="K100" s="117"/>
      <c r="L100" s="117"/>
      <c r="M100" s="118"/>
    </row>
    <row r="101" spans="3:13">
      <c r="C101" s="117"/>
      <c r="D101" s="117"/>
      <c r="E101" s="117"/>
      <c r="F101" s="117"/>
      <c r="G101" s="117"/>
      <c r="H101" s="117"/>
      <c r="I101" s="117"/>
      <c r="J101" s="117"/>
      <c r="K101" s="117"/>
      <c r="L101" s="117"/>
      <c r="M101" s="118"/>
    </row>
    <row r="102" spans="3:13">
      <c r="C102" s="117"/>
      <c r="D102" s="117"/>
      <c r="E102" s="117"/>
      <c r="F102" s="117"/>
      <c r="G102" s="117"/>
      <c r="H102" s="117"/>
      <c r="I102" s="117"/>
      <c r="J102" s="117"/>
      <c r="K102" s="117"/>
      <c r="L102" s="117"/>
      <c r="M102" s="118"/>
    </row>
  </sheetData>
  <pageMargins left="0.7" right="0.7" top="0.75" bottom="0.75" header="0.51180555555555496" footer="0.51180555555555496"/>
  <pageSetup firstPageNumber="0" orientation="portrait" horizontalDpi="4294967292" verticalDpi="4294967292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7"/>
  <sheetViews>
    <sheetView workbookViewId="0">
      <selection activeCell="C13" sqref="C13"/>
    </sheetView>
  </sheetViews>
  <sheetFormatPr defaultColWidth="8.85546875" defaultRowHeight="15"/>
  <cols>
    <col min="1" max="1" width="45.28515625" bestFit="1" customWidth="1"/>
    <col min="2" max="2" width="16.140625" style="2" bestFit="1" customWidth="1"/>
    <col min="3" max="3" width="16" style="2" bestFit="1" customWidth="1"/>
    <col min="4" max="4" width="9.140625" style="2" bestFit="1" customWidth="1"/>
    <col min="5" max="5" width="8" style="2" bestFit="1" customWidth="1"/>
    <col min="6" max="6" width="10" style="2" bestFit="1" customWidth="1"/>
    <col min="7" max="7" width="14.85546875" style="2" bestFit="1" customWidth="1"/>
    <col min="8" max="8" width="9.28515625" style="2" bestFit="1" customWidth="1"/>
    <col min="9" max="9" width="11.42578125" style="2" bestFit="1" customWidth="1"/>
    <col min="10" max="10" width="22.42578125" style="2" bestFit="1" customWidth="1"/>
    <col min="11" max="11" width="11" style="2" bestFit="1" customWidth="1"/>
    <col min="12" max="12" width="29.42578125" style="2" bestFit="1" customWidth="1"/>
    <col min="13" max="13" width="12" style="2" bestFit="1" customWidth="1"/>
    <col min="14" max="14" width="26" bestFit="1" customWidth="1"/>
    <col min="15" max="15" width="39.7109375" bestFit="1" customWidth="1"/>
    <col min="16" max="16" width="30" style="15" customWidth="1"/>
    <col min="17" max="17" width="25" customWidth="1"/>
    <col min="18" max="18" width="7" bestFit="1" customWidth="1"/>
    <col min="19" max="19" width="109.42578125" bestFit="1" customWidth="1"/>
  </cols>
  <sheetData>
    <row r="2" spans="1:19" ht="15" customHeight="1">
      <c r="B2" s="2" t="s">
        <v>18</v>
      </c>
    </row>
    <row r="3" spans="1:19" ht="15" customHeight="1">
      <c r="B3" s="3" t="s">
        <v>19</v>
      </c>
      <c r="C3" s="3" t="s">
        <v>20</v>
      </c>
      <c r="D3" s="107" t="s">
        <v>21</v>
      </c>
      <c r="E3" s="3" t="s">
        <v>22</v>
      </c>
      <c r="F3" s="3" t="s">
        <v>23</v>
      </c>
      <c r="G3" s="3" t="s">
        <v>24</v>
      </c>
      <c r="H3" s="3" t="s">
        <v>25</v>
      </c>
      <c r="I3" s="3" t="s">
        <v>26</v>
      </c>
      <c r="J3" s="4" t="s">
        <v>27</v>
      </c>
      <c r="K3" s="3" t="s">
        <v>28</v>
      </c>
      <c r="L3" s="4" t="s">
        <v>29</v>
      </c>
      <c r="M3" s="3" t="s">
        <v>30</v>
      </c>
      <c r="N3" s="5" t="s">
        <v>31</v>
      </c>
      <c r="O3" s="5" t="s">
        <v>32</v>
      </c>
      <c r="P3" s="126" t="s">
        <v>469</v>
      </c>
      <c r="Q3" s="5" t="s">
        <v>470</v>
      </c>
      <c r="R3" s="5" t="s">
        <v>33</v>
      </c>
      <c r="S3" t="str">
        <f>"TRUNCATE TABLE " &amp;$B$2</f>
        <v>TRUNCATE TABLE T_LEGAL_ENTITY</v>
      </c>
    </row>
    <row r="4" spans="1:19" s="120" customFormat="1" ht="15" customHeight="1">
      <c r="A4" s="120" t="str">
        <f>O4</f>
        <v>DEFAULT</v>
      </c>
      <c r="B4" s="121">
        <v>110000</v>
      </c>
      <c r="C4" s="121">
        <v>0</v>
      </c>
      <c r="D4" s="122">
        <v>0</v>
      </c>
      <c r="E4" s="121">
        <v>1</v>
      </c>
      <c r="F4" s="121">
        <f t="shared" ref="F4:F7" si="0">ID_ENV_KEY</f>
        <v>100000</v>
      </c>
      <c r="G4" s="121">
        <f t="shared" ref="G4:G7" si="1">ID_USER_MOD_KEY</f>
        <v>100000</v>
      </c>
      <c r="H4" s="121" t="s">
        <v>34</v>
      </c>
      <c r="I4" s="121">
        <v>0</v>
      </c>
      <c r="J4" s="123" t="s">
        <v>35</v>
      </c>
      <c r="K4" s="124">
        <f>VLOOKUP(J4,T_FSM_STATE!$A:$B,2,0)</f>
        <v>110064</v>
      </c>
      <c r="L4" s="125" t="s">
        <v>36</v>
      </c>
      <c r="M4" s="121">
        <f>VLOOKUP(L4,T_FSM_ACTION!$A:$B,2,0)</f>
        <v>110063</v>
      </c>
      <c r="N4" s="120" t="s">
        <v>405</v>
      </c>
      <c r="O4" s="120" t="s">
        <v>405</v>
      </c>
      <c r="P4" s="127"/>
      <c r="R4" s="121" t="s">
        <v>37</v>
      </c>
      <c r="S4" s="120" t="str">
        <f>"INSERT INTO "&amp;$B$2&amp;" VALUES("&amp;B4&amp;", "&amp;C4&amp;", "&amp;E4&amp;", "&amp;F4&amp;", "&amp;G4&amp;", "&amp;H4&amp;", "&amp;I4&amp;", "&amp;K4&amp;", "&amp;M4&amp;", '"&amp;N4&amp;"', '"&amp;O4&amp;"', '"&amp;R4&amp;"')"</f>
        <v>INSERT INTO T_LEGAL_ENTITY VALUES(110000, 0, 1, 100000, 100000, GETDATE(), 0, 110064, 110063, 'DEFAULT', 'DEFAULT', '?')</v>
      </c>
    </row>
    <row r="5" spans="1:19" s="120" customFormat="1">
      <c r="A5" s="120" t="str">
        <f>O5</f>
        <v>DFPS - Asset Management Group</v>
      </c>
      <c r="B5" s="121">
        <v>110001</v>
      </c>
      <c r="C5" s="121">
        <v>0</v>
      </c>
      <c r="D5" s="122">
        <v>0</v>
      </c>
      <c r="E5" s="121">
        <v>1</v>
      </c>
      <c r="F5" s="121">
        <f t="shared" si="0"/>
        <v>100000</v>
      </c>
      <c r="G5" s="121">
        <f t="shared" si="1"/>
        <v>100000</v>
      </c>
      <c r="H5" s="121" t="s">
        <v>34</v>
      </c>
      <c r="I5" s="121">
        <v>0</v>
      </c>
      <c r="J5" s="123" t="s">
        <v>35</v>
      </c>
      <c r="K5" s="124">
        <f>VLOOKUP(J5,T_FSM_STATE!$A:$B,2,0)</f>
        <v>110064</v>
      </c>
      <c r="L5" s="125" t="s">
        <v>36</v>
      </c>
      <c r="M5" s="121">
        <f>VLOOKUP(L5,T_FSM_ACTION!$A:$B,2,0)</f>
        <v>110063</v>
      </c>
      <c r="N5" s="120" t="s">
        <v>406</v>
      </c>
      <c r="O5" s="120" t="s">
        <v>406</v>
      </c>
      <c r="P5" s="127"/>
      <c r="R5" s="121" t="s">
        <v>37</v>
      </c>
      <c r="S5" s="120" t="str">
        <f>"INSERT INTO "&amp;$B$2&amp;" VALUES("&amp;B5&amp;", "&amp;C5&amp;", "&amp;E5&amp;", "&amp;F5&amp;", "&amp;G5&amp;", "&amp;H5&amp;", "&amp;I5&amp;", "&amp;K5&amp;", "&amp;M5&amp;", '"&amp;N5&amp;"', '"&amp;O5&amp;"', '"&amp;R5&amp;"')"</f>
        <v>INSERT INTO T_LEGAL_ENTITY VALUES(110001, 0, 1, 100000, 100000, GETDATE(), 0, 110064, 110063, 'DFPS - Asset Management Group', 'DFPS - Asset Management Group', '?')</v>
      </c>
    </row>
    <row r="6" spans="1:19" s="120" customFormat="1">
      <c r="A6" s="120" t="str">
        <f>O6</f>
        <v>DFPS - FSAPAL</v>
      </c>
      <c r="B6" s="121">
        <v>110002</v>
      </c>
      <c r="C6" s="121">
        <v>0</v>
      </c>
      <c r="D6" s="122">
        <v>0</v>
      </c>
      <c r="E6" s="121">
        <v>1</v>
      </c>
      <c r="F6" s="121">
        <f t="shared" si="0"/>
        <v>100000</v>
      </c>
      <c r="G6" s="121">
        <f t="shared" si="1"/>
        <v>100000</v>
      </c>
      <c r="H6" s="121" t="s">
        <v>34</v>
      </c>
      <c r="I6" s="121">
        <v>0</v>
      </c>
      <c r="J6" s="123" t="s">
        <v>35</v>
      </c>
      <c r="K6" s="124">
        <f>VLOOKUP(J6,T_FSM_STATE!$A:$B,2,0)</f>
        <v>110064</v>
      </c>
      <c r="L6" s="125" t="s">
        <v>36</v>
      </c>
      <c r="M6" s="121">
        <f>VLOOKUP(L6,T_FSM_ACTION!$A:$B,2,0)</f>
        <v>110063</v>
      </c>
      <c r="N6" s="120" t="s">
        <v>407</v>
      </c>
      <c r="O6" s="120" t="s">
        <v>407</v>
      </c>
      <c r="P6" s="127"/>
      <c r="R6" s="121" t="s">
        <v>37</v>
      </c>
      <c r="S6" s="120" t="str">
        <f>"INSERT INTO "&amp;$B$2&amp;" VALUES("&amp;B6&amp;", "&amp;C6&amp;", "&amp;E6&amp;", "&amp;F6&amp;", "&amp;G6&amp;", "&amp;H6&amp;", "&amp;I6&amp;", "&amp;K6&amp;", "&amp;M6&amp;", '"&amp;N6&amp;"', '"&amp;O6&amp;"', '"&amp;R6&amp;"')"</f>
        <v>INSERT INTO T_LEGAL_ENTITY VALUES(110002, 0, 1, 100000, 100000, GETDATE(), 0, 110064, 110063, 'DFPS - FSAPAL', 'DFPS - FSAPAL', '?')</v>
      </c>
    </row>
    <row r="7" spans="1:19">
      <c r="A7" t="str">
        <f>O7</f>
        <v>HEAD OFFICE</v>
      </c>
      <c r="B7" s="2">
        <f>B6+1</f>
        <v>110003</v>
      </c>
      <c r="C7" s="2">
        <v>0</v>
      </c>
      <c r="E7" s="2">
        <v>1</v>
      </c>
      <c r="F7" s="2">
        <f t="shared" si="0"/>
        <v>100000</v>
      </c>
      <c r="G7" s="2">
        <f t="shared" si="1"/>
        <v>100000</v>
      </c>
      <c r="H7" s="2" t="s">
        <v>34</v>
      </c>
      <c r="I7" s="2">
        <v>0</v>
      </c>
      <c r="J7" s="6" t="s">
        <v>35</v>
      </c>
      <c r="K7" s="7">
        <f>VLOOKUP(J7,T_FSM_STATE!$A:$B,2,0)</f>
        <v>110064</v>
      </c>
      <c r="L7" s="8" t="s">
        <v>36</v>
      </c>
      <c r="M7" s="2">
        <f>VLOOKUP(L7,T_FSM_ACTION!$A:$B,2,0)</f>
        <v>110063</v>
      </c>
      <c r="N7" s="119" t="s">
        <v>467</v>
      </c>
      <c r="O7" s="119" t="s">
        <v>467</v>
      </c>
      <c r="P7" s="128" t="s">
        <v>471</v>
      </c>
      <c r="Q7" s="119">
        <v>1</v>
      </c>
      <c r="R7" s="119" t="s">
        <v>463</v>
      </c>
      <c r="S7" t="str">
        <f>"INSERT INTO "&amp;$B$2&amp;" VALUES("&amp;B7&amp;", "&amp;C7&amp;", "&amp;E7&amp;", "&amp;F7&amp;", "&amp;G7&amp;", "&amp;H7&amp;", "&amp;I7&amp;", "&amp;K7&amp;", "&amp;M7&amp;", '"&amp;N7&amp;"', '"&amp;O7&amp;"','"&amp;P7&amp;"','"&amp;Q7&amp;"', '"&amp;R7&amp;"','NON-BLOCKING')"</f>
        <v>INSERT INTO T_LEGAL_ENTITY VALUES(110003, 0, 1, 100000, 100000, GETDATE(), 0, 110064, 110063, 'HEAD OFFICE', 'HEAD OFFICE','0001','1', 'DHAKA','NON-BLOCKING')</v>
      </c>
    </row>
  </sheetData>
  <pageMargins left="0.7" right="0.7" top="0.75" bottom="0.75" header="0.51180555555555496" footer="0.51180555555555496"/>
  <pageSetup firstPageNumber="0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9"/>
  <sheetViews>
    <sheetView topLeftCell="G1" workbookViewId="0">
      <selection activeCell="K14" sqref="K14"/>
    </sheetView>
  </sheetViews>
  <sheetFormatPr defaultColWidth="8.85546875" defaultRowHeight="15"/>
  <cols>
    <col min="2" max="2" width="16.7109375" bestFit="1" customWidth="1"/>
    <col min="3" max="3" width="9" bestFit="1" customWidth="1"/>
    <col min="4" max="4" width="7.85546875" bestFit="1" customWidth="1"/>
    <col min="5" max="5" width="9.85546875" bestFit="1" customWidth="1"/>
    <col min="6" max="6" width="14.7109375" bestFit="1" customWidth="1"/>
    <col min="7" max="7" width="9.28515625" bestFit="1" customWidth="1"/>
    <col min="8" max="8" width="11.28515625" bestFit="1" customWidth="1"/>
    <col min="9" max="9" width="10.7109375" bestFit="1" customWidth="1"/>
    <col min="10" max="10" width="11.85546875" bestFit="1" customWidth="1"/>
    <col min="11" max="11" width="22.140625" bestFit="1" customWidth="1"/>
    <col min="12" max="12" width="10.7109375" style="14" bestFit="1" customWidth="1"/>
    <col min="13" max="13" width="11.140625" style="15" bestFit="1" customWidth="1"/>
    <col min="14" max="14" width="31.28515625" bestFit="1" customWidth="1"/>
    <col min="15" max="15" width="139.42578125" bestFit="1" customWidth="1"/>
  </cols>
  <sheetData>
    <row r="2" spans="2:15" ht="15" customHeight="1">
      <c r="B2" t="s">
        <v>104</v>
      </c>
      <c r="L2" s="16" t="s">
        <v>105</v>
      </c>
    </row>
    <row r="3" spans="2:15" ht="15" customHeight="1">
      <c r="B3" t="s">
        <v>61</v>
      </c>
      <c r="C3" t="s">
        <v>21</v>
      </c>
      <c r="D3" t="s">
        <v>22</v>
      </c>
      <c r="E3" t="s">
        <v>23</v>
      </c>
      <c r="F3" t="s">
        <v>24</v>
      </c>
      <c r="G3" t="s">
        <v>25</v>
      </c>
      <c r="H3" t="s">
        <v>26</v>
      </c>
      <c r="I3" s="17" t="s">
        <v>106</v>
      </c>
      <c r="J3" t="s">
        <v>60</v>
      </c>
      <c r="K3" t="s">
        <v>107</v>
      </c>
      <c r="L3" s="16">
        <v>25569</v>
      </c>
      <c r="M3" s="18" t="s">
        <v>108</v>
      </c>
      <c r="N3" t="s">
        <v>33</v>
      </c>
      <c r="O3" t="str">
        <f>"TRUNCATE TABLE " &amp;$B$2</f>
        <v>TRUNCATE TABLE T_SYSTEM_DATE</v>
      </c>
    </row>
    <row r="4" spans="2:15" ht="15" customHeight="1">
      <c r="B4" s="2">
        <v>100000</v>
      </c>
      <c r="C4" s="2">
        <v>0</v>
      </c>
      <c r="D4" s="2">
        <v>1</v>
      </c>
      <c r="E4" s="2">
        <f t="shared" ref="E4:E9" si="0">ID_ENV_KEY</f>
        <v>100000</v>
      </c>
      <c r="F4" s="2">
        <v>0</v>
      </c>
      <c r="G4" s="2" t="s">
        <v>34</v>
      </c>
      <c r="H4" s="2">
        <v>0</v>
      </c>
      <c r="I4" s="19" t="s">
        <v>391</v>
      </c>
      <c r="J4" s="19">
        <f>VLOOKUP(I4,[3]T_REGION!$A:$B,2,0)</f>
        <v>101002</v>
      </c>
      <c r="K4" t="s">
        <v>110</v>
      </c>
      <c r="L4" s="20" t="s">
        <v>111</v>
      </c>
      <c r="M4" s="18">
        <v>-2147483648</v>
      </c>
      <c r="N4" t="s">
        <v>112</v>
      </c>
      <c r="O4" t="str">
        <f t="shared" ref="O4:O9" si="1">"INSERT INTO "&amp;$B$2&amp;" VALUES("&amp;B4&amp;", "&amp;C4&amp;", "&amp;D4&amp;", "&amp;E4&amp;", "&amp;F4&amp;", "&amp;G4&amp;", "&amp;H4&amp;", '"&amp;J4&amp;"', '"&amp;K4&amp;"', '"&amp;L4&amp;"', "&amp;M4&amp;", '"&amp;N4&amp;"')"</f>
        <v>INSERT INTO T_SYSTEM_DATE VALUES(100000, 0, 1, 100000, 0, GETDATE(), 0, '101002', 'TODAY', 'Jan 01 1970', -2147483648, 'Current Date for NYC')</v>
      </c>
    </row>
    <row r="5" spans="2:15" ht="15" customHeight="1">
      <c r="B5" s="2">
        <f>B4+1</f>
        <v>100001</v>
      </c>
      <c r="C5" s="2">
        <v>0</v>
      </c>
      <c r="D5" s="2">
        <v>1</v>
      </c>
      <c r="E5" s="2">
        <f t="shared" si="0"/>
        <v>100000</v>
      </c>
      <c r="F5" s="2">
        <v>0</v>
      </c>
      <c r="G5" s="2" t="s">
        <v>34</v>
      </c>
      <c r="H5" s="2">
        <v>0</v>
      </c>
      <c r="I5" s="19" t="s">
        <v>391</v>
      </c>
      <c r="J5" s="19">
        <f>VLOOKUP(I5,[3]T_REGION!$A:$B,2,0)</f>
        <v>101002</v>
      </c>
      <c r="K5" t="s">
        <v>113</v>
      </c>
      <c r="L5" s="20" t="s">
        <v>111</v>
      </c>
      <c r="M5" s="18">
        <v>-2147483648</v>
      </c>
      <c r="N5" t="s">
        <v>114</v>
      </c>
      <c r="O5" t="str">
        <f t="shared" si="1"/>
        <v>INSERT INTO T_SYSTEM_DATE VALUES(100001, 0, 1, 100000, 0, GETDATE(), 0, '101002', 'PREV_DAY', 'Jan 01 1970', -2147483648, 'Yesterday''s Date for NYC')</v>
      </c>
    </row>
    <row r="6" spans="2:15" ht="15" customHeight="1">
      <c r="B6" s="2">
        <f>B5+1</f>
        <v>100002</v>
      </c>
      <c r="C6" s="2">
        <v>0</v>
      </c>
      <c r="D6" s="2">
        <v>1</v>
      </c>
      <c r="E6" s="2">
        <f t="shared" si="0"/>
        <v>100000</v>
      </c>
      <c r="F6" s="2">
        <v>0</v>
      </c>
      <c r="G6" s="2" t="s">
        <v>34</v>
      </c>
      <c r="H6" s="2">
        <v>0</v>
      </c>
      <c r="I6" s="19" t="s">
        <v>391</v>
      </c>
      <c r="J6" s="19">
        <f>VLOOKUP(I6,[3]T_REGION!$A:$B,2,0)</f>
        <v>101002</v>
      </c>
      <c r="K6" t="s">
        <v>115</v>
      </c>
      <c r="L6" s="20" t="s">
        <v>111</v>
      </c>
      <c r="M6" s="18">
        <v>-2147483648</v>
      </c>
      <c r="N6" t="s">
        <v>116</v>
      </c>
      <c r="O6" t="str">
        <f t="shared" si="1"/>
        <v>INSERT INTO T_SYSTEM_DATE VALUES(100002, 0, 1, 100000, 0, GETDATE(), 0, '101002', 'NEXT_DAY', 'Jan 01 1970', -2147483648, 'Tomorrow''s Date for NYC')</v>
      </c>
    </row>
    <row r="7" spans="2:15" ht="15" customHeight="1">
      <c r="B7" s="2">
        <f>B6+1</f>
        <v>100003</v>
      </c>
      <c r="C7" s="2">
        <v>0</v>
      </c>
      <c r="D7" s="2">
        <v>1</v>
      </c>
      <c r="E7" s="2">
        <f t="shared" si="0"/>
        <v>100000</v>
      </c>
      <c r="F7" s="2">
        <v>0</v>
      </c>
      <c r="G7" s="2" t="s">
        <v>34</v>
      </c>
      <c r="H7" s="2">
        <v>0</v>
      </c>
      <c r="I7" s="19" t="s">
        <v>391</v>
      </c>
      <c r="J7" s="19">
        <f>VLOOKUP(I7,[3]T_REGION!$A:$B,2,0)</f>
        <v>101002</v>
      </c>
      <c r="K7" t="s">
        <v>117</v>
      </c>
      <c r="L7" s="20" t="s">
        <v>111</v>
      </c>
      <c r="M7" s="18">
        <v>-2147483648</v>
      </c>
      <c r="N7" t="s">
        <v>118</v>
      </c>
      <c r="O7" t="str">
        <f t="shared" si="1"/>
        <v>INSERT INTO T_SYSTEM_DATE VALUES(100003, 0, 1, 100000, 0, GETDATE(), 0, '101002', 'PREV_BUSINESS_DAY', 'Jan 01 1970', -2147483648, 'Previous Business date Date for NYC')</v>
      </c>
    </row>
    <row r="8" spans="2:15" ht="15" customHeight="1">
      <c r="B8" s="2">
        <f>B7+1</f>
        <v>100004</v>
      </c>
      <c r="C8" s="2">
        <v>0</v>
      </c>
      <c r="D8" s="2">
        <v>1</v>
      </c>
      <c r="E8" s="2">
        <f t="shared" si="0"/>
        <v>100000</v>
      </c>
      <c r="F8" s="2">
        <v>0</v>
      </c>
      <c r="G8" s="2" t="s">
        <v>34</v>
      </c>
      <c r="H8" s="2">
        <v>0</v>
      </c>
      <c r="I8" s="19" t="s">
        <v>391</v>
      </c>
      <c r="J8" s="19">
        <f>VLOOKUP(I8,[3]T_REGION!$A:$B,2,0)</f>
        <v>101002</v>
      </c>
      <c r="K8" t="s">
        <v>119</v>
      </c>
      <c r="L8" s="20" t="s">
        <v>111</v>
      </c>
      <c r="M8" s="18">
        <v>-2147483648</v>
      </c>
      <c r="N8" t="s">
        <v>120</v>
      </c>
      <c r="O8" t="str">
        <f t="shared" si="1"/>
        <v>INSERT INTO T_SYSTEM_DATE VALUES(100004, 0, 1, 100000, 0, GETDATE(), 0, '101002', 'NEXT_BUSINESS_DAY', 'Jan 01 1970', -2147483648, 'Next Business Date for NYC')</v>
      </c>
    </row>
    <row r="9" spans="2:15" ht="15" customHeight="1">
      <c r="B9" s="2">
        <f>B8+1</f>
        <v>100005</v>
      </c>
      <c r="C9" s="2">
        <v>0</v>
      </c>
      <c r="D9" s="2">
        <v>1</v>
      </c>
      <c r="E9" s="2">
        <f t="shared" si="0"/>
        <v>100000</v>
      </c>
      <c r="F9" s="2">
        <v>0</v>
      </c>
      <c r="G9" s="2" t="s">
        <v>34</v>
      </c>
      <c r="H9" s="2">
        <v>0</v>
      </c>
      <c r="I9" s="19" t="s">
        <v>391</v>
      </c>
      <c r="J9" s="19">
        <f>VLOOKUP(I9,[3]T_REGION!$A:$B,2,0)</f>
        <v>101002</v>
      </c>
      <c r="K9" t="s">
        <v>121</v>
      </c>
      <c r="L9" s="20" t="s">
        <v>111</v>
      </c>
      <c r="M9" s="18">
        <v>-2147483648</v>
      </c>
      <c r="N9" t="s">
        <v>122</v>
      </c>
      <c r="O9" t="str">
        <f t="shared" si="1"/>
        <v>INSERT INTO T_SYSTEM_DATE VALUES(100005, 0, 1, 100000, 0, GETDATE(), 0, '101002', 'PREV_PREV_BUSINESS_DAY', 'Jan 01 1970', -2147483648, 'Previous Previous Business Date for NYC')</v>
      </c>
    </row>
  </sheetData>
  <pageMargins left="0.7" right="0.7" top="0.75" bottom="0.75" header="0.51180555555555496" footer="0.51180555555555496"/>
  <pageSetup firstPageNumber="0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23</vt:i4>
      </vt:variant>
      <vt:variant>
        <vt:lpstr>Named Ranges</vt:lpstr>
      </vt:variant>
      <vt:variant>
        <vt:i4>4</vt:i4>
      </vt:variant>
    </vt:vector>
  </HeadingPairs>
  <TitlesOfParts>
    <vt:vector size="27" baseType="lpstr">
      <vt:lpstr>Main</vt:lpstr>
      <vt:lpstr>T_SYSTEM_KEY</vt:lpstr>
      <vt:lpstr>T_SYSTEM</vt:lpstr>
      <vt:lpstr>T_TYPE</vt:lpstr>
      <vt:lpstr>T_TYPE_VALUE</vt:lpstr>
      <vt:lpstr>T_PREFERENCE</vt:lpstr>
      <vt:lpstr>T_GENERIC_MAP</vt:lpstr>
      <vt:lpstr>T_LEGAL_ENTITY</vt:lpstr>
      <vt:lpstr>T_SYSTEM_DATE</vt:lpstr>
      <vt:lpstr>T_SP_LOG_LEVEL</vt:lpstr>
      <vt:lpstr>T_FSM_TYPE</vt:lpstr>
      <vt:lpstr>T_FSM_STATE</vt:lpstr>
      <vt:lpstr>T_FSM_ACTION</vt:lpstr>
      <vt:lpstr>T_FSM_STATE_TRANSITION</vt:lpstr>
      <vt:lpstr>T_ROLE_STATE_MAP</vt:lpstr>
      <vt:lpstr>T_STATE_RECOMMEND_RETURN_MAP</vt:lpstr>
      <vt:lpstr>T_ROLE</vt:lpstr>
      <vt:lpstr>T_GROUP</vt:lpstr>
      <vt:lpstr>T_USER</vt:lpstr>
      <vt:lpstr>T_GUI_CONTROL</vt:lpstr>
      <vt:lpstr>T_GUI_CONTROL_PERMISSION</vt:lpstr>
      <vt:lpstr>T_EMAIL_TEMPLATE</vt:lpstr>
      <vt:lpstr>T_ON_SPOT_HELP</vt:lpstr>
      <vt:lpstr>f</vt:lpstr>
      <vt:lpstr>ID_DS_ENV_KEY</vt:lpstr>
      <vt:lpstr>ID_ENV_KEY</vt:lpstr>
      <vt:lpstr>ID_USER_MOD_KEY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Naz Ahmed</dc:creator>
  <cp:lastModifiedBy>Mirajul Islam</cp:lastModifiedBy>
  <cp:revision>0</cp:revision>
  <dcterms:created xsi:type="dcterms:W3CDTF">2010-03-06T17:00:51Z</dcterms:created>
  <dcterms:modified xsi:type="dcterms:W3CDTF">2021-06-29T05:26:14Z</dcterms:modified>
</cp:coreProperties>
</file>